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김정태\Downloads\빅데이터처리와시각화_팀플\기말프로젝트_csv_dataapp\"/>
    </mc:Choice>
  </mc:AlternateContent>
  <bookViews>
    <workbookView xWindow="0" yWindow="0" windowWidth="22992" windowHeight="9036" tabRatio="807" firstSheet="2" activeTab="2"/>
  </bookViews>
  <sheets>
    <sheet name="탐색(대여소번호 입력)" sheetId="1" state="hidden" r:id="rId1"/>
    <sheet name="대여소목록(20년도분 신설)_갑" sheetId="2" state="hidden" r:id="rId2"/>
    <sheet name="대여소현황" sheetId="3" r:id="rId3"/>
    <sheet name="조사서 - 2020년 (하반기) 신규대여소 구축" sheetId="4" state="hidden" r:id="rId4"/>
    <sheet name="관리소별 합계" sheetId="5" state="hidden" r:id="rId5"/>
    <sheet name="(입력)대여소번호생성" sheetId="6" state="hidden" r:id="rId6"/>
  </sheets>
  <externalReferences>
    <externalReference r:id="rId7"/>
    <externalReference r:id="rId8"/>
  </externalReferences>
  <definedNames>
    <definedName name="_xlnm._FilterDatabase" localSheetId="5" hidden="1">'(입력)대여소번호생성'!$A$2:$G$2501</definedName>
    <definedName name="_xlnm._FilterDatabase" localSheetId="1" hidden="1">'대여소목록(20년도분 신설)_갑'!$A$3:$AB$33</definedName>
    <definedName name="_xlnm._FilterDatabase" localSheetId="2" hidden="1">대여소현황!$B$6:$K$6</definedName>
    <definedName name="_xlnm._FilterDatabase" localSheetId="3" hidden="1">'조사서 - 2020년 (하반기) 신규대여소 구축'!$A$3:$T$869</definedName>
    <definedName name="_xlnm.Print_Area" localSheetId="3">'조사서 - 2020년 (하반기) 신규대여소 구축'!$A$1:$R$869</definedName>
    <definedName name="_xlnm.Print_Titles" localSheetId="3">'조사서 - 2020년 (하반기) 신규대여소 구축'!$3:$3</definedName>
  </definedNames>
  <calcPr calcId="152511"/>
</workbook>
</file>

<file path=xl/calcChain.xml><?xml version="1.0" encoding="utf-8"?>
<calcChain xmlns="http://schemas.openxmlformats.org/spreadsheetml/2006/main">
  <c r="G2501" i="6" l="1"/>
  <c r="G2500" i="6"/>
  <c r="G2499" i="6"/>
  <c r="G2498" i="6"/>
  <c r="G2497" i="6"/>
  <c r="G2496" i="6"/>
  <c r="G2495" i="6"/>
  <c r="G2494" i="6"/>
  <c r="G2493" i="6"/>
  <c r="G2492" i="6"/>
  <c r="G2491" i="6"/>
  <c r="G2490" i="6"/>
  <c r="G2489" i="6"/>
  <c r="G2488" i="6"/>
  <c r="G2487" i="6"/>
  <c r="G2486" i="6"/>
  <c r="G2485" i="6"/>
  <c r="G2484" i="6"/>
  <c r="G2483" i="6"/>
  <c r="G2482" i="6"/>
  <c r="G2481" i="6"/>
  <c r="G2480" i="6"/>
  <c r="G2479" i="6"/>
  <c r="G2478" i="6"/>
  <c r="G2477" i="6"/>
  <c r="G2476" i="6"/>
  <c r="G2475" i="6"/>
  <c r="G2474" i="6"/>
  <c r="G2473" i="6"/>
  <c r="G2472" i="6"/>
  <c r="G2471" i="6"/>
  <c r="G2470" i="6"/>
  <c r="G2469" i="6"/>
  <c r="G2468" i="6"/>
  <c r="G2467" i="6"/>
  <c r="G2466" i="6"/>
  <c r="G2465" i="6"/>
  <c r="G2464" i="6"/>
  <c r="G2463" i="6"/>
  <c r="G2462" i="6"/>
  <c r="G2461" i="6"/>
  <c r="G2460" i="6"/>
  <c r="G2459" i="6"/>
  <c r="G2458" i="6"/>
  <c r="G2457" i="6"/>
  <c r="G2456" i="6"/>
  <c r="G2455" i="6"/>
  <c r="G2454" i="6"/>
  <c r="G2453" i="6"/>
  <c r="G2452" i="6"/>
  <c r="G2451" i="6"/>
  <c r="G2450" i="6"/>
  <c r="G2449" i="6"/>
  <c r="G2448" i="6"/>
  <c r="G2447" i="6"/>
  <c r="G2446" i="6"/>
  <c r="G2445" i="6"/>
  <c r="G2444" i="6"/>
  <c r="G2443" i="6"/>
  <c r="G2442" i="6"/>
  <c r="G2441" i="6"/>
  <c r="G2440" i="6"/>
  <c r="G2439" i="6"/>
  <c r="G2438" i="6"/>
  <c r="G2437" i="6"/>
  <c r="G2436" i="6"/>
  <c r="G2435" i="6"/>
  <c r="G2434" i="6"/>
  <c r="G2433" i="6"/>
  <c r="G2432" i="6"/>
  <c r="G2431" i="6"/>
  <c r="G2430" i="6"/>
  <c r="G2429" i="6"/>
  <c r="G2428" i="6"/>
  <c r="G2427" i="6"/>
  <c r="G2426" i="6"/>
  <c r="G2425" i="6"/>
  <c r="G2424" i="6"/>
  <c r="G2423" i="6"/>
  <c r="G2422" i="6"/>
  <c r="G2421" i="6"/>
  <c r="G2420" i="6"/>
  <c r="G2419" i="6"/>
  <c r="G2418" i="6"/>
  <c r="G2417" i="6"/>
  <c r="G2416" i="6"/>
  <c r="G2415" i="6"/>
  <c r="G2414" i="6"/>
  <c r="G2413" i="6"/>
  <c r="G2412" i="6"/>
  <c r="G2411" i="6"/>
  <c r="G2410" i="6"/>
  <c r="G2409" i="6"/>
  <c r="G2408" i="6"/>
  <c r="G2407" i="6"/>
  <c r="G2406" i="6"/>
  <c r="G2405" i="6"/>
  <c r="G2404" i="6"/>
  <c r="G2403" i="6"/>
  <c r="G2402" i="6"/>
  <c r="G2401" i="6"/>
  <c r="G2400" i="6"/>
  <c r="G2399" i="6"/>
  <c r="G2398" i="6"/>
  <c r="G2397" i="6"/>
  <c r="G2396" i="6"/>
  <c r="G2395" i="6"/>
  <c r="G2394" i="6"/>
  <c r="G2393" i="6"/>
  <c r="G2392" i="6"/>
  <c r="G2391" i="6"/>
  <c r="G2390" i="6"/>
  <c r="G2389" i="6"/>
  <c r="G2388" i="6"/>
  <c r="G2387" i="6"/>
  <c r="G2386" i="6"/>
  <c r="G2385" i="6"/>
  <c r="G2384" i="6"/>
  <c r="G2383" i="6"/>
  <c r="G2382" i="6"/>
  <c r="G2381" i="6"/>
  <c r="G2380" i="6"/>
  <c r="G2379" i="6"/>
  <c r="G2378" i="6"/>
  <c r="G2377" i="6"/>
  <c r="G2376" i="6"/>
  <c r="G2375" i="6"/>
  <c r="G2374" i="6"/>
  <c r="G2373" i="6"/>
  <c r="G2372" i="6"/>
  <c r="G2371" i="6"/>
  <c r="G2370" i="6"/>
  <c r="G2369" i="6"/>
  <c r="G2368" i="6"/>
  <c r="G2367" i="6"/>
  <c r="G2366" i="6"/>
  <c r="G2365" i="6"/>
  <c r="G2364" i="6"/>
  <c r="G2363" i="6"/>
  <c r="G2362" i="6"/>
  <c r="G2361" i="6"/>
  <c r="G2360" i="6"/>
  <c r="G2359" i="6"/>
  <c r="G2358" i="6"/>
  <c r="G2357" i="6"/>
  <c r="G2356" i="6"/>
  <c r="G2355" i="6"/>
  <c r="G2354" i="6"/>
  <c r="G2353" i="6"/>
  <c r="G2352" i="6"/>
  <c r="G2351" i="6"/>
  <c r="G2350" i="6"/>
  <c r="G2349" i="6"/>
  <c r="G2348" i="6"/>
  <c r="G2347" i="6"/>
  <c r="G2346" i="6"/>
  <c r="G2345" i="6"/>
  <c r="G2344" i="6"/>
  <c r="G2343" i="6"/>
  <c r="G2342" i="6"/>
  <c r="G2341" i="6"/>
  <c r="G2340" i="6"/>
  <c r="G2339" i="6"/>
  <c r="G2338" i="6"/>
  <c r="G2337" i="6"/>
  <c r="G2336" i="6"/>
  <c r="G2335" i="6"/>
  <c r="G2334" i="6"/>
  <c r="G2333" i="6"/>
  <c r="G2332" i="6"/>
  <c r="G2331" i="6"/>
  <c r="G2330" i="6"/>
  <c r="G2329" i="6"/>
  <c r="G2328" i="6"/>
  <c r="G2327" i="6"/>
  <c r="G2326" i="6"/>
  <c r="G2325" i="6"/>
  <c r="G2324" i="6"/>
  <c r="G2323" i="6"/>
  <c r="G2322" i="6"/>
  <c r="G2321" i="6"/>
  <c r="G2320" i="6"/>
  <c r="G2319" i="6"/>
  <c r="G2318" i="6"/>
  <c r="G2317" i="6"/>
  <c r="G2316" i="6"/>
  <c r="G2315" i="6"/>
  <c r="G2314" i="6"/>
  <c r="G2313" i="6"/>
  <c r="G2312" i="6"/>
  <c r="G2311" i="6"/>
  <c r="G2310" i="6"/>
  <c r="G2309" i="6"/>
  <c r="G2308" i="6"/>
  <c r="G2307" i="6"/>
  <c r="G2306" i="6"/>
  <c r="G2305" i="6"/>
  <c r="G2304" i="6"/>
  <c r="G2303" i="6"/>
  <c r="G2302" i="6"/>
  <c r="G2301" i="6"/>
  <c r="G2300" i="6"/>
  <c r="G2299" i="6"/>
  <c r="G2298" i="6"/>
  <c r="G2297" i="6"/>
  <c r="G2296" i="6"/>
  <c r="G2295" i="6"/>
  <c r="G2294" i="6"/>
  <c r="G2293" i="6"/>
  <c r="G2292" i="6"/>
  <c r="G2291" i="6"/>
  <c r="G2290" i="6"/>
  <c r="G2289" i="6"/>
  <c r="G2288" i="6"/>
  <c r="G2287" i="6"/>
  <c r="G2286" i="6"/>
  <c r="G2285" i="6"/>
  <c r="G2284" i="6"/>
  <c r="G2283" i="6"/>
  <c r="G2282" i="6"/>
  <c r="G2281" i="6"/>
  <c r="G2280" i="6"/>
  <c r="G2279" i="6"/>
  <c r="G2278" i="6"/>
  <c r="G2277" i="6"/>
  <c r="G2276" i="6"/>
  <c r="G2275" i="6"/>
  <c r="G2274" i="6"/>
  <c r="G2273" i="6"/>
  <c r="G2272" i="6"/>
  <c r="G2271" i="6"/>
  <c r="G2270" i="6"/>
  <c r="G2269" i="6"/>
  <c r="G2268" i="6"/>
  <c r="G2267" i="6"/>
  <c r="G2266" i="6"/>
  <c r="G2265" i="6"/>
  <c r="G2264" i="6"/>
  <c r="G2263" i="6"/>
  <c r="G2262" i="6"/>
  <c r="G2261" i="6"/>
  <c r="G2260" i="6"/>
  <c r="G2259" i="6"/>
  <c r="G2258" i="6"/>
  <c r="G2257" i="6"/>
  <c r="G2256" i="6"/>
  <c r="G2255" i="6"/>
  <c r="G2254" i="6"/>
  <c r="G2253" i="6"/>
  <c r="G2252" i="6"/>
  <c r="G2251" i="6"/>
  <c r="G2250" i="6"/>
  <c r="G2249" i="6"/>
  <c r="G2248" i="6"/>
  <c r="G2247" i="6"/>
  <c r="G2246" i="6"/>
  <c r="G2245" i="6"/>
  <c r="G2244" i="6"/>
  <c r="G2243" i="6"/>
  <c r="G2242" i="6"/>
  <c r="G2241" i="6"/>
  <c r="G2240" i="6"/>
  <c r="G2239" i="6"/>
  <c r="G2238" i="6"/>
  <c r="G2237" i="6"/>
  <c r="G2236" i="6"/>
  <c r="G2235" i="6"/>
  <c r="G2234" i="6"/>
  <c r="G2233" i="6"/>
  <c r="G2232" i="6"/>
  <c r="G2231" i="6"/>
  <c r="G2230" i="6"/>
  <c r="G2229" i="6"/>
  <c r="G2228" i="6"/>
  <c r="G2227" i="6"/>
  <c r="G2226" i="6"/>
  <c r="G2225" i="6"/>
  <c r="G2224" i="6"/>
  <c r="G2223" i="6"/>
  <c r="G2222" i="6"/>
  <c r="G2221" i="6"/>
  <c r="G2220" i="6"/>
  <c r="G2219" i="6"/>
  <c r="G2218" i="6"/>
  <c r="G2217" i="6"/>
  <c r="G2216" i="6"/>
  <c r="G2215" i="6"/>
  <c r="G2214" i="6"/>
  <c r="G2213" i="6"/>
  <c r="G2212" i="6"/>
  <c r="G2211" i="6"/>
  <c r="G2210" i="6"/>
  <c r="G2209" i="6"/>
  <c r="G2208" i="6"/>
  <c r="G2207" i="6"/>
  <c r="G2206" i="6"/>
  <c r="G2205" i="6"/>
  <c r="G2204" i="6"/>
  <c r="G2203" i="6"/>
  <c r="G2202" i="6"/>
  <c r="G2201" i="6"/>
  <c r="G2200" i="6"/>
  <c r="G2199" i="6"/>
  <c r="G2198" i="6"/>
  <c r="G2197" i="6"/>
  <c r="G2196" i="6"/>
  <c r="G2195" i="6"/>
  <c r="G2194" i="6"/>
  <c r="G2193" i="6"/>
  <c r="G2192" i="6"/>
  <c r="G2191" i="6"/>
  <c r="G2190" i="6"/>
  <c r="G2189" i="6"/>
  <c r="G2188" i="6"/>
  <c r="G2187" i="6"/>
  <c r="G2186" i="6"/>
  <c r="G2185" i="6"/>
  <c r="G2184" i="6"/>
  <c r="G2183" i="6"/>
  <c r="G2182" i="6"/>
  <c r="G2181" i="6"/>
  <c r="G2180" i="6"/>
  <c r="G2179" i="6"/>
  <c r="G2178" i="6"/>
  <c r="G2177" i="6"/>
  <c r="G2176" i="6"/>
  <c r="G2175" i="6"/>
  <c r="G2174" i="6"/>
  <c r="G2173" i="6"/>
  <c r="G2172" i="6"/>
  <c r="G2171" i="6"/>
  <c r="G2170" i="6"/>
  <c r="G2169" i="6"/>
  <c r="G2168" i="6"/>
  <c r="G2167" i="6"/>
  <c r="G2166" i="6"/>
  <c r="G2165" i="6"/>
  <c r="G2164" i="6"/>
  <c r="G2163" i="6"/>
  <c r="G2162" i="6"/>
  <c r="G2161" i="6"/>
  <c r="G2160" i="6"/>
  <c r="G2159" i="6"/>
  <c r="G2158" i="6"/>
  <c r="G2157" i="6"/>
  <c r="G2156" i="6"/>
  <c r="G2155" i="6"/>
  <c r="G2154" i="6"/>
  <c r="G2153" i="6"/>
  <c r="G2152" i="6"/>
  <c r="G2151" i="6"/>
  <c r="G2150" i="6"/>
  <c r="G2149" i="6"/>
  <c r="G2148" i="6"/>
  <c r="G2147" i="6"/>
  <c r="G2146" i="6"/>
  <c r="G2145" i="6"/>
  <c r="G2144" i="6"/>
  <c r="G2143" i="6"/>
  <c r="G2142" i="6"/>
  <c r="G2141" i="6"/>
  <c r="G2140" i="6"/>
  <c r="G2139" i="6"/>
  <c r="G2138" i="6"/>
  <c r="G2137" i="6"/>
  <c r="G2136" i="6"/>
  <c r="G2135" i="6"/>
  <c r="G2134" i="6"/>
  <c r="G2133" i="6"/>
  <c r="G2132" i="6"/>
  <c r="G2131" i="6"/>
  <c r="G2130" i="6"/>
  <c r="G2129" i="6"/>
  <c r="G2128" i="6"/>
  <c r="G2127" i="6"/>
  <c r="G2126" i="6"/>
  <c r="G2125" i="6"/>
  <c r="G2124" i="6"/>
  <c r="G2123" i="6"/>
  <c r="G2122" i="6"/>
  <c r="G2121" i="6"/>
  <c r="G2120" i="6"/>
  <c r="G2119" i="6"/>
  <c r="G2118" i="6"/>
  <c r="G2117" i="6"/>
  <c r="G2116" i="6"/>
  <c r="G2115" i="6"/>
  <c r="G2114" i="6"/>
  <c r="G2113" i="6"/>
  <c r="G2112" i="6"/>
  <c r="G2111" i="6"/>
  <c r="G2110" i="6"/>
  <c r="G2109" i="6"/>
  <c r="G2108" i="6"/>
  <c r="G2107" i="6"/>
  <c r="G2106" i="6"/>
  <c r="G2105" i="6"/>
  <c r="G2104" i="6"/>
  <c r="G2103" i="6"/>
  <c r="G2102" i="6"/>
  <c r="G2101" i="6"/>
  <c r="G2100" i="6"/>
  <c r="G2099" i="6"/>
  <c r="G2098" i="6"/>
  <c r="G2097" i="6"/>
  <c r="G2096" i="6"/>
  <c r="G2095" i="6"/>
  <c r="G2094" i="6"/>
  <c r="G2093" i="6"/>
  <c r="G2092" i="6"/>
  <c r="G2091" i="6"/>
  <c r="G2090" i="6"/>
  <c r="G2089" i="6"/>
  <c r="G2088" i="6"/>
  <c r="G2087" i="6"/>
  <c r="G2086" i="6"/>
  <c r="G2085" i="6"/>
  <c r="G2084" i="6"/>
  <c r="G2083" i="6"/>
  <c r="G2082" i="6"/>
  <c r="G2081" i="6"/>
  <c r="G2080" i="6"/>
  <c r="G2079" i="6"/>
  <c r="G2078" i="6"/>
  <c r="G2077" i="6"/>
  <c r="G2076" i="6"/>
  <c r="G2075" i="6"/>
  <c r="G2074" i="6"/>
  <c r="G2073" i="6"/>
  <c r="G2072" i="6"/>
  <c r="G2071" i="6"/>
  <c r="G2070" i="6"/>
  <c r="G2069" i="6"/>
  <c r="G2068" i="6"/>
  <c r="G2067" i="6"/>
  <c r="G2066" i="6"/>
  <c r="G2065" i="6"/>
  <c r="G2064" i="6"/>
  <c r="G2063" i="6"/>
  <c r="G2062" i="6"/>
  <c r="G2061" i="6"/>
  <c r="G2060" i="6"/>
  <c r="G2059" i="6"/>
  <c r="G2058" i="6"/>
  <c r="G2057" i="6"/>
  <c r="G2056" i="6"/>
  <c r="G2055" i="6"/>
  <c r="G2054" i="6"/>
  <c r="G2053" i="6"/>
  <c r="G2052" i="6"/>
  <c r="G2051" i="6"/>
  <c r="G2050" i="6"/>
  <c r="G2049" i="6"/>
  <c r="G2048" i="6"/>
  <c r="G2047" i="6"/>
  <c r="G2046" i="6"/>
  <c r="G2045" i="6"/>
  <c r="G2044" i="6"/>
  <c r="G2043" i="6"/>
  <c r="G2042" i="6"/>
  <c r="G2041" i="6"/>
  <c r="G2040" i="6"/>
  <c r="G2039" i="6"/>
  <c r="G2038" i="6"/>
  <c r="G2037" i="6"/>
  <c r="G2036" i="6"/>
  <c r="G2035" i="6"/>
  <c r="G2034" i="6"/>
  <c r="G2033" i="6"/>
  <c r="G2032" i="6"/>
  <c r="G2031" i="6"/>
  <c r="G2030" i="6"/>
  <c r="G2029" i="6"/>
  <c r="G2028" i="6"/>
  <c r="G2027" i="6"/>
  <c r="G2026" i="6"/>
  <c r="G2025" i="6"/>
  <c r="G2024" i="6"/>
  <c r="G2023" i="6"/>
  <c r="G2022" i="6"/>
  <c r="G2021" i="6"/>
  <c r="G2020" i="6"/>
  <c r="G2019" i="6"/>
  <c r="G2018" i="6"/>
  <c r="G2017" i="6"/>
  <c r="G2016" i="6"/>
  <c r="G2015" i="6"/>
  <c r="G2014" i="6"/>
  <c r="G2013" i="6"/>
  <c r="G2012" i="6"/>
  <c r="G2011" i="6"/>
  <c r="G2010" i="6"/>
  <c r="G2009" i="6"/>
  <c r="G2008" i="6"/>
  <c r="G2007" i="6"/>
  <c r="G2006" i="6"/>
  <c r="G2005" i="6"/>
  <c r="G2004" i="6"/>
  <c r="G2003" i="6"/>
  <c r="G2002" i="6"/>
  <c r="G2001" i="6"/>
  <c r="G2000" i="6"/>
  <c r="G1999" i="6"/>
  <c r="G1998" i="6"/>
  <c r="G1997" i="6"/>
  <c r="G1996" i="6"/>
  <c r="G1995" i="6"/>
  <c r="G1994" i="6"/>
  <c r="G1993" i="6"/>
  <c r="G1992" i="6"/>
  <c r="G1991" i="6"/>
  <c r="G1990" i="6"/>
  <c r="G1989" i="6"/>
  <c r="G1988" i="6"/>
  <c r="G1987" i="6"/>
  <c r="G1986" i="6"/>
  <c r="G1985" i="6"/>
  <c r="G1984" i="6"/>
  <c r="G1983" i="6"/>
  <c r="G1982" i="6"/>
  <c r="G1981" i="6"/>
  <c r="G1980" i="6"/>
  <c r="G1979" i="6"/>
  <c r="G1978" i="6"/>
  <c r="G1977" i="6"/>
  <c r="G1976" i="6"/>
  <c r="G1975" i="6"/>
  <c r="G1974" i="6"/>
  <c r="G1973" i="6"/>
  <c r="G1972" i="6"/>
  <c r="G1971" i="6"/>
  <c r="G1970" i="6"/>
  <c r="G1969" i="6"/>
  <c r="G1968" i="6"/>
  <c r="G1967" i="6"/>
  <c r="G1966" i="6"/>
  <c r="G1965" i="6"/>
  <c r="G1964" i="6"/>
  <c r="G1963" i="6"/>
  <c r="G1962" i="6"/>
  <c r="G1961" i="6"/>
  <c r="G1960" i="6"/>
  <c r="G1959" i="6"/>
  <c r="G1958" i="6"/>
  <c r="G1957" i="6"/>
  <c r="G1956" i="6"/>
  <c r="G1955" i="6"/>
  <c r="G1954" i="6"/>
  <c r="G1953" i="6"/>
  <c r="G1952" i="6"/>
  <c r="G1951" i="6"/>
  <c r="G1950" i="6"/>
  <c r="G1949" i="6"/>
  <c r="G1948" i="6"/>
  <c r="G1947" i="6"/>
  <c r="G1946" i="6"/>
  <c r="G1945" i="6"/>
  <c r="G1944" i="6"/>
  <c r="G1943" i="6"/>
  <c r="G1942" i="6"/>
  <c r="G1941" i="6"/>
  <c r="G1940" i="6"/>
  <c r="G1939" i="6"/>
  <c r="G1938" i="6"/>
  <c r="G1937" i="6"/>
  <c r="G1936" i="6"/>
  <c r="G1935" i="6"/>
  <c r="G1934" i="6"/>
  <c r="G1933" i="6"/>
  <c r="G1932" i="6"/>
  <c r="G1931" i="6"/>
  <c r="G1930" i="6"/>
  <c r="G1929" i="6"/>
  <c r="G1928" i="6"/>
  <c r="G1927" i="6"/>
  <c r="G1926" i="6"/>
  <c r="G1925" i="6"/>
  <c r="G1924" i="6"/>
  <c r="G1923" i="6"/>
  <c r="G1922" i="6"/>
  <c r="G1921" i="6"/>
  <c r="G1920" i="6"/>
  <c r="G1919" i="6"/>
  <c r="G1918" i="6"/>
  <c r="G1917" i="6"/>
  <c r="G1916" i="6"/>
  <c r="G1915" i="6"/>
  <c r="G1914" i="6"/>
  <c r="G1913" i="6"/>
  <c r="G1912" i="6"/>
  <c r="G1911" i="6"/>
  <c r="G1910" i="6"/>
  <c r="G1909" i="6"/>
  <c r="G1908" i="6"/>
  <c r="G1907" i="6"/>
  <c r="G1906" i="6"/>
  <c r="G1905" i="6"/>
  <c r="G1904" i="6"/>
  <c r="G1903" i="6"/>
  <c r="G1902" i="6"/>
  <c r="G1901" i="6"/>
  <c r="G1900" i="6"/>
  <c r="G1899" i="6"/>
  <c r="G1898" i="6"/>
  <c r="G1897" i="6"/>
  <c r="G1896" i="6"/>
  <c r="G1895" i="6"/>
  <c r="G1894" i="6"/>
  <c r="G1893" i="6"/>
  <c r="G1892" i="6"/>
  <c r="G1891" i="6"/>
  <c r="G1890" i="6"/>
  <c r="G1889" i="6"/>
  <c r="G1888" i="6"/>
  <c r="G1887" i="6"/>
  <c r="G1886" i="6"/>
  <c r="G1885" i="6"/>
  <c r="G1884" i="6"/>
  <c r="G1883" i="6"/>
  <c r="G1882" i="6"/>
  <c r="G1881" i="6"/>
  <c r="G1880" i="6"/>
  <c r="G1879" i="6"/>
  <c r="G1878" i="6"/>
  <c r="G1877" i="6"/>
  <c r="G1876" i="6"/>
  <c r="G1875" i="6"/>
  <c r="G1874" i="6"/>
  <c r="G1873" i="6"/>
  <c r="G1872" i="6"/>
  <c r="G1871" i="6"/>
  <c r="G1870" i="6"/>
  <c r="G1869" i="6"/>
  <c r="G1868" i="6"/>
  <c r="G1867" i="6"/>
  <c r="G1866" i="6"/>
  <c r="G1865" i="6"/>
  <c r="G1864" i="6"/>
  <c r="G1863" i="6"/>
  <c r="G1862" i="6"/>
  <c r="G1861" i="6"/>
  <c r="G1860" i="6"/>
  <c r="G1859" i="6"/>
  <c r="G1858" i="6"/>
  <c r="G1857" i="6"/>
  <c r="G1856" i="6"/>
  <c r="G1855" i="6"/>
  <c r="G1854" i="6"/>
  <c r="G1853" i="6"/>
  <c r="G1852" i="6"/>
  <c r="G1851" i="6"/>
  <c r="G1850" i="6"/>
  <c r="G1849" i="6"/>
  <c r="G1848" i="6"/>
  <c r="G1847" i="6"/>
  <c r="G1846" i="6"/>
  <c r="G1845" i="6"/>
  <c r="G1844" i="6"/>
  <c r="G1843" i="6"/>
  <c r="G1842" i="6"/>
  <c r="G1841" i="6"/>
  <c r="G1840" i="6"/>
  <c r="G1839" i="6"/>
  <c r="G1838" i="6"/>
  <c r="G1837" i="6"/>
  <c r="G1836" i="6"/>
  <c r="G1835" i="6"/>
  <c r="G1834" i="6"/>
  <c r="G1833" i="6"/>
  <c r="G1832" i="6"/>
  <c r="G1831" i="6"/>
  <c r="G1830" i="6"/>
  <c r="G1829" i="6"/>
  <c r="G1828" i="6"/>
  <c r="G1827" i="6"/>
  <c r="G1826" i="6"/>
  <c r="G1825" i="6"/>
  <c r="G1824" i="6"/>
  <c r="G1823" i="6"/>
  <c r="G1822" i="6"/>
  <c r="G1821" i="6"/>
  <c r="G1820" i="6"/>
  <c r="G1819" i="6"/>
  <c r="G1818" i="6"/>
  <c r="G1817" i="6"/>
  <c r="G1816" i="6"/>
  <c r="G1815" i="6"/>
  <c r="G1814" i="6"/>
  <c r="G1813" i="6"/>
  <c r="G1812" i="6"/>
  <c r="G1811" i="6"/>
  <c r="G1810" i="6"/>
  <c r="G1809" i="6"/>
  <c r="G1808" i="6"/>
  <c r="G1807" i="6"/>
  <c r="G1806" i="6"/>
  <c r="G1805" i="6"/>
  <c r="G1804" i="6"/>
  <c r="G1803" i="6"/>
  <c r="G1802" i="6"/>
  <c r="G1801" i="6"/>
  <c r="G1800" i="6"/>
  <c r="G1799" i="6"/>
  <c r="G1798" i="6"/>
  <c r="G1797" i="6"/>
  <c r="G1796" i="6"/>
  <c r="G1795" i="6"/>
  <c r="G1794" i="6"/>
  <c r="G1793" i="6"/>
  <c r="G1792" i="6"/>
  <c r="G1791" i="6"/>
  <c r="G1790" i="6"/>
  <c r="G1789" i="6"/>
  <c r="G1788" i="6"/>
  <c r="G1787" i="6"/>
  <c r="G1786" i="6"/>
  <c r="G1785" i="6"/>
  <c r="G1784" i="6"/>
  <c r="G1783" i="6"/>
  <c r="G1782" i="6"/>
  <c r="G1781" i="6"/>
  <c r="G1780" i="6"/>
  <c r="G1779" i="6"/>
  <c r="G1778" i="6"/>
  <c r="G1777" i="6"/>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8" i="6"/>
  <c r="G1747" i="6"/>
  <c r="G1746" i="6"/>
  <c r="G1745" i="6"/>
  <c r="G1744" i="6"/>
  <c r="G1743" i="6"/>
  <c r="G1742" i="6"/>
  <c r="G1741" i="6"/>
  <c r="G1740" i="6"/>
  <c r="G1739" i="6"/>
  <c r="G1738" i="6"/>
  <c r="G1737" i="6"/>
  <c r="G1736" i="6"/>
  <c r="G1735" i="6"/>
  <c r="G1734" i="6"/>
  <c r="G1733" i="6"/>
  <c r="G1732" i="6"/>
  <c r="G1731" i="6"/>
  <c r="G1730" i="6"/>
  <c r="G1729" i="6"/>
  <c r="G1728" i="6"/>
  <c r="G1727" i="6"/>
  <c r="G1726" i="6"/>
  <c r="G1725" i="6"/>
  <c r="G1724" i="6"/>
  <c r="G1723" i="6"/>
  <c r="G1722" i="6"/>
  <c r="G1721" i="6"/>
  <c r="G1720" i="6"/>
  <c r="G1719" i="6"/>
  <c r="G1718" i="6"/>
  <c r="G1717" i="6"/>
  <c r="G1716" i="6"/>
  <c r="G1715" i="6"/>
  <c r="G1714" i="6"/>
  <c r="G1713" i="6"/>
  <c r="G1712" i="6"/>
  <c r="G1711" i="6"/>
  <c r="G1710" i="6"/>
  <c r="G1709" i="6"/>
  <c r="G1708" i="6"/>
  <c r="G1707" i="6"/>
  <c r="G1706" i="6"/>
  <c r="G1705" i="6"/>
  <c r="G1704" i="6"/>
  <c r="G1703" i="6"/>
  <c r="G1702" i="6"/>
  <c r="G1701" i="6"/>
  <c r="G1700" i="6"/>
  <c r="G1699" i="6"/>
  <c r="G1698" i="6"/>
  <c r="G1697" i="6"/>
  <c r="G1696" i="6"/>
  <c r="G1695" i="6"/>
  <c r="G1694" i="6"/>
  <c r="G1693" i="6"/>
  <c r="G1692" i="6"/>
  <c r="G1691" i="6"/>
  <c r="G1690" i="6"/>
  <c r="G1689" i="6"/>
  <c r="G1688" i="6"/>
  <c r="G1687" i="6"/>
  <c r="G1686" i="6"/>
  <c r="G1685" i="6"/>
  <c r="G1684" i="6"/>
  <c r="G1683" i="6"/>
  <c r="G1682" i="6"/>
  <c r="G1681" i="6"/>
  <c r="G1680" i="6"/>
  <c r="G1679" i="6"/>
  <c r="G1678" i="6"/>
  <c r="G1677" i="6"/>
  <c r="G1676" i="6"/>
  <c r="G1675" i="6"/>
  <c r="G1674" i="6"/>
  <c r="G1673" i="6"/>
  <c r="G1672" i="6"/>
  <c r="G1671" i="6"/>
  <c r="G1670" i="6"/>
  <c r="G1669" i="6"/>
  <c r="G1668" i="6"/>
  <c r="G1667" i="6"/>
  <c r="G1666" i="6"/>
  <c r="G1665" i="6"/>
  <c r="G1664" i="6"/>
  <c r="G1663" i="6"/>
  <c r="G1662" i="6"/>
  <c r="G1661" i="6"/>
  <c r="G1660" i="6"/>
  <c r="G1659" i="6"/>
  <c r="G1658" i="6"/>
  <c r="G1657" i="6"/>
  <c r="G1656" i="6"/>
  <c r="G1655" i="6"/>
  <c r="G1654" i="6"/>
  <c r="G1653" i="6"/>
  <c r="G1652" i="6"/>
  <c r="G1651" i="6"/>
  <c r="G1650" i="6"/>
  <c r="G1649" i="6"/>
  <c r="G1648" i="6"/>
  <c r="G1647" i="6"/>
  <c r="G1646" i="6"/>
  <c r="G1645" i="6"/>
  <c r="G1644" i="6"/>
  <c r="G1643" i="6"/>
  <c r="G1642" i="6"/>
  <c r="G1641" i="6"/>
  <c r="G1640" i="6"/>
  <c r="G1639" i="6"/>
  <c r="G1638" i="6"/>
  <c r="G1637" i="6"/>
  <c r="G1636" i="6"/>
  <c r="G1635" i="6"/>
  <c r="G1634" i="6"/>
  <c r="G1633" i="6"/>
  <c r="G1632" i="6"/>
  <c r="G1631" i="6"/>
  <c r="G1630" i="6"/>
  <c r="G1629" i="6"/>
  <c r="G1628" i="6"/>
  <c r="G1627" i="6"/>
  <c r="G1626" i="6"/>
  <c r="G1625" i="6"/>
  <c r="G1624" i="6"/>
  <c r="G1623" i="6"/>
  <c r="G1622" i="6"/>
  <c r="G1621" i="6"/>
  <c r="G1620" i="6"/>
  <c r="G1619" i="6"/>
  <c r="G1618" i="6"/>
  <c r="G1617" i="6"/>
  <c r="G1616" i="6"/>
  <c r="G1615" i="6"/>
  <c r="G1614" i="6"/>
  <c r="G1613" i="6"/>
  <c r="G1612" i="6"/>
  <c r="G1611" i="6"/>
  <c r="G1610" i="6"/>
  <c r="G1609" i="6"/>
  <c r="G1608" i="6"/>
  <c r="G1607" i="6"/>
  <c r="G1606" i="6"/>
  <c r="G1605" i="6"/>
  <c r="G1604" i="6"/>
  <c r="G1603" i="6"/>
  <c r="G1602" i="6"/>
  <c r="G1601" i="6"/>
  <c r="G1600" i="6"/>
  <c r="G1599" i="6"/>
  <c r="G1598" i="6"/>
  <c r="G1597" i="6"/>
  <c r="G1596" i="6"/>
  <c r="G1595" i="6"/>
  <c r="G1594" i="6"/>
  <c r="G1593" i="6"/>
  <c r="G1592" i="6"/>
  <c r="G1591" i="6"/>
  <c r="G1590" i="6"/>
  <c r="G1589" i="6"/>
  <c r="G1588" i="6"/>
  <c r="G1587" i="6"/>
  <c r="G1586" i="6"/>
  <c r="G1585" i="6"/>
  <c r="G1584" i="6"/>
  <c r="G1583" i="6"/>
  <c r="G1582" i="6"/>
  <c r="G1581" i="6"/>
  <c r="G1580" i="6"/>
  <c r="G1579" i="6"/>
  <c r="G1578" i="6"/>
  <c r="G1577" i="6"/>
  <c r="G1576" i="6"/>
  <c r="G1575" i="6"/>
  <c r="G1574" i="6"/>
  <c r="G1573" i="6"/>
  <c r="G1572" i="6"/>
  <c r="G1571" i="6"/>
  <c r="G1570" i="6"/>
  <c r="G1569" i="6"/>
  <c r="G1568" i="6"/>
  <c r="G1567" i="6"/>
  <c r="G1566" i="6"/>
  <c r="G1565" i="6"/>
  <c r="G1564" i="6"/>
  <c r="G1563" i="6"/>
  <c r="G1562" i="6"/>
  <c r="G1561" i="6"/>
  <c r="G1560" i="6"/>
  <c r="G1559" i="6"/>
  <c r="G1558" i="6"/>
  <c r="G1557" i="6"/>
  <c r="G1556" i="6"/>
  <c r="G1555" i="6"/>
  <c r="G1554" i="6"/>
  <c r="G1553" i="6"/>
  <c r="G1552" i="6"/>
  <c r="G1551" i="6"/>
  <c r="G1550" i="6"/>
  <c r="G1549" i="6"/>
  <c r="G1548" i="6"/>
  <c r="G1547" i="6"/>
  <c r="G1546" i="6"/>
  <c r="G1545" i="6"/>
  <c r="G1544" i="6"/>
  <c r="G1543" i="6"/>
  <c r="G1542" i="6"/>
  <c r="G1541" i="6"/>
  <c r="G1540" i="6"/>
  <c r="G1539" i="6"/>
  <c r="G1538" i="6"/>
  <c r="G1537" i="6"/>
  <c r="G1536" i="6"/>
  <c r="G1535" i="6"/>
  <c r="G1534" i="6"/>
  <c r="G1533" i="6"/>
  <c r="G1532" i="6"/>
  <c r="G1531" i="6"/>
  <c r="G1530" i="6"/>
  <c r="G1529" i="6"/>
  <c r="G1528" i="6"/>
  <c r="G1527" i="6"/>
  <c r="G1526" i="6"/>
  <c r="G1525" i="6"/>
  <c r="G1524" i="6"/>
  <c r="G1523" i="6"/>
  <c r="G1522" i="6"/>
  <c r="G1521" i="6"/>
  <c r="G1520" i="6"/>
  <c r="G1519" i="6"/>
  <c r="G1518" i="6"/>
  <c r="G1517" i="6"/>
  <c r="G1516" i="6"/>
  <c r="G1515" i="6"/>
  <c r="G1514" i="6"/>
  <c r="G1513" i="6"/>
  <c r="G1512" i="6"/>
  <c r="G1511" i="6"/>
  <c r="G1510" i="6"/>
  <c r="G1509" i="6"/>
  <c r="G1508" i="6"/>
  <c r="G1507" i="6"/>
  <c r="G1506" i="6"/>
  <c r="G1505" i="6"/>
  <c r="G1504" i="6"/>
  <c r="G1503" i="6"/>
  <c r="G1502" i="6"/>
  <c r="G1501" i="6"/>
  <c r="G1500" i="6"/>
  <c r="G1499" i="6"/>
  <c r="G1498" i="6"/>
  <c r="G1497" i="6"/>
  <c r="G1496" i="6"/>
  <c r="G1495" i="6"/>
  <c r="G1494" i="6"/>
  <c r="G1493" i="6"/>
  <c r="G1492" i="6"/>
  <c r="G1491" i="6"/>
  <c r="G1490" i="6"/>
  <c r="G1489" i="6"/>
  <c r="G1488" i="6"/>
  <c r="G1487" i="6"/>
  <c r="G1486" i="6"/>
  <c r="G1485" i="6"/>
  <c r="G1484" i="6"/>
  <c r="G1483" i="6"/>
  <c r="G1482" i="6"/>
  <c r="G1481" i="6"/>
  <c r="G1480" i="6"/>
  <c r="G1479" i="6"/>
  <c r="G1478" i="6"/>
  <c r="G1477" i="6"/>
  <c r="G1476" i="6"/>
  <c r="G1475" i="6"/>
  <c r="G1474" i="6"/>
  <c r="G1473" i="6"/>
  <c r="G1472" i="6"/>
  <c r="G1471" i="6"/>
  <c r="G1470" i="6"/>
  <c r="G1469" i="6"/>
  <c r="G1468" i="6"/>
  <c r="G1467" i="6"/>
  <c r="G1466" i="6"/>
  <c r="G1465" i="6"/>
  <c r="G1464" i="6"/>
  <c r="G1463" i="6"/>
  <c r="G1462" i="6"/>
  <c r="G1461" i="6"/>
  <c r="G1460" i="6"/>
  <c r="G1459" i="6"/>
  <c r="G1458" i="6"/>
  <c r="G1457" i="6"/>
  <c r="G1456" i="6"/>
  <c r="G1455" i="6"/>
  <c r="G1454" i="6"/>
  <c r="G1453" i="6"/>
  <c r="G1452" i="6"/>
  <c r="G1451" i="6"/>
  <c r="G1450" i="6"/>
  <c r="G1449" i="6"/>
  <c r="G1448" i="6"/>
  <c r="G1447" i="6"/>
  <c r="G1446" i="6"/>
  <c r="G1445" i="6"/>
  <c r="G1444" i="6"/>
  <c r="G1443" i="6"/>
  <c r="G1442" i="6"/>
  <c r="G1441" i="6"/>
  <c r="G1440" i="6"/>
  <c r="G1439" i="6"/>
  <c r="G1438" i="6"/>
  <c r="G1437" i="6"/>
  <c r="G1436" i="6"/>
  <c r="G1435" i="6"/>
  <c r="G1434" i="6"/>
  <c r="G1433" i="6"/>
  <c r="G1432" i="6"/>
  <c r="G1431" i="6"/>
  <c r="G1430" i="6"/>
  <c r="G1429" i="6"/>
  <c r="G1428" i="6"/>
  <c r="G1427" i="6"/>
  <c r="G1426" i="6"/>
  <c r="G1425" i="6"/>
  <c r="G1424" i="6"/>
  <c r="G1423" i="6"/>
  <c r="G1422" i="6"/>
  <c r="G1421" i="6"/>
  <c r="G1420" i="6"/>
  <c r="G1419" i="6"/>
  <c r="G1418" i="6"/>
  <c r="G1417" i="6"/>
  <c r="G1416" i="6"/>
  <c r="G1415" i="6"/>
  <c r="G1414" i="6"/>
  <c r="G1413" i="6"/>
  <c r="G1412" i="6"/>
  <c r="G1411" i="6"/>
  <c r="G1410" i="6"/>
  <c r="G1409" i="6"/>
  <c r="G1408" i="6"/>
  <c r="G1407" i="6"/>
  <c r="G1406" i="6"/>
  <c r="G1405" i="6"/>
  <c r="G1404" i="6"/>
  <c r="G1403" i="6"/>
  <c r="G1402" i="6"/>
  <c r="G1401" i="6"/>
  <c r="G1400" i="6"/>
  <c r="G1399" i="6"/>
  <c r="G1398" i="6"/>
  <c r="G1397" i="6"/>
  <c r="G1396" i="6"/>
  <c r="G1395" i="6"/>
  <c r="G1394" i="6"/>
  <c r="G1393" i="6"/>
  <c r="G1392" i="6"/>
  <c r="G1391" i="6"/>
  <c r="G1390" i="6"/>
  <c r="G1389" i="6"/>
  <c r="G1388" i="6"/>
  <c r="G1387" i="6"/>
  <c r="G1386"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20"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L1110" i="6"/>
  <c r="H1110" i="6"/>
  <c r="G1110" i="6"/>
  <c r="G1109" i="6"/>
  <c r="G1108" i="6"/>
  <c r="G1107" i="6"/>
  <c r="L1106" i="6"/>
  <c r="H1106" i="6"/>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L514" i="6"/>
  <c r="H514" i="6"/>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6" i="5"/>
  <c r="F6" i="5"/>
  <c r="E6" i="5"/>
  <c r="F5" i="5"/>
  <c r="E5" i="5"/>
  <c r="G5" i="5" s="1"/>
  <c r="C5" i="5"/>
  <c r="B5" i="5"/>
  <c r="D5" i="5" s="1"/>
  <c r="G4" i="5"/>
  <c r="F4" i="5"/>
  <c r="E4" i="5"/>
  <c r="D4" i="5"/>
  <c r="D6" i="5" s="1"/>
  <c r="C4" i="5"/>
  <c r="C6" i="5" s="1"/>
  <c r="B4" i="5"/>
  <c r="B6" i="5" s="1"/>
  <c r="E869" i="4"/>
  <c r="B869" i="4"/>
  <c r="E868" i="4"/>
  <c r="B868" i="4"/>
  <c r="M867" i="4"/>
  <c r="E867" i="4"/>
  <c r="F867" i="4" s="1"/>
  <c r="B867" i="4"/>
  <c r="E866" i="4"/>
  <c r="B866" i="4"/>
  <c r="E865" i="4"/>
  <c r="B865" i="4"/>
  <c r="M864" i="4"/>
  <c r="E864" i="4"/>
  <c r="F864" i="4" s="1"/>
  <c r="B864" i="4"/>
  <c r="E863" i="4"/>
  <c r="B863" i="4"/>
  <c r="E862" i="4"/>
  <c r="B862" i="4"/>
  <c r="M861" i="4"/>
  <c r="E861" i="4"/>
  <c r="F861" i="4" s="1"/>
  <c r="B861" i="4"/>
  <c r="E860" i="4"/>
  <c r="B860" i="4"/>
  <c r="E859" i="4"/>
  <c r="B859" i="4"/>
  <c r="F858" i="4"/>
  <c r="E858" i="4"/>
  <c r="B858" i="4"/>
  <c r="F857" i="4"/>
  <c r="E857" i="4"/>
  <c r="B857" i="4"/>
  <c r="F856" i="4"/>
  <c r="E856" i="4"/>
  <c r="B856" i="4"/>
  <c r="E855" i="4"/>
  <c r="M855" i="4" s="1"/>
  <c r="B855" i="4"/>
  <c r="E854" i="4"/>
  <c r="M854" i="4" s="1"/>
  <c r="B854" i="4"/>
  <c r="F853" i="4"/>
  <c r="E853" i="4"/>
  <c r="M853" i="4" s="1"/>
  <c r="B853" i="4"/>
  <c r="E852" i="4"/>
  <c r="M852" i="4" s="1"/>
  <c r="B852" i="4"/>
  <c r="E851" i="4"/>
  <c r="M851" i="4" s="1"/>
  <c r="B851" i="4"/>
  <c r="F850" i="4"/>
  <c r="E850" i="4"/>
  <c r="M850" i="4" s="1"/>
  <c r="B850" i="4"/>
  <c r="E849" i="4"/>
  <c r="M849" i="4" s="1"/>
  <c r="B849" i="4"/>
  <c r="E848" i="4"/>
  <c r="M848" i="4" s="1"/>
  <c r="B848" i="4"/>
  <c r="F847" i="4"/>
  <c r="E847" i="4"/>
  <c r="M847" i="4" s="1"/>
  <c r="B847" i="4"/>
  <c r="E846" i="4"/>
  <c r="M846" i="4" s="1"/>
  <c r="B846" i="4"/>
  <c r="E845" i="4"/>
  <c r="M845" i="4" s="1"/>
  <c r="B845" i="4"/>
  <c r="F844" i="4"/>
  <c r="E844" i="4"/>
  <c r="M844" i="4" s="1"/>
  <c r="B844" i="4"/>
  <c r="E843" i="4"/>
  <c r="M843" i="4" s="1"/>
  <c r="B843" i="4"/>
  <c r="E842" i="4"/>
  <c r="M842" i="4" s="1"/>
  <c r="B842" i="4"/>
  <c r="F841" i="4"/>
  <c r="E841" i="4"/>
  <c r="M841" i="4" s="1"/>
  <c r="B841" i="4"/>
  <c r="E840" i="4"/>
  <c r="M840" i="4" s="1"/>
  <c r="B840" i="4"/>
  <c r="E839" i="4"/>
  <c r="M839" i="4" s="1"/>
  <c r="B839" i="4"/>
  <c r="F838" i="4"/>
  <c r="E838" i="4"/>
  <c r="M838" i="4" s="1"/>
  <c r="B838" i="4"/>
  <c r="E837" i="4"/>
  <c r="M837" i="4" s="1"/>
  <c r="B837" i="4"/>
  <c r="E836" i="4"/>
  <c r="M836" i="4" s="1"/>
  <c r="B836" i="4"/>
  <c r="F835" i="4"/>
  <c r="E835" i="4"/>
  <c r="M835" i="4" s="1"/>
  <c r="B835" i="4"/>
  <c r="E834" i="4"/>
  <c r="M834" i="4" s="1"/>
  <c r="B834" i="4"/>
  <c r="E833" i="4"/>
  <c r="M833" i="4" s="1"/>
  <c r="B833" i="4"/>
  <c r="F832" i="4"/>
  <c r="E832" i="4"/>
  <c r="M832" i="4" s="1"/>
  <c r="B832" i="4"/>
  <c r="E831" i="4"/>
  <c r="M831" i="4" s="1"/>
  <c r="B831" i="4"/>
  <c r="E830" i="4"/>
  <c r="M830" i="4" s="1"/>
  <c r="B830" i="4"/>
  <c r="E829" i="4"/>
  <c r="F829" i="4" s="1"/>
  <c r="B829" i="4"/>
  <c r="E828" i="4"/>
  <c r="B828" i="4"/>
  <c r="M827" i="4"/>
  <c r="E827" i="4"/>
  <c r="F827" i="4" s="1"/>
  <c r="B827" i="4"/>
  <c r="E826" i="4"/>
  <c r="B826" i="4"/>
  <c r="E825" i="4"/>
  <c r="B825" i="4"/>
  <c r="M824" i="4"/>
  <c r="E824" i="4"/>
  <c r="F824" i="4" s="1"/>
  <c r="B824" i="4"/>
  <c r="E823" i="4"/>
  <c r="B823" i="4"/>
  <c r="E822" i="4"/>
  <c r="B822" i="4"/>
  <c r="M821" i="4"/>
  <c r="E821" i="4"/>
  <c r="F821" i="4" s="1"/>
  <c r="B821" i="4"/>
  <c r="E820" i="4"/>
  <c r="B820" i="4"/>
  <c r="E819" i="4"/>
  <c r="B819" i="4"/>
  <c r="M818" i="4"/>
  <c r="E818" i="4"/>
  <c r="F818" i="4" s="1"/>
  <c r="B818" i="4"/>
  <c r="E817" i="4"/>
  <c r="B817" i="4"/>
  <c r="E816" i="4"/>
  <c r="B816" i="4"/>
  <c r="M815" i="4"/>
  <c r="E815" i="4"/>
  <c r="F815" i="4" s="1"/>
  <c r="B815" i="4"/>
  <c r="E814" i="4"/>
  <c r="B814" i="4"/>
  <c r="E813" i="4"/>
  <c r="B813" i="4"/>
  <c r="M812" i="4"/>
  <c r="E812" i="4"/>
  <c r="F812" i="4" s="1"/>
  <c r="B812" i="4"/>
  <c r="E811" i="4"/>
  <c r="B811" i="4"/>
  <c r="E810" i="4"/>
  <c r="B810" i="4"/>
  <c r="M809" i="4"/>
  <c r="E809" i="4"/>
  <c r="F809" i="4" s="1"/>
  <c r="B809" i="4"/>
  <c r="E808" i="4"/>
  <c r="B808" i="4"/>
  <c r="E807" i="4"/>
  <c r="B807" i="4"/>
  <c r="M806" i="4"/>
  <c r="E806" i="4"/>
  <c r="F806" i="4" s="1"/>
  <c r="B806" i="4"/>
  <c r="F805" i="4"/>
  <c r="E805" i="4"/>
  <c r="B805" i="4"/>
  <c r="F804" i="4"/>
  <c r="E804" i="4"/>
  <c r="B804" i="4"/>
  <c r="E803" i="4"/>
  <c r="B803" i="4"/>
  <c r="F802" i="4"/>
  <c r="E802" i="4"/>
  <c r="M802" i="4" s="1"/>
  <c r="B802" i="4"/>
  <c r="M801" i="4"/>
  <c r="F801" i="4"/>
  <c r="E801" i="4"/>
  <c r="B801" i="4"/>
  <c r="M800" i="4"/>
  <c r="E800" i="4"/>
  <c r="F800" i="4" s="1"/>
  <c r="B800" i="4"/>
  <c r="F799" i="4"/>
  <c r="E799" i="4"/>
  <c r="M799" i="4" s="1"/>
  <c r="B799" i="4"/>
  <c r="M798" i="4"/>
  <c r="F798" i="4"/>
  <c r="E798" i="4"/>
  <c r="B798" i="4"/>
  <c r="M797" i="4"/>
  <c r="F797" i="4"/>
  <c r="E797" i="4"/>
  <c r="B797" i="4"/>
  <c r="F796" i="4"/>
  <c r="E796" i="4"/>
  <c r="M796" i="4" s="1"/>
  <c r="B796" i="4"/>
  <c r="M795" i="4"/>
  <c r="F795" i="4"/>
  <c r="E795" i="4"/>
  <c r="B795" i="4"/>
  <c r="F794" i="4"/>
  <c r="E794" i="4"/>
  <c r="M794" i="4" s="1"/>
  <c r="B794" i="4"/>
  <c r="F793" i="4"/>
  <c r="E793" i="4"/>
  <c r="M793" i="4" s="1"/>
  <c r="B793" i="4"/>
  <c r="M792" i="4"/>
  <c r="F792" i="4"/>
  <c r="E792" i="4"/>
  <c r="B792" i="4"/>
  <c r="E791" i="4"/>
  <c r="M791" i="4" s="1"/>
  <c r="B791" i="4"/>
  <c r="F790" i="4"/>
  <c r="E790" i="4"/>
  <c r="M790" i="4" s="1"/>
  <c r="B790" i="4"/>
  <c r="M789" i="4"/>
  <c r="F789" i="4"/>
  <c r="E789" i="4"/>
  <c r="B789" i="4"/>
  <c r="M788" i="4"/>
  <c r="F788" i="4"/>
  <c r="E788" i="4"/>
  <c r="B788" i="4"/>
  <c r="F787" i="4"/>
  <c r="E787" i="4"/>
  <c r="M787" i="4" s="1"/>
  <c r="B787" i="4"/>
  <c r="M786" i="4"/>
  <c r="F786" i="4"/>
  <c r="E786" i="4"/>
  <c r="B786" i="4"/>
  <c r="F785" i="4"/>
  <c r="E785" i="4"/>
  <c r="M785" i="4" s="1"/>
  <c r="B785" i="4"/>
  <c r="F784" i="4"/>
  <c r="E784" i="4"/>
  <c r="M784" i="4" s="1"/>
  <c r="B784" i="4"/>
  <c r="M783" i="4"/>
  <c r="F783" i="4"/>
  <c r="E783" i="4"/>
  <c r="B783" i="4"/>
  <c r="E782" i="4"/>
  <c r="M782" i="4" s="1"/>
  <c r="B782" i="4"/>
  <c r="F781" i="4"/>
  <c r="E781" i="4"/>
  <c r="M781" i="4" s="1"/>
  <c r="B781" i="4"/>
  <c r="M780" i="4"/>
  <c r="F780" i="4"/>
  <c r="E780" i="4"/>
  <c r="B780" i="4"/>
  <c r="M779" i="4"/>
  <c r="E779" i="4"/>
  <c r="F779" i="4" s="1"/>
  <c r="B779" i="4"/>
  <c r="F778" i="4"/>
  <c r="E778" i="4"/>
  <c r="M778" i="4" s="1"/>
  <c r="B778" i="4"/>
  <c r="M777" i="4"/>
  <c r="F777" i="4"/>
  <c r="E777" i="4"/>
  <c r="B777" i="4"/>
  <c r="M776" i="4"/>
  <c r="F776" i="4"/>
  <c r="E776" i="4"/>
  <c r="B776" i="4"/>
  <c r="F775" i="4"/>
  <c r="E775" i="4"/>
  <c r="M775" i="4" s="1"/>
  <c r="B775" i="4"/>
  <c r="M774" i="4"/>
  <c r="F774" i="4"/>
  <c r="E774" i="4"/>
  <c r="B774" i="4"/>
  <c r="M773" i="4"/>
  <c r="E773" i="4"/>
  <c r="F773" i="4" s="1"/>
  <c r="B773" i="4"/>
  <c r="F772" i="4"/>
  <c r="E772" i="4"/>
  <c r="M772" i="4" s="1"/>
  <c r="B772" i="4"/>
  <c r="M771" i="4"/>
  <c r="F771" i="4"/>
  <c r="E771" i="4"/>
  <c r="B771" i="4"/>
  <c r="E770" i="4"/>
  <c r="M770" i="4" s="1"/>
  <c r="B770" i="4"/>
  <c r="F769" i="4"/>
  <c r="E769" i="4"/>
  <c r="M769" i="4" s="1"/>
  <c r="B769" i="4"/>
  <c r="M768" i="4"/>
  <c r="F768" i="4"/>
  <c r="E768" i="4"/>
  <c r="B768" i="4"/>
  <c r="E767" i="4"/>
  <c r="B767" i="4"/>
  <c r="F766" i="4"/>
  <c r="E766" i="4"/>
  <c r="M766" i="4" s="1"/>
  <c r="B766" i="4"/>
  <c r="M765" i="4"/>
  <c r="F765" i="4"/>
  <c r="E765" i="4"/>
  <c r="B765" i="4"/>
  <c r="M764" i="4"/>
  <c r="E764" i="4"/>
  <c r="F764" i="4" s="1"/>
  <c r="B764" i="4"/>
  <c r="F763" i="4"/>
  <c r="E763" i="4"/>
  <c r="M763" i="4" s="1"/>
  <c r="B763" i="4"/>
  <c r="M762" i="4"/>
  <c r="F762" i="4"/>
  <c r="E762" i="4"/>
  <c r="B762" i="4"/>
  <c r="M761" i="4"/>
  <c r="F761" i="4"/>
  <c r="E761" i="4"/>
  <c r="B761" i="4"/>
  <c r="F760" i="4"/>
  <c r="E760" i="4"/>
  <c r="M760" i="4" s="1"/>
  <c r="B760" i="4"/>
  <c r="M759" i="4"/>
  <c r="F759" i="4"/>
  <c r="E759" i="4"/>
  <c r="B759" i="4"/>
  <c r="F758" i="4"/>
  <c r="E758" i="4"/>
  <c r="M758" i="4" s="1"/>
  <c r="B758" i="4"/>
  <c r="F757" i="4"/>
  <c r="E757" i="4"/>
  <c r="M757" i="4" s="1"/>
  <c r="B757" i="4"/>
  <c r="M756" i="4"/>
  <c r="F756" i="4"/>
  <c r="E756" i="4"/>
  <c r="B756" i="4"/>
  <c r="Q755" i="4"/>
  <c r="L755" i="4"/>
  <c r="F755" i="4"/>
  <c r="E755" i="4"/>
  <c r="B755" i="4"/>
  <c r="E754" i="4"/>
  <c r="B754" i="4"/>
  <c r="E753" i="4"/>
  <c r="B753" i="4"/>
  <c r="L752" i="4"/>
  <c r="F752" i="4"/>
  <c r="E752" i="4"/>
  <c r="B752" i="4"/>
  <c r="E751" i="4"/>
  <c r="F751" i="4" s="1"/>
  <c r="B751" i="4"/>
  <c r="F750" i="4"/>
  <c r="E750" i="4"/>
  <c r="B750" i="4"/>
  <c r="M749" i="4"/>
  <c r="E749" i="4"/>
  <c r="F749" i="4" s="1"/>
  <c r="B749" i="4"/>
  <c r="F748" i="4"/>
  <c r="E748" i="4"/>
  <c r="M748" i="4" s="1"/>
  <c r="B748" i="4"/>
  <c r="M747" i="4"/>
  <c r="F747" i="4"/>
  <c r="E747" i="4"/>
  <c r="B747" i="4"/>
  <c r="E746" i="4"/>
  <c r="M746" i="4" s="1"/>
  <c r="B746" i="4"/>
  <c r="F745" i="4"/>
  <c r="E745" i="4"/>
  <c r="M745" i="4" s="1"/>
  <c r="B745" i="4"/>
  <c r="M744" i="4"/>
  <c r="F744" i="4"/>
  <c r="E744" i="4"/>
  <c r="B744" i="4"/>
  <c r="E743" i="4"/>
  <c r="B743" i="4"/>
  <c r="F742" i="4"/>
  <c r="E742" i="4"/>
  <c r="M742" i="4" s="1"/>
  <c r="B742" i="4"/>
  <c r="M741" i="4"/>
  <c r="F741" i="4"/>
  <c r="E741" i="4"/>
  <c r="B741" i="4"/>
  <c r="M740" i="4"/>
  <c r="F740" i="4"/>
  <c r="E740" i="4"/>
  <c r="B740" i="4"/>
  <c r="F739" i="4"/>
  <c r="E739" i="4"/>
  <c r="M739" i="4" s="1"/>
  <c r="B739" i="4"/>
  <c r="M738" i="4"/>
  <c r="F738" i="4"/>
  <c r="E738" i="4"/>
  <c r="B738" i="4"/>
  <c r="M737" i="4"/>
  <c r="F737" i="4"/>
  <c r="E737" i="4"/>
  <c r="B737" i="4"/>
  <c r="F736" i="4"/>
  <c r="E736" i="4"/>
  <c r="M736" i="4" s="1"/>
  <c r="B736" i="4"/>
  <c r="M735" i="4"/>
  <c r="F735" i="4"/>
  <c r="E735" i="4"/>
  <c r="B735" i="4"/>
  <c r="M734" i="4"/>
  <c r="F734" i="4"/>
  <c r="E734" i="4"/>
  <c r="B734" i="4"/>
  <c r="F733" i="4"/>
  <c r="E733" i="4"/>
  <c r="M733" i="4" s="1"/>
  <c r="B733" i="4"/>
  <c r="M732" i="4"/>
  <c r="F732" i="4"/>
  <c r="E732" i="4"/>
  <c r="B732" i="4"/>
  <c r="E731" i="4"/>
  <c r="M731" i="4" s="1"/>
  <c r="B731" i="4"/>
  <c r="F730" i="4"/>
  <c r="E730" i="4"/>
  <c r="M730" i="4" s="1"/>
  <c r="B730" i="4"/>
  <c r="M729" i="4"/>
  <c r="F729" i="4"/>
  <c r="E729" i="4"/>
  <c r="B729" i="4"/>
  <c r="F728" i="4"/>
  <c r="E728" i="4"/>
  <c r="M728" i="4" s="1"/>
  <c r="B728" i="4"/>
  <c r="F727" i="4"/>
  <c r="E727" i="4"/>
  <c r="M727" i="4" s="1"/>
  <c r="B727" i="4"/>
  <c r="M726" i="4"/>
  <c r="F726" i="4"/>
  <c r="E726" i="4"/>
  <c r="B726" i="4"/>
  <c r="E725" i="4"/>
  <c r="B725" i="4"/>
  <c r="F724" i="4"/>
  <c r="E724" i="4"/>
  <c r="M724" i="4" s="1"/>
  <c r="B724" i="4"/>
  <c r="M723" i="4"/>
  <c r="F723" i="4"/>
  <c r="E723" i="4"/>
  <c r="B723" i="4"/>
  <c r="M722" i="4"/>
  <c r="E722" i="4"/>
  <c r="F722" i="4" s="1"/>
  <c r="B722" i="4"/>
  <c r="F721" i="4"/>
  <c r="E721" i="4"/>
  <c r="M721" i="4" s="1"/>
  <c r="B721" i="4"/>
  <c r="M720" i="4"/>
  <c r="F720" i="4"/>
  <c r="E720" i="4"/>
  <c r="B720" i="4"/>
  <c r="M719" i="4"/>
  <c r="F719" i="4"/>
  <c r="E719" i="4"/>
  <c r="B719" i="4"/>
  <c r="F718" i="4"/>
  <c r="E718" i="4"/>
  <c r="M718" i="4" s="1"/>
  <c r="B718" i="4"/>
  <c r="M717" i="4"/>
  <c r="F717" i="4"/>
  <c r="E717" i="4"/>
  <c r="B717" i="4"/>
  <c r="E716" i="4"/>
  <c r="M716" i="4" s="1"/>
  <c r="B716" i="4"/>
  <c r="F715" i="4"/>
  <c r="E715" i="4"/>
  <c r="M715" i="4" s="1"/>
  <c r="B715" i="4"/>
  <c r="M714" i="4"/>
  <c r="F714" i="4"/>
  <c r="E714" i="4"/>
  <c r="B714" i="4"/>
  <c r="M713" i="4"/>
  <c r="E713" i="4"/>
  <c r="F713" i="4" s="1"/>
  <c r="B713" i="4"/>
  <c r="F712" i="4"/>
  <c r="E712" i="4"/>
  <c r="M712" i="4" s="1"/>
  <c r="B712" i="4"/>
  <c r="M711" i="4"/>
  <c r="F711" i="4"/>
  <c r="E711" i="4"/>
  <c r="B711" i="4"/>
  <c r="E710" i="4"/>
  <c r="M710" i="4" s="1"/>
  <c r="B710" i="4"/>
  <c r="F709" i="4"/>
  <c r="E709" i="4"/>
  <c r="M709" i="4" s="1"/>
  <c r="B709" i="4"/>
  <c r="M708" i="4"/>
  <c r="F708" i="4"/>
  <c r="E708" i="4"/>
  <c r="B708" i="4"/>
  <c r="E707" i="4"/>
  <c r="B707" i="4"/>
  <c r="F706" i="4"/>
  <c r="E706" i="4"/>
  <c r="M706" i="4" s="1"/>
  <c r="B706" i="4"/>
  <c r="M705" i="4"/>
  <c r="F705" i="4"/>
  <c r="E705" i="4"/>
  <c r="B705" i="4"/>
  <c r="M704" i="4"/>
  <c r="F704" i="4"/>
  <c r="E704" i="4"/>
  <c r="B704" i="4"/>
  <c r="F703" i="4"/>
  <c r="E703" i="4"/>
  <c r="M703" i="4" s="1"/>
  <c r="B703" i="4"/>
  <c r="M702" i="4"/>
  <c r="F702" i="4"/>
  <c r="E702" i="4"/>
  <c r="B702" i="4"/>
  <c r="M701" i="4"/>
  <c r="F701" i="4"/>
  <c r="E701" i="4"/>
  <c r="B701" i="4"/>
  <c r="F700" i="4"/>
  <c r="E700" i="4"/>
  <c r="M700" i="4" s="1"/>
  <c r="B700" i="4"/>
  <c r="M699" i="4"/>
  <c r="F699" i="4"/>
  <c r="E699" i="4"/>
  <c r="B699" i="4"/>
  <c r="M698" i="4"/>
  <c r="F698" i="4"/>
  <c r="E698" i="4"/>
  <c r="B698" i="4"/>
  <c r="F697" i="4"/>
  <c r="E697" i="4"/>
  <c r="M697" i="4" s="1"/>
  <c r="B697" i="4"/>
  <c r="M696" i="4"/>
  <c r="F696" i="4"/>
  <c r="E696" i="4"/>
  <c r="B696" i="4"/>
  <c r="M695" i="4"/>
  <c r="E695" i="4"/>
  <c r="F695" i="4" s="1"/>
  <c r="B695" i="4"/>
  <c r="F694" i="4"/>
  <c r="E694" i="4"/>
  <c r="M694" i="4" s="1"/>
  <c r="B694" i="4"/>
  <c r="M693" i="4"/>
  <c r="F693" i="4"/>
  <c r="E693" i="4"/>
  <c r="B693" i="4"/>
  <c r="E692" i="4"/>
  <c r="M692" i="4" s="1"/>
  <c r="B692" i="4"/>
  <c r="F691" i="4"/>
  <c r="E691" i="4"/>
  <c r="M691" i="4" s="1"/>
  <c r="B691" i="4"/>
  <c r="M690" i="4"/>
  <c r="F690" i="4"/>
  <c r="E690" i="4"/>
  <c r="B690" i="4"/>
  <c r="E689" i="4"/>
  <c r="B689" i="4"/>
  <c r="F688" i="4"/>
  <c r="E688" i="4"/>
  <c r="M688" i="4" s="1"/>
  <c r="B688" i="4"/>
  <c r="M687" i="4"/>
  <c r="F687" i="4"/>
  <c r="E687" i="4"/>
  <c r="B687" i="4"/>
  <c r="M686" i="4"/>
  <c r="E686" i="4"/>
  <c r="Q754" i="4" s="1"/>
  <c r="B686" i="4"/>
  <c r="F685" i="4"/>
  <c r="E685" i="4"/>
  <c r="M685" i="4" s="1"/>
  <c r="B685" i="4"/>
  <c r="M684" i="4"/>
  <c r="F684" i="4"/>
  <c r="E684" i="4"/>
  <c r="B684" i="4"/>
  <c r="M683" i="4"/>
  <c r="F683" i="4"/>
  <c r="E683" i="4"/>
  <c r="B683" i="4"/>
  <c r="F682" i="4"/>
  <c r="E682" i="4"/>
  <c r="M682" i="4" s="1"/>
  <c r="B682" i="4"/>
  <c r="M681" i="4"/>
  <c r="F681" i="4"/>
  <c r="E681" i="4"/>
  <c r="B681" i="4"/>
  <c r="M680" i="4"/>
  <c r="F680" i="4"/>
  <c r="E680" i="4"/>
  <c r="B680" i="4"/>
  <c r="F679" i="4"/>
  <c r="E679" i="4"/>
  <c r="M679" i="4" s="1"/>
  <c r="B679" i="4"/>
  <c r="M678" i="4"/>
  <c r="F678" i="4"/>
  <c r="E678" i="4"/>
  <c r="B678" i="4"/>
  <c r="E677" i="4"/>
  <c r="M677" i="4" s="1"/>
  <c r="B677" i="4"/>
  <c r="F676" i="4"/>
  <c r="E676" i="4"/>
  <c r="M676" i="4" s="1"/>
  <c r="B676" i="4"/>
  <c r="M675" i="4"/>
  <c r="F675" i="4"/>
  <c r="E675" i="4"/>
  <c r="B675" i="4"/>
  <c r="E674" i="4"/>
  <c r="M674" i="4" s="1"/>
  <c r="B674" i="4"/>
  <c r="F673" i="4"/>
  <c r="E673" i="4"/>
  <c r="M673" i="4" s="1"/>
  <c r="B673" i="4"/>
  <c r="M672" i="4"/>
  <c r="F672" i="4"/>
  <c r="E672" i="4"/>
  <c r="B672" i="4"/>
  <c r="E671" i="4"/>
  <c r="B671" i="4"/>
  <c r="F670" i="4"/>
  <c r="E670" i="4"/>
  <c r="M670" i="4" s="1"/>
  <c r="B670" i="4"/>
  <c r="M669" i="4"/>
  <c r="F669" i="4"/>
  <c r="E669" i="4"/>
  <c r="B669" i="4"/>
  <c r="M668" i="4"/>
  <c r="F668" i="4"/>
  <c r="E668" i="4"/>
  <c r="B668" i="4"/>
  <c r="F667" i="4"/>
  <c r="E667" i="4"/>
  <c r="M667" i="4" s="1"/>
  <c r="B667" i="4"/>
  <c r="M666" i="4"/>
  <c r="F666" i="4"/>
  <c r="E666" i="4"/>
  <c r="B666" i="4"/>
  <c r="M665" i="4"/>
  <c r="F665" i="4"/>
  <c r="E665" i="4"/>
  <c r="B665" i="4"/>
  <c r="F664" i="4"/>
  <c r="E664" i="4"/>
  <c r="M664" i="4" s="1"/>
  <c r="B664" i="4"/>
  <c r="M663" i="4"/>
  <c r="F663" i="4"/>
  <c r="E663" i="4"/>
  <c r="B663" i="4"/>
  <c r="M662" i="4"/>
  <c r="F662" i="4"/>
  <c r="E662" i="4"/>
  <c r="B662" i="4"/>
  <c r="F661" i="4"/>
  <c r="E661" i="4"/>
  <c r="M661" i="4" s="1"/>
  <c r="B661" i="4"/>
  <c r="M660" i="4"/>
  <c r="F660" i="4"/>
  <c r="E660" i="4"/>
  <c r="B660" i="4"/>
  <c r="F659" i="4"/>
  <c r="E659" i="4"/>
  <c r="M659" i="4" s="1"/>
  <c r="B659" i="4"/>
  <c r="F658" i="4"/>
  <c r="E658" i="4"/>
  <c r="M658" i="4" s="1"/>
  <c r="B658" i="4"/>
  <c r="M657" i="4"/>
  <c r="F657" i="4"/>
  <c r="E657" i="4"/>
  <c r="B657" i="4"/>
  <c r="M656" i="4"/>
  <c r="E656" i="4"/>
  <c r="F656" i="4" s="1"/>
  <c r="B656" i="4"/>
  <c r="F655" i="4"/>
  <c r="E655" i="4"/>
  <c r="M655" i="4" s="1"/>
  <c r="B655" i="4"/>
  <c r="M654" i="4"/>
  <c r="F654" i="4"/>
  <c r="E654" i="4"/>
  <c r="B654" i="4"/>
  <c r="E653" i="4"/>
  <c r="M653" i="4" s="1"/>
  <c r="B653" i="4"/>
  <c r="F652" i="4"/>
  <c r="E652" i="4"/>
  <c r="M652" i="4" s="1"/>
  <c r="B652" i="4"/>
  <c r="M651" i="4"/>
  <c r="F651" i="4"/>
  <c r="E651" i="4"/>
  <c r="B651" i="4"/>
  <c r="E650" i="4"/>
  <c r="F650" i="4" s="1"/>
  <c r="B650" i="4"/>
  <c r="F649" i="4"/>
  <c r="E649" i="4"/>
  <c r="M649" i="4" s="1"/>
  <c r="B649" i="4"/>
  <c r="M648" i="4"/>
  <c r="F648" i="4"/>
  <c r="E648" i="4"/>
  <c r="B648" i="4"/>
  <c r="M647" i="4"/>
  <c r="F647" i="4"/>
  <c r="E647" i="4"/>
  <c r="B647" i="4"/>
  <c r="F646" i="4"/>
  <c r="E646" i="4"/>
  <c r="M646" i="4" s="1"/>
  <c r="B646" i="4"/>
  <c r="M645" i="4"/>
  <c r="F645" i="4"/>
  <c r="E645" i="4"/>
  <c r="B645" i="4"/>
  <c r="E644" i="4"/>
  <c r="M644" i="4" s="1"/>
  <c r="B644" i="4"/>
  <c r="F643" i="4"/>
  <c r="E643" i="4"/>
  <c r="M643" i="4" s="1"/>
  <c r="B643" i="4"/>
  <c r="M642" i="4"/>
  <c r="F642" i="4"/>
  <c r="E642" i="4"/>
  <c r="B642" i="4"/>
  <c r="M641" i="4"/>
  <c r="F641" i="4"/>
  <c r="E641" i="4"/>
  <c r="B641" i="4"/>
  <c r="F640" i="4"/>
  <c r="E640" i="4"/>
  <c r="M640" i="4" s="1"/>
  <c r="B640" i="4"/>
  <c r="M639" i="4"/>
  <c r="F639" i="4"/>
  <c r="E639" i="4"/>
  <c r="B639" i="4"/>
  <c r="E638" i="4"/>
  <c r="M638" i="4" s="1"/>
  <c r="B638" i="4"/>
  <c r="F637" i="4"/>
  <c r="E637" i="4"/>
  <c r="M637" i="4" s="1"/>
  <c r="B637" i="4"/>
  <c r="M636" i="4"/>
  <c r="F636" i="4"/>
  <c r="E636" i="4"/>
  <c r="B636" i="4"/>
  <c r="E635" i="4"/>
  <c r="B635" i="4"/>
  <c r="F634" i="4"/>
  <c r="E634" i="4"/>
  <c r="M634" i="4" s="1"/>
  <c r="B634" i="4"/>
  <c r="M633" i="4"/>
  <c r="F633" i="4"/>
  <c r="E633" i="4"/>
  <c r="B633" i="4"/>
  <c r="M632" i="4"/>
  <c r="F632" i="4"/>
  <c r="E632" i="4"/>
  <c r="B632" i="4"/>
  <c r="F631" i="4"/>
  <c r="E631" i="4"/>
  <c r="M631" i="4" s="1"/>
  <c r="B631" i="4"/>
  <c r="M630" i="4"/>
  <c r="F630" i="4"/>
  <c r="E630" i="4"/>
  <c r="B630" i="4"/>
  <c r="M629" i="4"/>
  <c r="F629" i="4"/>
  <c r="E629" i="4"/>
  <c r="B629" i="4"/>
  <c r="F628" i="4"/>
  <c r="E628" i="4"/>
  <c r="M628" i="4" s="1"/>
  <c r="B628" i="4"/>
  <c r="M627" i="4"/>
  <c r="F627" i="4"/>
  <c r="E627" i="4"/>
  <c r="B627" i="4"/>
  <c r="M626" i="4"/>
  <c r="F626" i="4"/>
  <c r="E626" i="4"/>
  <c r="B626" i="4"/>
  <c r="F625" i="4"/>
  <c r="E625" i="4"/>
  <c r="M625" i="4" s="1"/>
  <c r="B625" i="4"/>
  <c r="M624" i="4"/>
  <c r="F624" i="4"/>
  <c r="E624" i="4"/>
  <c r="B624" i="4"/>
  <c r="M623" i="4"/>
  <c r="E623" i="4"/>
  <c r="F623" i="4" s="1"/>
  <c r="B623" i="4"/>
  <c r="F622" i="4"/>
  <c r="E622" i="4"/>
  <c r="M622" i="4" s="1"/>
  <c r="B622" i="4"/>
  <c r="M621" i="4"/>
  <c r="F621" i="4"/>
  <c r="E621" i="4"/>
  <c r="B621" i="4"/>
  <c r="F620" i="4"/>
  <c r="E620" i="4"/>
  <c r="M620" i="4" s="1"/>
  <c r="B620" i="4"/>
  <c r="F619" i="4"/>
  <c r="E619" i="4"/>
  <c r="M619" i="4" s="1"/>
  <c r="B619" i="4"/>
  <c r="M618" i="4"/>
  <c r="F618" i="4"/>
  <c r="E618" i="4"/>
  <c r="B618" i="4"/>
  <c r="E617" i="4"/>
  <c r="M617" i="4" s="1"/>
  <c r="B617" i="4"/>
  <c r="F616" i="4"/>
  <c r="E616" i="4"/>
  <c r="M616" i="4" s="1"/>
  <c r="B616" i="4"/>
  <c r="M615" i="4"/>
  <c r="F615" i="4"/>
  <c r="E615" i="4"/>
  <c r="B615" i="4"/>
  <c r="E614" i="4"/>
  <c r="F614" i="4" s="1"/>
  <c r="B614" i="4"/>
  <c r="E613" i="4"/>
  <c r="M613" i="4" s="1"/>
  <c r="B613" i="4"/>
  <c r="M612" i="4"/>
  <c r="F612" i="4"/>
  <c r="E612" i="4"/>
  <c r="B612" i="4"/>
  <c r="M611" i="4"/>
  <c r="F611" i="4"/>
  <c r="E611" i="4"/>
  <c r="B611" i="4"/>
  <c r="E610" i="4"/>
  <c r="M610" i="4" s="1"/>
  <c r="B610" i="4"/>
  <c r="M609" i="4"/>
  <c r="F609" i="4"/>
  <c r="E609" i="4"/>
  <c r="B609" i="4"/>
  <c r="F608" i="4"/>
  <c r="E608" i="4"/>
  <c r="M608" i="4" s="1"/>
  <c r="B608" i="4"/>
  <c r="F607" i="4"/>
  <c r="E607" i="4"/>
  <c r="M607" i="4" s="1"/>
  <c r="B607" i="4"/>
  <c r="M606" i="4"/>
  <c r="F606" i="4"/>
  <c r="E606" i="4"/>
  <c r="B606" i="4"/>
  <c r="M605" i="4"/>
  <c r="E605" i="4"/>
  <c r="F605" i="4" s="1"/>
  <c r="B605" i="4"/>
  <c r="E604" i="4"/>
  <c r="B604" i="4"/>
  <c r="M603" i="4"/>
  <c r="F603" i="4"/>
  <c r="E603" i="4"/>
  <c r="B603" i="4"/>
  <c r="E602" i="4"/>
  <c r="F602" i="4" s="1"/>
  <c r="B602" i="4"/>
  <c r="F601" i="4"/>
  <c r="E601" i="4"/>
  <c r="B601" i="4"/>
  <c r="F600" i="4"/>
  <c r="E600" i="4"/>
  <c r="B600" i="4"/>
  <c r="F599" i="4"/>
  <c r="E599" i="4"/>
  <c r="B599" i="4"/>
  <c r="E598" i="4"/>
  <c r="F598" i="4" s="1"/>
  <c r="B598" i="4"/>
  <c r="F597" i="4"/>
  <c r="E597" i="4"/>
  <c r="B597" i="4"/>
  <c r="M596" i="4"/>
  <c r="F596" i="4"/>
  <c r="E596" i="4"/>
  <c r="B596" i="4"/>
  <c r="M595" i="4"/>
  <c r="F595" i="4"/>
  <c r="E595" i="4"/>
  <c r="B595" i="4"/>
  <c r="M594" i="4"/>
  <c r="F594" i="4"/>
  <c r="E594" i="4"/>
  <c r="B594" i="4"/>
  <c r="M593" i="4"/>
  <c r="F593" i="4"/>
  <c r="E593" i="4"/>
  <c r="B593" i="4"/>
  <c r="M592" i="4"/>
  <c r="F592" i="4"/>
  <c r="E592" i="4"/>
  <c r="B592" i="4"/>
  <c r="M591" i="4"/>
  <c r="F591" i="4"/>
  <c r="E591" i="4"/>
  <c r="B591" i="4"/>
  <c r="M590" i="4"/>
  <c r="F590" i="4"/>
  <c r="E590" i="4"/>
  <c r="B590" i="4"/>
  <c r="M589" i="4"/>
  <c r="F589" i="4"/>
  <c r="E589" i="4"/>
  <c r="B589" i="4"/>
  <c r="M588" i="4"/>
  <c r="F588" i="4"/>
  <c r="E588" i="4"/>
  <c r="B588" i="4"/>
  <c r="M587" i="4"/>
  <c r="F587" i="4"/>
  <c r="E587" i="4"/>
  <c r="B587" i="4"/>
  <c r="M586" i="4"/>
  <c r="F586" i="4"/>
  <c r="E586" i="4"/>
  <c r="B586" i="4"/>
  <c r="M585" i="4"/>
  <c r="F585" i="4"/>
  <c r="E585" i="4"/>
  <c r="B585" i="4"/>
  <c r="M584" i="4"/>
  <c r="F584" i="4"/>
  <c r="E584" i="4"/>
  <c r="B584" i="4"/>
  <c r="M583" i="4"/>
  <c r="F583" i="4"/>
  <c r="E583" i="4"/>
  <c r="B583" i="4"/>
  <c r="M582" i="4"/>
  <c r="F582" i="4"/>
  <c r="E582" i="4"/>
  <c r="B582" i="4"/>
  <c r="M581" i="4"/>
  <c r="F581" i="4"/>
  <c r="E581" i="4"/>
  <c r="B581" i="4"/>
  <c r="M580" i="4"/>
  <c r="F580" i="4"/>
  <c r="E580" i="4"/>
  <c r="B580" i="4"/>
  <c r="M579" i="4"/>
  <c r="F579" i="4"/>
  <c r="E579" i="4"/>
  <c r="B579" i="4"/>
  <c r="M578" i="4"/>
  <c r="F578" i="4"/>
  <c r="E578" i="4"/>
  <c r="B578" i="4"/>
  <c r="M577" i="4"/>
  <c r="F577" i="4"/>
  <c r="E577" i="4"/>
  <c r="B577" i="4"/>
  <c r="M576" i="4"/>
  <c r="F576" i="4"/>
  <c r="E576" i="4"/>
  <c r="B576" i="4"/>
  <c r="M575" i="4"/>
  <c r="F575" i="4"/>
  <c r="E575" i="4"/>
  <c r="B575" i="4"/>
  <c r="M574" i="4"/>
  <c r="F574" i="4"/>
  <c r="E574" i="4"/>
  <c r="B574" i="4"/>
  <c r="M573" i="4"/>
  <c r="F573" i="4"/>
  <c r="E573" i="4"/>
  <c r="B573" i="4"/>
  <c r="M572" i="4"/>
  <c r="F572" i="4"/>
  <c r="E572" i="4"/>
  <c r="B572" i="4"/>
  <c r="M571" i="4"/>
  <c r="F571" i="4"/>
  <c r="E571" i="4"/>
  <c r="B571" i="4"/>
  <c r="M570" i="4"/>
  <c r="F570" i="4"/>
  <c r="E570" i="4"/>
  <c r="B570" i="4"/>
  <c r="M569" i="4"/>
  <c r="F569" i="4"/>
  <c r="E569" i="4"/>
  <c r="B569" i="4"/>
  <c r="M568" i="4"/>
  <c r="F568" i="4"/>
  <c r="E568" i="4"/>
  <c r="B568" i="4"/>
  <c r="M567" i="4"/>
  <c r="F567" i="4"/>
  <c r="E567" i="4"/>
  <c r="B567" i="4"/>
  <c r="M566" i="4"/>
  <c r="F566" i="4"/>
  <c r="E566" i="4"/>
  <c r="B566" i="4"/>
  <c r="M565" i="4"/>
  <c r="F565" i="4"/>
  <c r="E565" i="4"/>
  <c r="B565" i="4"/>
  <c r="M564" i="4"/>
  <c r="F564" i="4"/>
  <c r="E564" i="4"/>
  <c r="B564" i="4"/>
  <c r="M563" i="4"/>
  <c r="F563" i="4"/>
  <c r="E563" i="4"/>
  <c r="B563" i="4"/>
  <c r="M562" i="4"/>
  <c r="F562" i="4"/>
  <c r="E562" i="4"/>
  <c r="B562" i="4"/>
  <c r="M561" i="4"/>
  <c r="F561" i="4"/>
  <c r="E561" i="4"/>
  <c r="B561" i="4"/>
  <c r="M560" i="4"/>
  <c r="F560" i="4"/>
  <c r="E560" i="4"/>
  <c r="B560" i="4"/>
  <c r="M559" i="4"/>
  <c r="F559" i="4"/>
  <c r="E559" i="4"/>
  <c r="B559" i="4"/>
  <c r="M558" i="4"/>
  <c r="F558" i="4"/>
  <c r="E558" i="4"/>
  <c r="B558" i="4"/>
  <c r="M557" i="4"/>
  <c r="F557" i="4"/>
  <c r="E557" i="4"/>
  <c r="B557" i="4"/>
  <c r="M556" i="4"/>
  <c r="F556" i="4"/>
  <c r="E556" i="4"/>
  <c r="B556" i="4"/>
  <c r="M555" i="4"/>
  <c r="F555" i="4"/>
  <c r="E555" i="4"/>
  <c r="B555" i="4"/>
  <c r="M554" i="4"/>
  <c r="F554" i="4"/>
  <c r="E554" i="4"/>
  <c r="B554" i="4"/>
  <c r="M553" i="4"/>
  <c r="F553" i="4"/>
  <c r="E553" i="4"/>
  <c r="B553" i="4"/>
  <c r="M552" i="4"/>
  <c r="F552" i="4"/>
  <c r="E552" i="4"/>
  <c r="B552" i="4"/>
  <c r="M551" i="4"/>
  <c r="F551" i="4"/>
  <c r="E551" i="4"/>
  <c r="B551" i="4"/>
  <c r="M550" i="4"/>
  <c r="F550" i="4"/>
  <c r="E550" i="4"/>
  <c r="B550" i="4"/>
  <c r="M549" i="4"/>
  <c r="F549" i="4"/>
  <c r="E549" i="4"/>
  <c r="B549" i="4"/>
  <c r="M548" i="4"/>
  <c r="F548" i="4"/>
  <c r="E548" i="4"/>
  <c r="B548" i="4"/>
  <c r="M547" i="4"/>
  <c r="F547" i="4"/>
  <c r="E547" i="4"/>
  <c r="B547" i="4"/>
  <c r="M546" i="4"/>
  <c r="F546" i="4"/>
  <c r="E546" i="4"/>
  <c r="B546" i="4"/>
  <c r="M545" i="4"/>
  <c r="F545" i="4"/>
  <c r="E545" i="4"/>
  <c r="B545" i="4"/>
  <c r="E544" i="4"/>
  <c r="M544" i="4" s="1"/>
  <c r="B544" i="4"/>
  <c r="M543" i="4"/>
  <c r="F543" i="4"/>
  <c r="E543" i="4"/>
  <c r="B543" i="4"/>
  <c r="M542" i="4"/>
  <c r="E542" i="4"/>
  <c r="F542" i="4" s="1"/>
  <c r="B542" i="4"/>
  <c r="E541" i="4"/>
  <c r="M541" i="4" s="1"/>
  <c r="B541" i="4"/>
  <c r="M540" i="4"/>
  <c r="F540" i="4"/>
  <c r="E540" i="4"/>
  <c r="B540" i="4"/>
  <c r="F539" i="4"/>
  <c r="E539" i="4"/>
  <c r="M539" i="4" s="1"/>
  <c r="B539" i="4"/>
  <c r="E538" i="4"/>
  <c r="M538" i="4" s="1"/>
  <c r="B538" i="4"/>
  <c r="M537" i="4"/>
  <c r="F537" i="4"/>
  <c r="E537" i="4"/>
  <c r="B537" i="4"/>
  <c r="F536" i="4"/>
  <c r="E536" i="4"/>
  <c r="M536" i="4" s="1"/>
  <c r="B536" i="4"/>
  <c r="E535" i="4"/>
  <c r="M535" i="4" s="1"/>
  <c r="B535" i="4"/>
  <c r="M534" i="4"/>
  <c r="F534" i="4"/>
  <c r="E534" i="4"/>
  <c r="B534" i="4"/>
  <c r="E533" i="4"/>
  <c r="M533" i="4" s="1"/>
  <c r="B533" i="4"/>
  <c r="E532" i="4"/>
  <c r="M532" i="4" s="1"/>
  <c r="B532" i="4"/>
  <c r="F531" i="4"/>
  <c r="E531" i="4"/>
  <c r="B531" i="4"/>
  <c r="E530" i="4"/>
  <c r="F530" i="4" s="1"/>
  <c r="B530" i="4"/>
  <c r="F529" i="4"/>
  <c r="E529" i="4"/>
  <c r="B529" i="4"/>
  <c r="E528" i="4"/>
  <c r="F528" i="4" s="1"/>
  <c r="B528" i="4"/>
  <c r="E527" i="4"/>
  <c r="F527" i="4" s="1"/>
  <c r="B527" i="4"/>
  <c r="E526" i="4"/>
  <c r="F526" i="4" s="1"/>
  <c r="B526" i="4"/>
  <c r="F525" i="4"/>
  <c r="E525" i="4"/>
  <c r="B525" i="4"/>
  <c r="E524" i="4"/>
  <c r="F524" i="4" s="1"/>
  <c r="B524" i="4"/>
  <c r="L523" i="4"/>
  <c r="E523" i="4"/>
  <c r="F523" i="4" s="1"/>
  <c r="B523" i="4"/>
  <c r="Q522" i="4"/>
  <c r="E522" i="4"/>
  <c r="F522" i="4" s="1"/>
  <c r="B522" i="4"/>
  <c r="F521" i="4"/>
  <c r="E521" i="4"/>
  <c r="B521" i="4"/>
  <c r="E520" i="4"/>
  <c r="F520" i="4" s="1"/>
  <c r="B520" i="4"/>
  <c r="F519" i="4"/>
  <c r="E519" i="4"/>
  <c r="B519" i="4"/>
  <c r="F518" i="4"/>
  <c r="E518" i="4"/>
  <c r="M518" i="4" s="1"/>
  <c r="B518" i="4"/>
  <c r="E517" i="4"/>
  <c r="B517" i="4"/>
  <c r="E516" i="4"/>
  <c r="M516" i="4" s="1"/>
  <c r="B516" i="4"/>
  <c r="F515" i="4"/>
  <c r="E515" i="4"/>
  <c r="M515" i="4" s="1"/>
  <c r="B515" i="4"/>
  <c r="M514" i="4"/>
  <c r="E514" i="4"/>
  <c r="F514" i="4" s="1"/>
  <c r="B514" i="4"/>
  <c r="F513" i="4"/>
  <c r="E513" i="4"/>
  <c r="M513" i="4" s="1"/>
  <c r="B513" i="4"/>
  <c r="E512" i="4"/>
  <c r="B512" i="4"/>
  <c r="M511" i="4"/>
  <c r="F511" i="4"/>
  <c r="E511" i="4"/>
  <c r="B511" i="4"/>
  <c r="F510" i="4"/>
  <c r="E510" i="4"/>
  <c r="M510" i="4" s="1"/>
  <c r="B510" i="4"/>
  <c r="E509" i="4"/>
  <c r="F509" i="4" s="1"/>
  <c r="B509" i="4"/>
  <c r="M508" i="4"/>
  <c r="F508" i="4"/>
  <c r="E508" i="4"/>
  <c r="B508" i="4"/>
  <c r="E507" i="4"/>
  <c r="B507" i="4"/>
  <c r="M506" i="4"/>
  <c r="F506" i="4"/>
  <c r="E506" i="4"/>
  <c r="B506" i="4"/>
  <c r="E505" i="4"/>
  <c r="B505" i="4"/>
  <c r="E504" i="4"/>
  <c r="M504" i="4" s="1"/>
  <c r="B504" i="4"/>
  <c r="F503" i="4"/>
  <c r="E503" i="4"/>
  <c r="M503" i="4" s="1"/>
  <c r="B503" i="4"/>
  <c r="M502" i="4"/>
  <c r="E502" i="4"/>
  <c r="F502" i="4" s="1"/>
  <c r="B502" i="4"/>
  <c r="F501" i="4"/>
  <c r="E501" i="4"/>
  <c r="M501" i="4" s="1"/>
  <c r="B501" i="4"/>
  <c r="M500" i="4"/>
  <c r="E500" i="4"/>
  <c r="F500" i="4" s="1"/>
  <c r="B500" i="4"/>
  <c r="E499" i="4"/>
  <c r="M499" i="4" s="1"/>
  <c r="B499" i="4"/>
  <c r="F498" i="4"/>
  <c r="E498" i="4"/>
  <c r="M498" i="4" s="1"/>
  <c r="B498" i="4"/>
  <c r="E497" i="4"/>
  <c r="B497" i="4"/>
  <c r="E496" i="4"/>
  <c r="F496" i="4" s="1"/>
  <c r="B496" i="4"/>
  <c r="E495" i="4"/>
  <c r="M495" i="4" s="1"/>
  <c r="B495" i="4"/>
  <c r="E494" i="4"/>
  <c r="B494" i="4"/>
  <c r="M493" i="4"/>
  <c r="F493" i="4"/>
  <c r="E493" i="4"/>
  <c r="B493" i="4"/>
  <c r="E492" i="4"/>
  <c r="M492" i="4" s="1"/>
  <c r="B492" i="4"/>
  <c r="M491" i="4"/>
  <c r="E491" i="4"/>
  <c r="F491" i="4" s="1"/>
  <c r="B491" i="4"/>
  <c r="E490" i="4"/>
  <c r="B490" i="4"/>
  <c r="M489" i="4"/>
  <c r="F489" i="4"/>
  <c r="E489" i="4"/>
  <c r="B489" i="4"/>
  <c r="M488" i="4"/>
  <c r="E488" i="4"/>
  <c r="F488" i="4" s="1"/>
  <c r="B488" i="4"/>
  <c r="E487" i="4"/>
  <c r="M487" i="4" s="1"/>
  <c r="B487" i="4"/>
  <c r="F486" i="4"/>
  <c r="E486" i="4"/>
  <c r="M486" i="4" s="1"/>
  <c r="B486" i="4"/>
  <c r="M485" i="4"/>
  <c r="E485" i="4"/>
  <c r="F485" i="4" s="1"/>
  <c r="B485" i="4"/>
  <c r="M484" i="4"/>
  <c r="E484" i="4"/>
  <c r="F484" i="4" s="1"/>
  <c r="B484" i="4"/>
  <c r="M483" i="4"/>
  <c r="E483" i="4"/>
  <c r="F483" i="4" s="1"/>
  <c r="B483" i="4"/>
  <c r="M482" i="4"/>
  <c r="E482" i="4"/>
  <c r="F482" i="4" s="1"/>
  <c r="B482" i="4"/>
  <c r="M481" i="4"/>
  <c r="F481" i="4"/>
  <c r="E481" i="4"/>
  <c r="B481" i="4"/>
  <c r="M480" i="4"/>
  <c r="F480" i="4"/>
  <c r="E480" i="4"/>
  <c r="B480" i="4"/>
  <c r="M479" i="4"/>
  <c r="E479" i="4"/>
  <c r="F479" i="4" s="1"/>
  <c r="B479" i="4"/>
  <c r="E478" i="4"/>
  <c r="M478" i="4" s="1"/>
  <c r="B478" i="4"/>
  <c r="E477" i="4"/>
  <c r="B477" i="4"/>
  <c r="M476" i="4"/>
  <c r="E476" i="4"/>
  <c r="F476" i="4" s="1"/>
  <c r="B476" i="4"/>
  <c r="M475" i="4"/>
  <c r="F475" i="4"/>
  <c r="E475" i="4"/>
  <c r="B475" i="4"/>
  <c r="E474" i="4"/>
  <c r="M474" i="4" s="1"/>
  <c r="B474" i="4"/>
  <c r="M473" i="4"/>
  <c r="E473" i="4"/>
  <c r="F473" i="4" s="1"/>
  <c r="B473" i="4"/>
  <c r="F472" i="4"/>
  <c r="E472" i="4"/>
  <c r="M472" i="4" s="1"/>
  <c r="B472" i="4"/>
  <c r="M471" i="4"/>
  <c r="E471" i="4"/>
  <c r="F471" i="4" s="1"/>
  <c r="B471" i="4"/>
  <c r="M470" i="4"/>
  <c r="E470" i="4"/>
  <c r="F470" i="4" s="1"/>
  <c r="B470" i="4"/>
  <c r="M469" i="4"/>
  <c r="E469" i="4"/>
  <c r="F469" i="4" s="1"/>
  <c r="B469" i="4"/>
  <c r="M468" i="4"/>
  <c r="F468" i="4"/>
  <c r="E468" i="4"/>
  <c r="B468" i="4"/>
  <c r="M467" i="4"/>
  <c r="E467" i="4"/>
  <c r="F467" i="4" s="1"/>
  <c r="B467" i="4"/>
  <c r="M466" i="4"/>
  <c r="F466" i="4"/>
  <c r="E466" i="4"/>
  <c r="B466" i="4"/>
  <c r="E465" i="4"/>
  <c r="M465" i="4" s="1"/>
  <c r="B465" i="4"/>
  <c r="M464" i="4"/>
  <c r="E464" i="4"/>
  <c r="F464" i="4" s="1"/>
  <c r="B464" i="4"/>
  <c r="E463" i="4"/>
  <c r="M463" i="4" s="1"/>
  <c r="B463" i="4"/>
  <c r="F462" i="4"/>
  <c r="E462" i="4"/>
  <c r="B462" i="4"/>
  <c r="F461" i="4"/>
  <c r="E461" i="4"/>
  <c r="B461" i="4"/>
  <c r="E460" i="4"/>
  <c r="F460" i="4" s="1"/>
  <c r="B460" i="4"/>
  <c r="E459" i="4"/>
  <c r="F459" i="4" s="1"/>
  <c r="B459" i="4"/>
  <c r="E458" i="4"/>
  <c r="F458" i="4" s="1"/>
  <c r="B458" i="4"/>
  <c r="M457" i="4"/>
  <c r="F457" i="4"/>
  <c r="E457" i="4"/>
  <c r="B457" i="4"/>
  <c r="F456" i="4"/>
  <c r="E456" i="4"/>
  <c r="M456" i="4" s="1"/>
  <c r="B456" i="4"/>
  <c r="F455" i="4"/>
  <c r="E455" i="4"/>
  <c r="M455" i="4" s="1"/>
  <c r="B455" i="4"/>
  <c r="M454" i="4"/>
  <c r="F454" i="4"/>
  <c r="E454" i="4"/>
  <c r="B454" i="4"/>
  <c r="E453" i="4"/>
  <c r="B453" i="4"/>
  <c r="F452" i="4"/>
  <c r="E452" i="4"/>
  <c r="M452" i="4" s="1"/>
  <c r="B452" i="4"/>
  <c r="M451" i="4"/>
  <c r="F451" i="4"/>
  <c r="E451" i="4"/>
  <c r="B451" i="4"/>
  <c r="E450" i="4"/>
  <c r="M450" i="4" s="1"/>
  <c r="B450" i="4"/>
  <c r="E449" i="4"/>
  <c r="B449" i="4"/>
  <c r="M448" i="4"/>
  <c r="F448" i="4"/>
  <c r="E448" i="4"/>
  <c r="B448" i="4"/>
  <c r="M447" i="4"/>
  <c r="E447" i="4"/>
  <c r="F447" i="4" s="1"/>
  <c r="B447" i="4"/>
  <c r="F446" i="4"/>
  <c r="E446" i="4"/>
  <c r="M446" i="4" s="1"/>
  <c r="B446" i="4"/>
  <c r="M445" i="4"/>
  <c r="F445" i="4"/>
  <c r="E445" i="4"/>
  <c r="B445" i="4"/>
  <c r="M444" i="4"/>
  <c r="F444" i="4"/>
  <c r="E444" i="4"/>
  <c r="B444" i="4"/>
  <c r="E443" i="4"/>
  <c r="B443" i="4"/>
  <c r="M442" i="4"/>
  <c r="F442" i="4"/>
  <c r="E442" i="4"/>
  <c r="B442" i="4"/>
  <c r="E441" i="4"/>
  <c r="M441" i="4" s="1"/>
  <c r="B441" i="4"/>
  <c r="E440" i="4"/>
  <c r="M440" i="4" s="1"/>
  <c r="B440" i="4"/>
  <c r="M439" i="4"/>
  <c r="F439" i="4"/>
  <c r="E439" i="4"/>
  <c r="B439" i="4"/>
  <c r="M438" i="4"/>
  <c r="F438" i="4"/>
  <c r="E438" i="4"/>
  <c r="B438" i="4"/>
  <c r="E437" i="4"/>
  <c r="M437" i="4" s="1"/>
  <c r="B437" i="4"/>
  <c r="M436" i="4"/>
  <c r="F436" i="4"/>
  <c r="E436" i="4"/>
  <c r="B436" i="4"/>
  <c r="F435" i="4"/>
  <c r="E435" i="4"/>
  <c r="M435" i="4" s="1"/>
  <c r="B435" i="4"/>
  <c r="F434" i="4"/>
  <c r="E434" i="4"/>
  <c r="M434" i="4" s="1"/>
  <c r="B434" i="4"/>
  <c r="M433" i="4"/>
  <c r="F433" i="4"/>
  <c r="E433" i="4"/>
  <c r="B433" i="4"/>
  <c r="M432" i="4"/>
  <c r="E432" i="4"/>
  <c r="F432" i="4" s="1"/>
  <c r="B432" i="4"/>
  <c r="E431" i="4"/>
  <c r="M431" i="4" s="1"/>
  <c r="B431" i="4"/>
  <c r="M430" i="4"/>
  <c r="F430" i="4"/>
  <c r="E430" i="4"/>
  <c r="B430" i="4"/>
  <c r="M429" i="4"/>
  <c r="F429" i="4"/>
  <c r="E429" i="4"/>
  <c r="B429" i="4"/>
  <c r="F428" i="4"/>
  <c r="E428" i="4"/>
  <c r="M428" i="4" s="1"/>
  <c r="B428" i="4"/>
  <c r="M427" i="4"/>
  <c r="F427" i="4"/>
  <c r="E427" i="4"/>
  <c r="B427" i="4"/>
  <c r="E426" i="4"/>
  <c r="M426" i="4" s="1"/>
  <c r="B426" i="4"/>
  <c r="F425" i="4"/>
  <c r="E425" i="4"/>
  <c r="M425" i="4" s="1"/>
  <c r="B425" i="4"/>
  <c r="M424" i="4"/>
  <c r="F424" i="4"/>
  <c r="E424" i="4"/>
  <c r="B424" i="4"/>
  <c r="M423" i="4"/>
  <c r="E423" i="4"/>
  <c r="F423" i="4" s="1"/>
  <c r="B423" i="4"/>
  <c r="E422" i="4"/>
  <c r="B422" i="4"/>
  <c r="M421" i="4"/>
  <c r="F421" i="4"/>
  <c r="E421" i="4"/>
  <c r="B421" i="4"/>
  <c r="F420" i="4"/>
  <c r="E420" i="4"/>
  <c r="M420" i="4" s="1"/>
  <c r="B420" i="4"/>
  <c r="F419" i="4"/>
  <c r="E419" i="4"/>
  <c r="M419" i="4" s="1"/>
  <c r="B419" i="4"/>
  <c r="M418" i="4"/>
  <c r="F418" i="4"/>
  <c r="E418" i="4"/>
  <c r="B418" i="4"/>
  <c r="E417" i="4"/>
  <c r="B417" i="4"/>
  <c r="F416" i="4"/>
  <c r="E416" i="4"/>
  <c r="M416" i="4" s="1"/>
  <c r="B416" i="4"/>
  <c r="M415" i="4"/>
  <c r="F415" i="4"/>
  <c r="E415" i="4"/>
  <c r="B415" i="4"/>
  <c r="E414" i="4"/>
  <c r="M414" i="4" s="1"/>
  <c r="B414" i="4"/>
  <c r="E413" i="4"/>
  <c r="B413" i="4"/>
  <c r="M412" i="4"/>
  <c r="F412" i="4"/>
  <c r="E412" i="4"/>
  <c r="B412" i="4"/>
  <c r="M411" i="4"/>
  <c r="E411" i="4"/>
  <c r="F411" i="4" s="1"/>
  <c r="B411" i="4"/>
  <c r="F410" i="4"/>
  <c r="E410" i="4"/>
  <c r="M410" i="4" s="1"/>
  <c r="B410" i="4"/>
  <c r="M409" i="4"/>
  <c r="F409" i="4"/>
  <c r="E409" i="4"/>
  <c r="B409" i="4"/>
  <c r="M408" i="4"/>
  <c r="F408" i="4"/>
  <c r="E408" i="4"/>
  <c r="B408" i="4"/>
  <c r="E407" i="4"/>
  <c r="B407" i="4"/>
  <c r="M406" i="4"/>
  <c r="F406" i="4"/>
  <c r="E406" i="4"/>
  <c r="B406" i="4"/>
  <c r="E405" i="4"/>
  <c r="M405" i="4" s="1"/>
  <c r="B405" i="4"/>
  <c r="E404" i="4"/>
  <c r="M404" i="4" s="1"/>
  <c r="B404" i="4"/>
  <c r="M403" i="4"/>
  <c r="F403" i="4"/>
  <c r="E403" i="4"/>
  <c r="B403" i="4"/>
  <c r="M402" i="4"/>
  <c r="F402" i="4"/>
  <c r="E402" i="4"/>
  <c r="B402" i="4"/>
  <c r="F401" i="4"/>
  <c r="E401" i="4"/>
  <c r="M401" i="4" s="1"/>
  <c r="B401" i="4"/>
  <c r="M400" i="4"/>
  <c r="F400" i="4"/>
  <c r="E400" i="4"/>
  <c r="B400" i="4"/>
  <c r="F399" i="4"/>
  <c r="E399" i="4"/>
  <c r="M399" i="4" s="1"/>
  <c r="B399" i="4"/>
  <c r="F398" i="4"/>
  <c r="E398" i="4"/>
  <c r="M398" i="4" s="1"/>
  <c r="B398" i="4"/>
  <c r="M397" i="4"/>
  <c r="F397" i="4"/>
  <c r="E397" i="4"/>
  <c r="B397" i="4"/>
  <c r="E396" i="4"/>
  <c r="F396" i="4" s="1"/>
  <c r="B396" i="4"/>
  <c r="E395" i="4"/>
  <c r="F395" i="4" s="1"/>
  <c r="B395" i="4"/>
  <c r="E394" i="4"/>
  <c r="F394" i="4" s="1"/>
  <c r="B394" i="4"/>
  <c r="E393" i="4"/>
  <c r="F393" i="4" s="1"/>
  <c r="B393" i="4"/>
  <c r="E392" i="4"/>
  <c r="F392" i="4" s="1"/>
  <c r="B392" i="4"/>
  <c r="E391" i="4"/>
  <c r="F391" i="4" s="1"/>
  <c r="B391" i="4"/>
  <c r="E390" i="4"/>
  <c r="F390" i="4" s="1"/>
  <c r="B390" i="4"/>
  <c r="E389" i="4"/>
  <c r="F389" i="4" s="1"/>
  <c r="B389" i="4"/>
  <c r="P388" i="4"/>
  <c r="F388" i="4"/>
  <c r="E388" i="4"/>
  <c r="B388" i="4"/>
  <c r="F387" i="4"/>
  <c r="E387" i="4"/>
  <c r="B387" i="4"/>
  <c r="E386" i="4"/>
  <c r="F386" i="4" s="1"/>
  <c r="B386" i="4"/>
  <c r="E385" i="4"/>
  <c r="B385" i="4"/>
  <c r="E384" i="4"/>
  <c r="F384" i="4" s="1"/>
  <c r="B384" i="4"/>
  <c r="F383" i="4"/>
  <c r="E383" i="4"/>
  <c r="B383" i="4"/>
  <c r="F382" i="4"/>
  <c r="E382" i="4"/>
  <c r="M382" i="4" s="1"/>
  <c r="B382" i="4"/>
  <c r="E381" i="4"/>
  <c r="B381" i="4"/>
  <c r="M380" i="4"/>
  <c r="F380" i="4"/>
  <c r="E380" i="4"/>
  <c r="B380" i="4"/>
  <c r="F379" i="4"/>
  <c r="E379" i="4"/>
  <c r="M379" i="4" s="1"/>
  <c r="B379" i="4"/>
  <c r="E378" i="4"/>
  <c r="F378" i="4" s="1"/>
  <c r="B378" i="4"/>
  <c r="M377" i="4"/>
  <c r="F377" i="4"/>
  <c r="E377" i="4"/>
  <c r="B377" i="4"/>
  <c r="E376" i="4"/>
  <c r="B376" i="4"/>
  <c r="E375" i="4"/>
  <c r="F375" i="4" s="1"/>
  <c r="B375" i="4"/>
  <c r="M374" i="4"/>
  <c r="F374" i="4"/>
  <c r="E374" i="4"/>
  <c r="B374" i="4"/>
  <c r="E373" i="4"/>
  <c r="M373" i="4" s="1"/>
  <c r="B373" i="4"/>
  <c r="M372" i="4"/>
  <c r="E372" i="4"/>
  <c r="F372" i="4" s="1"/>
  <c r="B372" i="4"/>
  <c r="M371" i="4"/>
  <c r="F371" i="4"/>
  <c r="E371" i="4"/>
  <c r="B371" i="4"/>
  <c r="F370" i="4"/>
  <c r="E370" i="4"/>
  <c r="M370" i="4" s="1"/>
  <c r="B370" i="4"/>
  <c r="M369" i="4"/>
  <c r="E369" i="4"/>
  <c r="F369" i="4" s="1"/>
  <c r="B369" i="4"/>
  <c r="M368" i="4"/>
  <c r="F368" i="4"/>
  <c r="E368" i="4"/>
  <c r="B368" i="4"/>
  <c r="E367" i="4"/>
  <c r="M367" i="4" s="1"/>
  <c r="B367" i="4"/>
  <c r="E366" i="4"/>
  <c r="B366" i="4"/>
  <c r="M365" i="4"/>
  <c r="F365" i="4"/>
  <c r="E365" i="4"/>
  <c r="B365" i="4"/>
  <c r="F364" i="4"/>
  <c r="E364" i="4"/>
  <c r="M364" i="4" s="1"/>
  <c r="B364" i="4"/>
  <c r="E363" i="4"/>
  <c r="B363" i="4"/>
  <c r="M362" i="4"/>
  <c r="F362" i="4"/>
  <c r="E362" i="4"/>
  <c r="B362" i="4"/>
  <c r="F361" i="4"/>
  <c r="E361" i="4"/>
  <c r="M361" i="4" s="1"/>
  <c r="B361" i="4"/>
  <c r="E360" i="4"/>
  <c r="F360" i="4" s="1"/>
  <c r="B360" i="4"/>
  <c r="M359" i="4"/>
  <c r="F359" i="4"/>
  <c r="E359" i="4"/>
  <c r="B359" i="4"/>
  <c r="E358" i="4"/>
  <c r="B358" i="4"/>
  <c r="F357" i="4"/>
  <c r="E357" i="4"/>
  <c r="B357" i="4"/>
  <c r="E356" i="4"/>
  <c r="F356" i="4" s="1"/>
  <c r="B356" i="4"/>
  <c r="E355" i="4"/>
  <c r="F355" i="4" s="1"/>
  <c r="B355" i="4"/>
  <c r="M354" i="4"/>
  <c r="E354" i="4"/>
  <c r="F354" i="4" s="1"/>
  <c r="B354" i="4"/>
  <c r="E353" i="4"/>
  <c r="M353" i="4" s="1"/>
  <c r="B353" i="4"/>
  <c r="M352" i="4"/>
  <c r="E352" i="4"/>
  <c r="F352" i="4" s="1"/>
  <c r="B352" i="4"/>
  <c r="F351" i="4"/>
  <c r="E351" i="4"/>
  <c r="M351" i="4" s="1"/>
  <c r="B351" i="4"/>
  <c r="F350" i="4"/>
  <c r="E350" i="4"/>
  <c r="M350" i="4" s="1"/>
  <c r="B350" i="4"/>
  <c r="M349" i="4"/>
  <c r="E349" i="4"/>
  <c r="F349" i="4" s="1"/>
  <c r="B349" i="4"/>
  <c r="F348" i="4"/>
  <c r="E348" i="4"/>
  <c r="M348" i="4" s="1"/>
  <c r="B348" i="4"/>
  <c r="F347" i="4"/>
  <c r="E347" i="4"/>
  <c r="M347" i="4" s="1"/>
  <c r="B347" i="4"/>
  <c r="M346" i="4"/>
  <c r="E346" i="4"/>
  <c r="F346" i="4" s="1"/>
  <c r="B346" i="4"/>
  <c r="E345" i="4"/>
  <c r="M345" i="4" s="1"/>
  <c r="B345" i="4"/>
  <c r="E344" i="4"/>
  <c r="M344" i="4" s="1"/>
  <c r="B344" i="4"/>
  <c r="M343" i="4"/>
  <c r="E343" i="4"/>
  <c r="F343" i="4" s="1"/>
  <c r="B343" i="4"/>
  <c r="M342" i="4"/>
  <c r="F342" i="4"/>
  <c r="E342" i="4"/>
  <c r="B342" i="4"/>
  <c r="E341" i="4"/>
  <c r="F341" i="4" s="1"/>
  <c r="B341" i="4"/>
  <c r="M340" i="4"/>
  <c r="E340" i="4"/>
  <c r="F340" i="4" s="1"/>
  <c r="B340" i="4"/>
  <c r="M339" i="4"/>
  <c r="F339" i="4"/>
  <c r="E339" i="4"/>
  <c r="B339" i="4"/>
  <c r="M338" i="4"/>
  <c r="F338" i="4"/>
  <c r="E338" i="4"/>
  <c r="B338" i="4"/>
  <c r="M337" i="4"/>
  <c r="E337" i="4"/>
  <c r="F337" i="4" s="1"/>
  <c r="B337" i="4"/>
  <c r="E336" i="4"/>
  <c r="M336" i="4" s="1"/>
  <c r="B336" i="4"/>
  <c r="E335" i="4"/>
  <c r="B335" i="4"/>
  <c r="M334" i="4"/>
  <c r="E334" i="4"/>
  <c r="F334" i="4" s="1"/>
  <c r="B334" i="4"/>
  <c r="M333" i="4"/>
  <c r="F333" i="4"/>
  <c r="E333" i="4"/>
  <c r="B333" i="4"/>
  <c r="E332" i="4"/>
  <c r="M332" i="4" s="1"/>
  <c r="B332" i="4"/>
  <c r="M331" i="4"/>
  <c r="E331" i="4"/>
  <c r="F331" i="4" s="1"/>
  <c r="B331" i="4"/>
  <c r="F330" i="4"/>
  <c r="E330" i="4"/>
  <c r="M330" i="4" s="1"/>
  <c r="B330" i="4"/>
  <c r="M329" i="4"/>
  <c r="F329" i="4"/>
  <c r="E329" i="4"/>
  <c r="B329" i="4"/>
  <c r="M328" i="4"/>
  <c r="E328" i="4"/>
  <c r="F328" i="4" s="1"/>
  <c r="B328" i="4"/>
  <c r="E327" i="4"/>
  <c r="F327" i="4" s="1"/>
  <c r="B327" i="4"/>
  <c r="M326" i="4"/>
  <c r="F326" i="4"/>
  <c r="E326" i="4"/>
  <c r="B326" i="4"/>
  <c r="M325" i="4"/>
  <c r="E325" i="4"/>
  <c r="F325" i="4" s="1"/>
  <c r="B325" i="4"/>
  <c r="M324" i="4"/>
  <c r="F324" i="4"/>
  <c r="E324" i="4"/>
  <c r="B324" i="4"/>
  <c r="E323" i="4"/>
  <c r="P389" i="4" s="1"/>
  <c r="B323" i="4"/>
  <c r="M322" i="4"/>
  <c r="E322" i="4"/>
  <c r="F322" i="4" s="1"/>
  <c r="B322" i="4"/>
  <c r="E321" i="4"/>
  <c r="B321" i="4"/>
  <c r="M320" i="4"/>
  <c r="F320" i="4"/>
  <c r="E320" i="4"/>
  <c r="B320" i="4"/>
  <c r="M319" i="4"/>
  <c r="E319" i="4"/>
  <c r="F319" i="4" s="1"/>
  <c r="B319" i="4"/>
  <c r="E318" i="4"/>
  <c r="F318" i="4" s="1"/>
  <c r="B318" i="4"/>
  <c r="F317" i="4"/>
  <c r="E317" i="4"/>
  <c r="M317" i="4" s="1"/>
  <c r="B317" i="4"/>
  <c r="F316" i="4"/>
  <c r="E316" i="4"/>
  <c r="B316" i="4"/>
  <c r="E315" i="4"/>
  <c r="F315" i="4" s="1"/>
  <c r="B315" i="4"/>
  <c r="E314" i="4"/>
  <c r="F314" i="4" s="1"/>
  <c r="B314" i="4"/>
  <c r="F313" i="4"/>
  <c r="E313" i="4"/>
  <c r="B313" i="4"/>
  <c r="M312" i="4"/>
  <c r="E312" i="4"/>
  <c r="F312" i="4" s="1"/>
  <c r="B312" i="4"/>
  <c r="F311" i="4"/>
  <c r="E311" i="4"/>
  <c r="M311" i="4" s="1"/>
  <c r="B311" i="4"/>
  <c r="E310" i="4"/>
  <c r="F310" i="4" s="1"/>
  <c r="B310" i="4"/>
  <c r="F309" i="4"/>
  <c r="E309" i="4"/>
  <c r="B309" i="4"/>
  <c r="E308" i="4"/>
  <c r="F308" i="4" s="1"/>
  <c r="B308" i="4"/>
  <c r="E307" i="4"/>
  <c r="M307" i="4" s="1"/>
  <c r="B307" i="4"/>
  <c r="M306" i="4"/>
  <c r="F306" i="4"/>
  <c r="E306" i="4"/>
  <c r="B306" i="4"/>
  <c r="F305" i="4"/>
  <c r="E305" i="4"/>
  <c r="M305" i="4" s="1"/>
  <c r="B305" i="4"/>
  <c r="E304" i="4"/>
  <c r="F304" i="4" s="1"/>
  <c r="B304" i="4"/>
  <c r="F303" i="4"/>
  <c r="E303" i="4"/>
  <c r="M303" i="4" s="1"/>
  <c r="B303" i="4"/>
  <c r="F302" i="4"/>
  <c r="E302" i="4"/>
  <c r="M302" i="4" s="1"/>
  <c r="B302" i="4"/>
  <c r="M301" i="4"/>
  <c r="F301" i="4"/>
  <c r="E301" i="4"/>
  <c r="B301" i="4"/>
  <c r="M300" i="4"/>
  <c r="E300" i="4"/>
  <c r="F300" i="4" s="1"/>
  <c r="B300" i="4"/>
  <c r="E299" i="4"/>
  <c r="B299" i="4"/>
  <c r="E298" i="4"/>
  <c r="B298" i="4"/>
  <c r="M297" i="4"/>
  <c r="F297" i="4"/>
  <c r="E297" i="4"/>
  <c r="B297" i="4"/>
  <c r="F296" i="4"/>
  <c r="E296" i="4"/>
  <c r="M296" i="4" s="1"/>
  <c r="B296" i="4"/>
  <c r="E295" i="4"/>
  <c r="M295" i="4" s="1"/>
  <c r="B295" i="4"/>
  <c r="F294" i="4"/>
  <c r="E294" i="4"/>
  <c r="M294" i="4" s="1"/>
  <c r="B294" i="4"/>
  <c r="F293" i="4"/>
  <c r="E293" i="4"/>
  <c r="M293" i="4" s="1"/>
  <c r="B293" i="4"/>
  <c r="M292" i="4"/>
  <c r="F292" i="4"/>
  <c r="E292" i="4"/>
  <c r="B292" i="4"/>
  <c r="M291" i="4"/>
  <c r="E291" i="4"/>
  <c r="F291" i="4" s="1"/>
  <c r="B291" i="4"/>
  <c r="E290" i="4"/>
  <c r="B290" i="4"/>
  <c r="M289" i="4"/>
  <c r="F289" i="4"/>
  <c r="E289" i="4"/>
  <c r="B289" i="4"/>
  <c r="M288" i="4"/>
  <c r="F288" i="4"/>
  <c r="E288" i="4"/>
  <c r="B288" i="4"/>
  <c r="F287" i="4"/>
  <c r="E287" i="4"/>
  <c r="M287" i="4" s="1"/>
  <c r="B287" i="4"/>
  <c r="E286" i="4"/>
  <c r="B286" i="4"/>
  <c r="E285" i="4"/>
  <c r="B285" i="4"/>
  <c r="F284" i="4"/>
  <c r="E284" i="4"/>
  <c r="M284" i="4" s="1"/>
  <c r="B284" i="4"/>
  <c r="M283" i="4"/>
  <c r="F283" i="4"/>
  <c r="E283" i="4"/>
  <c r="B283" i="4"/>
  <c r="E282" i="4"/>
  <c r="M282" i="4" s="1"/>
  <c r="B282" i="4"/>
  <c r="E281" i="4"/>
  <c r="B281" i="4"/>
  <c r="F280" i="4"/>
  <c r="E280" i="4"/>
  <c r="M280" i="4" s="1"/>
  <c r="B280" i="4"/>
  <c r="M279" i="4"/>
  <c r="F279" i="4"/>
  <c r="E279" i="4"/>
  <c r="B279" i="4"/>
  <c r="F278" i="4"/>
  <c r="E278" i="4"/>
  <c r="M278" i="4" s="1"/>
  <c r="B278" i="4"/>
  <c r="M277" i="4"/>
  <c r="E277" i="4"/>
  <c r="F277" i="4" s="1"/>
  <c r="B277" i="4"/>
  <c r="M276" i="4"/>
  <c r="F276" i="4"/>
  <c r="E276" i="4"/>
  <c r="B276" i="4"/>
  <c r="E275" i="4"/>
  <c r="B275" i="4"/>
  <c r="M274" i="4"/>
  <c r="F274" i="4"/>
  <c r="E274" i="4"/>
  <c r="B274" i="4"/>
  <c r="E273" i="4"/>
  <c r="B273" i="4"/>
  <c r="E272" i="4"/>
  <c r="M272" i="4" s="1"/>
  <c r="B272" i="4"/>
  <c r="F271" i="4"/>
  <c r="E271" i="4"/>
  <c r="M271" i="4" s="1"/>
  <c r="B271" i="4"/>
  <c r="M270" i="4"/>
  <c r="F270" i="4"/>
  <c r="E270" i="4"/>
  <c r="B270" i="4"/>
  <c r="F269" i="4"/>
  <c r="E269" i="4"/>
  <c r="M269" i="4" s="1"/>
  <c r="B269" i="4"/>
  <c r="M268" i="4"/>
  <c r="E268" i="4"/>
  <c r="F268" i="4" s="1"/>
  <c r="B268" i="4"/>
  <c r="F267" i="4"/>
  <c r="E267" i="4"/>
  <c r="M267" i="4" s="1"/>
  <c r="B267" i="4"/>
  <c r="F266" i="4"/>
  <c r="E266" i="4"/>
  <c r="M266" i="4" s="1"/>
  <c r="B266" i="4"/>
  <c r="M265" i="4"/>
  <c r="F265" i="4"/>
  <c r="E265" i="4"/>
  <c r="B265" i="4"/>
  <c r="E264" i="4"/>
  <c r="F264" i="4" s="1"/>
  <c r="B264" i="4"/>
  <c r="E263" i="4"/>
  <c r="B263" i="4"/>
  <c r="E262" i="4"/>
  <c r="B262" i="4"/>
  <c r="M261" i="4"/>
  <c r="F261" i="4"/>
  <c r="E261" i="4"/>
  <c r="B261" i="4"/>
  <c r="F260" i="4"/>
  <c r="E260" i="4"/>
  <c r="M260" i="4" s="1"/>
  <c r="B260" i="4"/>
  <c r="E259" i="4"/>
  <c r="M259" i="4" s="1"/>
  <c r="B259" i="4"/>
  <c r="E258" i="4"/>
  <c r="M258" i="4" s="1"/>
  <c r="B258" i="4"/>
  <c r="F257" i="4"/>
  <c r="E257" i="4"/>
  <c r="M257" i="4" s="1"/>
  <c r="B257" i="4"/>
  <c r="M256" i="4"/>
  <c r="F256" i="4"/>
  <c r="E256" i="4"/>
  <c r="B256" i="4"/>
  <c r="E255" i="4"/>
  <c r="F255" i="4" s="1"/>
  <c r="B255" i="4"/>
  <c r="E254" i="4"/>
  <c r="B254" i="4"/>
  <c r="M253" i="4"/>
  <c r="F253" i="4"/>
  <c r="E253" i="4"/>
  <c r="B253" i="4"/>
  <c r="M252" i="4"/>
  <c r="F252" i="4"/>
  <c r="E252" i="4"/>
  <c r="B252" i="4"/>
  <c r="F251" i="4"/>
  <c r="E251" i="4"/>
  <c r="M251" i="4" s="1"/>
  <c r="B251" i="4"/>
  <c r="E250" i="4"/>
  <c r="B250" i="4"/>
  <c r="E249" i="4"/>
  <c r="B249" i="4"/>
  <c r="E248" i="4"/>
  <c r="M248" i="4" s="1"/>
  <c r="B248" i="4"/>
  <c r="M247" i="4"/>
  <c r="F247" i="4"/>
  <c r="E247" i="4"/>
  <c r="B247" i="4"/>
  <c r="E246" i="4"/>
  <c r="M246" i="4" s="1"/>
  <c r="B246" i="4"/>
  <c r="E245" i="4"/>
  <c r="B245" i="4"/>
  <c r="F244" i="4"/>
  <c r="E244" i="4"/>
  <c r="M244" i="4" s="1"/>
  <c r="B244" i="4"/>
  <c r="M243" i="4"/>
  <c r="F243" i="4"/>
  <c r="E243" i="4"/>
  <c r="B243" i="4"/>
  <c r="F242" i="4"/>
  <c r="E242" i="4"/>
  <c r="M242" i="4" s="1"/>
  <c r="B242" i="4"/>
  <c r="E241" i="4"/>
  <c r="F241" i="4" s="1"/>
  <c r="B241" i="4"/>
  <c r="M240" i="4"/>
  <c r="F240" i="4"/>
  <c r="E240" i="4"/>
  <c r="B240" i="4"/>
  <c r="E239" i="4"/>
  <c r="B239" i="4"/>
  <c r="M238" i="4"/>
  <c r="F238" i="4"/>
  <c r="E238" i="4"/>
  <c r="B238" i="4"/>
  <c r="E237" i="4"/>
  <c r="B237" i="4"/>
  <c r="E236" i="4"/>
  <c r="M236" i="4" s="1"/>
  <c r="B236" i="4"/>
  <c r="E235" i="4"/>
  <c r="M235" i="4" s="1"/>
  <c r="B235" i="4"/>
  <c r="M234" i="4"/>
  <c r="F234" i="4"/>
  <c r="E234" i="4"/>
  <c r="B234" i="4"/>
  <c r="F233" i="4"/>
  <c r="E233" i="4"/>
  <c r="M233" i="4" s="1"/>
  <c r="B233" i="4"/>
  <c r="E232" i="4"/>
  <c r="F232" i="4" s="1"/>
  <c r="B232" i="4"/>
  <c r="F231" i="4"/>
  <c r="E231" i="4"/>
  <c r="M231" i="4" s="1"/>
  <c r="B231" i="4"/>
  <c r="F230" i="4"/>
  <c r="E230" i="4"/>
  <c r="M230" i="4" s="1"/>
  <c r="B230" i="4"/>
  <c r="M229" i="4"/>
  <c r="F229" i="4"/>
  <c r="E229" i="4"/>
  <c r="B229" i="4"/>
  <c r="M228" i="4"/>
  <c r="E228" i="4"/>
  <c r="F228" i="4" s="1"/>
  <c r="B228" i="4"/>
  <c r="E227" i="4"/>
  <c r="B227" i="4"/>
  <c r="E226" i="4"/>
  <c r="B226" i="4"/>
  <c r="M225" i="4"/>
  <c r="F225" i="4"/>
  <c r="E225" i="4"/>
  <c r="B225" i="4"/>
  <c r="F224" i="4"/>
  <c r="E224" i="4"/>
  <c r="M224" i="4" s="1"/>
  <c r="B224" i="4"/>
  <c r="E223" i="4"/>
  <c r="M223" i="4" s="1"/>
  <c r="B223" i="4"/>
  <c r="F222" i="4"/>
  <c r="E222" i="4"/>
  <c r="M222" i="4" s="1"/>
  <c r="B222" i="4"/>
  <c r="F221" i="4"/>
  <c r="E221" i="4"/>
  <c r="M221" i="4" s="1"/>
  <c r="B221" i="4"/>
  <c r="M220" i="4"/>
  <c r="F220" i="4"/>
  <c r="E220" i="4"/>
  <c r="B220" i="4"/>
  <c r="M219" i="4"/>
  <c r="E219" i="4"/>
  <c r="F219" i="4" s="1"/>
  <c r="B219" i="4"/>
  <c r="E218" i="4"/>
  <c r="B218" i="4"/>
  <c r="M217" i="4"/>
  <c r="F217" i="4"/>
  <c r="E217" i="4"/>
  <c r="B217" i="4"/>
  <c r="M216" i="4"/>
  <c r="F216" i="4"/>
  <c r="E216" i="4"/>
  <c r="B216" i="4"/>
  <c r="F215" i="4"/>
  <c r="E215" i="4"/>
  <c r="M215" i="4" s="1"/>
  <c r="B215" i="4"/>
  <c r="E214" i="4"/>
  <c r="B214" i="4"/>
  <c r="L213" i="4"/>
  <c r="F213" i="4"/>
  <c r="E213" i="4"/>
  <c r="M213" i="4" s="1"/>
  <c r="B213" i="4"/>
  <c r="M212" i="4"/>
  <c r="F212" i="4"/>
  <c r="E212" i="4"/>
  <c r="L212" i="4" s="1"/>
  <c r="B212" i="4"/>
  <c r="Q211" i="4"/>
  <c r="E211" i="4"/>
  <c r="M211" i="4" s="1"/>
  <c r="B211" i="4"/>
  <c r="E210" i="4"/>
  <c r="B210" i="4"/>
  <c r="F209" i="4"/>
  <c r="E209" i="4"/>
  <c r="M209" i="4" s="1"/>
  <c r="B209" i="4"/>
  <c r="M208" i="4"/>
  <c r="F208" i="4"/>
  <c r="E208" i="4"/>
  <c r="B208" i="4"/>
  <c r="M207" i="4"/>
  <c r="E207" i="4"/>
  <c r="F207" i="4" s="1"/>
  <c r="B207" i="4"/>
  <c r="E206" i="4"/>
  <c r="F206" i="4" s="1"/>
  <c r="B206" i="4"/>
  <c r="M205" i="4"/>
  <c r="F205" i="4"/>
  <c r="E205" i="4"/>
  <c r="B205" i="4"/>
  <c r="E204" i="4"/>
  <c r="B204" i="4"/>
  <c r="M203" i="4"/>
  <c r="F203" i="4"/>
  <c r="E203" i="4"/>
  <c r="B203" i="4"/>
  <c r="E202" i="4"/>
  <c r="B202" i="4"/>
  <c r="E201" i="4"/>
  <c r="F201" i="4" s="1"/>
  <c r="B201" i="4"/>
  <c r="F200" i="4"/>
  <c r="E200" i="4"/>
  <c r="M200" i="4" s="1"/>
  <c r="B200" i="4"/>
  <c r="M199" i="4"/>
  <c r="F199" i="4"/>
  <c r="E199" i="4"/>
  <c r="B199" i="4"/>
  <c r="M198" i="4"/>
  <c r="E198" i="4"/>
  <c r="F198" i="4" s="1"/>
  <c r="B198" i="4"/>
  <c r="M197" i="4"/>
  <c r="E197" i="4"/>
  <c r="F197" i="4" s="1"/>
  <c r="B197" i="4"/>
  <c r="F196" i="4"/>
  <c r="E196" i="4"/>
  <c r="M196" i="4" s="1"/>
  <c r="B196" i="4"/>
  <c r="M195" i="4"/>
  <c r="E195" i="4"/>
  <c r="F195" i="4" s="1"/>
  <c r="B195" i="4"/>
  <c r="M194" i="4"/>
  <c r="F194" i="4"/>
  <c r="E194" i="4"/>
  <c r="B194" i="4"/>
  <c r="E193" i="4"/>
  <c r="F193" i="4" s="1"/>
  <c r="B193" i="4"/>
  <c r="E192" i="4"/>
  <c r="B192" i="4"/>
  <c r="E191" i="4"/>
  <c r="B191" i="4"/>
  <c r="M190" i="4"/>
  <c r="F190" i="4"/>
  <c r="E190" i="4"/>
  <c r="B190" i="4"/>
  <c r="M189" i="4"/>
  <c r="E189" i="4"/>
  <c r="F189" i="4" s="1"/>
  <c r="B189" i="4"/>
  <c r="E188" i="4"/>
  <c r="M188" i="4" s="1"/>
  <c r="B188" i="4"/>
  <c r="E187" i="4"/>
  <c r="M187" i="4" s="1"/>
  <c r="B187" i="4"/>
  <c r="M186" i="4"/>
  <c r="E186" i="4"/>
  <c r="F186" i="4" s="1"/>
  <c r="B186" i="4"/>
  <c r="M185" i="4"/>
  <c r="F185" i="4"/>
  <c r="E185" i="4"/>
  <c r="B185" i="4"/>
  <c r="E184" i="4"/>
  <c r="F184" i="4" s="1"/>
  <c r="B184" i="4"/>
  <c r="E183" i="4"/>
  <c r="B183" i="4"/>
  <c r="M182" i="4"/>
  <c r="F182" i="4"/>
  <c r="E182" i="4"/>
  <c r="B182" i="4"/>
  <c r="M181" i="4"/>
  <c r="F181" i="4"/>
  <c r="E181" i="4"/>
  <c r="B181" i="4"/>
  <c r="M180" i="4"/>
  <c r="E180" i="4"/>
  <c r="F180" i="4" s="1"/>
  <c r="B180" i="4"/>
  <c r="E179" i="4"/>
  <c r="B179" i="4"/>
  <c r="E178" i="4"/>
  <c r="B178" i="4"/>
  <c r="M177" i="4"/>
  <c r="E177" i="4"/>
  <c r="F177" i="4" s="1"/>
  <c r="B177" i="4"/>
  <c r="M176" i="4"/>
  <c r="F176" i="4"/>
  <c r="E176" i="4"/>
  <c r="B176" i="4"/>
  <c r="E175" i="4"/>
  <c r="M175" i="4" s="1"/>
  <c r="B175" i="4"/>
  <c r="E174" i="4"/>
  <c r="B174" i="4"/>
  <c r="F173" i="4"/>
  <c r="E173" i="4"/>
  <c r="M173" i="4" s="1"/>
  <c r="B173" i="4"/>
  <c r="M172" i="4"/>
  <c r="F172" i="4"/>
  <c r="E172" i="4"/>
  <c r="B172" i="4"/>
  <c r="M171" i="4"/>
  <c r="E171" i="4"/>
  <c r="F171" i="4" s="1"/>
  <c r="B171" i="4"/>
  <c r="M170" i="4"/>
  <c r="E170" i="4"/>
  <c r="F170" i="4" s="1"/>
  <c r="B170" i="4"/>
  <c r="M169" i="4"/>
  <c r="F169" i="4"/>
  <c r="E169" i="4"/>
  <c r="B169" i="4"/>
  <c r="E168" i="4"/>
  <c r="B168" i="4"/>
  <c r="M167" i="4"/>
  <c r="F167" i="4"/>
  <c r="E167" i="4"/>
  <c r="B167" i="4"/>
  <c r="E166" i="4"/>
  <c r="B166" i="4"/>
  <c r="E165" i="4"/>
  <c r="F165" i="4" s="1"/>
  <c r="B165" i="4"/>
  <c r="E164" i="4"/>
  <c r="M164" i="4" s="1"/>
  <c r="B164" i="4"/>
  <c r="M163" i="4"/>
  <c r="F163" i="4"/>
  <c r="E163" i="4"/>
  <c r="B163" i="4"/>
  <c r="M162" i="4"/>
  <c r="E162" i="4"/>
  <c r="F162" i="4" s="1"/>
  <c r="B162" i="4"/>
  <c r="M161" i="4"/>
  <c r="E161" i="4"/>
  <c r="F161" i="4" s="1"/>
  <c r="B161" i="4"/>
  <c r="F160" i="4"/>
  <c r="E160" i="4"/>
  <c r="M160" i="4" s="1"/>
  <c r="B160" i="4"/>
  <c r="M159" i="4"/>
  <c r="E159" i="4"/>
  <c r="F159" i="4" s="1"/>
  <c r="B159" i="4"/>
  <c r="M158" i="4"/>
  <c r="F158" i="4"/>
  <c r="E158" i="4"/>
  <c r="B158" i="4"/>
  <c r="M157" i="4"/>
  <c r="E157" i="4"/>
  <c r="F157" i="4" s="1"/>
  <c r="B157" i="4"/>
  <c r="E156" i="4"/>
  <c r="B156" i="4"/>
  <c r="E155" i="4"/>
  <c r="B155" i="4"/>
  <c r="M154" i="4"/>
  <c r="F154" i="4"/>
  <c r="E154" i="4"/>
  <c r="B154" i="4"/>
  <c r="M153" i="4"/>
  <c r="E153" i="4"/>
  <c r="F153" i="4" s="1"/>
  <c r="B153" i="4"/>
  <c r="E152" i="4"/>
  <c r="M152" i="4" s="1"/>
  <c r="B152" i="4"/>
  <c r="F151" i="4"/>
  <c r="E151" i="4"/>
  <c r="M151" i="4" s="1"/>
  <c r="B151" i="4"/>
  <c r="M150" i="4"/>
  <c r="E150" i="4"/>
  <c r="F150" i="4" s="1"/>
  <c r="B150" i="4"/>
  <c r="M149" i="4"/>
  <c r="F149" i="4"/>
  <c r="E149" i="4"/>
  <c r="B149" i="4"/>
  <c r="M148" i="4"/>
  <c r="E148" i="4"/>
  <c r="F148" i="4" s="1"/>
  <c r="B148" i="4"/>
  <c r="F147" i="4"/>
  <c r="E147" i="4"/>
  <c r="M147" i="4" s="1"/>
  <c r="B147" i="4"/>
  <c r="F146" i="4"/>
  <c r="E146" i="4"/>
  <c r="B146" i="4"/>
  <c r="E145" i="4"/>
  <c r="F145" i="4" s="1"/>
  <c r="B145" i="4"/>
  <c r="M144" i="4"/>
  <c r="F144" i="4"/>
  <c r="E144" i="4"/>
  <c r="B144" i="4"/>
  <c r="E143" i="4"/>
  <c r="B143" i="4"/>
  <c r="E142" i="4"/>
  <c r="B142" i="4"/>
  <c r="M141" i="4"/>
  <c r="F141" i="4"/>
  <c r="E141" i="4"/>
  <c r="B141" i="4"/>
  <c r="E140" i="4"/>
  <c r="B140" i="4"/>
  <c r="E139" i="4"/>
  <c r="B139" i="4"/>
  <c r="M138" i="4"/>
  <c r="F138" i="4"/>
  <c r="E138" i="4"/>
  <c r="B138" i="4"/>
  <c r="E137" i="4"/>
  <c r="B137" i="4"/>
  <c r="E136" i="4"/>
  <c r="B136" i="4"/>
  <c r="M135" i="4"/>
  <c r="F135" i="4"/>
  <c r="E135" i="4"/>
  <c r="B135" i="4"/>
  <c r="E134" i="4"/>
  <c r="B134" i="4"/>
  <c r="E133" i="4"/>
  <c r="B133" i="4"/>
  <c r="M132" i="4"/>
  <c r="F132" i="4"/>
  <c r="E132" i="4"/>
  <c r="B132" i="4"/>
  <c r="E131" i="4"/>
  <c r="B131" i="4"/>
  <c r="E130" i="4"/>
  <c r="B130" i="4"/>
  <c r="M129" i="4"/>
  <c r="F129" i="4"/>
  <c r="E129" i="4"/>
  <c r="B129" i="4"/>
  <c r="E128" i="4"/>
  <c r="B128" i="4"/>
  <c r="E127" i="4"/>
  <c r="B127" i="4"/>
  <c r="M126" i="4"/>
  <c r="F126" i="4"/>
  <c r="E126" i="4"/>
  <c r="B126" i="4"/>
  <c r="E125" i="4"/>
  <c r="B125" i="4"/>
  <c r="E124" i="4"/>
  <c r="B124" i="4"/>
  <c r="M123" i="4"/>
  <c r="F123" i="4"/>
  <c r="E123" i="4"/>
  <c r="B123" i="4"/>
  <c r="E122" i="4"/>
  <c r="B122" i="4"/>
  <c r="E121" i="4"/>
  <c r="B121" i="4"/>
  <c r="M120" i="4"/>
  <c r="F120" i="4"/>
  <c r="E120" i="4"/>
  <c r="B120" i="4"/>
  <c r="E119" i="4"/>
  <c r="B119" i="4"/>
  <c r="E118" i="4"/>
  <c r="B118" i="4"/>
  <c r="M117" i="4"/>
  <c r="F117" i="4"/>
  <c r="E117" i="4"/>
  <c r="B117" i="4"/>
  <c r="E116" i="4"/>
  <c r="B116" i="4"/>
  <c r="E115" i="4"/>
  <c r="B115" i="4"/>
  <c r="M114" i="4"/>
  <c r="F114" i="4"/>
  <c r="E114" i="4"/>
  <c r="B114" i="4"/>
  <c r="E113" i="4"/>
  <c r="B113" i="4"/>
  <c r="E112" i="4"/>
  <c r="B112" i="4"/>
  <c r="M111" i="4"/>
  <c r="F111" i="4"/>
  <c r="E111" i="4"/>
  <c r="B111" i="4"/>
  <c r="E110" i="4"/>
  <c r="B110" i="4"/>
  <c r="E109" i="4"/>
  <c r="B109" i="4"/>
  <c r="M108" i="4"/>
  <c r="F108" i="4"/>
  <c r="E108" i="4"/>
  <c r="B108" i="4"/>
  <c r="F107" i="4"/>
  <c r="E107" i="4"/>
  <c r="B107" i="4"/>
  <c r="F106" i="4"/>
  <c r="E106" i="4"/>
  <c r="B106" i="4"/>
  <c r="F105" i="4"/>
  <c r="E105" i="4"/>
  <c r="B105" i="4"/>
  <c r="E104" i="4"/>
  <c r="F104" i="4" s="1"/>
  <c r="B104" i="4"/>
  <c r="F103" i="4"/>
  <c r="E103" i="4"/>
  <c r="L103" i="4" s="1"/>
  <c r="B103" i="4"/>
  <c r="F102" i="4"/>
  <c r="E102" i="4"/>
  <c r="B102" i="4"/>
  <c r="E101" i="4"/>
  <c r="F101" i="4" s="1"/>
  <c r="B101" i="4"/>
  <c r="M100" i="4"/>
  <c r="F100" i="4"/>
  <c r="E100" i="4"/>
  <c r="B100" i="4"/>
  <c r="E99" i="4"/>
  <c r="B99" i="4"/>
  <c r="M98" i="4"/>
  <c r="E98" i="4"/>
  <c r="F98" i="4" s="1"/>
  <c r="B98" i="4"/>
  <c r="M97" i="4"/>
  <c r="F97" i="4"/>
  <c r="E97" i="4"/>
  <c r="B97" i="4"/>
  <c r="E96" i="4"/>
  <c r="B96" i="4"/>
  <c r="E95" i="4"/>
  <c r="M95" i="4" s="1"/>
  <c r="B95" i="4"/>
  <c r="M94" i="4"/>
  <c r="F94" i="4"/>
  <c r="E94" i="4"/>
  <c r="B94" i="4"/>
  <c r="E93" i="4"/>
  <c r="B93" i="4"/>
  <c r="E92" i="4"/>
  <c r="M92" i="4" s="1"/>
  <c r="B92" i="4"/>
  <c r="M91" i="4"/>
  <c r="F91" i="4"/>
  <c r="E91" i="4"/>
  <c r="B91" i="4"/>
  <c r="E90" i="4"/>
  <c r="B90" i="4"/>
  <c r="E89" i="4"/>
  <c r="M89" i="4" s="1"/>
  <c r="B89" i="4"/>
  <c r="M88" i="4"/>
  <c r="F88" i="4"/>
  <c r="E88" i="4"/>
  <c r="B88" i="4"/>
  <c r="E87" i="4"/>
  <c r="B87" i="4"/>
  <c r="E86" i="4"/>
  <c r="M86" i="4" s="1"/>
  <c r="B86" i="4"/>
  <c r="M85" i="4"/>
  <c r="F85" i="4"/>
  <c r="E85" i="4"/>
  <c r="B85" i="4"/>
  <c r="E84" i="4"/>
  <c r="B84" i="4"/>
  <c r="F83" i="4"/>
  <c r="E83" i="4"/>
  <c r="M83" i="4" s="1"/>
  <c r="B83" i="4"/>
  <c r="M82" i="4"/>
  <c r="F82" i="4"/>
  <c r="E82" i="4"/>
  <c r="B82" i="4"/>
  <c r="E81" i="4"/>
  <c r="B81" i="4"/>
  <c r="M80" i="4"/>
  <c r="F80" i="4"/>
  <c r="E80" i="4"/>
  <c r="B80" i="4"/>
  <c r="M79" i="4"/>
  <c r="F79" i="4"/>
  <c r="E79" i="4"/>
  <c r="B79" i="4"/>
  <c r="E78" i="4"/>
  <c r="B78" i="4"/>
  <c r="E77" i="4"/>
  <c r="M77" i="4" s="1"/>
  <c r="B77" i="4"/>
  <c r="M76" i="4"/>
  <c r="F76" i="4"/>
  <c r="E76" i="4"/>
  <c r="B76" i="4"/>
  <c r="E75" i="4"/>
  <c r="B75" i="4"/>
  <c r="E74" i="4"/>
  <c r="M74" i="4" s="1"/>
  <c r="B74" i="4"/>
  <c r="M73" i="4"/>
  <c r="F73" i="4"/>
  <c r="E73" i="4"/>
  <c r="B73" i="4"/>
  <c r="E72" i="4"/>
  <c r="B72" i="4"/>
  <c r="E71" i="4"/>
  <c r="M71" i="4" s="1"/>
  <c r="B71" i="4"/>
  <c r="M70" i="4"/>
  <c r="F70" i="4"/>
  <c r="E70" i="4"/>
  <c r="B70" i="4"/>
  <c r="E69" i="4"/>
  <c r="B69" i="4"/>
  <c r="E68" i="4"/>
  <c r="M68" i="4" s="1"/>
  <c r="B68" i="4"/>
  <c r="M67" i="4"/>
  <c r="F67" i="4"/>
  <c r="E67" i="4"/>
  <c r="B67" i="4"/>
  <c r="E66" i="4"/>
  <c r="B66" i="4"/>
  <c r="F65" i="4"/>
  <c r="E65" i="4"/>
  <c r="M65" i="4" s="1"/>
  <c r="B65" i="4"/>
  <c r="M64" i="4"/>
  <c r="F64" i="4"/>
  <c r="E64" i="4"/>
  <c r="B64" i="4"/>
  <c r="E63" i="4"/>
  <c r="B63" i="4"/>
  <c r="M62" i="4"/>
  <c r="F62" i="4"/>
  <c r="E62" i="4"/>
  <c r="B62" i="4"/>
  <c r="M61" i="4"/>
  <c r="F61" i="4"/>
  <c r="E61" i="4"/>
  <c r="B61" i="4"/>
  <c r="E60" i="4"/>
  <c r="B60" i="4"/>
  <c r="E59" i="4"/>
  <c r="M59" i="4" s="1"/>
  <c r="B59" i="4"/>
  <c r="M58" i="4"/>
  <c r="F58" i="4"/>
  <c r="E58" i="4"/>
  <c r="B58" i="4"/>
  <c r="E57" i="4"/>
  <c r="B57" i="4"/>
  <c r="E56" i="4"/>
  <c r="M56" i="4" s="1"/>
  <c r="B56" i="4"/>
  <c r="M55" i="4"/>
  <c r="F55" i="4"/>
  <c r="E55" i="4"/>
  <c r="B55" i="4"/>
  <c r="E54" i="4"/>
  <c r="B54" i="4"/>
  <c r="E53" i="4"/>
  <c r="M53" i="4" s="1"/>
  <c r="B53" i="4"/>
  <c r="M52" i="4"/>
  <c r="F52" i="4"/>
  <c r="E52" i="4"/>
  <c r="B52" i="4"/>
  <c r="E51" i="4"/>
  <c r="B51" i="4"/>
  <c r="F50" i="4"/>
  <c r="E50" i="4"/>
  <c r="M50" i="4" s="1"/>
  <c r="B50" i="4"/>
  <c r="M49" i="4"/>
  <c r="F49" i="4"/>
  <c r="E49" i="4"/>
  <c r="B49" i="4"/>
  <c r="E48" i="4"/>
  <c r="B48" i="4"/>
  <c r="F47" i="4"/>
  <c r="E47" i="4"/>
  <c r="M47" i="4" s="1"/>
  <c r="B47" i="4"/>
  <c r="M46" i="4"/>
  <c r="F46" i="4"/>
  <c r="E46" i="4"/>
  <c r="B46" i="4"/>
  <c r="E45" i="4"/>
  <c r="B45" i="4"/>
  <c r="E44" i="4"/>
  <c r="B44" i="4"/>
  <c r="E43" i="4"/>
  <c r="B43" i="4"/>
  <c r="E42" i="4"/>
  <c r="B42" i="4"/>
  <c r="E41" i="4"/>
  <c r="B41" i="4"/>
  <c r="E40" i="4"/>
  <c r="B40" i="4"/>
  <c r="E39" i="4"/>
  <c r="B39" i="4"/>
  <c r="L38" i="4"/>
  <c r="F38" i="4"/>
  <c r="E38" i="4"/>
  <c r="B38" i="4"/>
  <c r="L37" i="4"/>
  <c r="F37" i="4"/>
  <c r="E37" i="4"/>
  <c r="B37" i="4"/>
  <c r="E36" i="4"/>
  <c r="B36" i="4"/>
  <c r="E35" i="4"/>
  <c r="P104" i="4" s="1"/>
  <c r="B35" i="4"/>
  <c r="E34" i="4"/>
  <c r="F34" i="4" s="1"/>
  <c r="B34" i="4"/>
  <c r="F33" i="4"/>
  <c r="E33" i="4"/>
  <c r="B33" i="4"/>
  <c r="F32" i="4"/>
  <c r="E32" i="4"/>
  <c r="B32" i="4"/>
  <c r="E31" i="4"/>
  <c r="F31" i="4" s="1"/>
  <c r="B31" i="4"/>
  <c r="E30" i="4"/>
  <c r="F30" i="4" s="1"/>
  <c r="B30" i="4"/>
  <c r="F29" i="4"/>
  <c r="E29" i="4"/>
  <c r="B29" i="4"/>
  <c r="E28" i="4"/>
  <c r="M28" i="4" s="1"/>
  <c r="B28" i="4"/>
  <c r="M27" i="4"/>
  <c r="F27" i="4"/>
  <c r="E27" i="4"/>
  <c r="B27" i="4"/>
  <c r="F26" i="4"/>
  <c r="E26" i="4"/>
  <c r="M26" i="4" s="1"/>
  <c r="B26" i="4"/>
  <c r="F25" i="4"/>
  <c r="E25" i="4"/>
  <c r="M25" i="4" s="1"/>
  <c r="B25" i="4"/>
  <c r="F24" i="4"/>
  <c r="E24" i="4"/>
  <c r="M24" i="4" s="1"/>
  <c r="B24" i="4"/>
  <c r="F23" i="4"/>
  <c r="E23" i="4"/>
  <c r="M23" i="4" s="1"/>
  <c r="B23" i="4"/>
  <c r="E22" i="4"/>
  <c r="M22" i="4" s="1"/>
  <c r="B22" i="4"/>
  <c r="E21" i="4"/>
  <c r="M21" i="4" s="1"/>
  <c r="B21" i="4"/>
  <c r="F20" i="4"/>
  <c r="E20" i="4"/>
  <c r="M20" i="4" s="1"/>
  <c r="B20" i="4"/>
  <c r="E19" i="4"/>
  <c r="M19" i="4" s="1"/>
  <c r="B19" i="4"/>
  <c r="M18" i="4"/>
  <c r="F18" i="4"/>
  <c r="E18" i="4"/>
  <c r="B18" i="4"/>
  <c r="F17" i="4"/>
  <c r="E17" i="4"/>
  <c r="M17" i="4" s="1"/>
  <c r="B17" i="4"/>
  <c r="F16" i="4"/>
  <c r="E16" i="4"/>
  <c r="M16" i="4" s="1"/>
  <c r="B16" i="4"/>
  <c r="E15" i="4"/>
  <c r="M15" i="4" s="1"/>
  <c r="B15" i="4"/>
  <c r="F14" i="4"/>
  <c r="E14" i="4"/>
  <c r="M14" i="4" s="1"/>
  <c r="B14" i="4"/>
  <c r="M13" i="4"/>
  <c r="E13" i="4"/>
  <c r="F13" i="4" s="1"/>
  <c r="B13" i="4"/>
  <c r="F12" i="4"/>
  <c r="E12" i="4"/>
  <c r="M12" i="4" s="1"/>
  <c r="B12" i="4"/>
  <c r="F11" i="4"/>
  <c r="E11" i="4"/>
  <c r="M11" i="4" s="1"/>
  <c r="B11" i="4"/>
  <c r="F10" i="4"/>
  <c r="E10" i="4"/>
  <c r="M10" i="4" s="1"/>
  <c r="B10" i="4"/>
  <c r="E9" i="4"/>
  <c r="M9" i="4" s="1"/>
  <c r="B9" i="4"/>
  <c r="F8" i="4"/>
  <c r="E8" i="4"/>
  <c r="M8" i="4" s="1"/>
  <c r="B8" i="4"/>
  <c r="E7" i="4"/>
  <c r="M7" i="4" s="1"/>
  <c r="B7" i="4"/>
  <c r="E6" i="4"/>
  <c r="M6" i="4" s="1"/>
  <c r="B6" i="4"/>
  <c r="F5" i="4"/>
  <c r="E5" i="4"/>
  <c r="M5" i="4" s="1"/>
  <c r="B5" i="4"/>
  <c r="M4" i="4"/>
  <c r="F4" i="4"/>
  <c r="E4" i="4"/>
  <c r="B4" i="4"/>
  <c r="V32" i="2"/>
  <c r="R32" i="2"/>
  <c r="P32" i="2"/>
  <c r="AA31" i="2"/>
  <c r="Z31" i="2"/>
  <c r="Y31" i="2"/>
  <c r="X31" i="2"/>
  <c r="V31" i="2"/>
  <c r="T31" i="2"/>
  <c r="S31" i="2"/>
  <c r="R31" i="2"/>
  <c r="Q31" i="2"/>
  <c r="P31" i="2"/>
  <c r="U31" i="2" s="1"/>
  <c r="W31" i="2" s="1"/>
  <c r="O31" i="2"/>
  <c r="N31" i="2"/>
  <c r="M31" i="2"/>
  <c r="L31" i="2"/>
  <c r="J31" i="2"/>
  <c r="I31" i="2"/>
  <c r="H31" i="2"/>
  <c r="G31" i="2"/>
  <c r="F31" i="2"/>
  <c r="K31" i="2" s="1"/>
  <c r="E31" i="2"/>
  <c r="D31" i="2"/>
  <c r="B31" i="2"/>
  <c r="AA30" i="2"/>
  <c r="Z30" i="2"/>
  <c r="Y30" i="2"/>
  <c r="X30" i="2"/>
  <c r="W30" i="2"/>
  <c r="V30" i="2"/>
  <c r="T30" i="2"/>
  <c r="S30" i="2"/>
  <c r="R30" i="2"/>
  <c r="Q30" i="2"/>
  <c r="P30" i="2"/>
  <c r="U30" i="2" s="1"/>
  <c r="O30" i="2"/>
  <c r="N30" i="2"/>
  <c r="M30" i="2"/>
  <c r="L30" i="2"/>
  <c r="K30" i="2"/>
  <c r="J30" i="2"/>
  <c r="I30" i="2"/>
  <c r="H30" i="2"/>
  <c r="G30" i="2"/>
  <c r="F30" i="2"/>
  <c r="E30" i="2"/>
  <c r="D30" i="2"/>
  <c r="B30" i="2"/>
  <c r="AA29" i="2"/>
  <c r="Z29" i="2"/>
  <c r="Y29" i="2"/>
  <c r="X29" i="2"/>
  <c r="V29" i="2"/>
  <c r="U29" i="2"/>
  <c r="W29" i="2" s="1"/>
  <c r="T29" i="2"/>
  <c r="S29" i="2"/>
  <c r="R29" i="2"/>
  <c r="Q29" i="2"/>
  <c r="P29" i="2"/>
  <c r="O29" i="2"/>
  <c r="N29" i="2"/>
  <c r="L29" i="2"/>
  <c r="J29" i="2"/>
  <c r="I29" i="2"/>
  <c r="H29" i="2"/>
  <c r="G29" i="2"/>
  <c r="F29" i="2"/>
  <c r="K29" i="2" s="1"/>
  <c r="M29" i="2" s="1"/>
  <c r="E29" i="2"/>
  <c r="D29" i="2"/>
  <c r="B29" i="2"/>
  <c r="AA28" i="2"/>
  <c r="Z28" i="2"/>
  <c r="Y28" i="2"/>
  <c r="X28" i="2"/>
  <c r="V28" i="2"/>
  <c r="U28" i="2"/>
  <c r="W28" i="2" s="1"/>
  <c r="T28" i="2"/>
  <c r="S28" i="2"/>
  <c r="R28" i="2"/>
  <c r="Q28" i="2"/>
  <c r="P28" i="2"/>
  <c r="O28" i="2"/>
  <c r="N28" i="2"/>
  <c r="L28" i="2"/>
  <c r="K28" i="2"/>
  <c r="M28" i="2" s="1"/>
  <c r="J28" i="2"/>
  <c r="I28" i="2"/>
  <c r="H28" i="2"/>
  <c r="G28" i="2"/>
  <c r="F28" i="2"/>
  <c r="E28" i="2"/>
  <c r="D28" i="2"/>
  <c r="B28" i="2"/>
  <c r="AA27" i="2"/>
  <c r="Z27" i="2"/>
  <c r="Y27" i="2"/>
  <c r="X27" i="2"/>
  <c r="V27" i="2"/>
  <c r="U27" i="2"/>
  <c r="W27" i="2" s="1"/>
  <c r="T27" i="2"/>
  <c r="S27" i="2"/>
  <c r="R27" i="2"/>
  <c r="Q27" i="2"/>
  <c r="P27" i="2"/>
  <c r="O27" i="2"/>
  <c r="N27" i="2"/>
  <c r="L27" i="2"/>
  <c r="K27" i="2"/>
  <c r="M27" i="2" s="1"/>
  <c r="J27" i="2"/>
  <c r="I27" i="2"/>
  <c r="H27" i="2"/>
  <c r="G27" i="2"/>
  <c r="F27" i="2"/>
  <c r="E27" i="2"/>
  <c r="D27" i="2"/>
  <c r="B27" i="2"/>
  <c r="AA26" i="2"/>
  <c r="Z26" i="2"/>
  <c r="Y26" i="2"/>
  <c r="X26" i="2"/>
  <c r="W26" i="2"/>
  <c r="V26" i="2"/>
  <c r="U26" i="2"/>
  <c r="T26" i="2"/>
  <c r="S26" i="2"/>
  <c r="R26" i="2"/>
  <c r="Q26" i="2"/>
  <c r="P26" i="2"/>
  <c r="O26" i="2"/>
  <c r="N26" i="2"/>
  <c r="M26" i="2"/>
  <c r="L26" i="2"/>
  <c r="K26" i="2"/>
  <c r="J26" i="2"/>
  <c r="I26" i="2"/>
  <c r="H26" i="2"/>
  <c r="G26" i="2"/>
  <c r="F26" i="2"/>
  <c r="E26" i="2"/>
  <c r="D26" i="2"/>
  <c r="B26" i="2"/>
  <c r="AA25" i="2"/>
  <c r="Z25" i="2"/>
  <c r="Y25" i="2"/>
  <c r="X25" i="2"/>
  <c r="V25" i="2"/>
  <c r="T25" i="2"/>
  <c r="S25" i="2"/>
  <c r="R25" i="2"/>
  <c r="Q25" i="2"/>
  <c r="P25" i="2"/>
  <c r="U25" i="2" s="1"/>
  <c r="W25" i="2" s="1"/>
  <c r="O25" i="2"/>
  <c r="N25" i="2"/>
  <c r="L25" i="2"/>
  <c r="K25" i="2"/>
  <c r="M25" i="2" s="1"/>
  <c r="J25" i="2"/>
  <c r="I25" i="2"/>
  <c r="H25" i="2"/>
  <c r="G25" i="2"/>
  <c r="F25" i="2"/>
  <c r="E25" i="2"/>
  <c r="D25" i="2"/>
  <c r="B25" i="2"/>
  <c r="AA24" i="2"/>
  <c r="Z24" i="2"/>
  <c r="Y24" i="2"/>
  <c r="X24" i="2"/>
  <c r="V24" i="2"/>
  <c r="T24" i="2"/>
  <c r="S24" i="2"/>
  <c r="R24" i="2"/>
  <c r="Q24" i="2"/>
  <c r="P24" i="2"/>
  <c r="U24" i="2" s="1"/>
  <c r="W24" i="2" s="1"/>
  <c r="O24" i="2"/>
  <c r="N24" i="2"/>
  <c r="M24" i="2"/>
  <c r="L24" i="2"/>
  <c r="K24" i="2"/>
  <c r="J24" i="2"/>
  <c r="I24" i="2"/>
  <c r="H24" i="2"/>
  <c r="G24" i="2"/>
  <c r="F24" i="2"/>
  <c r="E24" i="2"/>
  <c r="D24" i="2"/>
  <c r="B24" i="2"/>
  <c r="AA23" i="2"/>
  <c r="Z23" i="2"/>
  <c r="Y23" i="2"/>
  <c r="X23" i="2"/>
  <c r="V23" i="2"/>
  <c r="T23" i="2"/>
  <c r="S23" i="2"/>
  <c r="R23" i="2"/>
  <c r="Q23" i="2"/>
  <c r="P23" i="2"/>
  <c r="U23" i="2" s="1"/>
  <c r="W23" i="2" s="1"/>
  <c r="O23" i="2"/>
  <c r="N23" i="2"/>
  <c r="L23" i="2"/>
  <c r="J23" i="2"/>
  <c r="I23" i="2"/>
  <c r="H23" i="2"/>
  <c r="G23" i="2"/>
  <c r="F23" i="2"/>
  <c r="K23" i="2" s="1"/>
  <c r="M23" i="2" s="1"/>
  <c r="E23" i="2"/>
  <c r="D23" i="2"/>
  <c r="B23" i="2"/>
  <c r="AA22" i="2"/>
  <c r="Z22" i="2"/>
  <c r="Y22" i="2"/>
  <c r="X22" i="2"/>
  <c r="V22" i="2"/>
  <c r="T22" i="2"/>
  <c r="S22" i="2"/>
  <c r="R22" i="2"/>
  <c r="Q22" i="2"/>
  <c r="P22" i="2"/>
  <c r="U22" i="2" s="1"/>
  <c r="W22" i="2" s="1"/>
  <c r="O22" i="2"/>
  <c r="N22" i="2"/>
  <c r="L22" i="2"/>
  <c r="J22" i="2"/>
  <c r="I22" i="2"/>
  <c r="H22" i="2"/>
  <c r="G22" i="2"/>
  <c r="F22" i="2"/>
  <c r="K22" i="2" s="1"/>
  <c r="M22" i="2" s="1"/>
  <c r="E22" i="2"/>
  <c r="D22" i="2"/>
  <c r="B22" i="2"/>
  <c r="AA21" i="2"/>
  <c r="Z21" i="2"/>
  <c r="Y21" i="2"/>
  <c r="X21" i="2"/>
  <c r="V21" i="2"/>
  <c r="T21" i="2"/>
  <c r="S21" i="2"/>
  <c r="R21" i="2"/>
  <c r="Q21" i="2"/>
  <c r="P21" i="2"/>
  <c r="U21" i="2" s="1"/>
  <c r="W21" i="2" s="1"/>
  <c r="O21" i="2"/>
  <c r="N21" i="2"/>
  <c r="L21" i="2"/>
  <c r="J21" i="2"/>
  <c r="I21" i="2"/>
  <c r="H21" i="2"/>
  <c r="G21" i="2"/>
  <c r="F21" i="2"/>
  <c r="K21" i="2" s="1"/>
  <c r="M21" i="2" s="1"/>
  <c r="E21" i="2"/>
  <c r="D21" i="2"/>
  <c r="B21" i="2"/>
  <c r="AA20" i="2"/>
  <c r="Z20" i="2"/>
  <c r="Y20" i="2"/>
  <c r="X20" i="2"/>
  <c r="V20" i="2"/>
  <c r="T20" i="2"/>
  <c r="S20" i="2"/>
  <c r="R20" i="2"/>
  <c r="Q20" i="2"/>
  <c r="P20" i="2"/>
  <c r="U20" i="2" s="1"/>
  <c r="W20" i="2" s="1"/>
  <c r="O20" i="2"/>
  <c r="N20" i="2"/>
  <c r="L20" i="2"/>
  <c r="J20" i="2"/>
  <c r="I20" i="2"/>
  <c r="H20" i="2"/>
  <c r="G20" i="2"/>
  <c r="F20" i="2"/>
  <c r="K20" i="2" s="1"/>
  <c r="M20" i="2" s="1"/>
  <c r="E20" i="2"/>
  <c r="D20" i="2"/>
  <c r="B20" i="2"/>
  <c r="AA19" i="2"/>
  <c r="Z19" i="2"/>
  <c r="Y19" i="2"/>
  <c r="X19" i="2"/>
  <c r="V19" i="2"/>
  <c r="U19" i="2"/>
  <c r="W19" i="2" s="1"/>
  <c r="T19" i="2"/>
  <c r="S19" i="2"/>
  <c r="R19" i="2"/>
  <c r="Q19" i="2"/>
  <c r="P19" i="2"/>
  <c r="O19" i="2"/>
  <c r="N19" i="2"/>
  <c r="L19" i="2"/>
  <c r="J19" i="2"/>
  <c r="I19" i="2"/>
  <c r="H19" i="2"/>
  <c r="G19" i="2"/>
  <c r="F19" i="2"/>
  <c r="K19" i="2" s="1"/>
  <c r="M19" i="2" s="1"/>
  <c r="E19" i="2"/>
  <c r="D19" i="2"/>
  <c r="B19" i="2"/>
  <c r="AA18" i="2"/>
  <c r="Z18" i="2"/>
  <c r="Y18" i="2"/>
  <c r="X18" i="2"/>
  <c r="V18" i="2"/>
  <c r="U18" i="2"/>
  <c r="W18" i="2" s="1"/>
  <c r="T18" i="2"/>
  <c r="S18" i="2"/>
  <c r="R18" i="2"/>
  <c r="Q18" i="2"/>
  <c r="P18" i="2"/>
  <c r="O18" i="2"/>
  <c r="N18" i="2"/>
  <c r="L18" i="2"/>
  <c r="J18" i="2"/>
  <c r="I18" i="2"/>
  <c r="H18" i="2"/>
  <c r="G18" i="2"/>
  <c r="F18" i="2"/>
  <c r="K18" i="2" s="1"/>
  <c r="M18" i="2" s="1"/>
  <c r="E18" i="2"/>
  <c r="D18" i="2"/>
  <c r="B18" i="2"/>
  <c r="AA17" i="2"/>
  <c r="Z17" i="2"/>
  <c r="Y17" i="2"/>
  <c r="X17" i="2"/>
  <c r="V17" i="2"/>
  <c r="U17" i="2"/>
  <c r="W17" i="2" s="1"/>
  <c r="T17" i="2"/>
  <c r="S17" i="2"/>
  <c r="R17" i="2"/>
  <c r="Q17" i="2"/>
  <c r="P17" i="2"/>
  <c r="O17" i="2"/>
  <c r="N17" i="2"/>
  <c r="L17" i="2"/>
  <c r="K17" i="2"/>
  <c r="M17" i="2" s="1"/>
  <c r="J17" i="2"/>
  <c r="I17" i="2"/>
  <c r="H17" i="2"/>
  <c r="G17" i="2"/>
  <c r="F17" i="2"/>
  <c r="E17" i="2"/>
  <c r="D17" i="2"/>
  <c r="B17" i="2"/>
  <c r="AA16" i="2"/>
  <c r="Z16" i="2"/>
  <c r="Y16" i="2"/>
  <c r="X16" i="2"/>
  <c r="W16" i="2"/>
  <c r="V16" i="2"/>
  <c r="U16" i="2"/>
  <c r="T16" i="2"/>
  <c r="S16" i="2"/>
  <c r="R16" i="2"/>
  <c r="Q16" i="2"/>
  <c r="P16" i="2"/>
  <c r="O16" i="2"/>
  <c r="N16" i="2"/>
  <c r="L16" i="2"/>
  <c r="K16" i="2"/>
  <c r="M16" i="2" s="1"/>
  <c r="J16" i="2"/>
  <c r="I16" i="2"/>
  <c r="H16" i="2"/>
  <c r="G16" i="2"/>
  <c r="F16" i="2"/>
  <c r="E16" i="2"/>
  <c r="D16" i="2"/>
  <c r="B16" i="2"/>
  <c r="AA15" i="2"/>
  <c r="Z15" i="2"/>
  <c r="Y15" i="2"/>
  <c r="X15" i="2"/>
  <c r="V15" i="2"/>
  <c r="U15" i="2"/>
  <c r="W15" i="2" s="1"/>
  <c r="T15" i="2"/>
  <c r="S15" i="2"/>
  <c r="R15" i="2"/>
  <c r="Q15" i="2"/>
  <c r="P15" i="2"/>
  <c r="O15" i="2"/>
  <c r="N15" i="2"/>
  <c r="L15" i="2"/>
  <c r="K15" i="2"/>
  <c r="M15" i="2" s="1"/>
  <c r="J15" i="2"/>
  <c r="I15" i="2"/>
  <c r="H15" i="2"/>
  <c r="G15" i="2"/>
  <c r="F15" i="2"/>
  <c r="E15" i="2"/>
  <c r="D15" i="2"/>
  <c r="B15" i="2"/>
  <c r="AA14" i="2"/>
  <c r="Z14" i="2"/>
  <c r="Y14" i="2"/>
  <c r="X14" i="2"/>
  <c r="W14" i="2"/>
  <c r="V14" i="2"/>
  <c r="U14" i="2"/>
  <c r="T14" i="2"/>
  <c r="S14" i="2"/>
  <c r="R14" i="2"/>
  <c r="Q14" i="2"/>
  <c r="P14" i="2"/>
  <c r="O14" i="2"/>
  <c r="N14" i="2"/>
  <c r="M14" i="2"/>
  <c r="L14" i="2"/>
  <c r="K14" i="2"/>
  <c r="J14" i="2"/>
  <c r="I14" i="2"/>
  <c r="H14" i="2"/>
  <c r="G14" i="2"/>
  <c r="F14" i="2"/>
  <c r="E14" i="2"/>
  <c r="D14" i="2"/>
  <c r="B14" i="2"/>
  <c r="AA13" i="2"/>
  <c r="Z13" i="2"/>
  <c r="Y13" i="2"/>
  <c r="X13" i="2"/>
  <c r="V13" i="2"/>
  <c r="T13" i="2"/>
  <c r="S13" i="2"/>
  <c r="R13" i="2"/>
  <c r="Q13" i="2"/>
  <c r="P13" i="2"/>
  <c r="U13" i="2" s="1"/>
  <c r="W13" i="2" s="1"/>
  <c r="O13" i="2"/>
  <c r="N13" i="2"/>
  <c r="L13" i="2"/>
  <c r="K13" i="2"/>
  <c r="M13" i="2" s="1"/>
  <c r="J13" i="2"/>
  <c r="I13" i="2"/>
  <c r="H13" i="2"/>
  <c r="G13" i="2"/>
  <c r="F13" i="2"/>
  <c r="E13" i="2"/>
  <c r="D13" i="2"/>
  <c r="B13" i="2"/>
  <c r="AA12" i="2"/>
  <c r="Z12" i="2"/>
  <c r="Y12" i="2"/>
  <c r="X12" i="2"/>
  <c r="V12" i="2"/>
  <c r="T12" i="2"/>
  <c r="S12" i="2"/>
  <c r="R12" i="2"/>
  <c r="Q12" i="2"/>
  <c r="P12" i="2"/>
  <c r="U12" i="2" s="1"/>
  <c r="W12" i="2" s="1"/>
  <c r="O12" i="2"/>
  <c r="N12" i="2"/>
  <c r="M12" i="2"/>
  <c r="L12" i="2"/>
  <c r="K12" i="2"/>
  <c r="J12" i="2"/>
  <c r="I12" i="2"/>
  <c r="H12" i="2"/>
  <c r="G12" i="2"/>
  <c r="F12" i="2"/>
  <c r="E12" i="2"/>
  <c r="D12" i="2"/>
  <c r="B12" i="2"/>
  <c r="AA11" i="2"/>
  <c r="Z11" i="2"/>
  <c r="Y11" i="2"/>
  <c r="X11" i="2"/>
  <c r="V11" i="2"/>
  <c r="T11" i="2"/>
  <c r="S11" i="2"/>
  <c r="R11" i="2"/>
  <c r="Q11" i="2"/>
  <c r="P11" i="2"/>
  <c r="U11" i="2" s="1"/>
  <c r="W11" i="2" s="1"/>
  <c r="O11" i="2"/>
  <c r="N11" i="2"/>
  <c r="L11" i="2"/>
  <c r="J11" i="2"/>
  <c r="I11" i="2"/>
  <c r="H11" i="2"/>
  <c r="G11" i="2"/>
  <c r="F11" i="2"/>
  <c r="K11" i="2" s="1"/>
  <c r="M11" i="2" s="1"/>
  <c r="E11" i="2"/>
  <c r="D11" i="2"/>
  <c r="B11" i="2"/>
  <c r="AA10" i="2"/>
  <c r="Z10" i="2"/>
  <c r="Y10" i="2"/>
  <c r="X10" i="2"/>
  <c r="V10" i="2"/>
  <c r="T10" i="2"/>
  <c r="S10" i="2"/>
  <c r="R10" i="2"/>
  <c r="Q10" i="2"/>
  <c r="P10" i="2"/>
  <c r="U10" i="2" s="1"/>
  <c r="W10" i="2" s="1"/>
  <c r="O10" i="2"/>
  <c r="N10" i="2"/>
  <c r="L10" i="2"/>
  <c r="J10" i="2"/>
  <c r="I10" i="2"/>
  <c r="H10" i="2"/>
  <c r="G10" i="2"/>
  <c r="F10" i="2"/>
  <c r="K10" i="2" s="1"/>
  <c r="M10" i="2" s="1"/>
  <c r="E10" i="2"/>
  <c r="D10" i="2"/>
  <c r="B10" i="2"/>
  <c r="AA9" i="2"/>
  <c r="Z9" i="2"/>
  <c r="Y9" i="2"/>
  <c r="X9" i="2"/>
  <c r="V9" i="2"/>
  <c r="T9" i="2"/>
  <c r="S9" i="2"/>
  <c r="R9" i="2"/>
  <c r="Q9" i="2"/>
  <c r="P9" i="2"/>
  <c r="U9" i="2" s="1"/>
  <c r="W9" i="2" s="1"/>
  <c r="O9" i="2"/>
  <c r="N9" i="2"/>
  <c r="L9" i="2"/>
  <c r="J9" i="2"/>
  <c r="I9" i="2"/>
  <c r="H9" i="2"/>
  <c r="G9" i="2"/>
  <c r="F9" i="2"/>
  <c r="K9" i="2" s="1"/>
  <c r="M9" i="2" s="1"/>
  <c r="E9" i="2"/>
  <c r="D9" i="2"/>
  <c r="B9" i="2"/>
  <c r="AA8" i="2"/>
  <c r="Z8" i="2"/>
  <c r="Y8" i="2"/>
  <c r="X8" i="2"/>
  <c r="V8" i="2"/>
  <c r="T8" i="2"/>
  <c r="S8" i="2"/>
  <c r="R8" i="2"/>
  <c r="Q8" i="2"/>
  <c r="P8" i="2"/>
  <c r="U8" i="2" s="1"/>
  <c r="W8" i="2" s="1"/>
  <c r="O8" i="2"/>
  <c r="N8" i="2"/>
  <c r="L8" i="2"/>
  <c r="J8" i="2"/>
  <c r="I8" i="2"/>
  <c r="H8" i="2"/>
  <c r="G8" i="2"/>
  <c r="F8" i="2"/>
  <c r="K8" i="2" s="1"/>
  <c r="M8" i="2" s="1"/>
  <c r="E8" i="2"/>
  <c r="D8" i="2"/>
  <c r="B8" i="2"/>
  <c r="AA7" i="2"/>
  <c r="AA32" i="2" s="1"/>
  <c r="Z7" i="2"/>
  <c r="Z32" i="2" s="1"/>
  <c r="Y7" i="2"/>
  <c r="Y32" i="2" s="1"/>
  <c r="X7" i="2"/>
  <c r="X32" i="2" s="1"/>
  <c r="V7" i="2"/>
  <c r="U7" i="2"/>
  <c r="U32" i="2" s="1"/>
  <c r="T7" i="2"/>
  <c r="T32" i="2" s="1"/>
  <c r="S7" i="2"/>
  <c r="S32" i="2" s="1"/>
  <c r="R7" i="2"/>
  <c r="Q7" i="2"/>
  <c r="Q32" i="2" s="1"/>
  <c r="P7" i="2"/>
  <c r="O7" i="2"/>
  <c r="O32" i="2" s="1"/>
  <c r="N7" i="2"/>
  <c r="N32" i="2" s="1"/>
  <c r="L7" i="2"/>
  <c r="L32" i="2" s="1"/>
  <c r="J7" i="2"/>
  <c r="J32" i="2" s="1"/>
  <c r="I7" i="2"/>
  <c r="I32" i="2" s="1"/>
  <c r="H7" i="2"/>
  <c r="H32" i="2" s="1"/>
  <c r="G7" i="2"/>
  <c r="G32" i="2" s="1"/>
  <c r="F7" i="2"/>
  <c r="K7" i="2" s="1"/>
  <c r="E7" i="2"/>
  <c r="E32" i="2" s="1"/>
  <c r="D7" i="2"/>
  <c r="D32" i="2" s="1"/>
  <c r="B7" i="2"/>
  <c r="H46" i="1"/>
  <c r="G46" i="1"/>
  <c r="F46" i="1"/>
  <c r="E46" i="1" s="1"/>
  <c r="D46" i="1"/>
  <c r="C46" i="1"/>
  <c r="B46" i="1"/>
  <c r="H43" i="1"/>
  <c r="G43" i="1"/>
  <c r="F43" i="1"/>
  <c r="E43" i="1" s="1"/>
  <c r="D43" i="1"/>
  <c r="C43" i="1"/>
  <c r="B43" i="1"/>
  <c r="H40" i="1"/>
  <c r="G40" i="1"/>
  <c r="F40" i="1"/>
  <c r="E40" i="1"/>
  <c r="D40" i="1"/>
  <c r="C40" i="1"/>
  <c r="B40" i="1"/>
  <c r="H37" i="1"/>
  <c r="G37" i="1"/>
  <c r="F37" i="1"/>
  <c r="E37" i="1"/>
  <c r="D37" i="1"/>
  <c r="C37" i="1"/>
  <c r="B37" i="1"/>
  <c r="H34" i="1"/>
  <c r="G34" i="1"/>
  <c r="F34" i="1"/>
  <c r="E34" i="1"/>
  <c r="D34" i="1"/>
  <c r="C34" i="1"/>
  <c r="B34" i="1"/>
  <c r="H31" i="1"/>
  <c r="G31" i="1"/>
  <c r="F31" i="1"/>
  <c r="E31" i="1"/>
  <c r="D31" i="1"/>
  <c r="C31" i="1"/>
  <c r="B31" i="1"/>
  <c r="H28" i="1"/>
  <c r="G28" i="1"/>
  <c r="F28" i="1"/>
  <c r="E28" i="1"/>
  <c r="D28" i="1"/>
  <c r="C28" i="1"/>
  <c r="B28" i="1"/>
  <c r="H25" i="1"/>
  <c r="G25" i="1"/>
  <c r="F25" i="1"/>
  <c r="E25" i="1"/>
  <c r="D25" i="1"/>
  <c r="C25" i="1"/>
  <c r="B25" i="1"/>
  <c r="H22" i="1"/>
  <c r="G22" i="1"/>
  <c r="F22" i="1"/>
  <c r="E22" i="1" s="1"/>
  <c r="D22" i="1"/>
  <c r="C22" i="1"/>
  <c r="B22" i="1"/>
  <c r="H19" i="1"/>
  <c r="G19" i="1"/>
  <c r="F19" i="1"/>
  <c r="E19" i="1" s="1"/>
  <c r="D19" i="1"/>
  <c r="C19" i="1"/>
  <c r="B19" i="1"/>
  <c r="H16" i="1"/>
  <c r="G16" i="1"/>
  <c r="F16" i="1"/>
  <c r="E16" i="1" s="1"/>
  <c r="D16" i="1"/>
  <c r="C16" i="1"/>
  <c r="B16" i="1"/>
  <c r="H13" i="1"/>
  <c r="G13" i="1"/>
  <c r="F13" i="1"/>
  <c r="E13" i="1" s="1"/>
  <c r="D13" i="1"/>
  <c r="C13" i="1"/>
  <c r="B13" i="1"/>
  <c r="H10" i="1"/>
  <c r="G10" i="1"/>
  <c r="F10" i="1"/>
  <c r="E10" i="1" s="1"/>
  <c r="D10" i="1"/>
  <c r="C10" i="1"/>
  <c r="B10" i="1"/>
  <c r="H7" i="1"/>
  <c r="G7" i="1"/>
  <c r="F7" i="1"/>
  <c r="E7" i="1" s="1"/>
  <c r="D7" i="1"/>
  <c r="C7" i="1"/>
  <c r="B7" i="1"/>
  <c r="H4" i="1"/>
  <c r="G4" i="1"/>
  <c r="F4" i="1"/>
  <c r="E4" i="1"/>
  <c r="D4" i="1"/>
  <c r="C4" i="1"/>
  <c r="B4" i="1"/>
  <c r="K32" i="2" l="1"/>
  <c r="M7" i="2"/>
  <c r="M32" i="2" s="1"/>
  <c r="F21" i="4"/>
  <c r="F35" i="4"/>
  <c r="F59" i="4"/>
  <c r="F77" i="4"/>
  <c r="F95" i="4"/>
  <c r="M115" i="4"/>
  <c r="F115" i="4"/>
  <c r="M124" i="4"/>
  <c r="F124" i="4"/>
  <c r="M133" i="4"/>
  <c r="F133" i="4"/>
  <c r="M142" i="4"/>
  <c r="F142" i="4"/>
  <c r="M179" i="4"/>
  <c r="F179" i="4"/>
  <c r="M218" i="4"/>
  <c r="F218" i="4"/>
  <c r="M226" i="4"/>
  <c r="F226" i="4"/>
  <c r="F258" i="4"/>
  <c r="M299" i="4"/>
  <c r="F299" i="4"/>
  <c r="M443" i="4"/>
  <c r="F443" i="4"/>
  <c r="F463" i="4"/>
  <c r="F363" i="4"/>
  <c r="M363" i="4"/>
  <c r="M505" i="4"/>
  <c r="F505" i="4"/>
  <c r="F15" i="4"/>
  <c r="F28" i="4"/>
  <c r="F56" i="4"/>
  <c r="F74" i="4"/>
  <c r="F92" i="4"/>
  <c r="M116" i="4"/>
  <c r="F116" i="4"/>
  <c r="M125" i="4"/>
  <c r="F125" i="4"/>
  <c r="M134" i="4"/>
  <c r="F134" i="4"/>
  <c r="M143" i="4"/>
  <c r="F143" i="4"/>
  <c r="M155" i="4"/>
  <c r="F155" i="4"/>
  <c r="F187" i="4"/>
  <c r="M227" i="4"/>
  <c r="F227" i="4"/>
  <c r="M239" i="4"/>
  <c r="F239" i="4"/>
  <c r="M255" i="4"/>
  <c r="F307" i="4"/>
  <c r="M327" i="4"/>
  <c r="M335" i="4"/>
  <c r="F335" i="4"/>
  <c r="M376" i="4"/>
  <c r="F376" i="4"/>
  <c r="M413" i="4"/>
  <c r="F413" i="4"/>
  <c r="M497" i="4"/>
  <c r="F497" i="4"/>
  <c r="F677" i="4"/>
  <c r="M262" i="4"/>
  <c r="F262" i="4"/>
  <c r="M275" i="4"/>
  <c r="F275" i="4"/>
  <c r="L36" i="4"/>
  <c r="F36" i="4"/>
  <c r="M78" i="4"/>
  <c r="F78" i="4"/>
  <c r="M96" i="4"/>
  <c r="F96" i="4"/>
  <c r="F192" i="4"/>
  <c r="M192" i="4"/>
  <c r="F204" i="4"/>
  <c r="M204" i="4"/>
  <c r="M48" i="4"/>
  <c r="F48" i="4"/>
  <c r="L35" i="4"/>
  <c r="M63" i="4"/>
  <c r="F63" i="4"/>
  <c r="M99" i="4"/>
  <c r="F99" i="4"/>
  <c r="M191" i="4"/>
  <c r="F191" i="4"/>
  <c r="M263" i="4"/>
  <c r="F263" i="4"/>
  <c r="F32" i="2"/>
  <c r="F9" i="4"/>
  <c r="F22" i="4"/>
  <c r="F53" i="4"/>
  <c r="F71" i="4"/>
  <c r="F89" i="4"/>
  <c r="M112" i="4"/>
  <c r="F112" i="4"/>
  <c r="M121" i="4"/>
  <c r="F121" i="4"/>
  <c r="M130" i="4"/>
  <c r="F130" i="4"/>
  <c r="M139" i="4"/>
  <c r="F139" i="4"/>
  <c r="F156" i="4"/>
  <c r="M156" i="4"/>
  <c r="F168" i="4"/>
  <c r="M168" i="4"/>
  <c r="M184" i="4"/>
  <c r="F235" i="4"/>
  <c r="M264" i="4"/>
  <c r="M304" i="4"/>
  <c r="L385" i="4"/>
  <c r="F385" i="4"/>
  <c r="M81" i="4"/>
  <c r="F81" i="4"/>
  <c r="W7" i="2"/>
  <c r="W32" i="2" s="1"/>
  <c r="F6" i="4"/>
  <c r="F19" i="4"/>
  <c r="M57" i="4"/>
  <c r="F57" i="4"/>
  <c r="M75" i="4"/>
  <c r="F75" i="4"/>
  <c r="M93" i="4"/>
  <c r="F93" i="4"/>
  <c r="F381" i="4"/>
  <c r="M381" i="4"/>
  <c r="M422" i="4"/>
  <c r="F422" i="4"/>
  <c r="F653" i="4"/>
  <c r="F746" i="4"/>
  <c r="M60" i="4"/>
  <c r="F60" i="4"/>
  <c r="F68" i="4"/>
  <c r="F86" i="4"/>
  <c r="M113" i="4"/>
  <c r="F113" i="4"/>
  <c r="M122" i="4"/>
  <c r="F122" i="4"/>
  <c r="M131" i="4"/>
  <c r="F131" i="4"/>
  <c r="M140" i="4"/>
  <c r="F140" i="4"/>
  <c r="F164" i="4"/>
  <c r="M193" i="4"/>
  <c r="M232" i="4"/>
  <c r="F248" i="4"/>
  <c r="M321" i="4"/>
  <c r="P387" i="4"/>
  <c r="F373" i="4"/>
  <c r="M407" i="4"/>
  <c r="F407" i="4"/>
  <c r="F426" i="4"/>
  <c r="M477" i="4"/>
  <c r="F477" i="4"/>
  <c r="M725" i="4"/>
  <c r="F725" i="4"/>
  <c r="L39" i="4"/>
  <c r="F39" i="4"/>
  <c r="F183" i="4"/>
  <c r="M183" i="4"/>
  <c r="M417" i="4"/>
  <c r="F417" i="4"/>
  <c r="M54" i="4"/>
  <c r="F54" i="4"/>
  <c r="M72" i="4"/>
  <c r="F72" i="4"/>
  <c r="M90" i="4"/>
  <c r="F90" i="4"/>
  <c r="M273" i="4"/>
  <c r="F273" i="4"/>
  <c r="M285" i="4"/>
  <c r="F285" i="4"/>
  <c r="F321" i="4"/>
  <c r="F344" i="4"/>
  <c r="M396" i="4"/>
  <c r="M453" i="4"/>
  <c r="F453" i="4"/>
  <c r="F174" i="4"/>
  <c r="M174" i="4"/>
  <c r="M109" i="4"/>
  <c r="F109" i="4"/>
  <c r="M118" i="4"/>
  <c r="F118" i="4"/>
  <c r="M127" i="4"/>
  <c r="F127" i="4"/>
  <c r="M136" i="4"/>
  <c r="F136" i="4"/>
  <c r="M237" i="4"/>
  <c r="F237" i="4"/>
  <c r="M249" i="4"/>
  <c r="F249" i="4"/>
  <c r="M281" i="4"/>
  <c r="F281" i="4"/>
  <c r="M358" i="4"/>
  <c r="F358" i="4"/>
  <c r="F366" i="4"/>
  <c r="M366" i="4"/>
  <c r="M449" i="4"/>
  <c r="F449" i="4"/>
  <c r="M512" i="4"/>
  <c r="F512" i="4"/>
  <c r="M84" i="4"/>
  <c r="F84" i="4"/>
  <c r="M214" i="4"/>
  <c r="F214" i="4"/>
  <c r="M254" i="4"/>
  <c r="F254" i="4"/>
  <c r="F7" i="4"/>
  <c r="M51" i="4"/>
  <c r="F51" i="4"/>
  <c r="M69" i="4"/>
  <c r="F69" i="4"/>
  <c r="M87" i="4"/>
  <c r="F87" i="4"/>
  <c r="M202" i="4"/>
  <c r="F202" i="4"/>
  <c r="M241" i="4"/>
  <c r="M245" i="4"/>
  <c r="F245" i="4"/>
  <c r="M286" i="4"/>
  <c r="F286" i="4"/>
  <c r="M318" i="4"/>
  <c r="M341" i="4"/>
  <c r="M490" i="4"/>
  <c r="F490" i="4"/>
  <c r="M66" i="4"/>
  <c r="F66" i="4"/>
  <c r="M110" i="4"/>
  <c r="F110" i="4"/>
  <c r="M119" i="4"/>
  <c r="F119" i="4"/>
  <c r="M128" i="4"/>
  <c r="F128" i="4"/>
  <c r="M137" i="4"/>
  <c r="F137" i="4"/>
  <c r="M166" i="4"/>
  <c r="F166" i="4"/>
  <c r="M178" i="4"/>
  <c r="F178" i="4"/>
  <c r="M206" i="4"/>
  <c r="F210" i="4"/>
  <c r="M210" i="4"/>
  <c r="M250" i="4"/>
  <c r="F250" i="4"/>
  <c r="M290" i="4"/>
  <c r="F290" i="4"/>
  <c r="M298" i="4"/>
  <c r="F298" i="4"/>
  <c r="M310" i="4"/>
  <c r="M635" i="4"/>
  <c r="F635" i="4"/>
  <c r="M707" i="4"/>
  <c r="F707" i="4"/>
  <c r="M767" i="4"/>
  <c r="F767" i="4"/>
  <c r="F492" i="4"/>
  <c r="M496" i="4"/>
  <c r="M507" i="4"/>
  <c r="F507" i="4"/>
  <c r="L753" i="4"/>
  <c r="F753" i="4"/>
  <c r="M803" i="4"/>
  <c r="F803" i="4"/>
  <c r="M650" i="4"/>
  <c r="F674" i="4"/>
  <c r="M743" i="4"/>
  <c r="F743" i="4"/>
  <c r="Q523" i="4"/>
  <c r="F152" i="4"/>
  <c r="M165" i="4"/>
  <c r="F175" i="4"/>
  <c r="F188" i="4"/>
  <c r="M201" i="4"/>
  <c r="F211" i="4"/>
  <c r="F223" i="4"/>
  <c r="F236" i="4"/>
  <c r="F246" i="4"/>
  <c r="F259" i="4"/>
  <c r="F272" i="4"/>
  <c r="F282" i="4"/>
  <c r="F295" i="4"/>
  <c r="F332" i="4"/>
  <c r="F345" i="4"/>
  <c r="F367" i="4"/>
  <c r="F404" i="4"/>
  <c r="F414" i="4"/>
  <c r="F440" i="4"/>
  <c r="F450" i="4"/>
  <c r="F474" i="4"/>
  <c r="F487" i="4"/>
  <c r="M494" i="4"/>
  <c r="F494" i="4"/>
  <c r="F516" i="4"/>
  <c r="F533" i="4"/>
  <c r="F613" i="4"/>
  <c r="F644" i="4"/>
  <c r="M671" i="4"/>
  <c r="F671" i="4"/>
  <c r="F692" i="4"/>
  <c r="F716" i="4"/>
  <c r="M360" i="4"/>
  <c r="M378" i="4"/>
  <c r="F437" i="4"/>
  <c r="M509" i="4"/>
  <c r="F610" i="4"/>
  <c r="F617" i="4"/>
  <c r="M517" i="4"/>
  <c r="F517" i="4"/>
  <c r="M689" i="4"/>
  <c r="F689" i="4"/>
  <c r="M811" i="4"/>
  <c r="F811" i="4"/>
  <c r="M816" i="4"/>
  <c r="F816" i="4"/>
  <c r="F323" i="4"/>
  <c r="F336" i="4"/>
  <c r="F353" i="4"/>
  <c r="M375" i="4"/>
  <c r="F405" i="4"/>
  <c r="F431" i="4"/>
  <c r="F441" i="4"/>
  <c r="F465" i="4"/>
  <c r="F478" i="4"/>
  <c r="F495" i="4"/>
  <c r="F499" i="4"/>
  <c r="M604" i="4"/>
  <c r="F604" i="4"/>
  <c r="M614" i="4"/>
  <c r="F638" i="4"/>
  <c r="F710" i="4"/>
  <c r="F731" i="4"/>
  <c r="F770" i="4"/>
  <c r="M323" i="4"/>
  <c r="M817" i="4"/>
  <c r="F817" i="4"/>
  <c r="M822" i="4"/>
  <c r="F822" i="4"/>
  <c r="M869" i="4"/>
  <c r="F869" i="4"/>
  <c r="M859" i="4"/>
  <c r="F859" i="4"/>
  <c r="L754" i="4"/>
  <c r="F754" i="4"/>
  <c r="M807" i="4"/>
  <c r="F807" i="4"/>
  <c r="F837" i="4"/>
  <c r="F846" i="4"/>
  <c r="F855" i="4"/>
  <c r="F504" i="4"/>
  <c r="F532" i="4"/>
  <c r="F535" i="4"/>
  <c r="F538" i="4"/>
  <c r="F541" i="4"/>
  <c r="F544" i="4"/>
  <c r="M823" i="4"/>
  <c r="F823" i="4"/>
  <c r="M828" i="4"/>
  <c r="F828" i="4"/>
  <c r="M860" i="4"/>
  <c r="F860" i="4"/>
  <c r="M865" i="4"/>
  <c r="F865" i="4"/>
  <c r="M808" i="4"/>
  <c r="F808" i="4"/>
  <c r="M813" i="4"/>
  <c r="F813" i="4"/>
  <c r="M866" i="4"/>
  <c r="F866" i="4"/>
  <c r="F791" i="4"/>
  <c r="M814" i="4"/>
  <c r="F814" i="4"/>
  <c r="M819" i="4"/>
  <c r="F819" i="4"/>
  <c r="F834" i="4"/>
  <c r="F843" i="4"/>
  <c r="F852" i="4"/>
  <c r="M820" i="4"/>
  <c r="F820" i="4"/>
  <c r="M825" i="4"/>
  <c r="F825" i="4"/>
  <c r="M862" i="4"/>
  <c r="F862" i="4"/>
  <c r="F686" i="4"/>
  <c r="F782" i="4"/>
  <c r="M810" i="4"/>
  <c r="F810" i="4"/>
  <c r="M826" i="4"/>
  <c r="F826" i="4"/>
  <c r="F831" i="4"/>
  <c r="F840" i="4"/>
  <c r="F849" i="4"/>
  <c r="M863" i="4"/>
  <c r="F863" i="4"/>
  <c r="M868" i="4"/>
  <c r="F868" i="4"/>
  <c r="F830" i="4"/>
  <c r="F833" i="4"/>
  <c r="F836" i="4"/>
  <c r="F839" i="4"/>
  <c r="F842" i="4"/>
  <c r="F845" i="4"/>
  <c r="F848" i="4"/>
  <c r="F851" i="4"/>
  <c r="F854" i="4"/>
</calcChain>
</file>

<file path=xl/sharedStrings.xml><?xml version="1.0" encoding="utf-8"?>
<sst xmlns="http://schemas.openxmlformats.org/spreadsheetml/2006/main" count="15448" uniqueCount="5229">
  <si>
    <t>인근 2604. 삼표레미콘 대여소도 과거치로 인해, 현장민원이 끊이지않고있음. 동일상황 발생 예상됨. 설치불가</t>
  </si>
  <si>
    <t>홍제교</t>
  </si>
  <si>
    <t>종묘</t>
  </si>
  <si>
    <t>대청역</t>
  </si>
  <si>
    <t>의정관</t>
  </si>
  <si>
    <t>통일로</t>
  </si>
  <si>
    <t>연서로</t>
  </si>
  <si>
    <t>QR</t>
  </si>
  <si>
    <t>LCD</t>
  </si>
  <si>
    <t>자치구</t>
  </si>
  <si>
    <t>마포구</t>
  </si>
  <si>
    <t>KT앞</t>
  </si>
  <si>
    <t>동작구</t>
  </si>
  <si>
    <t>종로구</t>
  </si>
  <si>
    <t>중구</t>
  </si>
  <si>
    <t>광희문</t>
  </si>
  <si>
    <t>광진구</t>
  </si>
  <si>
    <t>성동구</t>
  </si>
  <si>
    <t>양천구</t>
  </si>
  <si>
    <t>용산구</t>
  </si>
  <si>
    <t>은평구</t>
  </si>
  <si>
    <t>수색역</t>
  </si>
  <si>
    <t>강동구</t>
  </si>
  <si>
    <t>엘웨딩</t>
  </si>
  <si>
    <t>강서구</t>
  </si>
  <si>
    <t>송파구</t>
  </si>
  <si>
    <t>성북구</t>
  </si>
  <si>
    <t>정릉역</t>
  </si>
  <si>
    <t>중랑구</t>
  </si>
  <si>
    <t>강북구</t>
  </si>
  <si>
    <t>삼양역</t>
  </si>
  <si>
    <t>신창교</t>
  </si>
  <si>
    <t>노원구</t>
  </si>
  <si>
    <t>도봉구</t>
  </si>
  <si>
    <t>금천구</t>
  </si>
  <si>
    <t>구로구</t>
  </si>
  <si>
    <t>관악구</t>
  </si>
  <si>
    <t>서초구</t>
  </si>
  <si>
    <t>강남구</t>
  </si>
  <si>
    <t>학동역</t>
  </si>
  <si>
    <t>더라움</t>
  </si>
  <si>
    <t>암사동 414-22
(강동롯데캐슬퍼스트아파트 107동 뒤편)</t>
  </si>
  <si>
    <t>독산동1081-4(독산역마을버스
정류장 뒤 자전거 거치대 옆)</t>
  </si>
  <si>
    <t>서울 노원구 중계동 606
(도로명)서울 노원구 덕릉로83길 5</t>
  </si>
  <si>
    <t>서울 노원구 월계동 774
(도로명) 서울 노원구 초안산로 89</t>
  </si>
  <si>
    <t>신길선원가와인아파트 앞</t>
  </si>
  <si>
    <t>보라매 두산위브 건너편</t>
  </si>
  <si>
    <t>신길우성1차아파트 앞 공원</t>
  </si>
  <si>
    <t>서울 노원구 월계동 633-20 
(도로명) 서울 노원구 초안산로2라길 26</t>
  </si>
  <si>
    <t>서울 노원구 상계동 626-1
(도로명) 서울 노원구 동일로 228길 23</t>
  </si>
  <si>
    <t>서울지방병무청 버스정류장</t>
  </si>
  <si>
    <t xml:space="preserve">서울 노원구 상계동 111
(도로명) 서울 노원구 상계로 305 </t>
  </si>
  <si>
    <t>국회의사당역 3번출구 옆</t>
  </si>
  <si>
    <t>하늘채코오롱아파트 건너편</t>
  </si>
  <si>
    <t>충정로역 7번출구 아래</t>
  </si>
  <si>
    <t>SK망원동주유소 건너편</t>
  </si>
  <si>
    <t>가재울 뉴타운 주유소 옆</t>
  </si>
  <si>
    <t>서울 노원구 중계동 361 
(도로명) 서울 노원구 노원로 330</t>
  </si>
  <si>
    <t xml:space="preserve">서울 노원구 월계동 776
(도로명) 서울 노원구 초안산로5길 12 </t>
  </si>
  <si>
    <t>서울 노원구 하계동 280-1
(도로명) 서울 노원구 한글비석로 68</t>
  </si>
  <si>
    <t>여의나루역 1번출구 앞</t>
  </si>
  <si>
    <t>시범아파트버스정류장 옆</t>
  </si>
  <si>
    <t>양평2나들목 보행통로 입구</t>
  </si>
  <si>
    <t>양평우림 이비즈센타 앞</t>
  </si>
  <si>
    <t>국회의사당역 5번출구 옆</t>
  </si>
  <si>
    <t>신촌역(2호선) 1번출구 옆</t>
  </si>
  <si>
    <t>신촌역(2호선) 7번출구 앞</t>
  </si>
  <si>
    <t>신촌역(2호선) 6번출구 옆</t>
  </si>
  <si>
    <t>신촌동 제1공영주차장 앞</t>
  </si>
  <si>
    <t>명지전문대학교 정문 앞</t>
  </si>
  <si>
    <t>신한은행 서교동금융센터점 앞</t>
  </si>
  <si>
    <t>홍대입구역 2번출구 앞</t>
  </si>
  <si>
    <t>홍대입구역 8번출구 앞</t>
  </si>
  <si>
    <t>경복궁역 4번출구 뒤</t>
  </si>
  <si>
    <t>광화문역 1번출구 앞</t>
  </si>
  <si>
    <t>망원역 1번출구 앞</t>
  </si>
  <si>
    <t>망원역 2번출구 앞</t>
  </si>
  <si>
    <t>합정역 5번출구 앞</t>
  </si>
  <si>
    <t>합정역 1번출구 앞</t>
  </si>
  <si>
    <t>합정역 7번출구 앞</t>
  </si>
  <si>
    <t>상수역 2번출구 앞</t>
  </si>
  <si>
    <t>일진아이윌아파트 옆</t>
  </si>
  <si>
    <t>마스타 빌딩 앞</t>
  </si>
  <si>
    <t>광흥창역 2번출구 앞</t>
  </si>
  <si>
    <t>신성기사식당 앞</t>
  </si>
  <si>
    <t>서강대 후문 옆</t>
  </si>
  <si>
    <t>서강대 남문 옆</t>
  </si>
  <si>
    <t>서강대 정문 건너편</t>
  </si>
  <si>
    <t>NH농협 신촌지점 앞</t>
  </si>
  <si>
    <t>명물길 원형무대 앞</t>
  </si>
  <si>
    <t>연세대 정문 건너편</t>
  </si>
  <si>
    <t>연대 대운동장 옆</t>
  </si>
  <si>
    <t>공덕역 2번출구</t>
  </si>
  <si>
    <t>공덕역 8번출구</t>
  </si>
  <si>
    <t>아현역 4번출구 앞</t>
  </si>
  <si>
    <t>공덕역 5번출구</t>
  </si>
  <si>
    <t>마포역 2번출구 뒤</t>
  </si>
  <si>
    <t>마포역 4번출구 뒤</t>
  </si>
  <si>
    <t>서강대역 2번출구 앞</t>
  </si>
  <si>
    <t>성산2교 사거리</t>
  </si>
  <si>
    <t>용강동 주민센터 앞</t>
  </si>
  <si>
    <t>서울서부지방법원 앞</t>
  </si>
  <si>
    <t>애오개역 4번출구 앞</t>
  </si>
  <si>
    <t>가좌역1 번출구 뒤</t>
  </si>
  <si>
    <t>무악재역1번 출구</t>
  </si>
  <si>
    <t>이대역 4번 출구</t>
  </si>
  <si>
    <t>북아현동 가구거리</t>
  </si>
  <si>
    <t>봉원고가차도 밑</t>
  </si>
  <si>
    <t>북가좌1동 주민센터</t>
  </si>
  <si>
    <t>가재울 초등학교</t>
  </si>
  <si>
    <t>연가초등학교 옆</t>
  </si>
  <si>
    <t>서대문역 8번출구 앞</t>
  </si>
  <si>
    <t>북가좌 초등학교</t>
  </si>
  <si>
    <t>명지대학교 도서관</t>
  </si>
  <si>
    <t>가좌역 4번출구 앞</t>
  </si>
  <si>
    <t>망원2빗물펌프장 앞</t>
  </si>
  <si>
    <t>망원초록길 입구</t>
  </si>
  <si>
    <t>마포 신수공원 앞</t>
  </si>
  <si>
    <t>홍은동 정원여중 입구</t>
  </si>
  <si>
    <t>서우빌딩(바른학원)</t>
  </si>
  <si>
    <t>연희교차로 인근</t>
  </si>
  <si>
    <t>서울 월드컵 경기장</t>
  </si>
  <si>
    <t>유진투자증권빌딩 앞</t>
  </si>
  <si>
    <t>여의도역 4번출구 옆</t>
  </si>
  <si>
    <t>여의도역 1번출구 옆</t>
  </si>
  <si>
    <t>NH농협은행 앞</t>
  </si>
  <si>
    <t>롯데캐슬엠파이어 옆</t>
  </si>
  <si>
    <t>미성아파트 A동 앞</t>
  </si>
  <si>
    <t>진주아파트상가 앞</t>
  </si>
  <si>
    <t>선유도역 3번출구 앞</t>
  </si>
  <si>
    <t>샛강역 1번출구 앞</t>
  </si>
  <si>
    <t>남부고용노동지청 남측</t>
  </si>
  <si>
    <t>영등포구청역 1번출구</t>
  </si>
  <si>
    <t>양평1 보행육교 앞</t>
  </si>
  <si>
    <t>영등포구민체육센터 앞</t>
  </si>
  <si>
    <t>문래동자이아파트 앞</t>
  </si>
  <si>
    <t>신길동 우리은행 옆</t>
  </si>
  <si>
    <t>제2구민체육센타 앞</t>
  </si>
  <si>
    <t>문래역 4번출구 앞</t>
  </si>
  <si>
    <t>이앤씨드림타워 앞</t>
  </si>
  <si>
    <t>영등포삼환아파트 앞</t>
  </si>
  <si>
    <t>당산역 10번출구 앞</t>
  </si>
  <si>
    <t>삼성생명 당산사옥 앞</t>
  </si>
  <si>
    <t>보라매역4번출구</t>
  </si>
  <si>
    <t>여의도중학교 옆</t>
  </si>
  <si>
    <t>대림아파트 사거리</t>
  </si>
  <si>
    <t>신풍역 5번출구 인근</t>
  </si>
  <si>
    <t>근로자회관 사거리</t>
  </si>
  <si>
    <t>영문초등학교 사거리</t>
  </si>
  <si>
    <t>교보생명보험 앞</t>
  </si>
  <si>
    <t>영등포유통상가 사거리</t>
  </si>
  <si>
    <t>삼성화재 사옥 옆</t>
  </si>
  <si>
    <t>영등포청과시장 사거리</t>
  </si>
  <si>
    <t>그랜드컨벤션센터 앞</t>
  </si>
  <si>
    <t>증권거래소후문교차로</t>
  </si>
  <si>
    <t>SK 영등포주유소</t>
  </si>
  <si>
    <t>쌍용플레티넘오피스텔</t>
  </si>
  <si>
    <t>신동아아파트 앞</t>
  </si>
  <si>
    <t>우성아파트 교차로</t>
  </si>
  <si>
    <t>쌍용예가(구청별관)</t>
  </si>
  <si>
    <t>문래동 하이테크 시티</t>
  </si>
  <si>
    <t>KT플라자 영등포점</t>
  </si>
  <si>
    <t>영등포공원 분수대 앞</t>
  </si>
  <si>
    <t>영일 어린이공원</t>
  </si>
  <si>
    <t>여의도 순복음교회</t>
  </si>
  <si>
    <t>KBS 연구동 건너편</t>
  </si>
  <si>
    <t>경복궁역 7번출구 앞</t>
  </si>
  <si>
    <t>르네상스호텔사거리 역삼지하보도 3번출구 앞 (더 오번</t>
  </si>
  <si>
    <t>목동1단지아파트 118동 앞 (월촌초등학교 정류소 옆</t>
  </si>
  <si>
    <t>목동1단지아파트 상가 앞 (월촌중학교 버스정류소 옆)</t>
  </si>
  <si>
    <t>상계동 372-16
(도로명) 서울 노원구 노원로 449</t>
  </si>
  <si>
    <t>세종대학교</t>
  </si>
  <si>
    <t>세운상가</t>
  </si>
  <si>
    <t>어린이회관</t>
  </si>
  <si>
    <t>성균관대 정문</t>
  </si>
  <si>
    <t>광진유진스웰</t>
  </si>
  <si>
    <t>서원마을</t>
  </si>
  <si>
    <t>가양나들목</t>
  </si>
  <si>
    <t>용마사거리</t>
  </si>
  <si>
    <t>종로플레이스</t>
  </si>
  <si>
    <t>왕십리교회옆</t>
  </si>
  <si>
    <t>커먼그라운드</t>
  </si>
  <si>
    <t>서울미술관</t>
  </si>
  <si>
    <t>AW컨벤션앞</t>
  </si>
  <si>
    <t>원일교회</t>
  </si>
  <si>
    <t>광진구청 앞</t>
  </si>
  <si>
    <t>군자역2번출구</t>
  </si>
  <si>
    <t>화양사거리</t>
  </si>
  <si>
    <t>영동대교 북단</t>
  </si>
  <si>
    <t>광진경찰서</t>
  </si>
  <si>
    <t>광진정보도서관</t>
  </si>
  <si>
    <t>건영아파트 앞</t>
  </si>
  <si>
    <t>금호나들목</t>
  </si>
  <si>
    <t>윗반마을 입구</t>
  </si>
  <si>
    <t>성동도로사업소</t>
  </si>
  <si>
    <t>마장역3번출구</t>
  </si>
  <si>
    <t>건대병원후문</t>
  </si>
  <si>
    <t>방죽마을 입구</t>
  </si>
  <si>
    <t>국립항공박물관</t>
  </si>
  <si>
    <t>화양동 우체국</t>
  </si>
  <si>
    <t>광진광장</t>
  </si>
  <si>
    <t>우성식품 앞</t>
  </si>
  <si>
    <t>삼성동160</t>
  </si>
  <si>
    <t>은곡마을</t>
  </si>
  <si>
    <t>나루마당</t>
  </si>
  <si>
    <t>학동로212</t>
  </si>
  <si>
    <t>삼성로 312</t>
  </si>
  <si>
    <t>개포로 670</t>
  </si>
  <si>
    <t>우성4차아파트</t>
  </si>
  <si>
    <t>둔촌동역교차로</t>
  </si>
  <si>
    <t>풍성로 136</t>
  </si>
  <si>
    <t>길동 마루빌딩</t>
  </si>
  <si>
    <t>양천로590</t>
  </si>
  <si>
    <t>문소빌딩</t>
  </si>
  <si>
    <t>상록수아파트</t>
  </si>
  <si>
    <t>신성교회 앞</t>
  </si>
  <si>
    <t>송천센트레빌</t>
  </si>
  <si>
    <t>언주로 3</t>
  </si>
  <si>
    <t>강동역3번출구</t>
  </si>
  <si>
    <t>압구정나들목</t>
  </si>
  <si>
    <t>방화대로294</t>
  </si>
  <si>
    <t>신청담나들목</t>
  </si>
  <si>
    <t>이대서울병원</t>
  </si>
  <si>
    <t>강서문화센터</t>
  </si>
  <si>
    <t>화곡로215</t>
  </si>
  <si>
    <t>명일로 102</t>
  </si>
  <si>
    <t>대원빌딩</t>
  </si>
  <si>
    <t>드래곤타워 앞</t>
  </si>
  <si>
    <t>등촌태영아파트</t>
  </si>
  <si>
    <t>화곡로229</t>
  </si>
  <si>
    <t>성내삼성아파트</t>
  </si>
  <si>
    <t>화곡로228</t>
  </si>
  <si>
    <t>방화대로319</t>
  </si>
  <si>
    <t>정곡나들목</t>
  </si>
  <si>
    <t>공항동9-12</t>
  </si>
  <si>
    <t>길동 동호빌딩</t>
  </si>
  <si>
    <t>양천로743</t>
  </si>
  <si>
    <t>극동방송국 앞</t>
  </si>
  <si>
    <t>신수동 사거리</t>
  </si>
  <si>
    <t>마포구청역</t>
  </si>
  <si>
    <t>홍은사거리</t>
  </si>
  <si>
    <t>중앙근린공원</t>
  </si>
  <si>
    <t>증산2교</t>
  </si>
  <si>
    <t>이화여대 후문</t>
  </si>
  <si>
    <t>북가좌 삼거리</t>
  </si>
  <si>
    <t>홍연2교옆</t>
  </si>
  <si>
    <t>증산3교 앞</t>
  </si>
  <si>
    <t>월드컵공원</t>
  </si>
  <si>
    <t>문화촌 공원</t>
  </si>
  <si>
    <t>현대벤처빌 앞</t>
  </si>
  <si>
    <t>연서어린이공원</t>
  </si>
  <si>
    <t>임광빌딩 앞</t>
  </si>
  <si>
    <t>모래내고가차도</t>
  </si>
  <si>
    <t>신사로입구</t>
  </si>
  <si>
    <t>해담는다리</t>
  </si>
  <si>
    <t>서대문구</t>
  </si>
  <si>
    <t>연세로 명물길</t>
  </si>
  <si>
    <t>증산교 앞</t>
  </si>
  <si>
    <t>제일빌딩 앞</t>
  </si>
  <si>
    <t>마포소방서 앞</t>
  </si>
  <si>
    <t>서교동 사거리</t>
  </si>
  <si>
    <t>서강나루 공원</t>
  </si>
  <si>
    <t>KBS 앞</t>
  </si>
  <si>
    <t>충북 미래관</t>
  </si>
  <si>
    <t>정동사거리</t>
  </si>
  <si>
    <t>종로구청 옆</t>
  </si>
  <si>
    <t>청계광장 옆</t>
  </si>
  <si>
    <t>가양오토갤러리</t>
  </si>
  <si>
    <t>롯데캐슬 앞</t>
  </si>
  <si>
    <t>초원아파트 앞</t>
  </si>
  <si>
    <t>앙카라공원 앞</t>
  </si>
  <si>
    <t>동아에코빌입구</t>
  </si>
  <si>
    <t>대방역6번출구</t>
  </si>
  <si>
    <t>충정2교</t>
  </si>
  <si>
    <t>진미파라곤 앞</t>
  </si>
  <si>
    <t>IFC몰</t>
  </si>
  <si>
    <t>금융감독원 앞</t>
  </si>
  <si>
    <t>국민일보 앞</t>
  </si>
  <si>
    <t>영등포구</t>
  </si>
  <si>
    <t>산업은행 앞</t>
  </si>
  <si>
    <t>여의도고교 앞</t>
  </si>
  <si>
    <t>YP 센터 앞</t>
  </si>
  <si>
    <t>유스호스텔 앞</t>
  </si>
  <si>
    <t>도림신협 앞</t>
  </si>
  <si>
    <t>신길역3번출구</t>
  </si>
  <si>
    <t>여의도초교 앞</t>
  </si>
  <si>
    <t>국회의원회관</t>
  </si>
  <si>
    <t>당산육갑문</t>
  </si>
  <si>
    <t>신동아아파트</t>
  </si>
  <si>
    <t>신한은행</t>
  </si>
  <si>
    <t>도림사거리</t>
  </si>
  <si>
    <t>대림3동사거리</t>
  </si>
  <si>
    <t>국회3문</t>
  </si>
  <si>
    <t>문화비축기지</t>
  </si>
  <si>
    <t>원남동사거리</t>
  </si>
  <si>
    <t>창경궁 입구</t>
  </si>
  <si>
    <t>송도병원</t>
  </si>
  <si>
    <t>혜화동 로터리</t>
  </si>
  <si>
    <t>DMC홍보관</t>
  </si>
  <si>
    <t>홈플러스 앞</t>
  </si>
  <si>
    <t>청계천 영도교</t>
  </si>
  <si>
    <t>명동성당 앞</t>
  </si>
  <si>
    <t>종로학원본원</t>
  </si>
  <si>
    <t>마포구청 앞</t>
  </si>
  <si>
    <t>마포어린이공원</t>
  </si>
  <si>
    <t>하늘공원 입구</t>
  </si>
  <si>
    <t>국립현대미술관</t>
  </si>
  <si>
    <t>낙원상가 옆</t>
  </si>
  <si>
    <t>탑골공원 앞</t>
  </si>
  <si>
    <t>장충체육관</t>
  </si>
  <si>
    <t>부엉이공원 앞</t>
  </si>
  <si>
    <t>마포중앙도서관</t>
  </si>
  <si>
    <t>사직동주민센터</t>
  </si>
  <si>
    <t>명보사거리</t>
  </si>
  <si>
    <t>세운스퀘어 앞</t>
  </si>
  <si>
    <t>동성중학교 앞</t>
  </si>
  <si>
    <t>DMC빌 앞</t>
  </si>
  <si>
    <t>SK 남산빌딩</t>
  </si>
  <si>
    <t>염창나들목</t>
  </si>
  <si>
    <t>LG CNS앞</t>
  </si>
  <si>
    <t>성산시영아파트</t>
  </si>
  <si>
    <t>정동길입구</t>
  </si>
  <si>
    <t>맥스타일 앞</t>
  </si>
  <si>
    <t>서울역9번출구</t>
  </si>
  <si>
    <t>상암중학교 옆</t>
  </si>
  <si>
    <t>ddp패션몰</t>
  </si>
  <si>
    <t>서울역4번출구</t>
  </si>
  <si>
    <t>청와대앞길</t>
  </si>
  <si>
    <t>신영동삼거리</t>
  </si>
  <si>
    <t>일성아파트</t>
  </si>
  <si>
    <t>삼익한의원</t>
  </si>
  <si>
    <t>서울역 서부</t>
  </si>
  <si>
    <t>서울지방경찰청</t>
  </si>
  <si>
    <t>삼청동 골목</t>
  </si>
  <si>
    <t>한국은행</t>
  </si>
  <si>
    <t>도동삼거리</t>
  </si>
  <si>
    <t>염천교사거리</t>
  </si>
  <si>
    <t>구룡근린공원</t>
  </si>
  <si>
    <t>상명대입구</t>
  </si>
  <si>
    <t>효자동 삼거리</t>
  </si>
  <si>
    <t>롯데호텔</t>
  </si>
  <si>
    <t>푸르메병원</t>
  </si>
  <si>
    <t>김포공항교차로</t>
  </si>
  <si>
    <t>대한상공회의소</t>
  </si>
  <si>
    <t>호암아트홀</t>
  </si>
  <si>
    <t>삼청공원 앞</t>
  </si>
  <si>
    <t>중랑교사거리</t>
  </si>
  <si>
    <t>유니베라 앞</t>
  </si>
  <si>
    <t>영휘원 교차로</t>
  </si>
  <si>
    <t>촬영소 사거리</t>
  </si>
  <si>
    <t>용신동주민센터</t>
  </si>
  <si>
    <t>가온문화공원</t>
  </si>
  <si>
    <t>성수역3번출구</t>
  </si>
  <si>
    <t>양지사거리</t>
  </si>
  <si>
    <t>자양나들목</t>
  </si>
  <si>
    <t>경일중학교 앞</t>
  </si>
  <si>
    <t>뚝섬 유원지역</t>
  </si>
  <si>
    <t>광남중학교</t>
  </si>
  <si>
    <t>광진메디칼 앞</t>
  </si>
  <si>
    <t>자양중앙나들목</t>
  </si>
  <si>
    <t>응봉삼거리</t>
  </si>
  <si>
    <t>동대문구</t>
  </si>
  <si>
    <t>광진구의회 앞</t>
  </si>
  <si>
    <t>금호사거리</t>
  </si>
  <si>
    <t>장안동 사거리</t>
  </si>
  <si>
    <t>휘경공고앞</t>
  </si>
  <si>
    <t>군자교교차로</t>
  </si>
  <si>
    <t>신수동주민센터</t>
  </si>
  <si>
    <t>전농삼성아파트</t>
  </si>
  <si>
    <t>용두동 사거리</t>
  </si>
  <si>
    <t>서울시립대 앞</t>
  </si>
  <si>
    <t>옥수동성당 옆</t>
  </si>
  <si>
    <t>달맞이공원</t>
  </si>
  <si>
    <t>제기2교</t>
  </si>
  <si>
    <t>비전교회 앞</t>
  </si>
  <si>
    <t>광양중학교 앞</t>
  </si>
  <si>
    <t>신답역 사거리</t>
  </si>
  <si>
    <t>대광고등학교</t>
  </si>
  <si>
    <t>영도초등학교</t>
  </si>
  <si>
    <t>으뜸공원</t>
  </si>
  <si>
    <t>목동주차장</t>
  </si>
  <si>
    <t>오솔길공원</t>
  </si>
  <si>
    <t>신월사거리</t>
  </si>
  <si>
    <t>양천문화회관</t>
  </si>
  <si>
    <t>목동운동장</t>
  </si>
  <si>
    <t>목마공원</t>
  </si>
  <si>
    <t>제기역1번출구</t>
  </si>
  <si>
    <t>SBS방송국</t>
  </si>
  <si>
    <t>신월동 이마트</t>
  </si>
  <si>
    <t>장수공원</t>
  </si>
  <si>
    <t>강서초등학교</t>
  </si>
  <si>
    <t>신정네거리역</t>
  </si>
  <si>
    <t>한사랑교회 앞</t>
  </si>
  <si>
    <t>서남병원 후문</t>
  </si>
  <si>
    <t>현대하이페리온</t>
  </si>
  <si>
    <t>목월공원 앞</t>
  </si>
  <si>
    <t>이태원지하보도</t>
  </si>
  <si>
    <t>신정로 213</t>
  </si>
  <si>
    <t>동의보감타워</t>
  </si>
  <si>
    <t>신정교 하부</t>
  </si>
  <si>
    <t>대광빌딩</t>
  </si>
  <si>
    <t>용산전쟁기념관</t>
  </si>
  <si>
    <t>양서중학교 옆</t>
  </si>
  <si>
    <t>화곡로206</t>
  </si>
  <si>
    <t>은평예술회관</t>
  </si>
  <si>
    <t>유광사여성병원</t>
  </si>
  <si>
    <t>용산 선인상가</t>
  </si>
  <si>
    <t>응암1동사무소</t>
  </si>
  <si>
    <t>평생학습관 앞</t>
  </si>
  <si>
    <t>메뚜기다리</t>
  </si>
  <si>
    <t>용산역 맞은편</t>
  </si>
  <si>
    <t>하얏트호텔 앞</t>
  </si>
  <si>
    <t>녹사평역 광장</t>
  </si>
  <si>
    <t>기자촌 사거리</t>
  </si>
  <si>
    <t>서울혁신파크2</t>
  </si>
  <si>
    <t>응암시장교차로</t>
  </si>
  <si>
    <t>용산중학교</t>
  </si>
  <si>
    <t>금암 문화공원</t>
  </si>
  <si>
    <t>서울혁신파크</t>
  </si>
  <si>
    <t>신도고등학교</t>
  </si>
  <si>
    <t>남영역 건너편</t>
  </si>
  <si>
    <t>이마트 은평점</t>
  </si>
  <si>
    <t>신사동 성당</t>
  </si>
  <si>
    <t>국군복지단</t>
  </si>
  <si>
    <t>예일여중</t>
  </si>
  <si>
    <t>독바위역</t>
  </si>
  <si>
    <t>서울연신중학교</t>
  </si>
  <si>
    <t>서울혁신파크1</t>
  </si>
  <si>
    <t>응암오거리</t>
  </si>
  <si>
    <t>베르가모앞</t>
  </si>
  <si>
    <t>역촌파출소</t>
  </si>
  <si>
    <t>CJ 드림시티</t>
  </si>
  <si>
    <t>강동세무서</t>
  </si>
  <si>
    <t>진관고등학교앞</t>
  </si>
  <si>
    <t>해공도서관앞</t>
  </si>
  <si>
    <t>굽은다리역</t>
  </si>
  <si>
    <t>능골근린공원</t>
  </si>
  <si>
    <t>흥국사 정류장</t>
  </si>
  <si>
    <t>강동구청 앞</t>
  </si>
  <si>
    <t>선사고등학교</t>
  </si>
  <si>
    <t>서울 상운차량</t>
  </si>
  <si>
    <t>롯데 시네마</t>
  </si>
  <si>
    <t>리싸이클시티</t>
  </si>
  <si>
    <t>강동경찰서</t>
  </si>
  <si>
    <t>원풍빌라앞</t>
  </si>
  <si>
    <t>묘곡초등학교</t>
  </si>
  <si>
    <t>신도중학교앞</t>
  </si>
  <si>
    <t>상일초등학교</t>
  </si>
  <si>
    <t>고덕초등학교</t>
  </si>
  <si>
    <t>명일파출소</t>
  </si>
  <si>
    <t>강서로191</t>
  </si>
  <si>
    <t>트레빌빌딩</t>
  </si>
  <si>
    <t>둔촌사거리</t>
  </si>
  <si>
    <t>공항중학교앞</t>
  </si>
  <si>
    <t>볏골공원</t>
  </si>
  <si>
    <t>KC 대학교</t>
  </si>
  <si>
    <t>마곡13단지</t>
  </si>
  <si>
    <t>강서구청</t>
  </si>
  <si>
    <t>수명중?고교</t>
  </si>
  <si>
    <t>황금내근린공원</t>
  </si>
  <si>
    <t>신방화사거리</t>
  </si>
  <si>
    <t>등촌9단지</t>
  </si>
  <si>
    <t>송정중학교</t>
  </si>
  <si>
    <t>롯데중앙연구소</t>
  </si>
  <si>
    <t>센서텍㈜</t>
  </si>
  <si>
    <t>방이삼거리</t>
  </si>
  <si>
    <t>광일빌딩</t>
  </si>
  <si>
    <t>방화근린공원</t>
  </si>
  <si>
    <t>스타벅스앞</t>
  </si>
  <si>
    <t>꿈돌이공원 앞</t>
  </si>
  <si>
    <t>강서구의회</t>
  </si>
  <si>
    <t>등촌2파출소</t>
  </si>
  <si>
    <t>곰달래사거리</t>
  </si>
  <si>
    <t>마곡역1번출구</t>
  </si>
  <si>
    <t>마곡역교차로</t>
  </si>
  <si>
    <t>기쁜우리복지관</t>
  </si>
  <si>
    <t>영파여고 앞</t>
  </si>
  <si>
    <t>성북구청</t>
  </si>
  <si>
    <t>홍익중고 입구</t>
  </si>
  <si>
    <t>등촌서광아파트</t>
  </si>
  <si>
    <t>송파도서관</t>
  </si>
  <si>
    <t>돈암초교 입구</t>
  </si>
  <si>
    <t>방이초등학교</t>
  </si>
  <si>
    <t>정릉도서관 앞</t>
  </si>
  <si>
    <t>커핀그루나루</t>
  </si>
  <si>
    <t>장지공영차고지</t>
  </si>
  <si>
    <t>마천사거리</t>
  </si>
  <si>
    <t>리센츠아파트</t>
  </si>
  <si>
    <t>보문4교 인근</t>
  </si>
  <si>
    <t>오륜사거리</t>
  </si>
  <si>
    <t>돈암성당 옆</t>
  </si>
  <si>
    <t>성북쉼터 앞</t>
  </si>
  <si>
    <t>성북3교 위</t>
  </si>
  <si>
    <t>보문2교</t>
  </si>
  <si>
    <t>북한산보국문역</t>
  </si>
  <si>
    <t>만해공원</t>
  </si>
  <si>
    <t>용문2교 옆</t>
  </si>
  <si>
    <t>선잠단지 앞</t>
  </si>
  <si>
    <t>안암2교 옆</t>
  </si>
  <si>
    <t>미아사거리</t>
  </si>
  <si>
    <t>백토공원 앞</t>
  </si>
  <si>
    <t>서울중랑우체국</t>
  </si>
  <si>
    <t>장안중학교</t>
  </si>
  <si>
    <t>늘푸른공원 앞</t>
  </si>
  <si>
    <t>겸재교 진입부</t>
  </si>
  <si>
    <t>더리브골드타워</t>
  </si>
  <si>
    <t>성북청소년센터</t>
  </si>
  <si>
    <t>돈암육교 하단</t>
  </si>
  <si>
    <t>면목초등학교</t>
  </si>
  <si>
    <t>원묵고등학교</t>
  </si>
  <si>
    <t>면목4치안센터</t>
  </si>
  <si>
    <t>새솔초등학교</t>
  </si>
  <si>
    <t>중랑구청</t>
  </si>
  <si>
    <t>영풍마드레빌</t>
  </si>
  <si>
    <t>용마지구대</t>
  </si>
  <si>
    <t>중랑세무서</t>
  </si>
  <si>
    <t>중랑캠핑숲</t>
  </si>
  <si>
    <t>동원사거리</t>
  </si>
  <si>
    <t>동양엔파트 앞</t>
  </si>
  <si>
    <t>중랑구민회관</t>
  </si>
  <si>
    <t>금란주차장 앞</t>
  </si>
  <si>
    <t>능산삼거리</t>
  </si>
  <si>
    <t>상봉터미널2</t>
  </si>
  <si>
    <t>신내능말공원</t>
  </si>
  <si>
    <t>서울여대 남문</t>
  </si>
  <si>
    <t>번동사거리</t>
  </si>
  <si>
    <t>파르코 앞</t>
  </si>
  <si>
    <t>삼육대 입구</t>
  </si>
  <si>
    <t>송천동우체국</t>
  </si>
  <si>
    <t>광산사거리</t>
  </si>
  <si>
    <t>중계근린공원내</t>
  </si>
  <si>
    <t>도봉세무서 앞</t>
  </si>
  <si>
    <t>노원구청</t>
  </si>
  <si>
    <t>당현천근린공원</t>
  </si>
  <si>
    <t>노원역1번출구</t>
  </si>
  <si>
    <t>노원역7번출구</t>
  </si>
  <si>
    <t>강북중학교 앞</t>
  </si>
  <si>
    <t>4.19탑 앞</t>
  </si>
  <si>
    <t>강북구청 뒷편</t>
  </si>
  <si>
    <t>가오리역</t>
  </si>
  <si>
    <t>대한병원앞</t>
  </si>
  <si>
    <t>솔밭공원역</t>
  </si>
  <si>
    <t>수연빌딩 앞</t>
  </si>
  <si>
    <t>희성오피앙</t>
  </si>
  <si>
    <t>서울시립과학관</t>
  </si>
  <si>
    <t>노해근린공원내</t>
  </si>
  <si>
    <t>삼양사거리역</t>
  </si>
  <si>
    <t>수유역2번출구</t>
  </si>
  <si>
    <t>북한산 우이역</t>
  </si>
  <si>
    <t>헬스케어</t>
  </si>
  <si>
    <t>광운대역 앞</t>
  </si>
  <si>
    <t>KT관악지점</t>
  </si>
  <si>
    <t>성실교회</t>
  </si>
  <si>
    <t>우이산 입구</t>
  </si>
  <si>
    <t>인덕대학교</t>
  </si>
  <si>
    <t>한신코아 앞</t>
  </si>
  <si>
    <t>독산고등학교</t>
  </si>
  <si>
    <t>노원정보도서관</t>
  </si>
  <si>
    <t>주공14단지</t>
  </si>
  <si>
    <t>중계중학교</t>
  </si>
  <si>
    <t>모두의학교</t>
  </si>
  <si>
    <t>산호시티빌 옆</t>
  </si>
  <si>
    <t>도봉구민회관</t>
  </si>
  <si>
    <t>STX V타워</t>
  </si>
  <si>
    <t>겸재정선미술관</t>
  </si>
  <si>
    <t>기업은행 앞</t>
  </si>
  <si>
    <t>우리은행 앞</t>
  </si>
  <si>
    <t>한울중학교</t>
  </si>
  <si>
    <t>방학중학교 앞</t>
  </si>
  <si>
    <t>양지근린공원앞</t>
  </si>
  <si>
    <t>파리바게트앞</t>
  </si>
  <si>
    <t>노원소방서인근</t>
  </si>
  <si>
    <t>삼육대 도서관</t>
  </si>
  <si>
    <t>원자력 병원</t>
  </si>
  <si>
    <t>창1동주민센터</t>
  </si>
  <si>
    <t>버스정류장 앞</t>
  </si>
  <si>
    <t>강남중학교 앞</t>
  </si>
  <si>
    <t>구로구의회 앞</t>
  </si>
  <si>
    <t>은천치안센터</t>
  </si>
  <si>
    <t>궁동생태공원</t>
  </si>
  <si>
    <t>원메디타운 앞</t>
  </si>
  <si>
    <t>고척교 교차로</t>
  </si>
  <si>
    <t>삼익아파트</t>
  </si>
  <si>
    <t>삼일수영장 앞</t>
  </si>
  <si>
    <t>난우길입구</t>
  </si>
  <si>
    <t>인헌초교</t>
  </si>
  <si>
    <t>봉림교 교통섬</t>
  </si>
  <si>
    <t>낙성대공원</t>
  </si>
  <si>
    <t>대림역4번출구</t>
  </si>
  <si>
    <t>도림천 신화교</t>
  </si>
  <si>
    <t>관악우체국</t>
  </si>
  <si>
    <t>태평양물산빌딩</t>
  </si>
  <si>
    <t>양문교회 앞</t>
  </si>
  <si>
    <t>구로리공원</t>
  </si>
  <si>
    <t>유한양행앞</t>
  </si>
  <si>
    <t>구로역 광장</t>
  </si>
  <si>
    <t>구로도서관</t>
  </si>
  <si>
    <t>낙성대로 입구</t>
  </si>
  <si>
    <t>관악구청교차로</t>
  </si>
  <si>
    <t>온수역 북측</t>
  </si>
  <si>
    <t>구로구청</t>
  </si>
  <si>
    <t>화광신문사 앞</t>
  </si>
  <si>
    <t>구로중학교앞</t>
  </si>
  <si>
    <t>사육신공원앞</t>
  </si>
  <si>
    <t>사당새마을금고</t>
  </si>
  <si>
    <t>동방1교</t>
  </si>
  <si>
    <t>안골마을입구</t>
  </si>
  <si>
    <t>대치동 삼성로</t>
  </si>
  <si>
    <t>신봉천주유소</t>
  </si>
  <si>
    <t>광진소방서 앞</t>
  </si>
  <si>
    <t>그룹한빌딩옆</t>
  </si>
  <si>
    <t>도원맨션</t>
  </si>
  <si>
    <t>CJ오쇼핑앞</t>
  </si>
  <si>
    <t>금원빌딩 앞</t>
  </si>
  <si>
    <t>스타벅스 앞</t>
  </si>
  <si>
    <t>하이브랜드 앞</t>
  </si>
  <si>
    <t>은천교회</t>
  </si>
  <si>
    <t>JK장평타워</t>
  </si>
  <si>
    <t>청담나들목입구</t>
  </si>
  <si>
    <t>서울가정법원</t>
  </si>
  <si>
    <t>나들목공원</t>
  </si>
  <si>
    <t>대학동 고시촌</t>
  </si>
  <si>
    <t>사랑의병원</t>
  </si>
  <si>
    <t>섬들근린공원</t>
  </si>
  <si>
    <t>탑성마을입구</t>
  </si>
  <si>
    <t>당곡사거리</t>
  </si>
  <si>
    <t>구룡사 삼거리</t>
  </si>
  <si>
    <t>능안마을입구</t>
  </si>
  <si>
    <t>양녕로 입구</t>
  </si>
  <si>
    <t>뒷벌공원 옆</t>
  </si>
  <si>
    <t>주홍교 하부</t>
  </si>
  <si>
    <t>SPC 앞</t>
  </si>
  <si>
    <t>두상빌딩 앞</t>
  </si>
  <si>
    <t>삼성도로공원</t>
  </si>
  <si>
    <t>거여동 사거리</t>
  </si>
  <si>
    <t>KT선릉타워</t>
  </si>
  <si>
    <t>벽산아파트</t>
  </si>
  <si>
    <t>세곡동 성당</t>
  </si>
  <si>
    <t>두산건설 본사</t>
  </si>
  <si>
    <t>대치역 사거리</t>
  </si>
  <si>
    <t>크린랩 본사</t>
  </si>
  <si>
    <t>JW타워</t>
  </si>
  <si>
    <t>자곡사거리</t>
  </si>
  <si>
    <t>보금자리정원</t>
  </si>
  <si>
    <t>함지박 사거리</t>
  </si>
  <si>
    <t>사평리 공원</t>
  </si>
  <si>
    <t>삼표레미콘 앞</t>
  </si>
  <si>
    <t>반포천 앞</t>
  </si>
  <si>
    <t>국립국악원 앞</t>
  </si>
  <si>
    <t>K+ 타워 앞</t>
  </si>
  <si>
    <t>선릉로 228</t>
  </si>
  <si>
    <t>선릉역3번출구</t>
  </si>
  <si>
    <t>동영문화센터앞</t>
  </si>
  <si>
    <t>옛골 입구</t>
  </si>
  <si>
    <t>송파구청</t>
  </si>
  <si>
    <t>잠실나들목</t>
  </si>
  <si>
    <t>강남구청</t>
  </si>
  <si>
    <t>테라타워2</t>
  </si>
  <si>
    <t>항동프라자</t>
  </si>
  <si>
    <t>청구아파트 앞</t>
  </si>
  <si>
    <t>쌍용아파트</t>
  </si>
  <si>
    <t>힐스테이트에코</t>
  </si>
  <si>
    <t>마곡 공공청사</t>
  </si>
  <si>
    <t>마곡레포츠센터</t>
  </si>
  <si>
    <t>강서세무서앞</t>
  </si>
  <si>
    <t>자양한강도서관</t>
  </si>
  <si>
    <t>송파학사 옆</t>
  </si>
  <si>
    <t>가락몰 업무동</t>
  </si>
  <si>
    <t>명덕고교</t>
  </si>
  <si>
    <t>배명고등학교</t>
  </si>
  <si>
    <t>수명초등학교</t>
  </si>
  <si>
    <t>한강아파트</t>
  </si>
  <si>
    <t>마곡문화공원</t>
  </si>
  <si>
    <t>송이공원</t>
  </si>
  <si>
    <t>마곡 필네이처</t>
  </si>
  <si>
    <t>창신두산아파트</t>
  </si>
  <si>
    <t>이화공영주차장</t>
  </si>
  <si>
    <t>가좌삼거리</t>
  </si>
  <si>
    <t>파크팰리스</t>
  </si>
  <si>
    <t>문래중학교</t>
  </si>
  <si>
    <t>서대문구청</t>
  </si>
  <si>
    <t>강변삼성래미안</t>
  </si>
  <si>
    <t>가재울사거리</t>
  </si>
  <si>
    <t>세종로공원</t>
  </si>
  <si>
    <t xml:space="preserve">난곡사거리 </t>
  </si>
  <si>
    <t>대진고등학교</t>
  </si>
  <si>
    <t>상계역중앙시장</t>
  </si>
  <si>
    <t>연가교 교차로</t>
  </si>
  <si>
    <t>장교동23-1</t>
  </si>
  <si>
    <t>초롱타운 앞</t>
  </si>
  <si>
    <t>영락고등학교</t>
  </si>
  <si>
    <t>양남사거리 1</t>
  </si>
  <si>
    <t>MBC 앞</t>
  </si>
  <si>
    <t>도깨비시장</t>
  </si>
  <si>
    <t>북성초교</t>
  </si>
  <si>
    <t>북가좌삼거리2</t>
  </si>
  <si>
    <t>연희삼거리</t>
  </si>
  <si>
    <t>봉천고개 육교</t>
  </si>
  <si>
    <t xml:space="preserve"> 월계중학교</t>
  </si>
  <si>
    <t>독립문역사거리</t>
  </si>
  <si>
    <t>핀란드 타워앞</t>
  </si>
  <si>
    <t>은천교회 앞</t>
  </si>
  <si>
    <t>종로타워빌딩</t>
  </si>
  <si>
    <t>영등포뉴타운지하상가 2번게이트</t>
  </si>
  <si>
    <t>아크로타워 스퀘어(영등포시장)</t>
  </si>
  <si>
    <t>영등포전화국사거리 (서강어린이공원)</t>
  </si>
  <si>
    <t>KEB 하나금융그룹 명동사옥 옆</t>
  </si>
  <si>
    <t>동대문역사문화공원역 9번출구 앞</t>
  </si>
  <si>
    <t>여의도 마리나선착장 앞</t>
  </si>
  <si>
    <t>샛강생태공원방문자센터 앞</t>
  </si>
  <si>
    <t>영등포역지하쇼핑센타 5번출구</t>
  </si>
  <si>
    <t>영등포 푸르지오 아파트</t>
  </si>
  <si>
    <t>양평동6차현대아파트 앞</t>
  </si>
  <si>
    <t>센트럴 푸르지오 시티 앞</t>
  </si>
  <si>
    <t>대림3동사거리(하나은행)</t>
  </si>
  <si>
    <t>신영동삼거리(북악터널방향)</t>
  </si>
  <si>
    <t>당산동 SK V1 빌딩</t>
  </si>
  <si>
    <t>을지로입구역 4번출구 앞</t>
  </si>
  <si>
    <t>종로3가역 2번출구 뒤</t>
  </si>
  <si>
    <t>을지로2가 사거리 북측</t>
  </si>
  <si>
    <t>을지로2가 사거리 남측</t>
  </si>
  <si>
    <t>종로3가역 15번출구 앞</t>
  </si>
  <si>
    <t>신설동역 11번출구 뒤</t>
  </si>
  <si>
    <t>시청역(2호선) 9번출구 뒤</t>
  </si>
  <si>
    <t>동대입구역 6번출구 뒤</t>
  </si>
  <si>
    <t>신당역 12번 출구 뒤</t>
  </si>
  <si>
    <t>서울역 센트럴 자이아파트</t>
  </si>
  <si>
    <t>상암한화오벨리스크 1차 앞</t>
  </si>
  <si>
    <t>상암월드컵파크 7단지 앞</t>
  </si>
  <si>
    <t>상암월드컵파크 9단지 앞</t>
  </si>
  <si>
    <t>마포구 육아종합지원센터</t>
  </si>
  <si>
    <t>상암월드컵파크 10단지 앞</t>
  </si>
  <si>
    <t>상암월드컵파크 1단지 교차로</t>
  </si>
  <si>
    <t>DMC산학협력연구센터 앞</t>
  </si>
  <si>
    <t>상암월드컵파크 3단지 후문</t>
  </si>
  <si>
    <t>롯데하이마트 (상암월드컵점)</t>
  </si>
  <si>
    <t>월드컵경기장역 3번출구 옆</t>
  </si>
  <si>
    <t>서울시 공공자전거 상암센터</t>
  </si>
  <si>
    <t>KEB하나은행 장충동지점</t>
  </si>
  <si>
    <t>신당 래미안 버스정류장</t>
  </si>
  <si>
    <t>동대문 종합시장 버스정류장</t>
  </si>
  <si>
    <t>숭인2동 주민센터 입구 (이강3대냉면)</t>
  </si>
  <si>
    <t>종로오가 지하쇼핑센터 14번출구</t>
  </si>
  <si>
    <t>종로2가 버스정류장 (종각방향)</t>
  </si>
  <si>
    <t>동대문역사문화공원역 1번출구 뒤편</t>
  </si>
  <si>
    <t>중랑물재생센터(서울새활용플라자)</t>
  </si>
  <si>
    <t>용두동 래미안허브리츠아파트 앞</t>
  </si>
  <si>
    <t>답십리초등학교 앞(현대시장 옆)</t>
  </si>
  <si>
    <t>동대문구민체육센터 (육교아래)</t>
  </si>
  <si>
    <t>장한평역 1번출구 (국민은행앞)</t>
  </si>
  <si>
    <t>답십리 래미안엘파인아파트 입구</t>
  </si>
  <si>
    <t>서울특별시 동부교육지원청(육교)</t>
  </si>
  <si>
    <t>서울역사박물관 앞</t>
  </si>
  <si>
    <t>광화문 S타워 앞</t>
  </si>
  <si>
    <t>광화문역 7번출구 앞</t>
  </si>
  <si>
    <t>광화문역 6번출구 옆</t>
  </si>
  <si>
    <t>종각역 1번출구 앞</t>
  </si>
  <si>
    <t>광교사거리 남측</t>
  </si>
  <si>
    <t>신세계백화점 본점 앞</t>
  </si>
  <si>
    <t>안국역 5번출구 앞</t>
  </si>
  <si>
    <t>청계2가 사거리 옆</t>
  </si>
  <si>
    <t>티마크 호텔 앞</t>
  </si>
  <si>
    <t>종로4가 사거리</t>
  </si>
  <si>
    <t>혜화역 3번출구 뒤</t>
  </si>
  <si>
    <t>대학로 마로니에공원</t>
  </si>
  <si>
    <t>서울보증보험본사 앞</t>
  </si>
  <si>
    <t>예일빌딩(율곡로) 앞</t>
  </si>
  <si>
    <t>성균관대 E하우스 앞</t>
  </si>
  <si>
    <t>독립문역 사거리</t>
  </si>
  <si>
    <t>재동초교 앞 삼거리</t>
  </si>
  <si>
    <t>중앙고입구 삼거리</t>
  </si>
  <si>
    <t>청운초교 앞 삼거리</t>
  </si>
  <si>
    <t>포르투갈 대사관 앞</t>
  </si>
  <si>
    <t>KT혜화지사 앞</t>
  </si>
  <si>
    <t>서울사대부속초교 앞</t>
  </si>
  <si>
    <t>동묘앞역 1번출구 뒤</t>
  </si>
  <si>
    <t>성대입구 사거리</t>
  </si>
  <si>
    <t>청계8가 사거리</t>
  </si>
  <si>
    <t>창신역 1번출구 앞</t>
  </si>
  <si>
    <t>독립문역 3-1번출구</t>
  </si>
  <si>
    <t>SK 서린빌딩 앞</t>
  </si>
  <si>
    <t>광화문 시민열린마당</t>
  </si>
  <si>
    <t>약수역 3번출구 뒤</t>
  </si>
  <si>
    <t>청구역 2번출구 앞</t>
  </si>
  <si>
    <t>CJ제일제당 앞</t>
  </si>
  <si>
    <t>종각역 5번출구</t>
  </si>
  <si>
    <t>약수역 10번출구 앞</t>
  </si>
  <si>
    <t>을지로4가역 1번출구</t>
  </si>
  <si>
    <t>훈련원공원주차장 앞</t>
  </si>
  <si>
    <t>충무로역 1번출구</t>
  </si>
  <si>
    <t>동대문역 8번 출구</t>
  </si>
  <si>
    <t>경희궁 자이 3단지</t>
  </si>
  <si>
    <t>경희궁 자이 2단지</t>
  </si>
  <si>
    <t>종묘공영주차장 건너편</t>
  </si>
  <si>
    <t>을지로3가역 3번출구</t>
  </si>
  <si>
    <t>누리꿈스퀘어 옆</t>
  </si>
  <si>
    <t>상암동주민센터 옆</t>
  </si>
  <si>
    <t>DMC역 9번출구 앞</t>
  </si>
  <si>
    <t>DMC역 2번출구 옆</t>
  </si>
  <si>
    <t>서울신용보증재단</t>
  </si>
  <si>
    <t>DMC첨단산업센터</t>
  </si>
  <si>
    <t>이대역 5번출구</t>
  </si>
  <si>
    <t>을지로입구역 2번출구</t>
  </si>
  <si>
    <t>대흥역 1번출구</t>
  </si>
  <si>
    <t>성산2-1 공영주차장</t>
  </si>
  <si>
    <t>종로꽃시장 입구 옆</t>
  </si>
  <si>
    <t>광화문역 5번출구</t>
  </si>
  <si>
    <t>회현역 7번출구</t>
  </si>
  <si>
    <t>회현역 1번출구</t>
  </si>
  <si>
    <t>웨스틴 조선호텔</t>
  </si>
  <si>
    <t>회현사거리 남측</t>
  </si>
  <si>
    <t>을지로4가역 9번출구</t>
  </si>
  <si>
    <t>약수역 6번 출구</t>
  </si>
  <si>
    <t>동대입구역 3번 출구</t>
  </si>
  <si>
    <t>앰배서더 호텔 주변</t>
  </si>
  <si>
    <t>신당역 10번 출구</t>
  </si>
  <si>
    <t>평창동주민센터 앞</t>
  </si>
  <si>
    <t>월드컵파크 4단지</t>
  </si>
  <si>
    <t>홍대입구역 6번출구</t>
  </si>
  <si>
    <t>성산시영아파트 후문</t>
  </si>
  <si>
    <t>염리초등학교 앞</t>
  </si>
  <si>
    <t>합정동주민센터 앞</t>
  </si>
  <si>
    <t>연남동주민센터 앞</t>
  </si>
  <si>
    <t>성수아카데미타워 앞</t>
  </si>
  <si>
    <t>이마트 버스정류소 옆</t>
  </si>
  <si>
    <t>뚝섬역 1번 출구 옆</t>
  </si>
  <si>
    <t>청계천 박물관 앞</t>
  </si>
  <si>
    <t>금호역 1번출구 앞</t>
  </si>
  <si>
    <t>용답토속공원 앞</t>
  </si>
  <si>
    <t>한양대병원사거리</t>
  </si>
  <si>
    <t>청계벽산아파트 앞</t>
  </si>
  <si>
    <t>행당역 2번출구 앞</t>
  </si>
  <si>
    <t>한양대후문역 부근</t>
  </si>
  <si>
    <t>답십리역 8번출구 앞</t>
  </si>
  <si>
    <t>잠실대교북단 교차로</t>
  </si>
  <si>
    <t>강변역 4번출구 뒤</t>
  </si>
  <si>
    <t>서울시설공단 앞</t>
  </si>
  <si>
    <t>아차산역 3번출구</t>
  </si>
  <si>
    <t>대림아크로리버 앞</t>
  </si>
  <si>
    <t>중곡 성원APT 앞</t>
  </si>
  <si>
    <t>구의삼성쉐르빌 앞</t>
  </si>
  <si>
    <t>구의3동주민센터</t>
  </si>
  <si>
    <t>도선동 주민센터 앞</t>
  </si>
  <si>
    <t>삼일교(시그니쳐 타워)</t>
  </si>
  <si>
    <t>신석초교앞 교차로 교통섬</t>
  </si>
  <si>
    <t>남산타운아파트 버스정류장</t>
  </si>
  <si>
    <t>어린이대공원역 3번출구 앞</t>
  </si>
  <si>
    <t>뚝섬유원지역 1번출구 앞</t>
  </si>
  <si>
    <t>자양사거리 광진아크로텔 앞</t>
  </si>
  <si>
    <t>서울숲 남문 버스정류소 옆</t>
  </si>
  <si>
    <t>성수아이에스비즈타워 앞</t>
  </si>
  <si>
    <t>금호 어울림 아파트 앞</t>
  </si>
  <si>
    <t>성수사거리 버스정류장 앞</t>
  </si>
  <si>
    <t>뚝섬역 5번 출구 정류소 옆</t>
  </si>
  <si>
    <t>서울숲역 4번 출구 옆</t>
  </si>
  <si>
    <t>왕십리역 11번 출구 앞</t>
  </si>
  <si>
    <t>상왕십리역 4번 출구 앞</t>
  </si>
  <si>
    <t>우리은행 금호동 지점 앞</t>
  </si>
  <si>
    <t>장한평역 8번 출구 앞</t>
  </si>
  <si>
    <t>군자역 7번출구 베스트샵 앞</t>
  </si>
  <si>
    <t>구의공원(테크노마트 앞)</t>
  </si>
  <si>
    <t>성동광진 교육지원청 앞</t>
  </si>
  <si>
    <t>왕십리역 4번 출구 건너편</t>
  </si>
  <si>
    <t>성수2가1동 공영주차장 인근</t>
  </si>
  <si>
    <t>건국대학교 (입학정보관)</t>
  </si>
  <si>
    <t>답십리초등학교 옆 공원</t>
  </si>
  <si>
    <t>시립동부병원 앞 사거리</t>
  </si>
  <si>
    <t>신설동역 10번출구 앞</t>
  </si>
  <si>
    <t>시조사 앞 (청량고정문 옆)</t>
  </si>
  <si>
    <t>KAIST 경영대학 앞</t>
  </si>
  <si>
    <t>KEB하나은행 청량리역지점</t>
  </si>
  <si>
    <t>동대문롯데캐슬아파트 앞</t>
  </si>
  <si>
    <t>이문동 쌍용아파트 정문</t>
  </si>
  <si>
    <t>이문대성유니드아파트 앞</t>
  </si>
  <si>
    <t>서울축산농협(장안지점)</t>
  </si>
  <si>
    <t>청계신한신휴플러스앞 삼거리</t>
  </si>
  <si>
    <t>삼육서울병원 버스정류장</t>
  </si>
  <si>
    <t>청량리역 4번 5번출구 사이</t>
  </si>
  <si>
    <t>안암골벽산아파트(후문)</t>
  </si>
  <si>
    <t>장안힐스테이트(아) 앞</t>
  </si>
  <si>
    <t>KB국민은행 염창역 지점 앞</t>
  </si>
  <si>
    <t>서울출입국관리사무소 앞</t>
  </si>
  <si>
    <t>신정3동 현장민원실 앞</t>
  </si>
  <si>
    <t>신정6동 주민센터 인근</t>
  </si>
  <si>
    <t>한국SGI 양천문화회관 앞</t>
  </si>
  <si>
    <t>서울시 도로환경관리센터</t>
  </si>
  <si>
    <t>LG전자베스트샵 신정점</t>
  </si>
  <si>
    <t>계남공원 입구 주출입구 좌측</t>
  </si>
  <si>
    <t>목동3단지 시내버스정류장</t>
  </si>
  <si>
    <t>현대6차아파트 101동 옆</t>
  </si>
  <si>
    <t>상아빌딩(우림시장 교차로)</t>
  </si>
  <si>
    <t>목동5단지아파트 501동</t>
  </si>
  <si>
    <t>염창역 3, 4번 출구 사이</t>
  </si>
  <si>
    <t>세종그랑시아 앞(102동)</t>
  </si>
  <si>
    <t>목동아파트 703동 앞</t>
  </si>
  <si>
    <t>양천구청, 보건소 사잇길</t>
  </si>
  <si>
    <t>양천구청역 2번출구 옆</t>
  </si>
  <si>
    <t>목동아파트 8단지 상가동 앞</t>
  </si>
  <si>
    <t>목동5단지아파트 534동</t>
  </si>
  <si>
    <t>목동트라팰리스 웨스턴에비뉴</t>
  </si>
  <si>
    <t>서울역 12번 출구 앞</t>
  </si>
  <si>
    <t>신한은행 응암동 지점 앞</t>
  </si>
  <si>
    <t>한남 유수지 복개주차장</t>
  </si>
  <si>
    <t>한강진역 2번 출구 앞</t>
  </si>
  <si>
    <t>LIG강촌아파트 103동앞</t>
  </si>
  <si>
    <t>효창공원앞역 3번출구 뒤</t>
  </si>
  <si>
    <t>보광동 삼성리버빌아파트 앞</t>
  </si>
  <si>
    <t>청암자이APT(103동)</t>
  </si>
  <si>
    <t>남산공원 야외식물원 앞</t>
  </si>
  <si>
    <t>LG한강 자이아파트 앞</t>
  </si>
  <si>
    <t>순천향대학병원(한남오거리)</t>
  </si>
  <si>
    <t>서빙고역 광장(1번출구)</t>
  </si>
  <si>
    <t>백련산 힐스테이트 3차</t>
  </si>
  <si>
    <t>은평평화공원(역촌역4번출구)</t>
  </si>
  <si>
    <t>연신내역 3번출구 인근</t>
  </si>
  <si>
    <t>상림마을 롯데캐슬2단지 옆</t>
  </si>
  <si>
    <t>디지털미디어 시티역 4번출구</t>
  </si>
  <si>
    <t>연신내 선일하이츠빌 정류소</t>
  </si>
  <si>
    <t>래미안금호하이리버 아파트 102동 옆</t>
  </si>
  <si>
    <t>한남나들목 입구</t>
  </si>
  <si>
    <t>숙대입구역 4번출구</t>
  </si>
  <si>
    <t>현대자동차서비스 앞</t>
  </si>
  <si>
    <t>성동세무서 건너편</t>
  </si>
  <si>
    <t>서울숲역 2번출구 앞</t>
  </si>
  <si>
    <t>군자지하보도 앞</t>
  </si>
  <si>
    <t>청계8가사거리 부근</t>
  </si>
  <si>
    <t>성수역 2번출구 앞</t>
  </si>
  <si>
    <t>금호역 3번출구</t>
  </si>
  <si>
    <t>옥수역 3번출구</t>
  </si>
  <si>
    <t>응봉현대아파트 정류소</t>
  </si>
  <si>
    <t>어린이대공원역6번출구</t>
  </si>
  <si>
    <t>국립정신 건강센터 앞</t>
  </si>
  <si>
    <t>아차산역4번출구</t>
  </si>
  <si>
    <t>구의문주차장 앞</t>
  </si>
  <si>
    <t>중앙농협 중곡지점</t>
  </si>
  <si>
    <t>성동세무서 부근</t>
  </si>
  <si>
    <t>광진청소년수련관</t>
  </si>
  <si>
    <t>광나루역 3번 출구</t>
  </si>
  <si>
    <t>마장역 4번출구</t>
  </si>
  <si>
    <t>청계천 생태교실 앞</t>
  </si>
  <si>
    <t>광진광장 교통섬</t>
  </si>
  <si>
    <t>마장동 주민센터</t>
  </si>
  <si>
    <t>건국대학교 (행정관)</t>
  </si>
  <si>
    <t>건국대학교 학생회관</t>
  </si>
  <si>
    <t>휘경2동 주민센터</t>
  </si>
  <si>
    <t>신이문역 2번출구</t>
  </si>
  <si>
    <t>신설동역8번출구</t>
  </si>
  <si>
    <t>동대문중 교차로</t>
  </si>
  <si>
    <t>청솔우성아파트 앞</t>
  </si>
  <si>
    <t>동대문중학교 옆</t>
  </si>
  <si>
    <t>서울시립대 정문 앞</t>
  </si>
  <si>
    <t>전농사거리 교통섬</t>
  </si>
  <si>
    <t>전농동 동아아파트 앞</t>
  </si>
  <si>
    <t>장안동삼거리 교통섬</t>
  </si>
  <si>
    <t>군자교 서측 녹지대</t>
  </si>
  <si>
    <t>휘봉고등학교 앞</t>
  </si>
  <si>
    <t>동대문구 보건소</t>
  </si>
  <si>
    <t>답십리역 1번출구</t>
  </si>
  <si>
    <t>청량리 기업은행 앞</t>
  </si>
  <si>
    <t>외국어대 정문 앞</t>
  </si>
  <si>
    <t>세종대왕기념관 교차로</t>
  </si>
  <si>
    <t>서울시립대 정보기술관</t>
  </si>
  <si>
    <t>서울시립대 후문</t>
  </si>
  <si>
    <t>용두역 4번출구</t>
  </si>
  <si>
    <t>신이문역 1번출구</t>
  </si>
  <si>
    <t>장안동위더스빌옆</t>
  </si>
  <si>
    <t>전농동 텃골공원</t>
  </si>
  <si>
    <t>서울시립대 건설공학관</t>
  </si>
  <si>
    <t>외대앞역 4번출구</t>
  </si>
  <si>
    <t>경희대학교 청운관</t>
  </si>
  <si>
    <t>청량차도 육교 밑</t>
  </si>
  <si>
    <t>고대앞사거리 교통섬</t>
  </si>
  <si>
    <t>FITI시험연구원 앞</t>
  </si>
  <si>
    <t>꿈마루어린이도서관 앞</t>
  </si>
  <si>
    <t>전농SK아파트 앞</t>
  </si>
  <si>
    <t>목동사거리 부근</t>
  </si>
  <si>
    <t>목4동주민센터 옆</t>
  </si>
  <si>
    <t>남부법원검찰청 교차로</t>
  </si>
  <si>
    <t>오목교역 7번출구 앞</t>
  </si>
  <si>
    <t>금옥여고보도육교</t>
  </si>
  <si>
    <t>강월초교입구 사거리</t>
  </si>
  <si>
    <t>신일해피트리아파트 앞</t>
  </si>
  <si>
    <t>홍익병원앞 교차로</t>
  </si>
  <si>
    <t>서울강월초등학교 앞</t>
  </si>
  <si>
    <t>양강중학교앞 교차로</t>
  </si>
  <si>
    <t>서부식자재마트 건너편</t>
  </si>
  <si>
    <t>신정이펜하우스314동</t>
  </si>
  <si>
    <t>신트리공원 입구</t>
  </si>
  <si>
    <t>화곡로 입구 교차로</t>
  </si>
  <si>
    <t>등촌역 5번 출구 뒤</t>
  </si>
  <si>
    <t>목동2단지 상가</t>
  </si>
  <si>
    <t>신목동역 2번 출구</t>
  </si>
  <si>
    <t>이대 목동병원 앞</t>
  </si>
  <si>
    <t>목동3단지 상가</t>
  </si>
  <si>
    <t>연의근린공원 건너편</t>
  </si>
  <si>
    <t>성원2차 아파트</t>
  </si>
  <si>
    <t>잣절보도육교 아래</t>
  </si>
  <si>
    <t>오목로 무중력지대 앞</t>
  </si>
  <si>
    <t>보아스아파트 앞</t>
  </si>
  <si>
    <t>목동청소년수련관</t>
  </si>
  <si>
    <t>오목교역 3번출구</t>
  </si>
  <si>
    <t>목동11단지 아파트</t>
  </si>
  <si>
    <t>신목동역 3번출구</t>
  </si>
  <si>
    <t>신정숲속마을아파트</t>
  </si>
  <si>
    <t>CBS방송국 앞</t>
  </si>
  <si>
    <t xml:space="preserve">등촌역 4번 출구 </t>
  </si>
  <si>
    <t>양천나눔누리센터</t>
  </si>
  <si>
    <t>신월6차보람아파트 앞</t>
  </si>
  <si>
    <t>신정보도육교 아래</t>
  </si>
  <si>
    <t>양천아파트 입구</t>
  </si>
  <si>
    <t>화곡고가 사거리</t>
  </si>
  <si>
    <t>양천 해누리타운</t>
  </si>
  <si>
    <t>문배어린이공원 앞</t>
  </si>
  <si>
    <t>한남초교 앞 보도육교</t>
  </si>
  <si>
    <t>전자랜드 본관 앞</t>
  </si>
  <si>
    <t>서빙고동 금호맨션 앞</t>
  </si>
  <si>
    <t>삼각지역 3번출구</t>
  </si>
  <si>
    <t>녹사평역1번출구</t>
  </si>
  <si>
    <t>삼각지역 4번출구 앞</t>
  </si>
  <si>
    <t>신용산역 6번출구 앞</t>
  </si>
  <si>
    <t>청파동입구 교차로</t>
  </si>
  <si>
    <t>선린인터넷 고등학교</t>
  </si>
  <si>
    <t>숙명여대 입구 교차로</t>
  </si>
  <si>
    <t>서빙고동 주민센터 앞</t>
  </si>
  <si>
    <t>이촌1동 마을공원</t>
  </si>
  <si>
    <t>효창동주민센터 앞</t>
  </si>
  <si>
    <t>서울역 서부교차로2</t>
  </si>
  <si>
    <t>숙대입구역 8번</t>
  </si>
  <si>
    <t>청암자이아파트앞</t>
  </si>
  <si>
    <t>이태원관광특구입구</t>
  </si>
  <si>
    <t>이촌1동 주민센터 뒤</t>
  </si>
  <si>
    <t>해뜨는 주유소옆 리엔파크 109동앞</t>
  </si>
  <si>
    <t>목동역5번출구 교통정보센터 앞</t>
  </si>
  <si>
    <t>목동아파트 14단지 B상가 앞</t>
  </si>
  <si>
    <t>이촌2동 동원베네스트 아파트 앞</t>
  </si>
  <si>
    <t>연신내역 5번출구150M 아래</t>
  </si>
  <si>
    <t>제각말푸르지오 5-1단지 아파트</t>
  </si>
  <si>
    <t>광진교 남단 사거리(디지털프라자앞)</t>
  </si>
  <si>
    <t>신정이펜하우스 1단지아파트 입구 사거리</t>
  </si>
  <si>
    <t>목동아파트 1422동 1434동 사잇길</t>
  </si>
  <si>
    <t>대림경동아파트앞</t>
  </si>
  <si>
    <t>발산역 6번 출구 뒤</t>
  </si>
  <si>
    <t>가양레포츠센터앞</t>
  </si>
  <si>
    <t>화곡역 6번출구</t>
  </si>
  <si>
    <t>용산 파크타워 앞</t>
  </si>
  <si>
    <t>신용산역 1번 출구</t>
  </si>
  <si>
    <t xml:space="preserve"> 삼각지 자이아파트</t>
  </si>
  <si>
    <t xml:space="preserve"> 국방부민원실옆</t>
  </si>
  <si>
    <t xml:space="preserve"> 삼각지12번 출구</t>
  </si>
  <si>
    <t xml:space="preserve"> KCC용산월츠타워 </t>
  </si>
  <si>
    <t>효창 푸르지오 앞</t>
  </si>
  <si>
    <t>HID 유족동지회 앞</t>
  </si>
  <si>
    <t>이촌역5번출구 앞</t>
  </si>
  <si>
    <t>녹사평역3번 출구</t>
  </si>
  <si>
    <t xml:space="preserve"> 현대 안성타워</t>
  </si>
  <si>
    <t>이촌역2번 출구</t>
  </si>
  <si>
    <t>브라운스톤 남산아파트</t>
  </si>
  <si>
    <t>노들섬 동측 앞</t>
  </si>
  <si>
    <t>노들섬 서측 앞</t>
  </si>
  <si>
    <t>은평뉴타운 아이파크</t>
  </si>
  <si>
    <t>진관동 은빛초등학교</t>
  </si>
  <si>
    <t>은평뉴타운 푸르지오</t>
  </si>
  <si>
    <t>구산역 4번출구</t>
  </si>
  <si>
    <t>구파발역 2번출구</t>
  </si>
  <si>
    <t>새절역 2번출구</t>
  </si>
  <si>
    <t>증산역 4번출구</t>
  </si>
  <si>
    <t>녹번역 4번출구</t>
  </si>
  <si>
    <t>연신내역 4번출구</t>
  </si>
  <si>
    <t>국민은행 연서지점</t>
  </si>
  <si>
    <t>은평역사한옥박물관</t>
  </si>
  <si>
    <t>불광역 2번출구</t>
  </si>
  <si>
    <t>구 서부경찰서 건너편</t>
  </si>
  <si>
    <t>LG서비스 역촌점</t>
  </si>
  <si>
    <t>은평구청 보건소</t>
  </si>
  <si>
    <t>은평뉴타운 도서관</t>
  </si>
  <si>
    <t>상림마을 생태공원</t>
  </si>
  <si>
    <t>은평구청 교차로</t>
  </si>
  <si>
    <t>구산역 2번 출구</t>
  </si>
  <si>
    <t>연신내역 1번 출구</t>
  </si>
  <si>
    <t>은평뉴타운구파발9단지</t>
  </si>
  <si>
    <t>서울연신초등학교</t>
  </si>
  <si>
    <t>구파발역 환승센터</t>
  </si>
  <si>
    <t>구파발10단지 인근</t>
  </si>
  <si>
    <t>불광역 9번 출구</t>
  </si>
  <si>
    <t>은평뉴타운 힐데스하임</t>
  </si>
  <si>
    <t>대호프라자아파트</t>
  </si>
  <si>
    <t>서울특별시 은평병원</t>
  </si>
  <si>
    <t>은평 지웰테라스</t>
  </si>
  <si>
    <t>역촌 센트레빌 아파트</t>
  </si>
  <si>
    <t>녹번 힐스테이트상가앞</t>
  </si>
  <si>
    <t>유니클로 은평점앞</t>
  </si>
  <si>
    <t>진관1로77-30</t>
  </si>
  <si>
    <t>은평온누리약국앞</t>
  </si>
  <si>
    <t>북한산입구 정류장</t>
  </si>
  <si>
    <t>응암역 1번출구</t>
  </si>
  <si>
    <t>은평다목적체육관</t>
  </si>
  <si>
    <t>해공공원(천호동)</t>
  </si>
  <si>
    <t>롯데캐슬 115동앞</t>
  </si>
  <si>
    <t>암사동 선사유적지</t>
  </si>
  <si>
    <t>LIGA 아파트 앞</t>
  </si>
  <si>
    <t>샛마을 근린공원</t>
  </si>
  <si>
    <t>맥도날드(길동)</t>
  </si>
  <si>
    <t>한국종합기술사옥 앞</t>
  </si>
  <si>
    <t>길동 사거리(초소앞)</t>
  </si>
  <si>
    <t>강일동 리슈빌 빌딩앞</t>
  </si>
  <si>
    <t>대명초교 입구 교차로</t>
  </si>
  <si>
    <t>포레스 주상복합 빌딩</t>
  </si>
  <si>
    <t>프라자 아파트 앞</t>
  </si>
  <si>
    <t>미호 플랜트 앞</t>
  </si>
  <si>
    <t>고덕동 아남아파트</t>
  </si>
  <si>
    <t>암사동 CBIS</t>
  </si>
  <si>
    <t>고덕동 주양쇼핑</t>
  </si>
  <si>
    <t>고덕역 4번출구</t>
  </si>
  <si>
    <t>강일리버파크 6단지</t>
  </si>
  <si>
    <t>건강보험 강동지사kt</t>
  </si>
  <si>
    <t>동부기업(둔촌동)</t>
  </si>
  <si>
    <t>강일리버파크 10단지</t>
  </si>
  <si>
    <t>둔촌역 3번 출입구</t>
  </si>
  <si>
    <t>말우물 어린이 공원</t>
  </si>
  <si>
    <t>고덕숲 아이파크 1</t>
  </si>
  <si>
    <t>천일초교 사거리</t>
  </si>
  <si>
    <t>고덕숲 아이파크 2</t>
  </si>
  <si>
    <t>한영중고앞사거리</t>
  </si>
  <si>
    <t>(시립)고덕평생학습관</t>
  </si>
  <si>
    <t>명일근린공원공동체텃밭</t>
  </si>
  <si>
    <t>SSTS 몰 앞</t>
  </si>
  <si>
    <t>고덕역 5번출구</t>
  </si>
  <si>
    <t>전자랜드 길동점</t>
  </si>
  <si>
    <t>대명초교입구 사거리</t>
  </si>
  <si>
    <t>천동초교 삼거리</t>
  </si>
  <si>
    <t>강동역 1번출구 앞</t>
  </si>
  <si>
    <t>강일동입구교차로</t>
  </si>
  <si>
    <t>중앙보훈병원역3번출구</t>
  </si>
  <si>
    <t>풍납사거리(강동)</t>
  </si>
  <si>
    <t>상일동역 2번출구 앞</t>
  </si>
  <si>
    <t>방화역 4번출구앞</t>
  </si>
  <si>
    <t>공항시장역 4번출구</t>
  </si>
  <si>
    <t>마곡엠밸리4단지 정문</t>
  </si>
  <si>
    <t>등촌역 1번출구옆</t>
  </si>
  <si>
    <t>(구)신한은행 중랑교지점</t>
  </si>
  <si>
    <t>북한산힐스테이트 7차아파트</t>
  </si>
  <si>
    <t>은평뉴타운 상림마을 13단지</t>
  </si>
  <si>
    <t>연신초등학교옆 마을마당</t>
  </si>
  <si>
    <t>백련산 힐스테이트상가앞</t>
  </si>
  <si>
    <t>상신초등학교앞 버스정류장</t>
  </si>
  <si>
    <t>응암 꼬꼬닭치킨호프 앞</t>
  </si>
  <si>
    <t>은평뉴타운 온뜨락아파트앞</t>
  </si>
  <si>
    <t>삼성광나루아파트 버스정류장</t>
  </si>
  <si>
    <t>북한산생태공원입구(교통섬)</t>
  </si>
  <si>
    <t>천호역4번출구(현대백화점)</t>
  </si>
  <si>
    <t>암사역 3번출구(국민은행앞)</t>
  </si>
  <si>
    <t>강동구청역 1번 출입구</t>
  </si>
  <si>
    <t>둔촌 주공 GS 맞은편</t>
  </si>
  <si>
    <t>고덕동 래미안 힐스테이트</t>
  </si>
  <si>
    <t>강일 다솜 어린이 공원</t>
  </si>
  <si>
    <t>강일리버파크 2~5단지</t>
  </si>
  <si>
    <t>강일리버파크 7~11단지</t>
  </si>
  <si>
    <t>양지시장 (용성약국앞) 입구</t>
  </si>
  <si>
    <t>래미안 강동팰리스(102동)</t>
  </si>
  <si>
    <t>생태공원앞 교차로(조명탑)</t>
  </si>
  <si>
    <t>강동경희대학교병원 입구</t>
  </si>
  <si>
    <t>중앙보훈병원역 1번출구</t>
  </si>
  <si>
    <t>래미안 솔베뉴(구천면로)</t>
  </si>
  <si>
    <t>광문고교사거리(아이파크)</t>
  </si>
  <si>
    <t>래미안 솔베뉴(고덕로)</t>
  </si>
  <si>
    <t>윤선생빌딩(JYP사옥)</t>
  </si>
  <si>
    <t>개화동상사마을종점 버스정류장</t>
  </si>
  <si>
    <t>공항시장역 2번출구 뒤</t>
  </si>
  <si>
    <t>서남환경공원 버스정류장</t>
  </si>
  <si>
    <t>명덕고교입구(영종빌딩)</t>
  </si>
  <si>
    <t>화곡본동시장 버스정류장</t>
  </si>
  <si>
    <t>곰달래 문화복지센터 1-1</t>
  </si>
  <si>
    <t>곰달래 문화복지센터 1-2</t>
  </si>
  <si>
    <t>마곡수명산파크3단지 교차로</t>
  </si>
  <si>
    <t>강서구청사거리(SH타워)</t>
  </si>
  <si>
    <t>강서구청사거리(부민병원)</t>
  </si>
  <si>
    <t>농수산식품공사 (강서지사)</t>
  </si>
  <si>
    <t>마곡역 교차로(2번출구)</t>
  </si>
  <si>
    <t>마곡역 교차로(NH농협)</t>
  </si>
  <si>
    <t>코오롱One&amp;Only타워</t>
  </si>
  <si>
    <t>서울식물원(문화센터) 건너편</t>
  </si>
  <si>
    <t>잠실나루역 (2번 출구 쪽)</t>
  </si>
  <si>
    <t>9호선종합운동장역 9번출구</t>
  </si>
  <si>
    <t>오금역 7번 출구 인근</t>
  </si>
  <si>
    <t>올림픽공원역 1번출구 앞</t>
  </si>
  <si>
    <t>아시아지하보도 2번 출구</t>
  </si>
  <si>
    <t>잠실새내역 5번 출구 뒤</t>
  </si>
  <si>
    <t>잠실트리지움310동 옆</t>
  </si>
  <si>
    <t>잠실3거리(갤러리아팰리스)</t>
  </si>
  <si>
    <t>천호역 10번 출구 앞</t>
  </si>
  <si>
    <t>방이동 한양3차아파트 옆</t>
  </si>
  <si>
    <t>몽촌토성역 1번출구 옆</t>
  </si>
  <si>
    <t>위례중앙푸르지오 1단지 앞</t>
  </si>
  <si>
    <t>송파소방서 맞은편(성내4교)</t>
  </si>
  <si>
    <t>위례아이파크 101동 맞은편</t>
  </si>
  <si>
    <t>석촌호교차로 (스타벅스 앞)</t>
  </si>
  <si>
    <t>한성대입구역6번출구 뒤</t>
  </si>
  <si>
    <t>고려사대부속중고 건너편</t>
  </si>
  <si>
    <t>안암로터리 버스정류장 앞</t>
  </si>
  <si>
    <t>국민은행 종암동지점 앞</t>
  </si>
  <si>
    <t>석계역 5번출구 건너편</t>
  </si>
  <si>
    <t>삼성전자서비스 성북센터</t>
  </si>
  <si>
    <t>성북제일새마을금고 본점 앞</t>
  </si>
  <si>
    <t>e 편한세상 보문아파트 내</t>
  </si>
  <si>
    <t>월계2교 버스정류장 앞</t>
  </si>
  <si>
    <t>한국과학기술연구원 중문</t>
  </si>
  <si>
    <t>한국과학기술연구원 북문</t>
  </si>
  <si>
    <t>성신여대입구역 3번출구 앞</t>
  </si>
  <si>
    <t>성신여대입구역 5번출구</t>
  </si>
  <si>
    <t>길음뉴타운 래미안9단지</t>
  </si>
  <si>
    <t>중화빌딩 앞 (동부시장)</t>
  </si>
  <si>
    <t>신내우디안아파트 1단지</t>
  </si>
  <si>
    <t>면목도시개발아파트 1동 앞</t>
  </si>
  <si>
    <t>염창동 한마음아파트앞(염창동 빛나는 음악학원앞)</t>
  </si>
  <si>
    <t>증미역 3번출구뒤(등촌두산위브센티움오피스텔)</t>
  </si>
  <si>
    <t>우장산역 1번출구옆(우장산아이파크105동앞)</t>
  </si>
  <si>
    <t>다성이즈빌아파트(호원대 대각선 맞은편)</t>
  </si>
  <si>
    <t>염창동 새마을금고 건너편 (모닝글로리)</t>
  </si>
  <si>
    <t>마곡엠밸리 15단지(1502동) 건너편</t>
  </si>
  <si>
    <t>동명근린공원 진입로 (아리수로)</t>
  </si>
  <si>
    <t>고덕 래미안힐스테이트(201동)</t>
  </si>
  <si>
    <t>천호초교 입구 사거리(일주빌딩)</t>
  </si>
  <si>
    <t>강동롯데캐슬퍼스트 아파트(관리동)</t>
  </si>
  <si>
    <t>보훈병원 정문옆(중앙대영약국)</t>
  </si>
  <si>
    <t>방화사거리 마을버스 버스정류장</t>
  </si>
  <si>
    <t>마곡엠밸리6_7단지 마곡중학교</t>
  </si>
  <si>
    <t>화곡역(에이스정형외과앞) 버스정류장</t>
  </si>
  <si>
    <t>강서구보건소 (삼성디지털 프라자)</t>
  </si>
  <si>
    <t>발산역 1번, 9번 인근 대여소</t>
  </si>
  <si>
    <t>마곡수명산파크 209동 건너편</t>
  </si>
  <si>
    <t>롯데월드타워(잠실역2번출구 쪽)</t>
  </si>
  <si>
    <t>잠실본동주민센터뒤 잠실근린공원</t>
  </si>
  <si>
    <t>마천금호어울림 1차아파트 건너편</t>
  </si>
  <si>
    <t>송파소방서 (방이119안전센터)</t>
  </si>
  <si>
    <t>송파파크데일 2단지입구 앞 주차장</t>
  </si>
  <si>
    <t>석촌호수교차로(동호 팔각정 앞)</t>
  </si>
  <si>
    <t>래미안라센트아파트 103동 앞</t>
  </si>
  <si>
    <t>정릉꿈에그린1단지 201동 앞</t>
  </si>
  <si>
    <t>봉화산역 5번출구 뒤</t>
  </si>
  <si>
    <t>사가정역 1번출구</t>
  </si>
  <si>
    <t>상봉역 3번출구</t>
  </si>
  <si>
    <t>신내역 4번출구</t>
  </si>
  <si>
    <t>신내어울공원 앞</t>
  </si>
  <si>
    <t>화곡역 1번 출구 앞</t>
  </si>
  <si>
    <t>등촌역 7번출구</t>
  </si>
  <si>
    <t>등촌2동주민센터</t>
  </si>
  <si>
    <t>용문사 버스정류장</t>
  </si>
  <si>
    <t>목동사거리 버스정류장</t>
  </si>
  <si>
    <t>신방화역환승주차장</t>
  </si>
  <si>
    <t>송정역 1번출구</t>
  </si>
  <si>
    <t>가양역 8번출구</t>
  </si>
  <si>
    <t>양천향교역 7번출구앞</t>
  </si>
  <si>
    <t>서서울모터리움앞</t>
  </si>
  <si>
    <t>강서면허시험장앞</t>
  </si>
  <si>
    <t>마곡중학교 후문</t>
  </si>
  <si>
    <t>방화동강서기동대앞</t>
  </si>
  <si>
    <t>공항초등학교건너편</t>
  </si>
  <si>
    <t>강서구립등빛도서관</t>
  </si>
  <si>
    <t>마곡엠밸리10단지 앞</t>
  </si>
  <si>
    <t>가양3동 주민센터</t>
  </si>
  <si>
    <t>염창역 1번 출구</t>
  </si>
  <si>
    <t>대한항공 인력개발센터</t>
  </si>
  <si>
    <t>개화산역 2번 출구</t>
  </si>
  <si>
    <t>KBS 스포츠월드</t>
  </si>
  <si>
    <t>강서수산물도매시장</t>
  </si>
  <si>
    <t>마곡센트럴타워 1차</t>
  </si>
  <si>
    <t>엠펠리체 호텔 건너편</t>
  </si>
  <si>
    <t>LG 사이언스파크</t>
  </si>
  <si>
    <t>우장산역 3번출구</t>
  </si>
  <si>
    <t>개화광역환승센터</t>
  </si>
  <si>
    <t>가락시장역 3번 출구</t>
  </si>
  <si>
    <t>종합운동장역 4번출구</t>
  </si>
  <si>
    <t>밀리아나2빌딩 앞</t>
  </si>
  <si>
    <t>거여역 3번출구</t>
  </si>
  <si>
    <t>마천CU우방점 앞</t>
  </si>
  <si>
    <t>풍납현대아파트쉼터</t>
  </si>
  <si>
    <t>송파역 2번 출구앞</t>
  </si>
  <si>
    <t>송파파인타운 7단지</t>
  </si>
  <si>
    <t>방이역 4번출구</t>
  </si>
  <si>
    <t>삼전사거리 포스코더샵</t>
  </si>
  <si>
    <t>잠실4동 주민센터 옆</t>
  </si>
  <si>
    <t>거여역 8번출구 뒤</t>
  </si>
  <si>
    <t>송파체육문화회관 앞</t>
  </si>
  <si>
    <t>잠실역 6번출구</t>
  </si>
  <si>
    <t>송파중학교 정문</t>
  </si>
  <si>
    <t>롯데마트 주차장 옆</t>
  </si>
  <si>
    <t>문정 법조단지3</t>
  </si>
  <si>
    <t>문정 법조단지4</t>
  </si>
  <si>
    <t>문정 법조단지5</t>
  </si>
  <si>
    <t>문정 법조단지6</t>
  </si>
  <si>
    <t>문정 법조단지8</t>
  </si>
  <si>
    <t>문정 법조단지7</t>
  </si>
  <si>
    <t>문정 법조단지10</t>
  </si>
  <si>
    <t>문정 법조단지9</t>
  </si>
  <si>
    <t>문정 법조단지11</t>
  </si>
  <si>
    <t>석촌역 2번출구</t>
  </si>
  <si>
    <t>아주중학교건너편</t>
  </si>
  <si>
    <t>문정2동 주민센터</t>
  </si>
  <si>
    <t>오금역 3번 출구 뒤</t>
  </si>
  <si>
    <t>문정현대아파트 교차로</t>
  </si>
  <si>
    <t>가락시장역 롯데마트앞</t>
  </si>
  <si>
    <t>방이역 1번출구</t>
  </si>
  <si>
    <t>가락미륭아파트 앞</t>
  </si>
  <si>
    <t>문정동 근린공원</t>
  </si>
  <si>
    <t>송파여성문화회관 앞</t>
  </si>
  <si>
    <t>올림픽공원 남2문 앞</t>
  </si>
  <si>
    <t>문정동 글샘 공원</t>
  </si>
  <si>
    <t>송파구청 교차로</t>
  </si>
  <si>
    <t>오금동 송파 참병원</t>
  </si>
  <si>
    <t>거여초등학교 옆</t>
  </si>
  <si>
    <t>오금공원 사거리</t>
  </si>
  <si>
    <t>위례별 유치원 뒤</t>
  </si>
  <si>
    <t>문정중교 사거리</t>
  </si>
  <si>
    <t>풍납동 자전거보관소</t>
  </si>
  <si>
    <t>잠실역 8번출구</t>
  </si>
  <si>
    <t>서울체육고등학교 앞</t>
  </si>
  <si>
    <t>한성대입구역2번출구</t>
  </si>
  <si>
    <t>고려사대부속중고 정문</t>
  </si>
  <si>
    <t>길음역 3번출구 뒤</t>
  </si>
  <si>
    <t>월곡역 입구 육교 밑</t>
  </si>
  <si>
    <t>종암사거리 분수대</t>
  </si>
  <si>
    <t>상월곡역 1번출구</t>
  </si>
  <si>
    <t>상월곡역 3번출구</t>
  </si>
  <si>
    <t>상월곡역 4번출구</t>
  </si>
  <si>
    <t>월곡역 3번출구</t>
  </si>
  <si>
    <t>석관동주민센터 앞</t>
  </si>
  <si>
    <t>석관초등학교 앞</t>
  </si>
  <si>
    <t>광운초등학교 앞</t>
  </si>
  <si>
    <t>길음8골어린이공원 옆</t>
  </si>
  <si>
    <t>아리랑시네센터 앞</t>
  </si>
  <si>
    <t>한성대7번출구 앞</t>
  </si>
  <si>
    <t>금호어울림센터힐 내</t>
  </si>
  <si>
    <t>고려대학교 2번출구</t>
  </si>
  <si>
    <t>보문역6번출구 앞</t>
  </si>
  <si>
    <t>성북동 치안센터 앞</t>
  </si>
  <si>
    <t>일신초등학교 옆</t>
  </si>
  <si>
    <t>성신여대입구 교차로</t>
  </si>
  <si>
    <t>길음문화복합미디어센터</t>
  </si>
  <si>
    <t>성북구보건소 건너편</t>
  </si>
  <si>
    <t>복자사랑 피정의 집</t>
  </si>
  <si>
    <t>KEB은행 고대점</t>
  </si>
  <si>
    <t>월곡역 5번출구 앞</t>
  </si>
  <si>
    <t>석계역 4번출구 뒤</t>
  </si>
  <si>
    <t>동선고가차도 초입</t>
  </si>
  <si>
    <t>래미안월곡아파트 입구</t>
  </si>
  <si>
    <t>석관래미안아트리치</t>
  </si>
  <si>
    <t>돈암삼성풍림아파트</t>
  </si>
  <si>
    <t>극동늘푸른아파트</t>
  </si>
  <si>
    <t>망우역 1번출구</t>
  </si>
  <si>
    <t>동일로 지하차도</t>
  </si>
  <si>
    <t>먹골역 6번출구 앞</t>
  </si>
  <si>
    <t>먹골역 1번출구 뒤</t>
  </si>
  <si>
    <t>망우청소년수련관</t>
  </si>
  <si>
    <t>면목 대원칸타빌아파트</t>
  </si>
  <si>
    <t>위례송파꿈에그린아파트24단지 앞 성벽 다리 밑</t>
  </si>
  <si>
    <t>석촌호수교차로 (송파나루근린공원 앞)</t>
  </si>
  <si>
    <t>장위뉴타운 꿈에 숲 코오롱 하늘채 앞</t>
  </si>
  <si>
    <t>천왕이펜하우스 4단지 상가 앞</t>
  </si>
  <si>
    <t>오리로와 서해안도로 교차로 앞</t>
  </si>
  <si>
    <t>길음래미안아파트817동 상가 앞</t>
  </si>
  <si>
    <t>생명의 전화 종합복지관 앞 교차로</t>
  </si>
  <si>
    <t>레미안장위퍼스트하이(513동)</t>
  </si>
  <si>
    <t>길음뉴타운푸르지오아파트 3단지</t>
  </si>
  <si>
    <t>레미안장위포레카운티(102동)</t>
  </si>
  <si>
    <t>상봉시장앞 교차로 한성빌딩 앞</t>
  </si>
  <si>
    <t>한국전력공사(동대문 중랑지사)</t>
  </si>
  <si>
    <t>중랑역 1번 출구(중화문화복지센터)</t>
  </si>
  <si>
    <t>SK telecom(수유직영점) 앞</t>
  </si>
  <si>
    <t>번동 금호어울림아파트102동앞</t>
  </si>
  <si>
    <t>강북구청 사거리 버스정류소 앞</t>
  </si>
  <si>
    <t>삼각산아이원아파트(105동 옆)</t>
  </si>
  <si>
    <t>석계역 문화광장 내 자전거 보관소</t>
  </si>
  <si>
    <t>강북구청사거리(던킨도너츠 앞)</t>
  </si>
  <si>
    <t>중계동 하나프라자빌딩 앞(중1-1)</t>
  </si>
  <si>
    <t>보건소사거리(다비치안경창동점)</t>
  </si>
  <si>
    <t>창동19단지아파트 관리사무소앞</t>
  </si>
  <si>
    <t>도봉역 1,2번 출구사이 건너편</t>
  </si>
  <si>
    <t>쌍문현대1차아파트 108동 앞</t>
  </si>
  <si>
    <t>쌍문역 1번 출구(양산부인과 빌딩)</t>
  </si>
  <si>
    <t>두산위브아파트 옆 상가건물 앞</t>
  </si>
  <si>
    <t>독산보도육교 앞 자전거 보관소</t>
  </si>
  <si>
    <t>독산역 1번출구 앞 자전거보관소</t>
  </si>
  <si>
    <t>롯데캐슬골드파크3차 301동 앞</t>
  </si>
  <si>
    <t>IBK기업은행 석수역 지점 앞</t>
  </si>
  <si>
    <t>석수역1번출구 앞 (SK주유소)</t>
  </si>
  <si>
    <t>위너스 스포츠클럽 골프연습장옆</t>
  </si>
  <si>
    <t>개봉역 1번 출구 자전거보관서쪽</t>
  </si>
  <si>
    <t xml:space="preserve"> 창포원 남쪽 입구</t>
  </si>
  <si>
    <t xml:space="preserve"> 창원초등학교 교차로</t>
  </si>
  <si>
    <t>양원역 2번출구</t>
  </si>
  <si>
    <t>용마문화복지센터</t>
  </si>
  <si>
    <t>낙성대역 3번출구 뒤</t>
  </si>
  <si>
    <t>용마산역 1번출구</t>
  </si>
  <si>
    <t>중랑구청 사거리</t>
  </si>
  <si>
    <t>중화역 2번출구</t>
  </si>
  <si>
    <t>홈플러스 신내점 앞</t>
  </si>
  <si>
    <t>하나은행 면목지점</t>
  </si>
  <si>
    <t>면목역 3번출구</t>
  </si>
  <si>
    <t>중랑전화국 교차로</t>
  </si>
  <si>
    <t>화랑대역 7번출구</t>
  </si>
  <si>
    <t>코스트코 상봉점</t>
  </si>
  <si>
    <t>상봉역 1번출구</t>
  </si>
  <si>
    <t>상봉역 2번 출구</t>
  </si>
  <si>
    <t>용마한신아파트사거리</t>
  </si>
  <si>
    <t>중랑공영차고지 옆</t>
  </si>
  <si>
    <t>중화역 4번출구</t>
  </si>
  <si>
    <t>동부시장 북문 앞</t>
  </si>
  <si>
    <t>두산대림아파트 삼거리</t>
  </si>
  <si>
    <t>먹골역 7번 출구</t>
  </si>
  <si>
    <t>동양쇼핑 정류소 앞</t>
  </si>
  <si>
    <t>먹골역 4번출구</t>
  </si>
  <si>
    <t>중화동 우리은행 앞</t>
  </si>
  <si>
    <t>영성빌딩(PAT)</t>
  </si>
  <si>
    <t xml:space="preserve">면목 홈플러스 2 </t>
  </si>
  <si>
    <t>면목삼익아파트 앞</t>
  </si>
  <si>
    <t>홈플러스 상봉점 앞</t>
  </si>
  <si>
    <t xml:space="preserve"> 용마지구대 옆</t>
  </si>
  <si>
    <t>강북문화예술회관</t>
  </si>
  <si>
    <t>서울북부수도사업소</t>
  </si>
  <si>
    <t>다이소 삼양시장점</t>
  </si>
  <si>
    <t>송천동 주민센터</t>
  </si>
  <si>
    <t>우이초등학교 후문 옆</t>
  </si>
  <si>
    <t>수유동 채선당앞</t>
  </si>
  <si>
    <t>미아역 1번 출구 뒤</t>
  </si>
  <si>
    <t>미아동 복합청사</t>
  </si>
  <si>
    <t>미아사거리 1번 출구</t>
  </si>
  <si>
    <t>미아동 한국전력공사</t>
  </si>
  <si>
    <t>삼각산동 주민센터</t>
  </si>
  <si>
    <t>효성인텔리안 앞</t>
  </si>
  <si>
    <t>4.19민주묘지역</t>
  </si>
  <si>
    <t>수유1동 주민센터</t>
  </si>
  <si>
    <t>꿈의숲 롯데캐슬</t>
  </si>
  <si>
    <t>북서울 꿈의숲 서문</t>
  </si>
  <si>
    <t>강북문화정보도서관</t>
  </si>
  <si>
    <t>북서울 꿈의숲 입구</t>
  </si>
  <si>
    <t>송중초등학교 옆</t>
  </si>
  <si>
    <t>현대성우아파트 옆</t>
  </si>
  <si>
    <t>태릉입구역 3번출구</t>
  </si>
  <si>
    <t>화랑대역 2번출구 앞</t>
  </si>
  <si>
    <t>공릉역 1번 출구 앞</t>
  </si>
  <si>
    <t>과기대 입구(우)</t>
  </si>
  <si>
    <t>상계역(4번출구)</t>
  </si>
  <si>
    <t>수락산역 4번출구</t>
  </si>
  <si>
    <t>노일초등학교 앞</t>
  </si>
  <si>
    <t>당고개공원 대여소</t>
  </si>
  <si>
    <t>KT 노원점 건물 앞</t>
  </si>
  <si>
    <t>한내근린공원 북측</t>
  </si>
  <si>
    <t>한내근린공원 남측</t>
  </si>
  <si>
    <t>태릉입구역 8번출구</t>
  </si>
  <si>
    <t>당고개입구 오거리</t>
  </si>
  <si>
    <t>맥도날드 상계점 앞</t>
  </si>
  <si>
    <t>공릉1단지아파트</t>
  </si>
  <si>
    <t>중계동 을지중학교</t>
  </si>
  <si>
    <t>동해문화예술관앞</t>
  </si>
  <si>
    <t>중계역 6번출구</t>
  </si>
  <si>
    <t>중계역 3번출구</t>
  </si>
  <si>
    <t>노원경찰서교차로</t>
  </si>
  <si>
    <t>상계동수락리버시티</t>
  </si>
  <si>
    <t>월계문화체육센터</t>
  </si>
  <si>
    <t>육군사관학교 앞</t>
  </si>
  <si>
    <t>노원역 5번출구</t>
  </si>
  <si>
    <t>서울북부고용센터앞</t>
  </si>
  <si>
    <t>삼육대 제3과학관</t>
  </si>
  <si>
    <t>성서대학교 밀알관</t>
  </si>
  <si>
    <t>현대6차 아파트</t>
  </si>
  <si>
    <t>노원문화예술회관</t>
  </si>
  <si>
    <t>태릉입구역 5번출구</t>
  </si>
  <si>
    <t>마들역 7번출구</t>
  </si>
  <si>
    <t>도봉운전면허시험장</t>
  </si>
  <si>
    <t>마들역 3번출구</t>
  </si>
  <si>
    <t>온곡초교 교차로</t>
  </si>
  <si>
    <t>수락리버시티4단지</t>
  </si>
  <si>
    <t>녹천역 1번출구 앞</t>
  </si>
  <si>
    <t>도봉구청 정문앞</t>
  </si>
  <si>
    <t>도봉산광역환승센터앞</t>
  </si>
  <si>
    <t>쌍문역4번출구 주변</t>
  </si>
  <si>
    <t>쌍문동 이안아파트 앞</t>
  </si>
  <si>
    <t>하나로마트 창동점</t>
  </si>
  <si>
    <t>시립창동운동장 입구</t>
  </si>
  <si>
    <t>창동역 2번출구</t>
  </si>
  <si>
    <t>창동청소년수련관</t>
  </si>
  <si>
    <t>방학동학마을도서관</t>
  </si>
  <si>
    <t>서울도봉초등학교인근</t>
  </si>
  <si>
    <t>서울북부지방법원</t>
  </si>
  <si>
    <t>삼익세라믹아파트교차로</t>
  </si>
  <si>
    <t>도봉고등학교 맞은편</t>
  </si>
  <si>
    <t>도봉산역 교차로 앞</t>
  </si>
  <si>
    <t>제일강산수산입구</t>
  </si>
  <si>
    <t>하나은행 (창동점)</t>
  </si>
  <si>
    <t>KT방학지사 앞</t>
  </si>
  <si>
    <t>북한산 코오롱 하늘채</t>
  </si>
  <si>
    <t xml:space="preserve"> 다이소방학점 앞</t>
  </si>
  <si>
    <t>흑석한강푸르지오 106동앞</t>
  </si>
  <si>
    <t>한강 현대아파트 건너편</t>
  </si>
  <si>
    <t>대림아파트 후문 상가 옆</t>
  </si>
  <si>
    <t>숭실대 입구역3번 출구 앞</t>
  </si>
  <si>
    <t>노량진역 2번 출구 앞</t>
  </si>
  <si>
    <t>LG전자 베스트? 대리점 앞</t>
  </si>
  <si>
    <t>sk신내 주유소앞(용마산로)</t>
  </si>
  <si>
    <t>번동주공5단지 관리사무소 앞</t>
  </si>
  <si>
    <t>미아역 3번,4번 출구 사이</t>
  </si>
  <si>
    <t>이디야 커피 수유역점 앞</t>
  </si>
  <si>
    <t>세븐일레븐 수유장미원점 앞</t>
  </si>
  <si>
    <t>월드전기조명인테리어(우이동)</t>
  </si>
  <si>
    <t>번3동 주민센터 교차로</t>
  </si>
  <si>
    <t>번동 주공3, 4단지 교차로</t>
  </si>
  <si>
    <t>번동 두산위브 101동 옆</t>
  </si>
  <si>
    <t>예수그리스도후기성도교회 앞</t>
  </si>
  <si>
    <t>4.19민주묘지 입구사거리</t>
  </si>
  <si>
    <t>4.19민주묘지역 1번출구</t>
  </si>
  <si>
    <t>하계동 중평어린이공원 앞</t>
  </si>
  <si>
    <t>하계2동 공항버스정류장 옆</t>
  </si>
  <si>
    <t>백병원 사거리 농협은행 앞</t>
  </si>
  <si>
    <t>상계3.4동 주민센터 대여소</t>
  </si>
  <si>
    <t>중앙하이츠 아파트 입구</t>
  </si>
  <si>
    <t>중계종합사회복지관 교차로</t>
  </si>
  <si>
    <t>불암고등학교 앞 횡단보도</t>
  </si>
  <si>
    <t>온수골사거리(스타벅스앞)</t>
  </si>
  <si>
    <t>상계주공2단지 219동</t>
  </si>
  <si>
    <t>도봉문화정보도서관 삼거리</t>
  </si>
  <si>
    <t>서울특별시교육청도봉도서관</t>
  </si>
  <si>
    <t>도봉구 쌍문동 315-488</t>
  </si>
  <si>
    <t>도봉구청 옆(중랑천변)</t>
  </si>
  <si>
    <t>신도봉사거리 버스정류장</t>
  </si>
  <si>
    <t>창동주공17단지 상가앞</t>
  </si>
  <si>
    <t>방학사거리 (봄마당 앞)</t>
  </si>
  <si>
    <t xml:space="preserve"> 창동 주공 4단지 입구 옆</t>
  </si>
  <si>
    <t xml:space="preserve"> ESA아파트 상가 앞</t>
  </si>
  <si>
    <t xml:space="preserve"> 피자헛 앞(도봉병원 옆)</t>
  </si>
  <si>
    <t>솔밭공원역 1번출구 앞</t>
  </si>
  <si>
    <t>북한산 한신휴플러스APT앞</t>
  </si>
  <si>
    <t>북서울교회 버스정류소 앞</t>
  </si>
  <si>
    <t>도봉구 도봉동 646-1</t>
  </si>
  <si>
    <t>시립도봉노인복지관 버스정류소</t>
  </si>
  <si>
    <t>에이스하이엔드타워8차 앞</t>
  </si>
  <si>
    <t>독산역 2번출구 자전거주차장</t>
  </si>
  <si>
    <t>에이스하이엔드타워9차 앞</t>
  </si>
  <si>
    <t>금천구청 앞 자전거거치대</t>
  </si>
  <si>
    <t>신한은행 시흥대로금융센터지점</t>
  </si>
  <si>
    <t>한신아파트 앞 육교 아래</t>
  </si>
  <si>
    <t>월드메르디앙 벤처센터 2차</t>
  </si>
  <si>
    <t>롯데캐슬골드파크1차 동문</t>
  </si>
  <si>
    <t>독산주공 14단지 버스정류소</t>
  </si>
  <si>
    <t>롯데캐슬골드파크1차 서문</t>
  </si>
  <si>
    <t>가산디지털단지 7번출구</t>
  </si>
  <si>
    <t>가산아네스트 오피스텔 앞</t>
  </si>
  <si>
    <t>서울디자인직업전문학교 앞</t>
  </si>
  <si>
    <t>스타즈호텔독산 빌딩 앞</t>
  </si>
  <si>
    <t>우리은행 시흥남자동화점 앞</t>
  </si>
  <si>
    <t>구일우성(아) 육교 밑</t>
  </si>
  <si>
    <t>신도림역 1번 출구 앞</t>
  </si>
  <si>
    <t>도림천역 1번 출구 앞</t>
  </si>
  <si>
    <t>서울미래초등학교 사거리</t>
  </si>
  <si>
    <t>동양미래대학교 정문 옆</t>
  </si>
  <si>
    <t>개봉지구대 개봉치안센터</t>
  </si>
  <si>
    <t>고척근린공원 고척도서관 앞</t>
  </si>
  <si>
    <t>개봉푸르지오아파트 상가</t>
  </si>
  <si>
    <t>삼환로즈빌아파트 105동 옆</t>
  </si>
  <si>
    <t>남구로역 5번 출입구 앞</t>
  </si>
  <si>
    <t>대림역 1번 출입구 밑</t>
  </si>
  <si>
    <t>동인오피스텔 건너편 소공원</t>
  </si>
  <si>
    <t>천왕역 1번 출입구 앞</t>
  </si>
  <si>
    <t>천왕이펜하우스5단지 앞</t>
  </si>
  <si>
    <t>구로구배드민턴실내체육관 앞</t>
  </si>
  <si>
    <t>구일역 1번 출입구 앞</t>
  </si>
  <si>
    <t>노량진근린공원 대방공원</t>
  </si>
  <si>
    <t>장승배기역2번출구뒷편쪽</t>
  </si>
  <si>
    <t>신대방삼거리역 3번출구쪽</t>
  </si>
  <si>
    <t>신대방삼거리역 6번출구쪽</t>
  </si>
  <si>
    <t>동작역 5번출구 동작주차공원</t>
  </si>
  <si>
    <t>정금마을 마을버스정류장</t>
  </si>
  <si>
    <t>사당동 아르테스 웨딩앞</t>
  </si>
  <si>
    <t>서울 노원구 상계동 770-2
(도로명) 서울 노원구 덕릉로 450</t>
  </si>
  <si>
    <t>중계동 노원구민체육센터 옆(중1-2)</t>
  </si>
  <si>
    <t>LG전자 별관동(호서대 벤처타워 맞은편)</t>
  </si>
  <si>
    <t>홈플러스 시흥점 맞은편 다비치안경 앞</t>
  </si>
  <si>
    <t>미림여고입구 교차로</t>
  </si>
  <si>
    <t>서울신성초등학교</t>
  </si>
  <si>
    <t>신림1교 교차로</t>
  </si>
  <si>
    <t>은천초등학교 육교</t>
  </si>
  <si>
    <t>서울산업정보학교</t>
  </si>
  <si>
    <t xml:space="preserve"> 창동시장입구 사거리</t>
  </si>
  <si>
    <t>서울북부광역등기국</t>
  </si>
  <si>
    <t>서울북부지방법원 앞</t>
  </si>
  <si>
    <t>태양중앙교회 앞</t>
  </si>
  <si>
    <t>성원APT버스정류소</t>
  </si>
  <si>
    <t>도봉한신아파트 주변</t>
  </si>
  <si>
    <t>신동아타워 버스정류소</t>
  </si>
  <si>
    <t>반석교회(쌍문동)</t>
  </si>
  <si>
    <t>신원리베르텔 앞</t>
  </si>
  <si>
    <t>서울디지털운동장 앞</t>
  </si>
  <si>
    <t>갑을그레이트밸리 앞</t>
  </si>
  <si>
    <t>금천폭포공원 앞</t>
  </si>
  <si>
    <t>서울 시흥동우체국 앞</t>
  </si>
  <si>
    <t>상신정비공업 앞</t>
  </si>
  <si>
    <t>독산근린공원 입구</t>
  </si>
  <si>
    <t>메이퀸웨딩컨벤션 앞</t>
  </si>
  <si>
    <t>홈플러스 금천점 앞</t>
  </si>
  <si>
    <t>빅마켓 금천점 앞</t>
  </si>
  <si>
    <t>한양수자인아파트 앞</t>
  </si>
  <si>
    <t>솔브레인이엔지 뒤편</t>
  </si>
  <si>
    <t>가산동 주민센터</t>
  </si>
  <si>
    <t>금천구립 독산도서관</t>
  </si>
  <si>
    <t>수출의 다리 아래</t>
  </si>
  <si>
    <t>벽산 디지털밸리 5차</t>
  </si>
  <si>
    <t>대륭포스트타워5차</t>
  </si>
  <si>
    <t>혜명양로원 담장 옆</t>
  </si>
  <si>
    <t>코오롱테크노밸리</t>
  </si>
  <si>
    <t>성지아파트 옆 도로변</t>
  </si>
  <si>
    <t>대륭테크노타운 18차</t>
  </si>
  <si>
    <t>금천구청앞(M빌딩)</t>
  </si>
  <si>
    <t>서울안천초등학교 옆</t>
  </si>
  <si>
    <t>대륭포스트타워6차 앞</t>
  </si>
  <si>
    <t>독산3동주민센터 앞</t>
  </si>
  <si>
    <t>신도림동주민센터 앞</t>
  </si>
  <si>
    <t>해원리바파크 육교 밑</t>
  </si>
  <si>
    <t>낙원교회 맞은편</t>
  </si>
  <si>
    <t>구로디지털단지역 앞</t>
  </si>
  <si>
    <t>한신휴아파트 앞</t>
  </si>
  <si>
    <t>고척스카이돔구장 광장</t>
  </si>
  <si>
    <t>삼부르네상스파크빌</t>
  </si>
  <si>
    <t>개봉역(북측광장)</t>
  </si>
  <si>
    <t>오류동역 2번출구</t>
  </si>
  <si>
    <t>한진아파트 입구</t>
  </si>
  <si>
    <t>천왕연지타운2단지 앞</t>
  </si>
  <si>
    <t>디지털입구 교차로</t>
  </si>
  <si>
    <t>도야미리숯불갈비 앞</t>
  </si>
  <si>
    <t>천왕역 4번출구 뒤</t>
  </si>
  <si>
    <t>구일고등학교 정문</t>
  </si>
  <si>
    <t>강서수도사업소민원센터</t>
  </si>
  <si>
    <t>신도림테크노근린공원</t>
  </si>
  <si>
    <t>가리봉동주민센터</t>
  </si>
  <si>
    <t>참새공원(백곡경노당)</t>
  </si>
  <si>
    <t>한마을아파트 정문상가</t>
  </si>
  <si>
    <t>오정초교 앞 보도육교</t>
  </si>
  <si>
    <t>구로동롯데아파트</t>
  </si>
  <si>
    <t>구로1동우체국 앞</t>
  </si>
  <si>
    <t>개봉아이파크아파트 앞</t>
  </si>
  <si>
    <t>고척LIGA아파트 앞</t>
  </si>
  <si>
    <t>오류동역 맞은편</t>
  </si>
  <si>
    <t>금강수목원아파트 앞</t>
  </si>
  <si>
    <t>삼성전자 물류센터 앞</t>
  </si>
  <si>
    <t>수궁동 성당 주변</t>
  </si>
  <si>
    <t>노들역 1번출구</t>
  </si>
  <si>
    <t>녹십초요양병원앞</t>
  </si>
  <si>
    <t>장승배기역 5번출구</t>
  </si>
  <si>
    <t>보라매역 8번출구</t>
  </si>
  <si>
    <t>상도역 1번출구</t>
  </si>
  <si>
    <t>흑석역 4번출구</t>
  </si>
  <si>
    <t>흑석역 1번출구</t>
  </si>
  <si>
    <t>중앙대학교 정문 1</t>
  </si>
  <si>
    <t>이수역 11번출구쪽</t>
  </si>
  <si>
    <t>사당역 7번출구쪽</t>
  </si>
  <si>
    <t>동작역 7번출구</t>
  </si>
  <si>
    <t>비계 버스정류소</t>
  </si>
  <si>
    <t>노량진역 5번출구</t>
  </si>
  <si>
    <t>사당중학교 버스정류소</t>
  </si>
  <si>
    <t>삼일초등학교 인근</t>
  </si>
  <si>
    <t>동작구민 체육센터</t>
  </si>
  <si>
    <t>노량진동 맥도널드앞</t>
  </si>
  <si>
    <t>상도 아이파크 아파트</t>
  </si>
  <si>
    <t>남성역3번출구 뒤</t>
  </si>
  <si>
    <t>보라매공원 정문</t>
  </si>
  <si>
    <t>대방역 4번출구</t>
  </si>
  <si>
    <t>서울시여성가족재단</t>
  </si>
  <si>
    <t>총신대 앞(육교)</t>
  </si>
  <si>
    <t>노들나루공원 입구</t>
  </si>
  <si>
    <t>노들역 3번출구</t>
  </si>
  <si>
    <t>빕스 대방점 앞</t>
  </si>
  <si>
    <t>중앙대학교 정문</t>
  </si>
  <si>
    <t>7호선 이수역7번출구</t>
  </si>
  <si>
    <t>상도중앙하이츠빌 입구</t>
  </si>
  <si>
    <t>기아자동차 사당점 앞</t>
  </si>
  <si>
    <t>상도SH빌아파트 입구</t>
  </si>
  <si>
    <t xml:space="preserve">숭실대학교(중문) </t>
  </si>
  <si>
    <t>경문고등학교 앞</t>
  </si>
  <si>
    <t>신림동 우방아파트</t>
  </si>
  <si>
    <t>미성동 신림체육센터</t>
  </si>
  <si>
    <t>사당역 5번출구</t>
  </si>
  <si>
    <t>난곡 새마을금고</t>
  </si>
  <si>
    <t>은천로입구 가로공원</t>
  </si>
  <si>
    <t>조원동 미성아파트</t>
  </si>
  <si>
    <t>서울대입구역 1번출구</t>
  </si>
  <si>
    <t>관악농협농산물백화점</t>
  </si>
  <si>
    <t>에이스에이존빌딩</t>
  </si>
  <si>
    <t>관악동작견인차량보관소</t>
  </si>
  <si>
    <t>중앙동 동진빌딩</t>
  </si>
  <si>
    <t>보성운수차고지 맞은편</t>
  </si>
  <si>
    <t>영어마을 관악캠프</t>
  </si>
  <si>
    <t>신림역 5번출구</t>
  </si>
  <si>
    <t>낙성대 과학전시관</t>
  </si>
  <si>
    <t>KT&amp;G 관악지점</t>
  </si>
  <si>
    <t>신림역 8번출구</t>
  </si>
  <si>
    <t>교보타워 버스정류장(신논현역 3번출구 후면)</t>
  </si>
  <si>
    <t>르네상스 호텔 사거리 역삼지하보도 7번출구 앞</t>
  </si>
  <si>
    <t>신도림2차e편한세상아파트 203동 앞</t>
  </si>
  <si>
    <t>신도림4차 e편한세상 아파트 1109동 앞</t>
  </si>
  <si>
    <t>신설, 지장물있음(보도상 불법적치물)</t>
  </si>
  <si>
    <t>항동지구8단지 803동 옆(주차장입구)</t>
  </si>
  <si>
    <t>바닥 맨홀, 버스정류장에 가까워 협소</t>
  </si>
  <si>
    <t>래미안DMC루센티아 아파트 109동 앞</t>
  </si>
  <si>
    <t>오목로 332(LG베스트샵 목동점앞)</t>
  </si>
  <si>
    <t>독산동 1152-4 자전거도로 시작점 뒤</t>
  </si>
  <si>
    <t>사근동길74 맞은편 교량아래(내부순환로)</t>
  </si>
  <si>
    <t>사근동길65 맞은편 교량아래(내부순환로)</t>
  </si>
  <si>
    <t>안양천변 따릉이 대여소 설치 요청 지역</t>
  </si>
  <si>
    <t>독산동 142-7 동물병원 주차장 앞</t>
  </si>
  <si>
    <t>독산동 1081-14 원조 마포갈비 앞</t>
  </si>
  <si>
    <t>공개공지 아파트형 공장 입주자 협의 필요</t>
  </si>
  <si>
    <t>신설, 자전거보관대 있음(철거 가능)</t>
  </si>
  <si>
    <t>성수이로3(성수동2가, 한강한신아파트)</t>
  </si>
  <si>
    <t>서울 구로구 온수동 51-7, 53-18</t>
  </si>
  <si>
    <t>시흥동 808-35 앞 거주자우선주차 옆</t>
  </si>
  <si>
    <t>따릉이 대여소 설치 요청 민원 다수 지역</t>
  </si>
  <si>
    <t>금천세무서(시흥대로152길 11-21) 앞</t>
  </si>
  <si>
    <t>목동동로 189(B동 앞 사거리코너)</t>
  </si>
  <si>
    <t>민원인 따릉이 대여소 설치 요청 지역</t>
  </si>
  <si>
    <t>강서로532(가양동, 동신,대아아파트)</t>
  </si>
  <si>
    <t>초과거치시 사유지 침범 민원발생 우려됨.</t>
  </si>
  <si>
    <t>상가측 주차공간과 인접 민원발생 우려됨.</t>
  </si>
  <si>
    <t>차량주차어려움. 인도난간 작업장애 예상.</t>
  </si>
  <si>
    <t>개통가능 거치대 15대로 증설 바람.</t>
  </si>
  <si>
    <t>인도폭 좁음 통행불편 민원발생우려됨.</t>
  </si>
  <si>
    <t>가드레일 및 택시가 상시가득한 승강장</t>
  </si>
  <si>
    <t>천호동 256-2(선사로 82건너편)</t>
  </si>
  <si>
    <t>펜스로 인해 상하차불가,오르막 경사 심함</t>
  </si>
  <si>
    <t>배송작업을 위해 휀스 일부철거 협조필요</t>
  </si>
  <si>
    <t>글래드라이브 강남
(언주역 4번 출구)</t>
  </si>
  <si>
    <t>펜스로 인해 민원발생시 대처하기 어려움</t>
  </si>
  <si>
    <t>도서관입구막음 및 상시정체구간 차량정차불가</t>
  </si>
  <si>
    <t>도로폭좁아서 마을버스등 차량 혼잡예상</t>
  </si>
  <si>
    <t>인도 협소/주정차 어려움/교통량 혼잡</t>
  </si>
  <si>
    <t>일반자전거 거치대 철거필요/주정차 어려움</t>
  </si>
  <si>
    <t>기존 대여소와 5m,
어린이 보호구역</t>
  </si>
  <si>
    <t xml:space="preserve">2164. 관악우체국 대여소와 100미터 </t>
  </si>
  <si>
    <t>사거리 대각선으로 
2곳 예정지 중 한곳</t>
  </si>
  <si>
    <t>건너편 945 기자촌사거리 
대여소 운영중</t>
  </si>
  <si>
    <t>위치 불명확(실사필요)/차량 진출입 불가</t>
  </si>
  <si>
    <t>인근 운영대여소 3개로 추가설치 불필요</t>
  </si>
  <si>
    <t xml:space="preserve"> 가드레일 설치되어 있고 보도 폭 좁음.</t>
  </si>
  <si>
    <t>주차혼잡  이수교 남단 대여소와 인접</t>
  </si>
  <si>
    <t>2195.은천교회 대여소와 80미터 이내</t>
  </si>
  <si>
    <t>펜스로 인해 상하차불가,주차장입구 혼잡</t>
  </si>
  <si>
    <t>고투몰 게이트15와 중복되는 부분 있음</t>
  </si>
  <si>
    <t>건너편 905 구파발역 
2번 출구 운영중</t>
  </si>
  <si>
    <t>회전로터리 코너,
주차불가(버스차고지)</t>
  </si>
  <si>
    <t>인접대여소(정신의료원농협)어린이보호구역</t>
  </si>
  <si>
    <t>편도 2차선 차도 보도 폭 좁고 육교 위치</t>
  </si>
  <si>
    <t>설치가능, 안전펜스로 인해 회수분배 어려움</t>
  </si>
  <si>
    <t>주정차 불가(교통량혼잡)/안전사고 우려</t>
  </si>
  <si>
    <t>분배작업을위한 휀스 일부철거 협조필요</t>
  </si>
  <si>
    <t xml:space="preserve">횡단보도/펜스/은행주차장앞,차량 정차 </t>
  </si>
  <si>
    <t>불가(상수도맨홀, 우회전1차로 주차불가)</t>
  </si>
  <si>
    <t>횡단보도와 버스정류장 인접으로 혼잡우려</t>
  </si>
  <si>
    <t>가산디지털2로 179 앞(공개공지구간)</t>
  </si>
  <si>
    <t>버스정류장인접 및 소화전인접으로 설치불가</t>
  </si>
  <si>
    <t>향후 보행자 펜스설치시, 관리가 불가능함.</t>
  </si>
  <si>
    <r>
      <rPr>
        <sz val="11"/>
        <color rgb="FF000000"/>
        <rFont val="맑은 고딕"/>
        <family val="3"/>
        <charset val="129"/>
      </rPr>
      <t>신도림</t>
    </r>
    <r>
      <rPr>
        <sz val="11"/>
        <color rgb="FF000000"/>
        <rFont val="Arial"/>
        <family val="2"/>
      </rPr>
      <t>7</t>
    </r>
    <r>
      <rPr>
        <sz val="11"/>
        <color rgb="FF000000"/>
        <rFont val="맑은 고딕"/>
        <family val="3"/>
        <charset val="129"/>
      </rPr>
      <t>차</t>
    </r>
    <r>
      <rPr>
        <sz val="11"/>
        <color rgb="FF000000"/>
        <rFont val="Arial"/>
        <family val="2"/>
      </rPr>
      <t>e</t>
    </r>
    <r>
      <rPr>
        <sz val="11"/>
        <color rgb="FF000000"/>
        <rFont val="맑은 고딕"/>
        <family val="3"/>
        <charset val="129"/>
      </rPr>
      <t>편한세상아파트</t>
    </r>
    <r>
      <rPr>
        <sz val="11"/>
        <color rgb="FF000000"/>
        <rFont val="Arial"/>
        <family val="2"/>
      </rPr>
      <t xml:space="preserve"> 803</t>
    </r>
    <r>
      <rPr>
        <sz val="11"/>
        <color rgb="FF000000"/>
        <rFont val="맑은 고딕"/>
        <family val="3"/>
        <charset val="129"/>
      </rPr>
      <t>동</t>
    </r>
    <r>
      <rPr>
        <sz val="11"/>
        <color rgb="FF000000"/>
        <rFont val="Arial"/>
        <family val="2"/>
      </rPr>
      <t xml:space="preserve"> </t>
    </r>
    <r>
      <rPr>
        <sz val="11"/>
        <color rgb="FF000000"/>
        <rFont val="맑은 고딕"/>
        <family val="3"/>
        <charset val="129"/>
      </rPr>
      <t>앞</t>
    </r>
  </si>
  <si>
    <t>불가(1차선이라 작업시 일반차량 통행불가)</t>
  </si>
  <si>
    <t>애오개역 방향 약40m 지점 이동설치</t>
  </si>
  <si>
    <r>
      <rPr>
        <sz val="11"/>
        <color rgb="FF000000"/>
        <rFont val="맑은 고딕"/>
        <family val="3"/>
        <charset val="129"/>
      </rPr>
      <t>래미안</t>
    </r>
    <r>
      <rPr>
        <sz val="11"/>
        <color rgb="FF000000"/>
        <rFont val="Calibri"/>
        <family val="2"/>
      </rPr>
      <t>DMC</t>
    </r>
    <r>
      <rPr>
        <sz val="11"/>
        <color rgb="FF000000"/>
        <rFont val="맑은 고딕"/>
        <family val="3"/>
        <charset val="129"/>
      </rPr>
      <t>루센티아</t>
    </r>
    <r>
      <rPr>
        <sz val="11"/>
        <color rgb="FF000000"/>
        <rFont val="Calibri"/>
        <family val="2"/>
      </rPr>
      <t xml:space="preserve"> </t>
    </r>
    <r>
      <rPr>
        <sz val="11"/>
        <color rgb="FF000000"/>
        <rFont val="맑은 고딕"/>
        <family val="3"/>
        <charset val="129"/>
      </rPr>
      <t>아파트</t>
    </r>
    <r>
      <rPr>
        <sz val="11"/>
        <color rgb="FF000000"/>
        <rFont val="Calibri"/>
        <family val="2"/>
      </rPr>
      <t xml:space="preserve"> 110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</si>
  <si>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상가 밀집지역 및 교차로 교통혼잡지역</t>
  </si>
  <si>
    <t>주차장입구 진입로로 분배차량 주차불가</t>
  </si>
  <si>
    <t>잠실나들목3(리센츠아파트 201동앞)</t>
  </si>
  <si>
    <r>
      <rPr>
        <sz val="11"/>
        <color rgb="FF000000"/>
        <rFont val="돋움"/>
        <family val="3"/>
        <charset val="129"/>
      </rPr>
      <t>잠실나들목</t>
    </r>
    <r>
      <rPr>
        <sz val="11"/>
        <color rgb="FF000000"/>
        <rFont val="Arial"/>
        <family val="2"/>
      </rPr>
      <t>3(</t>
    </r>
    <r>
      <rPr>
        <sz val="11"/>
        <color rgb="FF000000"/>
        <rFont val="돋움"/>
        <family val="3"/>
        <charset val="129"/>
      </rPr>
      <t>리센츠아파트</t>
    </r>
    <r>
      <rPr>
        <sz val="11"/>
        <color rgb="FF000000"/>
        <rFont val="Arial"/>
        <family val="2"/>
      </rPr>
      <t xml:space="preserve"> 201</t>
    </r>
    <r>
      <rPr>
        <sz val="11"/>
        <color rgb="FF000000"/>
        <rFont val="돋움"/>
        <family val="3"/>
        <charset val="129"/>
      </rPr>
      <t>동앞</t>
    </r>
    <r>
      <rPr>
        <sz val="11"/>
        <color rgb="FF000000"/>
        <rFont val="Arial"/>
        <family val="2"/>
      </rPr>
      <t>)</t>
    </r>
  </si>
  <si>
    <t>고속터미널역 8-1번, 8-2번 출구 사이</t>
  </si>
  <si>
    <t>서울과학기술대학교(어학교육원)</t>
  </si>
  <si>
    <t>신창중학교 후문 맞은편 버스정류장</t>
  </si>
  <si>
    <t xml:space="preserve"> 상암월드컵파크5단지(상암중학교)</t>
  </si>
  <si>
    <t>흑석 아크로리버하임(103동)</t>
  </si>
  <si>
    <t>흑석롯데캐슬에듀포레(107동)</t>
  </si>
  <si>
    <t>서초현대4차아파트 201동 맞은편</t>
  </si>
  <si>
    <t>삼성타운(삼성생명) A동 맞은편</t>
  </si>
  <si>
    <t>LH서초3단지 301동 맞은편</t>
  </si>
  <si>
    <t>신영 ROYAL PALACE 앞</t>
  </si>
  <si>
    <t>삼성중앙역4번출구(문화센터더 리빌)</t>
  </si>
  <si>
    <t>삼호아파트 2동 ( 간선도로)</t>
  </si>
  <si>
    <t>삼호물산버스정류장(23370) 옆</t>
  </si>
  <si>
    <t>개포래미안포레스트아파트 107동 앞</t>
  </si>
  <si>
    <t>개포1단지아파트 입구 (보도육교)</t>
  </si>
  <si>
    <t>구룡사 앞 교차로 (보도육교)</t>
  </si>
  <si>
    <t>영동3교 북단(우성캐릭터 앞 보도)</t>
  </si>
  <si>
    <t>구룡터널 입구(개포1단지아파트)</t>
  </si>
  <si>
    <t>밀알학교 입구 (삼성서울병원 입구)</t>
  </si>
  <si>
    <t>세곡동 사거리(대왕초등학교 정류장)</t>
  </si>
  <si>
    <t>선정릉 디캠프(D.CAMP)앞</t>
  </si>
  <si>
    <t>강남파이낸스센터앞(역삼역2번출구)</t>
  </si>
  <si>
    <t>학여울역 사거리(LG베스트샵 앞)</t>
  </si>
  <si>
    <t>영희초교 사거리(래미안개포루체하임)</t>
  </si>
  <si>
    <t>반포중학교 앞(세화여고 맞은편)</t>
  </si>
  <si>
    <t>대한무역투자진흥공사 KOTRA 앞</t>
  </si>
  <si>
    <t>우성아파트사거리 (기업은행앞)</t>
  </si>
  <si>
    <t>위례동주민센터 맞은편 근린공원</t>
  </si>
  <si>
    <t>신논현역2번출구(신논현타워 앞)</t>
  </si>
  <si>
    <t>경찰병원역 1,2번 출구 사이</t>
  </si>
  <si>
    <t>잠실나들목2(엘스아파트136동)</t>
  </si>
  <si>
    <t>위례22단지 2208동 다리앞</t>
  </si>
  <si>
    <t>송파 레미니스1단지 102동 앞</t>
  </si>
  <si>
    <t>올림픽선수촌아파트 136동 앞</t>
  </si>
  <si>
    <t>올림픽공원사거리(선수촌아파트)</t>
  </si>
  <si>
    <t>항동지구 11단지 1103동 앞</t>
  </si>
  <si>
    <t>항동지구 10단지 1001동 앞</t>
  </si>
  <si>
    <t>사당역10번출구(금강빌딩)</t>
  </si>
  <si>
    <t>e편한세상 상도노빌리티 앞</t>
  </si>
  <si>
    <t>흑석한강푸르지오(110동)</t>
  </si>
  <si>
    <t>이수역9번출구(맥도날드)</t>
  </si>
  <si>
    <t>서울특별시 동작관악교육지원청</t>
  </si>
  <si>
    <t>서울대입구역 마에스트로</t>
  </si>
  <si>
    <t>신림동걷고싶은문화의거리입구</t>
  </si>
  <si>
    <t>구암초등학교 버스정류장</t>
  </si>
  <si>
    <t>현대시장사거리(신한은행)</t>
  </si>
  <si>
    <t xml:space="preserve">삼성서비스센터(관악점) </t>
  </si>
  <si>
    <t>내곡3단지 어린이공원 앞</t>
  </si>
  <si>
    <t>고속터미널역 5번출구 앞</t>
  </si>
  <si>
    <t>백석예술대학교 제3캠퍼스 앞</t>
  </si>
  <si>
    <t>하나은행 방배동지점 앞</t>
  </si>
  <si>
    <t>서울남부터미널 대합실 입구</t>
  </si>
  <si>
    <t>서초신동아1차아파트 옆</t>
  </si>
  <si>
    <t>서초리슈빌S 글로벌 앞</t>
  </si>
  <si>
    <t>양재역 11번 출구 앞</t>
  </si>
  <si>
    <t>하나로클럽 양재점 맞은편</t>
  </si>
  <si>
    <t>시민의숲역 1번출구 옆</t>
  </si>
  <si>
    <t>더케이호텔 입구(양재2)</t>
  </si>
  <si>
    <t>마곡나루역 5번출구 뒤편</t>
  </si>
  <si>
    <t>한신16차아파트 119동 앞</t>
  </si>
  <si>
    <t>잠원역 3번-4번 출구사이</t>
  </si>
  <si>
    <t>양재시민의숲역 3번출구</t>
  </si>
  <si>
    <t>영동1교 (양재천근린공원)</t>
  </si>
  <si>
    <t>방배래미안아트힐 101동앞</t>
  </si>
  <si>
    <t>MCM 본사 직영점 앞</t>
  </si>
  <si>
    <t>청담역(우리들병원 앞)</t>
  </si>
  <si>
    <t>압구정 한양 3차 아파트</t>
  </si>
  <si>
    <t>청담동 맥도날드 옆(위치)</t>
  </si>
  <si>
    <t>압구정역 2번 출구 옆</t>
  </si>
  <si>
    <t>학동로 래미안 아파트 앞</t>
  </si>
  <si>
    <t>도곡역 대치지구대 방향</t>
  </si>
  <si>
    <t>청담역 13번 출구 앞</t>
  </si>
  <si>
    <t>주식회사 오뚜기 정문 앞</t>
  </si>
  <si>
    <t>뱅뱅사거리 랜드마크타워 앞</t>
  </si>
  <si>
    <t>천주교 대치 2동 교회 옆</t>
  </si>
  <si>
    <t>대모산입구역 2번출구 앞</t>
  </si>
  <si>
    <t>3호선 매봉역 3번출구앞</t>
  </si>
  <si>
    <t>세곡사거리 대왕파출소 앞</t>
  </si>
  <si>
    <t>일원역 4~5번 출구 사이</t>
  </si>
  <si>
    <t>포스코사거리(기업은행)</t>
  </si>
  <si>
    <t>서울본부세관(건설회관 앞)</t>
  </si>
  <si>
    <t>청소년수련관(수영장)앞</t>
  </si>
  <si>
    <t>래미안그레이튼102동앞</t>
  </si>
  <si>
    <t>역삼빌딩 앞(하나은행 옆)</t>
  </si>
  <si>
    <t>강남구청역 2번출구 뒤</t>
  </si>
  <si>
    <t>국립국악중,고교 정문 맞은편</t>
  </si>
  <si>
    <t>삼성역 5~6번 출구 사이</t>
  </si>
  <si>
    <t>도곡1동 주민센터 교차로</t>
  </si>
  <si>
    <t>도곡동 경남아파트 건너편</t>
  </si>
  <si>
    <t>역삼동 sk뷰 501동앞</t>
  </si>
  <si>
    <t>대모산입구역 4번 출구 앞</t>
  </si>
  <si>
    <t>도곡역 아카데미스위트 앞</t>
  </si>
  <si>
    <t>봉은사역 1,2번 출구</t>
  </si>
  <si>
    <t>압구정로데오역 6번출구</t>
  </si>
  <si>
    <t>강남한신휴플러스 6단지</t>
  </si>
  <si>
    <t>LG유플러스 (방배사옥)</t>
  </si>
  <si>
    <t>본마을 노인복지센터 앞</t>
  </si>
  <si>
    <t>서초3교(효령로69길 방면)</t>
  </si>
  <si>
    <t>서초2교(사임당로 방면)</t>
  </si>
  <si>
    <t>서초1교 (진흥아파트 방면)</t>
  </si>
  <si>
    <t>서초3교(효령로70길 방면)</t>
  </si>
  <si>
    <t>우리은행 방배동지점 앞</t>
  </si>
  <si>
    <t>반포1동 자율방범초소 옆</t>
  </si>
  <si>
    <t>국립중앙도서관(국제회의장옆)</t>
  </si>
  <si>
    <t>LH 서초 4단지 403동</t>
  </si>
  <si>
    <t>보성중고등학교 후문 앞</t>
  </si>
  <si>
    <t>송파나루역 4번 출구옆</t>
  </si>
  <si>
    <t>문정시영아파트 5동 앞 공원</t>
  </si>
  <si>
    <t>위례포레샤인아파트 2318동</t>
  </si>
  <si>
    <t>성내5교 (GS주유소)</t>
  </si>
  <si>
    <t>헬리오시티 112동 앞</t>
  </si>
  <si>
    <t>잠실 자전거 수리센터 앞</t>
  </si>
  <si>
    <t>풍납동 아이파크 107동 앞</t>
  </si>
  <si>
    <t>경찰병원역 3번출구 앞</t>
  </si>
  <si>
    <t>송파 파인타운 11단지</t>
  </si>
  <si>
    <t>롯데리아 개포점앞</t>
  </si>
  <si>
    <t>농협 관악문성지점</t>
  </si>
  <si>
    <t>낙성대역 1번출구</t>
  </si>
  <si>
    <t>봉천역 2번출구</t>
  </si>
  <si>
    <t>서울대입구역 5번출구</t>
  </si>
  <si>
    <t>조원동서울본병원</t>
  </si>
  <si>
    <t>보라매공원 보도육교</t>
  </si>
  <si>
    <t>삼성디지털프라자관악점</t>
  </si>
  <si>
    <t>서울대학교 정문</t>
  </si>
  <si>
    <t>신대방역 2번 출구</t>
  </si>
  <si>
    <t>우리은행 낙성대역지점</t>
  </si>
  <si>
    <t>삼화페인트 봉천점</t>
  </si>
  <si>
    <t xml:space="preserve">대학동주민센터 </t>
  </si>
  <si>
    <t>본마을 정류소 앞</t>
  </si>
  <si>
    <t>청계산입구역 2번출구</t>
  </si>
  <si>
    <t>청계산입구역 1번출구</t>
  </si>
  <si>
    <t>내곡파출소 뒤 정자</t>
  </si>
  <si>
    <t>언남초등학교 앞</t>
  </si>
  <si>
    <t>반포1동 주민센터 앞</t>
  </si>
  <si>
    <t>서초구립반포도서관 앞</t>
  </si>
  <si>
    <t>신반포역 2번출구 앞</t>
  </si>
  <si>
    <t>반포종합운동장 입구</t>
  </si>
  <si>
    <t>아크로리버뷰 부지 앞</t>
  </si>
  <si>
    <t>반포본동 주민센터 앞</t>
  </si>
  <si>
    <t>방배래미안 정문 앞</t>
  </si>
  <si>
    <t>사당역 12번출구 뒤</t>
  </si>
  <si>
    <t>신동아럭스빌아파트 앞</t>
  </si>
  <si>
    <t>방배열린문화센터 앞</t>
  </si>
  <si>
    <t>로고스교회 맞은 편</t>
  </si>
  <si>
    <t>이수역 4번 출구</t>
  </si>
  <si>
    <t>KT 서초지사 앞</t>
  </si>
  <si>
    <t>교대역 6번출구</t>
  </si>
  <si>
    <t>양재전화국 사거리</t>
  </si>
  <si>
    <t>양재초등학교 맞은편</t>
  </si>
  <si>
    <t>서울시 품질시험소 앞</t>
  </si>
  <si>
    <t>교육개발원입구 교차로</t>
  </si>
  <si>
    <t>우솔초등학교 맞은편</t>
  </si>
  <si>
    <t>서초유치원 맞은편</t>
  </si>
  <si>
    <t>양재동 꽃시장 입구</t>
  </si>
  <si>
    <t>이수역 1번출구</t>
  </si>
  <si>
    <t>바우뫼문화복지회관</t>
  </si>
  <si>
    <t>서초역 3번출구</t>
  </si>
  <si>
    <t>이수고가차도 남단</t>
  </si>
  <si>
    <t>서초4동주민센터</t>
  </si>
  <si>
    <t>서초포레스타 7단지</t>
  </si>
  <si>
    <t>내방역 8번출구 앞</t>
  </si>
  <si>
    <t>일동제약 사거리</t>
  </si>
  <si>
    <t>교대입구 교차로</t>
  </si>
  <si>
    <t>염곡치안센터 건너편</t>
  </si>
  <si>
    <t>교대역 5번출구뒤</t>
  </si>
  <si>
    <t>길마중4교 하부</t>
  </si>
  <si>
    <t>연세사랑병원신관앞</t>
  </si>
  <si>
    <t>서울서초고용센터앞</t>
  </si>
  <si>
    <t>남태령역 2번출구</t>
  </si>
  <si>
    <t>남부터미널역 1번출구</t>
  </si>
  <si>
    <t>한전아트센터 앞</t>
  </si>
  <si>
    <t>현대고등학교 건너편</t>
  </si>
  <si>
    <t>래미안서초스위트앞</t>
  </si>
  <si>
    <t>논현역 7번출구</t>
  </si>
  <si>
    <t>압구정파출소 앞</t>
  </si>
  <si>
    <t>삼성역 8번출구</t>
  </si>
  <si>
    <t>봉은사역 5번출구 옆</t>
  </si>
  <si>
    <t>삼성역 3번 출구</t>
  </si>
  <si>
    <t>학여울역 사거리</t>
  </si>
  <si>
    <t>대치동 버거킹대치점</t>
  </si>
  <si>
    <t>양재역 3번출구 주변</t>
  </si>
  <si>
    <t>현대아파트 정문 앞</t>
  </si>
  <si>
    <t>리엔파크 2단지 앞</t>
  </si>
  <si>
    <t>대청역 1번출구 뒤</t>
  </si>
  <si>
    <t>청담역 2번출구</t>
  </si>
  <si>
    <t>신사동 가로수길 입구</t>
  </si>
  <si>
    <t>도산대로 렉서스 앞</t>
  </si>
  <si>
    <t>강남 을지병원 교차로</t>
  </si>
  <si>
    <t>한티역 3번출구</t>
  </si>
  <si>
    <t>개포동역 사거리</t>
  </si>
  <si>
    <t>한국우편사업진흥원</t>
  </si>
  <si>
    <t>수서역 1번출구 앞</t>
  </si>
  <si>
    <t>수서역 5번출구 뒤</t>
  </si>
  <si>
    <t>삼성동베이직하우스앞</t>
  </si>
  <si>
    <t>수서역 6번출구 앞</t>
  </si>
  <si>
    <t>언주역 6번출구앞</t>
  </si>
  <si>
    <t>래미안강남힐즈 사거리</t>
  </si>
  <si>
    <t>강남구 도시관리공단</t>
  </si>
  <si>
    <t>청담공원앞 교차로</t>
  </si>
  <si>
    <t>강남한양수자인아파트</t>
  </si>
  <si>
    <t>논현동 광명빌딩 앞</t>
  </si>
  <si>
    <t>도곡역 1번 출구</t>
  </si>
  <si>
    <t>일원1동 주민센터</t>
  </si>
  <si>
    <t>한티역 롯데백화점 앞</t>
  </si>
  <si>
    <t>한티역 6번 출구</t>
  </si>
  <si>
    <t>봉은사역 7번 출구</t>
  </si>
  <si>
    <t>신논현역 4번출구</t>
  </si>
  <si>
    <t>수서동 성당 맞은편</t>
  </si>
  <si>
    <t>개포고등학교 정문앞</t>
  </si>
  <si>
    <t>포스코사거리 서측(수협 삼성동 지점)</t>
  </si>
  <si>
    <t>르네상스호텔사거리 역삼지하보도 2번출구</t>
  </si>
  <si>
    <t>구룡초사거리 (현대아파트10동 앞 )</t>
  </si>
  <si>
    <t>경기여자고등학교 후문 (삼성로3길 입구)</t>
  </si>
  <si>
    <t>구룡마을 입구 (래미안블레스티지 아파트)</t>
  </si>
  <si>
    <t>구룡산 입구 (구룡산 서울둘레길 입구)</t>
  </si>
  <si>
    <t>역삼.서초.삼성 세무서 앞 (역삼빌딩 앞)</t>
  </si>
  <si>
    <t>역삼동 디오슈페리움 (우성아파트 사거리)</t>
  </si>
  <si>
    <t>포스코피앤에스타워 (역삼역 3번출구 부근)</t>
  </si>
  <si>
    <t>강남세브란스교차로 래미안그레이튼 104동 앞</t>
  </si>
  <si>
    <t>공무원연금매점 교차로 (개포주공9단지 입구)</t>
  </si>
  <si>
    <t>신촌역 4번출구</t>
  </si>
  <si>
    <t>북아현 치안센터 인근</t>
  </si>
  <si>
    <t>이화여대 인문관 인근</t>
  </si>
  <si>
    <t>DMC엘가아파트 앞</t>
  </si>
  <si>
    <t>신방화역 6번출구</t>
  </si>
  <si>
    <t>서초역1번출구 앞</t>
  </si>
  <si>
    <t>서초 포레스타5단지</t>
  </si>
  <si>
    <t>대치역 7번출구</t>
  </si>
  <si>
    <t>반포1동 서초빌딩 앞</t>
  </si>
  <si>
    <t>신사역 4번출구 뒤</t>
  </si>
  <si>
    <t>심산기념문화센터</t>
  </si>
  <si>
    <t>양재이스타빌 앞</t>
  </si>
  <si>
    <t>이수역 6번출구 앞</t>
  </si>
  <si>
    <t>사평역 2번출구</t>
  </si>
  <si>
    <t>서초초등학교 후문</t>
  </si>
  <si>
    <t>서초 크로바타워 앞</t>
  </si>
  <si>
    <t>반포쇼핑타운 8동 앞</t>
  </si>
  <si>
    <t>뉴코아 킴스클럽 앞</t>
  </si>
  <si>
    <t>반포쇼핑타운 2동 앞</t>
  </si>
  <si>
    <t>반포경남쇼핑 앞</t>
  </si>
  <si>
    <t>멤피스아파트 앞</t>
  </si>
  <si>
    <t>삼호3차아파트 앞</t>
  </si>
  <si>
    <t>신반포역 3번출구 뒤</t>
  </si>
  <si>
    <t>한가람미술관 앞</t>
  </si>
  <si>
    <t>서초종합체육관 입구</t>
  </si>
  <si>
    <t>양재역 8번출구 앞</t>
  </si>
  <si>
    <t>포드서초서비스센터앞</t>
  </si>
  <si>
    <t>반포동 28-4</t>
  </si>
  <si>
    <t>송파 글마루 도서관</t>
  </si>
  <si>
    <t>양재동 꽃시장 건너편</t>
  </si>
  <si>
    <t>석촌호수 서호사거리</t>
  </si>
  <si>
    <t>복정역 1번 출구 앞</t>
  </si>
  <si>
    <t>송파지역자활센터 뒤</t>
  </si>
  <si>
    <t>문정·가락 대여소 앞</t>
  </si>
  <si>
    <t>가락고등학교 앞</t>
  </si>
  <si>
    <t>가락삼환아파트 앞</t>
  </si>
  <si>
    <t>삼전역 1번출구</t>
  </si>
  <si>
    <t>석촌고분역 5번출구</t>
  </si>
  <si>
    <t>석촌동 주민센터</t>
  </si>
  <si>
    <t>한성백제역 2번 출구</t>
  </si>
  <si>
    <t>올림픽공원역 3번출구</t>
  </si>
  <si>
    <t>양재대로 925</t>
  </si>
  <si>
    <t>가락1동 주민센터</t>
  </si>
  <si>
    <t>서울방이동 고분군</t>
  </si>
  <si>
    <t>문정역 1번출구</t>
  </si>
  <si>
    <t>잠실새내역 1번출구</t>
  </si>
  <si>
    <t>석촌고분역 2번 출구</t>
  </si>
  <si>
    <t>석촌역 8번출구</t>
  </si>
  <si>
    <t>잠실월드 메르디앙</t>
  </si>
  <si>
    <t>풍납중학교 측면</t>
  </si>
  <si>
    <t>마천동 성내천 쉼터</t>
  </si>
  <si>
    <t>송파역 4번출구</t>
  </si>
  <si>
    <t>레이크펠리스101동앞</t>
  </si>
  <si>
    <t>오금공원사거리2</t>
  </si>
  <si>
    <t>서울친환경유통센터</t>
  </si>
  <si>
    <t xml:space="preserve">서울도시가스 앞 </t>
  </si>
  <si>
    <t>홈플러스(강서점)</t>
  </si>
  <si>
    <t>마곡 엠밸리2단지</t>
  </si>
  <si>
    <t>강서공업고등학교 앞</t>
  </si>
  <si>
    <t>강서한강자이타워 앞</t>
  </si>
  <si>
    <t>라이품 공영주차장 앞</t>
  </si>
  <si>
    <t>화곡터널입구교차로</t>
  </si>
  <si>
    <t>우장초등학교 앞</t>
  </si>
  <si>
    <t>LG유플러스 마곡사옥</t>
  </si>
  <si>
    <t>롯데 R&amp;D 센터</t>
  </si>
  <si>
    <t>마곡수명산파크1단지</t>
  </si>
  <si>
    <t>마곡 문영비지웍스</t>
  </si>
  <si>
    <t>넥센 유니버시티 앞</t>
  </si>
  <si>
    <t>마곡나루역 3번 출구</t>
  </si>
  <si>
    <t>마곡메가박스 앞</t>
  </si>
  <si>
    <t>마곡13단지 정문 앞</t>
  </si>
  <si>
    <t>수명산파크1단지교차로</t>
  </si>
  <si>
    <t>까치산역 3번 출구</t>
  </si>
  <si>
    <t>강서구민올림픽체육센터</t>
  </si>
  <si>
    <t>내발산동 751-6</t>
  </si>
  <si>
    <t>대륭포스트타워1차</t>
  </si>
  <si>
    <t xml:space="preserve">구로자원순환센터 </t>
  </si>
  <si>
    <t>항동지구 4단지 입구</t>
  </si>
  <si>
    <t>항동지구 7단지 정문</t>
  </si>
  <si>
    <t>하늘숲초등학교 앞</t>
  </si>
  <si>
    <t>신세기아파트 앞</t>
  </si>
  <si>
    <t>천왕이펜하우5단지 앞</t>
  </si>
  <si>
    <t>중앙유통단지 앞</t>
  </si>
  <si>
    <t>제니스스포츠 앞</t>
  </si>
  <si>
    <t>가마산지하보도 옆</t>
  </si>
  <si>
    <t>미래사랑어린이공원 앞</t>
  </si>
  <si>
    <t>월계초안아파트 1단지</t>
  </si>
  <si>
    <t>중계3차청구아파트</t>
  </si>
  <si>
    <t xml:space="preserve"> 석계역 3번 출구</t>
  </si>
  <si>
    <t>상계8동 주민센터</t>
  </si>
  <si>
    <t xml:space="preserve">벽산상암스마트큐브 </t>
  </si>
  <si>
    <t>중계역 2번출구</t>
  </si>
  <si>
    <t>마포구청 청사내</t>
  </si>
  <si>
    <t>래미안공덕3차아파트</t>
  </si>
  <si>
    <t>DMC역7번출구</t>
  </si>
  <si>
    <t>서교동사거리(신)</t>
  </si>
  <si>
    <t>서울고용노동청본청</t>
  </si>
  <si>
    <t>홍대입구역 3번출구</t>
  </si>
  <si>
    <t>경의선(노고산동)</t>
  </si>
  <si>
    <t>홍제삼거리 북측</t>
  </si>
  <si>
    <t>연희초등학교 앞</t>
  </si>
  <si>
    <t>무악재역 4번 출구</t>
  </si>
  <si>
    <t>독립문역 5번 출구</t>
  </si>
  <si>
    <t>충정로역 3번 출구</t>
  </si>
  <si>
    <t>여흥레이크빌 앞 (석촌호수 까페거리)</t>
  </si>
  <si>
    <t>항동지구 8단지 803동옆(주차장입구)</t>
  </si>
  <si>
    <t xml:space="preserve">등나무 근린공원(시립북서울미술관 앞) </t>
  </si>
  <si>
    <t>홍은 현대아이파크 아파트 202동 앞</t>
  </si>
  <si>
    <t>강변아파트 310동 앞</t>
  </si>
  <si>
    <t>가로공원공영주차장 1번 출구</t>
  </si>
  <si>
    <t xml:space="preserve">마곡나루역 2번 출구 </t>
  </si>
  <si>
    <t>등촌1-10단지 교차로</t>
  </si>
  <si>
    <t>(재)FITI시험연구원</t>
  </si>
  <si>
    <t>서울식물원 식물문화센터</t>
  </si>
  <si>
    <t>서울식물원 잔디마당 앞</t>
  </si>
  <si>
    <t xml:space="preserve">마곡수명산 1-2단지 </t>
  </si>
  <si>
    <t>수명산파크4단지411동 앞</t>
  </si>
  <si>
    <t>동신아파트 104동 앞</t>
  </si>
  <si>
    <t>마곡수명산파크5-6단지</t>
  </si>
  <si>
    <t>항동지구 2단지 202동 앞</t>
  </si>
  <si>
    <t>항동지구 6단지 602동 앞</t>
  </si>
  <si>
    <t>항동지구 1단지 105동 앞</t>
  </si>
  <si>
    <t>항동지구 3단지 311동 앞</t>
  </si>
  <si>
    <t>항동지구 3단지 302동 앞</t>
  </si>
  <si>
    <t>천왕이펜하우스3단지 앞</t>
  </si>
  <si>
    <t xml:space="preserve"> 광운대학교 중앙도서관</t>
  </si>
  <si>
    <t>공릉동풍림아파트 101동</t>
  </si>
  <si>
    <t>공릉풍림아파트 108동</t>
  </si>
  <si>
    <t>서울과학기술대학교(미래관)</t>
  </si>
  <si>
    <t>상계중학교(당현2교사거리)</t>
  </si>
  <si>
    <t>e편한세상 신촌4단지 앞</t>
  </si>
  <si>
    <t>홍은센트레빌 아파트 앞</t>
  </si>
  <si>
    <t>북한산더샾 106동 앞</t>
  </si>
  <si>
    <t>연희 브라운스톤 아파트 앞</t>
  </si>
  <si>
    <t>남가좌동 제2공영주차장</t>
  </si>
  <si>
    <t>DMC센트럴아이파크아파트</t>
  </si>
  <si>
    <t>연희파크푸르지오아파트 앞</t>
  </si>
  <si>
    <t>SK리체블(상수도사업본부)</t>
  </si>
  <si>
    <t>서울특별시 남부교육지원청</t>
  </si>
  <si>
    <t>래미안에스티움(신풍로) 앞</t>
  </si>
  <si>
    <t>서울특별시 중부교육지원청</t>
  </si>
  <si>
    <t>서울대입구역 4번 출구</t>
  </si>
  <si>
    <t>성균관대입구사거리(맥도날드)</t>
  </si>
  <si>
    <t>왕십리KCC스위첸아파트</t>
  </si>
  <si>
    <t>논골사거리(금호도서관 입구)</t>
  </si>
  <si>
    <t>광진구 구의동 40-2</t>
  </si>
  <si>
    <t>건대입구역 5번출구 뒤</t>
  </si>
  <si>
    <t>광진구 자양동 227-337</t>
  </si>
  <si>
    <t>금낭화로26가길 130</t>
  </si>
  <si>
    <t>아차산 휴먼시아 아파트 옆</t>
  </si>
  <si>
    <t>광진구 구의동 229-23</t>
  </si>
  <si>
    <t>세종대학교(학술정보원)</t>
  </si>
  <si>
    <t>래미안 구의파크 스위트</t>
  </si>
  <si>
    <t>상왕십리역 6번 출입구</t>
  </si>
  <si>
    <t>성동구민종합체육센터 앞</t>
  </si>
  <si>
    <t>마장동 금호어울림APT앞</t>
  </si>
  <si>
    <t>성동구 견인차량 보관소 앞</t>
  </si>
  <si>
    <t>구의역 리버비스타 오피스텔</t>
  </si>
  <si>
    <t>화양 APT(횡단보도 옆)</t>
  </si>
  <si>
    <t>군자역 비채온 오피스텔</t>
  </si>
  <si>
    <t>자양사거리 (LG 유플러스)</t>
  </si>
  <si>
    <t>한국지역난방공사 강남지사</t>
  </si>
  <si>
    <t>성동구 사근동 239-1</t>
  </si>
  <si>
    <t>은마아파트 입구 사거리(1)</t>
  </si>
  <si>
    <t>역삼중학교 앞(체육관 방향)</t>
  </si>
  <si>
    <t>개포로 522(사진참고)</t>
  </si>
  <si>
    <t>은마아파트입구 사거리(2)</t>
  </si>
  <si>
    <t>대모산입구역 7번 출구 앞</t>
  </si>
  <si>
    <t>개포우성6차아파트 정문 앞</t>
  </si>
  <si>
    <t>LH강남힐스테이트아파트</t>
  </si>
  <si>
    <t>일원1동 주민센터 앞 사거리</t>
  </si>
  <si>
    <t>서울 상동구 상일동 168</t>
  </si>
  <si>
    <t>강동구 구천면로 192</t>
  </si>
  <si>
    <t>강동구 고덕로38길 8</t>
  </si>
  <si>
    <t>고덕센트럴 아이파크상가 앞</t>
  </si>
  <si>
    <t>맥도날드 서울둔촌DT점 앞</t>
  </si>
  <si>
    <t>아리수로87가길 275</t>
  </si>
  <si>
    <t>강동구 성내동 192-8</t>
  </si>
  <si>
    <t>고덕자이(105동 앞)</t>
  </si>
  <si>
    <t>서울 강북구 번동 255도</t>
  </si>
  <si>
    <t>서울 강북구 번동 259도</t>
  </si>
  <si>
    <t>번동 SK LPG 충전소</t>
  </si>
  <si>
    <t>강서구 공항대로 308</t>
  </si>
  <si>
    <t>관문주유소(GS칼택스) 앞</t>
  </si>
  <si>
    <t>마곡9단지 910동 상가앞</t>
  </si>
  <si>
    <t>대림동 e편한세상영등포아델포레</t>
  </si>
  <si>
    <t>영등포구 영등포4가 442-6</t>
  </si>
  <si>
    <t>여의대방로35가길19(신길동)</t>
  </si>
  <si>
    <t>영등포구 영등포동7가 23-4</t>
  </si>
  <si>
    <t>영등포구 영등포동2가 174-1</t>
  </si>
  <si>
    <t>영등포구 신길동 242-193</t>
  </si>
  <si>
    <t>한강GS에클라트 건너편 교통섬</t>
  </si>
  <si>
    <t>국립중앙박물관 -용산가족공원 앞</t>
  </si>
  <si>
    <t>노들섬 다목적홀(동쪽) 숲, 앞</t>
  </si>
  <si>
    <t>삼각지역 14번 출구 앞(교통섬)</t>
  </si>
  <si>
    <t>녹번역e편한세상 캐슬 정문 앞</t>
  </si>
  <si>
    <t>용산 푸르지오 파크타운 1단지 앞</t>
  </si>
  <si>
    <t>백련산로 녹번센트레빌 
아파트 앞</t>
  </si>
  <si>
    <t>평창동 꽃여울(꽃집),스타벅스 앞</t>
  </si>
  <si>
    <t>DMC파크뷰자이1단지 110동 앞</t>
  </si>
  <si>
    <t>DMC래미안e편한세상203동옆</t>
  </si>
  <si>
    <t>광화문 풍림스페이스본 1단지앞</t>
  </si>
  <si>
    <t>건대입구역 사거리(롯데백화점)</t>
  </si>
  <si>
    <t>왕십리자이아파트 후문(삼거리)</t>
  </si>
  <si>
    <t>건국대학교 과학관(이과대) 앞</t>
  </si>
  <si>
    <t>삼성중앙역 5번출구(하이마트앞)</t>
  </si>
  <si>
    <t>서울숲리버뷰자이APT105동 앞</t>
  </si>
  <si>
    <t>청담사거리(신한오피스텔빌딩 앞)</t>
  </si>
  <si>
    <t>삼성중앙역·플래티넘아파트 정류소</t>
  </si>
  <si>
    <t>삼성로237(정성한줄 대치점 앞)</t>
  </si>
  <si>
    <t>일원에코파크 앞(개포로 방면)</t>
  </si>
  <si>
    <t>봉은사역6번출구(현대아이파크타워앞)</t>
  </si>
  <si>
    <t>강동리버스트4단지아파트 404동 앞</t>
  </si>
  <si>
    <t>강동리엔파크14단지(1401동 앞)</t>
  </si>
  <si>
    <t>강동리버스트4단지아파트 405동 앞</t>
  </si>
  <si>
    <t>상일동산(동아아파트앞 교차로)</t>
  </si>
  <si>
    <t>서울 강북구 미아동 458-7도</t>
  </si>
  <si>
    <t>서울 강북구 번동 386-16도</t>
  </si>
  <si>
    <t>서울 강북구 미아동 461-4도</t>
  </si>
  <si>
    <t>고덕 래미안 힐스테이트(101동)</t>
  </si>
  <si>
    <t>마곡수명산파크7단지 710동 앞</t>
  </si>
  <si>
    <t>장로회신학대학교 주기철 기념관</t>
  </si>
  <si>
    <t>서울 구로구 개봉동 412-43</t>
  </si>
  <si>
    <t>신도림쌍용플래티넘노블아파트 앞</t>
  </si>
  <si>
    <t>서울 구로구 개봉동 204-20</t>
  </si>
  <si>
    <t>서울 구로구 신도림동 385-3</t>
  </si>
  <si>
    <t>독산동 현대홈타운 금천과선교 앞</t>
  </si>
  <si>
    <t>시흥사거리(시흥동 994-3 앞)</t>
  </si>
  <si>
    <t xml:space="preserve">서울 노원구 하계2동 273-3 </t>
  </si>
  <si>
    <t>서울 노원구 상계동 694-1</t>
  </si>
  <si>
    <t>중계2차 한화꿈에그린 101동 인근</t>
  </si>
  <si>
    <t>월계 청백1단지 아파트 정류장</t>
  </si>
  <si>
    <t>서울시 노원구 월계로 42길97</t>
  </si>
  <si>
    <t>서울 노원구 공릉동 547-1</t>
  </si>
  <si>
    <t>서울 노원구 한글비석로 263</t>
  </si>
  <si>
    <t>서울 노원구 중계동 140-46</t>
  </si>
  <si>
    <t>프런트원(공덕역 4번출구 앞)</t>
  </si>
  <si>
    <t>한일유앤아이아파트 105동 인근</t>
  </si>
  <si>
    <t>서울 노원구 월계동 700-6</t>
  </si>
  <si>
    <t>서울 노원구 중계동 359-19</t>
  </si>
  <si>
    <t>서울 노원구 한글비석로 268</t>
  </si>
  <si>
    <t>솔리스타오피스텔(공덕동주민센터)</t>
  </si>
  <si>
    <t>래미안 루센티아 아파트 108동 앞</t>
  </si>
  <si>
    <t>강남대로18길25(삼덕빌딩) 앞</t>
  </si>
  <si>
    <t>올림픽훼미리아파트 112동 앞</t>
  </si>
  <si>
    <t>송파파크데일 1단지 115동 건너편</t>
  </si>
  <si>
    <t>위례 포레샤인 1809동 부근</t>
  </si>
  <si>
    <t>마천금호어울림 1차 102동앞</t>
  </si>
  <si>
    <t>거여동 어울림아파트  102동앞</t>
  </si>
  <si>
    <t>송파파인타운 10단지 1005동</t>
  </si>
  <si>
    <t>양천구 목동중앙로 125건너편</t>
  </si>
  <si>
    <t>마곡힐스테이트 정문</t>
  </si>
  <si>
    <t>신방화역 8번출구</t>
  </si>
  <si>
    <t>마곡중앙3로74</t>
  </si>
  <si>
    <t>공항중학교 버스정류장</t>
  </si>
  <si>
    <t>초원로16길3-9</t>
  </si>
  <si>
    <t>홍은2파출소 옆</t>
  </si>
  <si>
    <t>신내동 마석감자탕 앞</t>
  </si>
  <si>
    <t>동신병원 맞은편</t>
  </si>
  <si>
    <t>당산skv1센터</t>
  </si>
  <si>
    <t>당산롯데캐슬프레스티지</t>
  </si>
  <si>
    <t>도림동배드민턴체육관</t>
  </si>
  <si>
    <t>도림고가도로 밑</t>
  </si>
  <si>
    <t>문래동 주민센터</t>
  </si>
  <si>
    <t>신풍역 6번출구</t>
  </si>
  <si>
    <t>영등포 푸르지오</t>
  </si>
  <si>
    <t>신길 래미안 프레비뉴</t>
  </si>
  <si>
    <t>영등포역 2번출구</t>
  </si>
  <si>
    <t>낙성대역 8번 출구</t>
  </si>
  <si>
    <t>서울신우초등학교</t>
  </si>
  <si>
    <t>서울특별시 교육청</t>
  </si>
  <si>
    <t>안국동사거리(신)</t>
  </si>
  <si>
    <t>종로3가역 8번출구</t>
  </si>
  <si>
    <t>종로5가역 4번출구</t>
  </si>
  <si>
    <t>창신3동주민센터</t>
  </si>
  <si>
    <t>동대문역6번출구</t>
  </si>
  <si>
    <t>동묘앞역 6번출구</t>
  </si>
  <si>
    <t>혜화역 1번출구</t>
  </si>
  <si>
    <t>창신역2번 출구</t>
  </si>
  <si>
    <t>국립어린이과학관</t>
  </si>
  <si>
    <t>현대그룹(본사)</t>
  </si>
  <si>
    <t>인왕산 아이파크 정문</t>
  </si>
  <si>
    <t>독립문역 2번출구 뒤</t>
  </si>
  <si>
    <t>종로2가 사거리</t>
  </si>
  <si>
    <t>구기치안센터 앞</t>
  </si>
  <si>
    <t>로제우스 레포츠센터</t>
  </si>
  <si>
    <t>중곡역 1번출구</t>
  </si>
  <si>
    <t>신양초교앞 교차로</t>
  </si>
  <si>
    <t>세종사이버대학교</t>
  </si>
  <si>
    <t>상왕십리역 1번출구</t>
  </si>
  <si>
    <t>응봉역 1번출구</t>
  </si>
  <si>
    <t>중곡SK아파트앞</t>
  </si>
  <si>
    <t>구의아리수정수센터앞</t>
  </si>
  <si>
    <t>서울숲 관리사무소</t>
  </si>
  <si>
    <t>군자역 7번출구뒤</t>
  </si>
  <si>
    <t>현대홈타운 뒷길</t>
  </si>
  <si>
    <t>금호스포츠센터앞</t>
  </si>
  <si>
    <t>왕십리 자이아파트</t>
  </si>
  <si>
    <t>어린이대공원정문</t>
  </si>
  <si>
    <t>중앙농협(자양동)</t>
  </si>
  <si>
    <t>서울숲 IT캐슬</t>
  </si>
  <si>
    <t>한양대역 3번 출구</t>
  </si>
  <si>
    <t>한양대역 1번출구</t>
  </si>
  <si>
    <t>뚝섬역 6번출구</t>
  </si>
  <si>
    <t>서울숲 공영주차장앞</t>
  </si>
  <si>
    <t>신금호파크자이APT앞</t>
  </si>
  <si>
    <t>구의7단지현대아파트</t>
  </si>
  <si>
    <t>행당동 삼부APT후문</t>
  </si>
  <si>
    <t>광나루안전체험관</t>
  </si>
  <si>
    <t>광진 캠퍼스시티</t>
  </si>
  <si>
    <t>중곡동 파크웨이빌딩</t>
  </si>
  <si>
    <t>세종대학교(영실관)</t>
  </si>
  <si>
    <t>삼성역 2번출구</t>
  </si>
  <si>
    <t>영동대로606앞</t>
  </si>
  <si>
    <t>양재대로 781</t>
  </si>
  <si>
    <t>사근빗물펌프장 건너편</t>
  </si>
  <si>
    <t>삼성동145-1</t>
  </si>
  <si>
    <t>신사동주민센터 옆</t>
  </si>
  <si>
    <t>압구정로 130</t>
  </si>
  <si>
    <t>세곡동 97-3</t>
  </si>
  <si>
    <t>남부순환로2641</t>
  </si>
  <si>
    <t>언주초등학교 입구</t>
  </si>
  <si>
    <t>율현동 264-5</t>
  </si>
  <si>
    <t>서울 논현동우체국 앞</t>
  </si>
  <si>
    <t>휘문고교 사거리</t>
  </si>
  <si>
    <t>도곡로43길 10</t>
  </si>
  <si>
    <t>서울율현초교 삼거리</t>
  </si>
  <si>
    <t>밤고개로 231</t>
  </si>
  <si>
    <t>청담역 11번 출구</t>
  </si>
  <si>
    <t>학동로87길 7</t>
  </si>
  <si>
    <t>영동대로 319</t>
  </si>
  <si>
    <t>역삼1동 주민센터</t>
  </si>
  <si>
    <t>압구정동 507</t>
  </si>
  <si>
    <t>역삼로 7길 16</t>
  </si>
  <si>
    <t>도산대로 510</t>
  </si>
  <si>
    <t>국악고교 앞 교차로</t>
  </si>
  <si>
    <t>세곡데이케어센터</t>
  </si>
  <si>
    <t>K2 KOREA</t>
  </si>
  <si>
    <t>구룡역 1번 출구</t>
  </si>
  <si>
    <t>구역삼세무서 교차로</t>
  </si>
  <si>
    <t>선정릉역 4번 출구</t>
  </si>
  <si>
    <t>한영외국어고등학교</t>
  </si>
  <si>
    <t>구룡역 4번 출구</t>
  </si>
  <si>
    <t>구룡역 5번 출구</t>
  </si>
  <si>
    <t>둔촌신성미소지움아파트</t>
  </si>
  <si>
    <t>프라이어팰리스아파트</t>
  </si>
  <si>
    <t>서울천호동우체국</t>
  </si>
  <si>
    <t>둔촌푸르지오아파트</t>
  </si>
  <si>
    <t>강동구 고덕로 130</t>
  </si>
  <si>
    <t>명일동신동아아파트 앞</t>
  </si>
  <si>
    <t>강동구 고덕로 240</t>
  </si>
  <si>
    <t>명일초등학교 옆</t>
  </si>
  <si>
    <t>고덕로80길 123</t>
  </si>
  <si>
    <t>양재대로 1382</t>
  </si>
  <si>
    <t>고덕중학교 후문</t>
  </si>
  <si>
    <t>강동리버스트6단지</t>
  </si>
  <si>
    <t>아리수로93가길 77</t>
  </si>
  <si>
    <t>강동구 고덕동 692</t>
  </si>
  <si>
    <t>양재대로 1377</t>
  </si>
  <si>
    <t>아리수로93가길 70</t>
  </si>
  <si>
    <t>강일동 80번지 일대</t>
  </si>
  <si>
    <t>강동리엔파크9단지</t>
  </si>
  <si>
    <t>강일동 475-2</t>
  </si>
  <si>
    <t>강동리버스트8단지</t>
  </si>
  <si>
    <t>강동리버스트7단지</t>
  </si>
  <si>
    <t>강동구음식물재활용센터</t>
  </si>
  <si>
    <t>양재대로 1465</t>
  </si>
  <si>
    <t>양재대로 1544</t>
  </si>
  <si>
    <t>KT&amp;G강동지사</t>
  </si>
  <si>
    <t>양재대로 1522</t>
  </si>
  <si>
    <t>신명초교입구 교차로</t>
  </si>
  <si>
    <t>강일역 4번출구</t>
  </si>
  <si>
    <t>강일역 3번출구</t>
  </si>
  <si>
    <t>둔촌역 2번출구</t>
  </si>
  <si>
    <t>둔촌오륜역 1번 출구</t>
  </si>
  <si>
    <t>강동리엔파크 11단지</t>
  </si>
  <si>
    <t>월계2교 교차로</t>
  </si>
  <si>
    <t>암사정수센터교차로
(강동롯데캐슬퍼스트아파트)</t>
  </si>
  <si>
    <t>롯데캐슬2차 마을버스 정류장(18804)
 뒤편</t>
  </si>
  <si>
    <t>양지사거리(센트라스APT 115동앞)</t>
  </si>
  <si>
    <t>세곡동 548(도담공원~행복공원 사이)</t>
  </si>
  <si>
    <t>아리수로93가길 110(강일동 115)</t>
  </si>
  <si>
    <t>반포미도2차아파트 옆</t>
  </si>
  <si>
    <t>염곡동(염통골) 입구</t>
  </si>
  <si>
    <t>염곡동181-12</t>
  </si>
  <si>
    <t>서초동 1354-3</t>
  </si>
  <si>
    <t>반포동 118-3</t>
  </si>
  <si>
    <t>염곡동 189-19</t>
  </si>
  <si>
    <t>고속터미널 3번출구</t>
  </si>
  <si>
    <t>양재동 310-6</t>
  </si>
  <si>
    <t>방배동 981-16</t>
  </si>
  <si>
    <t>방배역 2번 출구</t>
  </si>
  <si>
    <t>마곡동730-280</t>
  </si>
  <si>
    <t>서울남부출입국관리소</t>
  </si>
  <si>
    <t>마곡동728-10</t>
  </si>
  <si>
    <t>마곡9단지 907동앞</t>
  </si>
  <si>
    <t>발산역 8번 출구</t>
  </si>
  <si>
    <t>마곡동727-1222</t>
  </si>
  <si>
    <t>나이아가라관광호텔</t>
  </si>
  <si>
    <t>남부순환로 205</t>
  </si>
  <si>
    <t>강서구 화곡로 347</t>
  </si>
  <si>
    <t>가양동 이마트 앞</t>
  </si>
  <si>
    <t>길성그랑프리텔아파트</t>
  </si>
  <si>
    <t>강서로74길58</t>
  </si>
  <si>
    <t>방화동651-1</t>
  </si>
  <si>
    <t>공항대로45길68-6</t>
  </si>
  <si>
    <t>김포공항입구 교차로</t>
  </si>
  <si>
    <t>방화동621-6</t>
  </si>
  <si>
    <t>강서아동복지센터</t>
  </si>
  <si>
    <t>마곡금호어울림아파트</t>
  </si>
  <si>
    <t xml:space="preserve">양천로47길 112 </t>
  </si>
  <si>
    <t>강서구 강서로 242</t>
  </si>
  <si>
    <t>화곡본동시장 입구</t>
  </si>
  <si>
    <t>양천로400-12</t>
  </si>
  <si>
    <t>공항신성빌딩 앞</t>
  </si>
  <si>
    <t>강서구 염창동 222</t>
  </si>
  <si>
    <t>송정역 3번출구 앞</t>
  </si>
  <si>
    <t>강서구 공항대로 48</t>
  </si>
  <si>
    <t>낙성대로3길37</t>
  </si>
  <si>
    <t>이랜드글로벌R&amp;D센터</t>
  </si>
  <si>
    <t>관악구민체육센터</t>
  </si>
  <si>
    <t>낙성대 교수아파트</t>
  </si>
  <si>
    <t>세븐일레븐 신림점</t>
  </si>
  <si>
    <t>낙성대로70 맞은편</t>
  </si>
  <si>
    <t>남부순환로1537</t>
  </si>
  <si>
    <t>낙성대로101 맞은편</t>
  </si>
  <si>
    <t>남부순환로1653</t>
  </si>
  <si>
    <t>남부순환로 1880</t>
  </si>
  <si>
    <t>관악우체국 교차로</t>
  </si>
  <si>
    <t>낙성대역 5번출구</t>
  </si>
  <si>
    <t>관악 GSfresh</t>
  </si>
  <si>
    <t>건국대학교 정문 앞</t>
  </si>
  <si>
    <t>동일로58길 입구</t>
  </si>
  <si>
    <t>광진구 동일로 296</t>
  </si>
  <si>
    <t>동서울우편집중국 앞</t>
  </si>
  <si>
    <t>광진구 자양로 80</t>
  </si>
  <si>
    <t>광진구 능동로 50</t>
  </si>
  <si>
    <t>이튼타워리버 2차</t>
  </si>
  <si>
    <t>광진구 동일로 399</t>
  </si>
  <si>
    <t xml:space="preserve"> 신자초교입구 교차로</t>
  </si>
  <si>
    <t>자양2동 주민센터</t>
  </si>
  <si>
    <t>광진구 민방위교육센터</t>
  </si>
  <si>
    <t>동선오피스텔 앞</t>
  </si>
  <si>
    <t>천왕차량사업소 입구</t>
  </si>
  <si>
    <t>이좋은집오피스텔 앞</t>
  </si>
  <si>
    <t>시흥4동주민센터 앞</t>
  </si>
  <si>
    <t>순흥안씨묘 건너편</t>
  </si>
  <si>
    <t>금천구청역 1번 출구</t>
  </si>
  <si>
    <t>독산2동주민센터 앞</t>
  </si>
  <si>
    <t>디폴리스 지식산업센터</t>
  </si>
  <si>
    <t>가산롯데아이티캐슬</t>
  </si>
  <si>
    <t>노원 을지대학교 병원</t>
  </si>
  <si>
    <t>하계 어린이 공원</t>
  </si>
  <si>
    <t>당고개역 3번 출구</t>
  </si>
  <si>
    <t>월계 센트럴 아이파크</t>
  </si>
  <si>
    <t>노원 마들스타디움</t>
  </si>
  <si>
    <t xml:space="preserve">중계동 성모빌딩 앞 </t>
  </si>
  <si>
    <t>월계동 263-6</t>
  </si>
  <si>
    <t>월계역 1번 출구</t>
  </si>
  <si>
    <t>상계주공1단지아파트</t>
  </si>
  <si>
    <t>덕릉로459-21</t>
  </si>
  <si>
    <t>꿈의숲 SK뷰 아파트</t>
  </si>
  <si>
    <t>청암예술학교 앞</t>
  </si>
  <si>
    <t>청소년수련관 후문</t>
  </si>
  <si>
    <t>하계역 6번출구</t>
  </si>
  <si>
    <t>수락 행복발전소 앞</t>
  </si>
  <si>
    <t>상계문화정보도서관</t>
  </si>
  <si>
    <t>공릉산 백세문 입구</t>
  </si>
  <si>
    <t>도봉구 창동 1-12</t>
  </si>
  <si>
    <t>신창아파트 입구 앞</t>
  </si>
  <si>
    <t>창동역 1번출구 앞</t>
  </si>
  <si>
    <t>평화도봉공원 주변</t>
  </si>
  <si>
    <t>도봉구 방학동 710</t>
  </si>
  <si>
    <t>방아골종합사회복지관</t>
  </si>
  <si>
    <t xml:space="preserve">창동주공19단지앞 </t>
  </si>
  <si>
    <t>휘경sk뷰아파트 앞</t>
  </si>
  <si>
    <t>휘경1동주민센터 앞</t>
  </si>
  <si>
    <t>외대앞역 교차로</t>
  </si>
  <si>
    <t>휘경로 71 맞은편</t>
  </si>
  <si>
    <t xml:space="preserve"> 외대역동로6길 3</t>
  </si>
  <si>
    <t>답십리로56길 124</t>
  </si>
  <si>
    <t>하나은행 장안동지점앞</t>
  </si>
  <si>
    <t>장안동근린공원 입구</t>
  </si>
  <si>
    <t>천호대로 343</t>
  </si>
  <si>
    <t>한국국방연구원 앞</t>
  </si>
  <si>
    <t>한천로 264 맞은편</t>
  </si>
  <si>
    <t>휘경여중고삼거리</t>
  </si>
  <si>
    <t>휘경119안전센터 앞</t>
  </si>
  <si>
    <t>청계천로 517</t>
  </si>
  <si>
    <t>서울문화재단 앞</t>
  </si>
  <si>
    <t>한천로63길 10</t>
  </si>
  <si>
    <t>배봉초교 교차로</t>
  </si>
  <si>
    <t>청계9가교차로 앞</t>
  </si>
  <si>
    <t>회기역 2-①번출구</t>
  </si>
  <si>
    <t>사가정로 200</t>
  </si>
  <si>
    <t>청계천로 471</t>
  </si>
  <si>
    <t>흑석동143-57</t>
  </si>
  <si>
    <t>여의대방로36길71</t>
  </si>
  <si>
    <t>상도효성해링턴플레이스</t>
  </si>
  <si>
    <t>신대방동 702-2</t>
  </si>
  <si>
    <t>시흥대로 676</t>
  </si>
  <si>
    <t>스페이스 살림 앞</t>
  </si>
  <si>
    <t>광흥창역5번출구</t>
  </si>
  <si>
    <t>스타벅스(동교동) 앞</t>
  </si>
  <si>
    <t>한화오벨리스크 앞</t>
  </si>
  <si>
    <t>가좌행복주택 앞</t>
  </si>
  <si>
    <t>마포구 중동 275</t>
  </si>
  <si>
    <t>한강공원 망원나들목</t>
  </si>
  <si>
    <t>디지털매직스페이스</t>
  </si>
  <si>
    <t>마포프레스티지자이 1</t>
  </si>
  <si>
    <t>서울디자인고등학교 앞</t>
  </si>
  <si>
    <t>서부운전면허시험장</t>
  </si>
  <si>
    <t>코오롱아파트사거리</t>
  </si>
  <si>
    <t xml:space="preserve">성산2동 주민센터 </t>
  </si>
  <si>
    <t>아현문화건강센터</t>
  </si>
  <si>
    <t>서초동1526-1</t>
  </si>
  <si>
    <t>서초동 1313-12</t>
  </si>
  <si>
    <t>서초케이트타운앞</t>
  </si>
  <si>
    <t>반포동20-45</t>
  </si>
  <si>
    <t>낙산길198(창신3동)</t>
  </si>
  <si>
    <t>삼봉로95(견지동110)</t>
  </si>
  <si>
    <t>웰니스센터(민방위교육장 앞)</t>
  </si>
  <si>
    <t>조계사앞사거리(파리바케트앞)</t>
  </si>
  <si>
    <t>올림픽기념 국민생활관 로터리</t>
  </si>
  <si>
    <t>현대 뜨레비앙 아파트 앞</t>
  </si>
  <si>
    <t>우리은행 서소문금융센터</t>
  </si>
  <si>
    <t>남대문로5가 84-11</t>
  </si>
  <si>
    <t>을지로6가 18-169</t>
  </si>
  <si>
    <t>마곡14단지 1408동앞</t>
  </si>
  <si>
    <t>강서힐스테이트 상가 앞</t>
  </si>
  <si>
    <t xml:space="preserve">강서구 양천로47길 24 </t>
  </si>
  <si>
    <t>강서구 양천로47길 90</t>
  </si>
  <si>
    <t>강서구 방화동 57-5번지</t>
  </si>
  <si>
    <t>강서구 가양동 1456-6</t>
  </si>
  <si>
    <t>강서구 염창동 223-4번지</t>
  </si>
  <si>
    <t>안양천합수부(현대3차아파트)</t>
  </si>
  <si>
    <t>그랜드아이파트아파트 앞</t>
  </si>
  <si>
    <t xml:space="preserve">강서구 공항대로 49-2 </t>
  </si>
  <si>
    <t>강서구 내발산동 755</t>
  </si>
  <si>
    <t>어린이대공원역 2번출구</t>
  </si>
  <si>
    <t>광진구 능동 463-1</t>
  </si>
  <si>
    <t>광진구 광나루로 486</t>
  </si>
  <si>
    <t>광진구 뚝섬로52길 58</t>
  </si>
  <si>
    <t>광진구 광나루로 416</t>
  </si>
  <si>
    <t>중랑천 뚝방길 산책로 입구</t>
  </si>
  <si>
    <t>광진구 광장로5길 25-1</t>
  </si>
  <si>
    <t>항동지구5단지 501동 앞</t>
  </si>
  <si>
    <t>서울 구로구 구로동 1-2</t>
  </si>
  <si>
    <t>서울 구로구 구로동 50</t>
  </si>
  <si>
    <t>서울 구로구 항동 140-2</t>
  </si>
  <si>
    <t>서울 구로구 천왕동 63-5</t>
  </si>
  <si>
    <t>항동하버리안2단지아파트 후문</t>
  </si>
  <si>
    <t>목양전원교회 앞 로터리(2)</t>
  </si>
  <si>
    <t>대륭테크노타운21차 앞</t>
  </si>
  <si>
    <t>독산역1번출구 옆(2)</t>
  </si>
  <si>
    <t>혜명양로원 담장 옆(2)</t>
  </si>
  <si>
    <t>독산역 롯데캐슬 104동 앞</t>
  </si>
  <si>
    <t>상계주공 14단지 상가 앞</t>
  </si>
  <si>
    <t>스타벅스 상계초교사거리점</t>
  </si>
  <si>
    <t>당고개입구오거리 당현천변</t>
  </si>
  <si>
    <t>서울 노원구 중계로 90</t>
  </si>
  <si>
    <t>서울 노원구 상계동 650</t>
  </si>
  <si>
    <t>상계주공10단지 버스정류소</t>
  </si>
  <si>
    <t>상계주공15단지 버스정류소</t>
  </si>
  <si>
    <t>노원구 상계동 197-38</t>
  </si>
  <si>
    <t>노원구 중계동 504-2</t>
  </si>
  <si>
    <t>상계근린공원 운동장 앞</t>
  </si>
  <si>
    <t>서울 노원구 상계동 620</t>
  </si>
  <si>
    <t>은행사거리(불암주유소 앞)</t>
  </si>
  <si>
    <t>상계주공13단지 1301동</t>
  </si>
  <si>
    <t>서울시 북부여성발전센터</t>
  </si>
  <si>
    <t>KT프라자도봉점 맞은편</t>
  </si>
  <si>
    <t>도봉로110길 25 맞은편</t>
  </si>
  <si>
    <t>도봉구 도봉동 1-22</t>
  </si>
  <si>
    <t>다락원체육공원 전망대 입구</t>
  </si>
  <si>
    <t>도봉구 우이천로4길 24-5</t>
  </si>
  <si>
    <t>도봉구 시루봉로17길 42</t>
  </si>
  <si>
    <t>방학신동아아파트 11동 앞</t>
  </si>
  <si>
    <t>도봉구육아종합지원센터(창동)</t>
  </si>
  <si>
    <t>도봉구 덕릉로62길 14</t>
  </si>
  <si>
    <t>진영상운 앞 중랑천 변</t>
  </si>
  <si>
    <t>용두롯데캐슬리치아파트 앞</t>
  </si>
  <si>
    <t xml:space="preserve"> 외대역동로 67 맞은편</t>
  </si>
  <si>
    <t>답십리파크자이아파트 앞</t>
  </si>
  <si>
    <t>이문e편한세상아파트 앞</t>
  </si>
  <si>
    <t>노량진1동 청소년독서실</t>
  </si>
  <si>
    <t>마포구 동교동 205-6</t>
  </si>
  <si>
    <t>마포구 창전동 246-34</t>
  </si>
  <si>
    <t>마포구 서교동 445-7</t>
  </si>
  <si>
    <t>마포구중앙도서관 정문 앞</t>
  </si>
  <si>
    <t>마포구 합정동 412-34</t>
  </si>
  <si>
    <t>마포구 상암동 1758</t>
  </si>
  <si>
    <t>마포구 성산동 275-26</t>
  </si>
  <si>
    <t xml:space="preserve">마포구 상암산로 38 </t>
  </si>
  <si>
    <t>서대문구 홍은동 11-7</t>
  </si>
  <si>
    <t>서대문자연사박물관 입구</t>
  </si>
  <si>
    <t>고투몰 gate 15옆</t>
  </si>
  <si>
    <t>탑성마을 버스정거장 옆</t>
  </si>
  <si>
    <t>삼성전자R&amp;D어린이집 뒤</t>
  </si>
  <si>
    <t>서초구 성촌 1길 20</t>
  </si>
  <si>
    <t>SC제일은행 양재동지점 앞</t>
  </si>
  <si>
    <t>반포한강공원입구,씨티21옆</t>
  </si>
  <si>
    <t>르노삼성자동차 성수사업소 앞</t>
  </si>
  <si>
    <t>코오롱디지털타워 3차앞</t>
  </si>
  <si>
    <t>위례중앙푸르지오 201동 앞</t>
  </si>
  <si>
    <t>위례포레샤인 2310동 부근</t>
  </si>
  <si>
    <t>한양3차아파트 3동 앞</t>
  </si>
  <si>
    <t>송파파인타운 4단지 403동</t>
  </si>
  <si>
    <t>가락현대 1차 11동 앞</t>
  </si>
  <si>
    <t>세양청마루 101동 앞</t>
  </si>
  <si>
    <t>잠실 파크리오 120동 앞</t>
  </si>
  <si>
    <t>아시아선수촌아파트 교차로</t>
  </si>
  <si>
    <t>목동13_14단지 사거리</t>
  </si>
  <si>
    <t>삼성전자서비스 신정센터</t>
  </si>
  <si>
    <t>목동아파트2단지 222동 앞</t>
  </si>
  <si>
    <t>목동아파트 613동 앞</t>
  </si>
  <si>
    <t>목동신시가지아파트6단지</t>
  </si>
  <si>
    <t>양천구 신정동 276-7</t>
  </si>
  <si>
    <t>목동현대아파트 후문 앞</t>
  </si>
  <si>
    <t>영등포구 국회대로 612</t>
  </si>
  <si>
    <t>영등포구 당산동4가 94-1</t>
  </si>
  <si>
    <t>리버뷰신안인스빌1차 후문</t>
  </si>
  <si>
    <t>영등포구 도림로47길 1</t>
  </si>
  <si>
    <t>영등포구 경인로77길 49</t>
  </si>
  <si>
    <t>영등포구 양평동3가 22-1</t>
  </si>
  <si>
    <t>영등포구 도림로143길 27</t>
  </si>
  <si>
    <t>영등포구 양평로17길 36</t>
  </si>
  <si>
    <t>리버뷰신안인스빌2차 후문</t>
  </si>
  <si>
    <t xml:space="preserve">영등포구 신길동 42-7 </t>
  </si>
  <si>
    <t>영등포구 가마산로 426</t>
  </si>
  <si>
    <t>힐스테이트클래시안아파트</t>
  </si>
  <si>
    <t>한림대학교 강남성심병원 신관</t>
  </si>
  <si>
    <t>영등포구 대림로 256</t>
  </si>
  <si>
    <t>영등포구 시흥대로 665</t>
  </si>
  <si>
    <t>영등포구 여의도동 52</t>
  </si>
  <si>
    <t>보라매sk뷰 108동 앞</t>
  </si>
  <si>
    <t>영등포시장역 포레나영등포</t>
  </si>
  <si>
    <t>영등포구 선유로9길 30</t>
  </si>
  <si>
    <t>영등포구 신길로60나길 9</t>
  </si>
  <si>
    <t>영등포구 대림동 917-49</t>
  </si>
  <si>
    <t>숙명여대앞 버스정류소 주변</t>
  </si>
  <si>
    <t>국립중앙박물관 정문 앞</t>
  </si>
  <si>
    <t>한남나인원 105동 앞</t>
  </si>
  <si>
    <t>용산동6가 11-438</t>
  </si>
  <si>
    <t>크라운호텔앞 버스정류소</t>
  </si>
  <si>
    <t>한남 준 J.FSS 앞</t>
  </si>
  <si>
    <t>효창공원앞역 5번출구 옆</t>
  </si>
  <si>
    <t>한강중학교 앞 버스정류장</t>
  </si>
  <si>
    <t>원효로4가 114-38</t>
  </si>
  <si>
    <t>신사두산위브2차아파트앞</t>
  </si>
  <si>
    <t>은평로85 CJ드림시티 A동</t>
  </si>
  <si>
    <t>현대아파트 앞</t>
  </si>
  <si>
    <t>이마트 월계점</t>
  </si>
  <si>
    <t>공릉역3번출구</t>
  </si>
  <si>
    <t>무학로 178</t>
  </si>
  <si>
    <t>물넘이교</t>
  </si>
  <si>
    <t>흑성동효사정앞</t>
  </si>
  <si>
    <t>노량진근린공원</t>
  </si>
  <si>
    <t>만양로3길 8</t>
  </si>
  <si>
    <t>구로교 아래</t>
  </si>
  <si>
    <t>테크노마트 앞</t>
  </si>
  <si>
    <t>삼호아파트 앞</t>
  </si>
  <si>
    <t>말미사거리</t>
  </si>
  <si>
    <t>신대방삼거리</t>
  </si>
  <si>
    <t>보라매로 99</t>
  </si>
  <si>
    <t>월계프라자</t>
  </si>
  <si>
    <t>중계본동 입구</t>
  </si>
  <si>
    <t>장안동 300</t>
  </si>
  <si>
    <t>은하수 공원</t>
  </si>
  <si>
    <t>망우로 114</t>
  </si>
  <si>
    <t>동선아파트 앞</t>
  </si>
  <si>
    <t>원당공원 앞</t>
  </si>
  <si>
    <t>산기슭공원 앞</t>
  </si>
  <si>
    <t>중계 롯데마트</t>
  </si>
  <si>
    <t>홍련봉 공원</t>
  </si>
  <si>
    <t xml:space="preserve"> 안천중학교</t>
  </si>
  <si>
    <t>한천교 동편</t>
  </si>
  <si>
    <t>경춘선 숲길</t>
  </si>
  <si>
    <t>도봉제1교</t>
  </si>
  <si>
    <t>희훈타워빌 앞</t>
  </si>
  <si>
    <t>공릉로 26길</t>
  </si>
  <si>
    <t>신촌 청년주택</t>
  </si>
  <si>
    <t>상암한샘빌딩앞</t>
  </si>
  <si>
    <t>서일스포츠센터</t>
  </si>
  <si>
    <t>서래공원 앞</t>
  </si>
  <si>
    <t>현충로 118</t>
  </si>
  <si>
    <t>우성아파트 앞</t>
  </si>
  <si>
    <t>반포동15-2</t>
  </si>
  <si>
    <t>이화약국 앞</t>
  </si>
  <si>
    <t>양재근린공원</t>
  </si>
  <si>
    <t>내곡도서관</t>
  </si>
  <si>
    <t>아차산로49</t>
  </si>
  <si>
    <t>왕십리로189</t>
  </si>
  <si>
    <t>에스테반</t>
  </si>
  <si>
    <t>양녕로 282</t>
  </si>
  <si>
    <t>돌곶이역 앞</t>
  </si>
  <si>
    <t>JTBC 앞</t>
  </si>
  <si>
    <t>홍은도담도서관</t>
  </si>
  <si>
    <t>삼성SDS</t>
  </si>
  <si>
    <t>반포동63-6</t>
  </si>
  <si>
    <t>신원동 산63</t>
  </si>
  <si>
    <t>거여동 274</t>
  </si>
  <si>
    <t>세화고등학교</t>
  </si>
  <si>
    <t>이투스교육 앞</t>
  </si>
  <si>
    <t>광나루로270</t>
  </si>
  <si>
    <t>망원정 앞</t>
  </si>
  <si>
    <t>서울고앞</t>
  </si>
  <si>
    <t>반포동60-1</t>
  </si>
  <si>
    <t>반포종합운동장</t>
  </si>
  <si>
    <t>시석빌딩 앞</t>
  </si>
  <si>
    <t>아만티호텔 앞</t>
  </si>
  <si>
    <t>동문굿모닝탑</t>
  </si>
  <si>
    <t>풍납나들목</t>
  </si>
  <si>
    <t>목동동로 53</t>
  </si>
  <si>
    <t>목동성당 앞</t>
  </si>
  <si>
    <t>성내천로245</t>
  </si>
  <si>
    <t>충민로172</t>
  </si>
  <si>
    <t>풍납동 425</t>
  </si>
  <si>
    <t>마천동588</t>
  </si>
  <si>
    <t>문정근린공원2</t>
  </si>
  <si>
    <t>잠실동24</t>
  </si>
  <si>
    <t>신천동15</t>
  </si>
  <si>
    <t>마천동 36</t>
  </si>
  <si>
    <t>문정동 72</t>
  </si>
  <si>
    <t>문정동90</t>
  </si>
  <si>
    <t>가락중학교 앞</t>
  </si>
  <si>
    <t>문정중학교</t>
  </si>
  <si>
    <t>문정로73</t>
  </si>
  <si>
    <t>오금동43</t>
  </si>
  <si>
    <t>오금로20</t>
  </si>
  <si>
    <t>신목로 77</t>
  </si>
  <si>
    <t>중대로191</t>
  </si>
  <si>
    <t>문정동 3</t>
  </si>
  <si>
    <t>신월로 308</t>
  </si>
  <si>
    <t>마천사거리 2</t>
  </si>
  <si>
    <t>중대로70-2</t>
  </si>
  <si>
    <t>충민로2길 8</t>
  </si>
  <si>
    <t>중대로24</t>
  </si>
  <si>
    <t>잠실나들목4</t>
  </si>
  <si>
    <t>신월로 347</t>
  </si>
  <si>
    <t>방이동225</t>
  </si>
  <si>
    <t>중앙로 280</t>
  </si>
  <si>
    <t>국회 6문</t>
  </si>
  <si>
    <t>한강대로 26</t>
  </si>
  <si>
    <t>영등포로터리</t>
  </si>
  <si>
    <t>양원보도육교</t>
  </si>
  <si>
    <t>63스퀘어</t>
  </si>
  <si>
    <t>대영중고 후문</t>
  </si>
  <si>
    <t>양남사거리 2</t>
  </si>
  <si>
    <t>화곡로 16</t>
  </si>
  <si>
    <t>보라매sk뷰</t>
  </si>
  <si>
    <t>국회도서관</t>
  </si>
  <si>
    <t>신길자이아파트</t>
  </si>
  <si>
    <t>국회 소통관</t>
  </si>
  <si>
    <t>국회 3문</t>
  </si>
  <si>
    <t>서빙고로 69</t>
  </si>
  <si>
    <t>한남대로 91</t>
  </si>
  <si>
    <t>한강로3가 6</t>
  </si>
  <si>
    <t>코레일유통본사</t>
  </si>
  <si>
    <t>이촌로1</t>
  </si>
  <si>
    <t>신진빌라</t>
  </si>
  <si>
    <t>신월로 200</t>
  </si>
  <si>
    <t>두산위브아파트</t>
  </si>
  <si>
    <t>국회 2문</t>
  </si>
  <si>
    <t>이태원로 55</t>
  </si>
  <si>
    <t>이태원로 6</t>
  </si>
  <si>
    <t>녹사평대로73</t>
  </si>
  <si>
    <t>이태원로200</t>
  </si>
  <si>
    <t>가좌로12길</t>
  </si>
  <si>
    <t>불광로 41</t>
  </si>
  <si>
    <t>신월로 160</t>
  </si>
  <si>
    <t>신월로 26</t>
  </si>
  <si>
    <t>청기와빌딩</t>
  </si>
  <si>
    <t>롯데시티호텔</t>
  </si>
  <si>
    <t>진관2로</t>
  </si>
  <si>
    <t>황학동롯데캐슬</t>
  </si>
  <si>
    <t>서소문역사공원</t>
  </si>
  <si>
    <t>OK부동산 앞</t>
  </si>
  <si>
    <t>은평로220</t>
  </si>
  <si>
    <t>중앙일보</t>
  </si>
  <si>
    <t>신세계면세점</t>
  </si>
  <si>
    <t>통일로760</t>
  </si>
  <si>
    <t>장교동 74</t>
  </si>
  <si>
    <t>다산로96</t>
  </si>
  <si>
    <t>율곡로 89</t>
  </si>
  <si>
    <t>다이소앞</t>
  </si>
  <si>
    <t>응암로291</t>
  </si>
  <si>
    <t>중림동 373</t>
  </si>
  <si>
    <t>새우개마을</t>
  </si>
  <si>
    <t>정동 3-9</t>
  </si>
  <si>
    <t>동서울농협 앞</t>
  </si>
  <si>
    <t>부산은행</t>
  </si>
  <si>
    <t>망우로 290</t>
  </si>
  <si>
    <t>자하문로 58</t>
  </si>
  <si>
    <t>국제빌딩</t>
  </si>
  <si>
    <t>자교교회 앞</t>
  </si>
  <si>
    <t>은평로127</t>
  </si>
  <si>
    <t>준빌딩 앞</t>
  </si>
  <si>
    <t>중림로 10</t>
  </si>
  <si>
    <t>기자촌사거리</t>
  </si>
  <si>
    <t>관수동91-1</t>
  </si>
  <si>
    <t>명동역9번출구</t>
  </si>
  <si>
    <t>KG타워 앞</t>
  </si>
  <si>
    <t>마천청소년센터</t>
  </si>
  <si>
    <t>잠실나들목5</t>
  </si>
  <si>
    <t>송파사거리</t>
  </si>
  <si>
    <t>신내로 126</t>
  </si>
  <si>
    <t>망우로 400</t>
  </si>
  <si>
    <t>템퍼 목동점</t>
  </si>
  <si>
    <t>H비즈니스파크</t>
  </si>
  <si>
    <t>망우로232</t>
  </si>
  <si>
    <t>장지동 662</t>
  </si>
  <si>
    <t>거여삼거리</t>
  </si>
  <si>
    <t>상봉신협 앞</t>
  </si>
  <si>
    <t>신천동 6</t>
  </si>
  <si>
    <t>호돌이상가</t>
  </si>
  <si>
    <t>가락동22-7</t>
  </si>
  <si>
    <t>동일로 932</t>
  </si>
  <si>
    <t>잠실나들목6</t>
  </si>
  <si>
    <t>송파청소년센터</t>
  </si>
  <si>
    <t>마곡역4번출구</t>
  </si>
  <si>
    <t>양천구 목동동로 430(6단지 상가동 앞)</t>
  </si>
  <si>
    <t>신도림7차e편한세상아파트 803동 앞</t>
  </si>
  <si>
    <t>범안로 1126(안양천 연결 엘리베이터)</t>
  </si>
  <si>
    <t>시흥동 113-77 자전거도로 시작점 뒤</t>
  </si>
  <si>
    <t>시흥동 1000-48 알레르망 가게 앞</t>
  </si>
  <si>
    <t>독산동 1080-1 에이스하드웨어 정문 앞</t>
  </si>
  <si>
    <t>에이스 하드웨어(시흥대로 396) 앞</t>
  </si>
  <si>
    <t>서울 노원구 마들로3길 15
 (월계동)</t>
  </si>
  <si>
    <t>녹천 자동차운전 전문학원
 (녹천역 4번 출구)</t>
  </si>
  <si>
    <t>상도동25-41(마을버스정류소20803 옆)</t>
  </si>
  <si>
    <t>매헌역 2번출구앞
광역버스 정류장앞(22-297)</t>
  </si>
  <si>
    <t>동원초등학교 정문 앞</t>
  </si>
  <si>
    <t>망우역 2번 출구</t>
  </si>
  <si>
    <t>방정환교육지원센터 옆</t>
  </si>
  <si>
    <t>홈플러스 면목점</t>
  </si>
  <si>
    <t>신내SK V1센터 앞</t>
  </si>
  <si>
    <t>서울추모공원 입구</t>
  </si>
  <si>
    <t>신영체르니 아파트</t>
  </si>
  <si>
    <t>몽마르뜨공원입구</t>
  </si>
  <si>
    <t>행당중학교 후문</t>
  </si>
  <si>
    <t>kt 행당빌딩 앞</t>
  </si>
  <si>
    <t>신금호역 2번출구</t>
  </si>
  <si>
    <t>신금호역 2번출구 앞</t>
  </si>
  <si>
    <t>서울숲IT캐슬 앞</t>
  </si>
  <si>
    <t>장곡초등학교 앞</t>
  </si>
  <si>
    <t>서울숲 지식산업센터</t>
  </si>
  <si>
    <t>우영테크노센터 앞</t>
  </si>
  <si>
    <t>동산어린이공원 앞</t>
  </si>
  <si>
    <t>안암역 3번 출구</t>
  </si>
  <si>
    <t>미아초교버스승강장</t>
  </si>
  <si>
    <t>위례광장로 290</t>
  </si>
  <si>
    <t>올림픽로43길 88</t>
  </si>
  <si>
    <t>장지동 592-10</t>
  </si>
  <si>
    <t>서울힐링요양병원 앞</t>
  </si>
  <si>
    <t>아산병원 기숙사 부근</t>
  </si>
  <si>
    <t>송파동166-2</t>
  </si>
  <si>
    <t>올림픽공원 북2문</t>
  </si>
  <si>
    <t>방이동88-16</t>
  </si>
  <si>
    <t>방이역 2번 출구</t>
  </si>
  <si>
    <t>건영아파트앞 사거리</t>
  </si>
  <si>
    <t>가락1동 주민센터 2</t>
  </si>
  <si>
    <t>한림연예예술고등학교</t>
  </si>
  <si>
    <t>오금로56길28</t>
  </si>
  <si>
    <t>새말로12길 16</t>
  </si>
  <si>
    <t>가락시장역 롯데마트2</t>
  </si>
  <si>
    <t>올림픽공원 북2문 2</t>
  </si>
  <si>
    <t>잠실나루역 고가하부</t>
  </si>
  <si>
    <t>잠실나루역4번출구뒤</t>
  </si>
  <si>
    <t>송파대로8길 20</t>
  </si>
  <si>
    <t>홈플러스 잠실점</t>
  </si>
  <si>
    <t>문현중.고등학교 사이</t>
  </si>
  <si>
    <t>올림픽로35가길 16</t>
  </si>
  <si>
    <t>장지동838-2</t>
  </si>
  <si>
    <t>장지역 1번출구</t>
  </si>
  <si>
    <t>올림픽로 435</t>
  </si>
  <si>
    <t>송이로31길 66</t>
  </si>
  <si>
    <t>올림픽로4길 15</t>
  </si>
  <si>
    <t>신정네거리역 교차로</t>
  </si>
  <si>
    <t>유원목동아파트 앞</t>
  </si>
  <si>
    <t>서울영상고교 입구</t>
  </si>
  <si>
    <t>목동서로 271</t>
  </si>
  <si>
    <t>목동동로 130</t>
  </si>
  <si>
    <t>남부순환로 435</t>
  </si>
  <si>
    <t>남부순환로53길 7</t>
  </si>
  <si>
    <t>성보하이드로빌딩</t>
  </si>
  <si>
    <t>대성유니드아파트</t>
  </si>
  <si>
    <t>신월로15길 25</t>
  </si>
  <si>
    <t>다이소신곡시장점</t>
  </si>
  <si>
    <t>구립양천어르신요양센터</t>
  </si>
  <si>
    <t>버거킹 신월점 앞</t>
  </si>
  <si>
    <t>양천구청역 1번출구</t>
  </si>
  <si>
    <t>양천해누리체육공원</t>
  </si>
  <si>
    <t>월정초교 앞 사거리</t>
  </si>
  <si>
    <t>목동12단지 아파트</t>
  </si>
  <si>
    <t>당산삼성2차아파트</t>
  </si>
  <si>
    <t>대림우성2차아파트</t>
  </si>
  <si>
    <t>신길역 2번출구</t>
  </si>
  <si>
    <t>양평동성원아파트</t>
  </si>
  <si>
    <t>양평역 1번출구</t>
  </si>
  <si>
    <t>여의도 은하아파트</t>
  </si>
  <si>
    <t>대림성원상떼빌아파트</t>
  </si>
  <si>
    <t>영등포구 여의도동 6</t>
  </si>
  <si>
    <t>영등포 신세계백화점</t>
  </si>
  <si>
    <t>문래동롯데캐슬아파트</t>
  </si>
  <si>
    <t>국회의사당 경내</t>
  </si>
  <si>
    <t>국회의사당 본관</t>
  </si>
  <si>
    <t>KRX한국거래소(2)</t>
  </si>
  <si>
    <t>KRX한국거래소(1)</t>
  </si>
  <si>
    <t>신길우성4차아파트</t>
  </si>
  <si>
    <t>양평교 영등포대여소</t>
  </si>
  <si>
    <t>오목교 동측 지하보도</t>
  </si>
  <si>
    <t>대림우성아파트 사거리</t>
  </si>
  <si>
    <t>청파로47길 99</t>
  </si>
  <si>
    <t>영등포구 총괄 우체국</t>
  </si>
  <si>
    <t>원효로다목적체육관 앞</t>
  </si>
  <si>
    <t>원효로3가 54-14</t>
  </si>
  <si>
    <t>이촌동 303-15</t>
  </si>
  <si>
    <t>파크타워 104동 앞</t>
  </si>
  <si>
    <t>이태원로 239</t>
  </si>
  <si>
    <t>서울갤러리아 앞</t>
  </si>
  <si>
    <t>국제루터교회 앞</t>
  </si>
  <si>
    <t>한남대로 148</t>
  </si>
  <si>
    <t>녹사평대로 140</t>
  </si>
  <si>
    <t>신용산지하차도 앞</t>
  </si>
  <si>
    <t>동원베네스트 건너편</t>
  </si>
  <si>
    <t>한강로3가 37-2</t>
  </si>
  <si>
    <t>한강트럼프월드3차 앞</t>
  </si>
  <si>
    <t>풍전아파트 건너편</t>
  </si>
  <si>
    <t>효창동 12-14</t>
  </si>
  <si>
    <t>라인프랜즈이태원점 앞</t>
  </si>
  <si>
    <t>용산공원갤러리앞</t>
  </si>
  <si>
    <t>한강로1가 1-1</t>
  </si>
  <si>
    <t>한강초교보도육교 앞</t>
  </si>
  <si>
    <t>한강대로 52-1</t>
  </si>
  <si>
    <t>센트럴파크타워 앞</t>
  </si>
  <si>
    <t>수색로 270-2</t>
  </si>
  <si>
    <t>LG 베스트샵 앞</t>
  </si>
  <si>
    <t>녹번역1번출구앞</t>
  </si>
  <si>
    <t>커피데이응암동지점</t>
  </si>
  <si>
    <t>삼성디지털은평불광점앞</t>
  </si>
  <si>
    <t>김혜영손뜨개 앞</t>
  </si>
  <si>
    <t>폭포동입구 교차로</t>
  </si>
  <si>
    <t>청구성심병원 앞</t>
  </si>
  <si>
    <t>갈현1동 주민센터</t>
  </si>
  <si>
    <t>청계3가 사거리</t>
  </si>
  <si>
    <t>쌍용아파트2단지 정문</t>
  </si>
  <si>
    <t>천지인 오피스텔 앞</t>
  </si>
  <si>
    <t>종로구 혜화동 9-8</t>
  </si>
  <si>
    <t>돈의문 박물관 마을</t>
  </si>
  <si>
    <t>돈화문로11가길 59</t>
  </si>
  <si>
    <t>삼성사이버빌리지아파트</t>
  </si>
  <si>
    <t>서울역 7번출구</t>
  </si>
  <si>
    <t>서소문로 103</t>
  </si>
  <si>
    <t>초동 107-9</t>
  </si>
  <si>
    <t>남대문로 109</t>
  </si>
  <si>
    <t>탐앤탐스 을지로3가점</t>
  </si>
  <si>
    <t>동대문디자인플라자</t>
  </si>
  <si>
    <t>을지로입구역 8번출구</t>
  </si>
  <si>
    <t>서소문성지역사박물관</t>
  </si>
  <si>
    <t>서소문동58-6</t>
  </si>
  <si>
    <t>서울도시건축전시관</t>
  </si>
  <si>
    <t>충무로1가 54-3</t>
  </si>
  <si>
    <t>을지로1가 140-1</t>
  </si>
  <si>
    <t>약수동 주민센터</t>
  </si>
  <si>
    <t>을지로지하쇼핑센터</t>
  </si>
  <si>
    <t>중립동 340-1</t>
  </si>
  <si>
    <t>브라운스위트레지던스</t>
  </si>
  <si>
    <t>대신파이낸스센터</t>
  </si>
  <si>
    <t>저동1가 48-10</t>
  </si>
  <si>
    <t>저동2가 22-1</t>
  </si>
  <si>
    <t>중부경찰서앞 사거리</t>
  </si>
  <si>
    <t>의주로2가 16-6</t>
  </si>
  <si>
    <t>중구 퇴계로 235</t>
  </si>
  <si>
    <t>신내동278-50</t>
  </si>
  <si>
    <t>라코지스테이 앞</t>
  </si>
  <si>
    <t>상봉2동 주민센터 앞</t>
  </si>
  <si>
    <t>상봉동 126-42</t>
  </si>
  <si>
    <t>신내2동 주민센터 앞</t>
  </si>
  <si>
    <t>봉화산로 190</t>
  </si>
  <si>
    <t>면목동 1085-1</t>
  </si>
  <si>
    <t>묵동 이마트 앞</t>
  </si>
  <si>
    <t>망우로 버거킹 앞</t>
  </si>
  <si>
    <t>중랑데시앙플렉스 앞</t>
  </si>
  <si>
    <t>백련산 SK뷰 아이파크 해모로 아파트 앞</t>
  </si>
  <si>
    <t>서남환경공원
(방화동도시개발2단지방향)</t>
  </si>
  <si>
    <t>위례포레샤인18단지 1802동</t>
  </si>
  <si>
    <t>위례포레샤인17단지 위례대로 방면</t>
  </si>
  <si>
    <t>위례포레샤인18단지 1812동</t>
  </si>
  <si>
    <t>신마곡벽산블루밍메트로오피스텔앞</t>
  </si>
  <si>
    <t>을지로1가 199-80</t>
  </si>
  <si>
    <t>광희동 1가 202-5</t>
  </si>
  <si>
    <t>중구 충무로2가 111</t>
  </si>
  <si>
    <t>퇴계로4가 교차로(중구청)</t>
  </si>
  <si>
    <t>동대문역사문화공원역 5번출구</t>
  </si>
  <si>
    <t>서울역 서부교차로(3)</t>
  </si>
  <si>
    <t>신내역로3길 40-36</t>
  </si>
  <si>
    <t>면목동 새싹어린이공원 앞</t>
  </si>
  <si>
    <t>동성1,2차 아파트 앞</t>
  </si>
  <si>
    <t>신내동 벽산아파트 후문 앞</t>
  </si>
  <si>
    <t>신내동 한살림 중랑지구 앞</t>
  </si>
  <si>
    <t>서울복합물류 게이트 1</t>
  </si>
  <si>
    <t>거여5단지 503동 앞</t>
  </si>
  <si>
    <t>가락쌍용2차아파트 103동</t>
  </si>
  <si>
    <t>한성백제역 1번출구 뒤</t>
  </si>
  <si>
    <t>오금동 대림아파트 정문</t>
  </si>
  <si>
    <t>개롱역사거리 2번 출구</t>
  </si>
  <si>
    <t>위례포레샤인15단지 상가</t>
  </si>
  <si>
    <t>마천역 1번 출구 인근②</t>
  </si>
  <si>
    <t>마곡역7번출구 홈앤쇼핑 앞</t>
  </si>
  <si>
    <t>우장산동 가곡어린이공원앞</t>
  </si>
  <si>
    <t>우장산역 헤링턴타워 앞</t>
  </si>
  <si>
    <t>마곡13단지힐스테이트마스터 후문(1320동 앞)</t>
  </si>
  <si>
    <t>용마복지센터 앞</t>
  </si>
  <si>
    <t>망우동 본죽 앞</t>
  </si>
  <si>
    <t>송파 안전체험교육관</t>
  </si>
  <si>
    <t>성내천로35길 53</t>
  </si>
  <si>
    <t>가락동 184-23</t>
  </si>
  <si>
    <t>가락시장역 2번 출구</t>
  </si>
  <si>
    <t>올림픽공원 서1문 앞</t>
  </si>
  <si>
    <t>방이동 88-18</t>
  </si>
  <si>
    <t>올림픽공원 장미광장</t>
  </si>
  <si>
    <t>양산로4길 16</t>
  </si>
  <si>
    <t>잠실나루 나들목</t>
  </si>
  <si>
    <t>올림픽로 424</t>
  </si>
  <si>
    <t>올림픽파크텔 맞은편</t>
  </si>
  <si>
    <t>레이크 호텔 앞</t>
  </si>
  <si>
    <t>가락대림아파트 앞</t>
  </si>
  <si>
    <t>개롱역 3번 출구 뒤</t>
  </si>
  <si>
    <t>몽촌토성역 3번 출구</t>
  </si>
  <si>
    <t>탄천1교 하부보도</t>
  </si>
  <si>
    <t>위례포레샤인13단지</t>
  </si>
  <si>
    <t>삼전동주민센터 앞</t>
  </si>
  <si>
    <t>송파청소년 센터</t>
  </si>
  <si>
    <t>둔촌오륜역 2번출구</t>
  </si>
  <si>
    <t>가든파이브 리빙관</t>
  </si>
  <si>
    <t>배명고등학교 건너편</t>
  </si>
  <si>
    <t>성내유수지 체육공원</t>
  </si>
  <si>
    <t>문정법조단지12</t>
  </si>
  <si>
    <t>위례포레샤인15단지</t>
  </si>
  <si>
    <t>문정법조단지13</t>
  </si>
  <si>
    <t>잠실주공5단지1</t>
  </si>
  <si>
    <t>마곡역4,5번출구</t>
  </si>
  <si>
    <t>마곡역5번출구앞</t>
  </si>
  <si>
    <t>마곡동 767-6</t>
  </si>
  <si>
    <t>화곡2동주민센터</t>
  </si>
  <si>
    <t>허준박물관삼거리</t>
  </si>
  <si>
    <t>양천향교역8번출구</t>
  </si>
  <si>
    <t>아망떼마곡전시장</t>
  </si>
  <si>
    <t>김포공항입구 교통섬</t>
  </si>
  <si>
    <t>염참동 새마을금고 앞</t>
  </si>
  <si>
    <t>마곡동 주니어마곡점앞</t>
  </si>
  <si>
    <t>주변에 소화전있음, 펜스로 인해 민원발생시 대처하기 어려움</t>
  </si>
  <si>
    <t>설치불가 -  인도 폭이 좁아 과거치시 통행불편 민원발생 우려</t>
  </si>
  <si>
    <t>현재 2개 대여소 운영중, 7번출구 개통시 3개로 설치불필요</t>
  </si>
  <si>
    <t>초중고 인접및 왕복 2차로이며, 어린이보호구역 인접으로 설치불가</t>
  </si>
  <si>
    <t>2113.관악동작견인차량보관소 대여소가 100미터 이내에 위치</t>
  </si>
  <si>
    <t>인도폭 좁음 통행불편 민원발생우려됨.인접 독산도서관 대여소 있음</t>
  </si>
  <si>
    <t>건축선후퇴 공간 외 도로(보도)가 다소 좁은 편이고 단차가 있음</t>
  </si>
  <si>
    <t>행정구역상 광명시 소하동으로 협의 필요(안양천 관리청 금천구)</t>
  </si>
  <si>
    <t>상계동 1049-66
(도로명) 서울 노원구 동일로 1637</t>
  </si>
  <si>
    <t>대여소 검색_[(입력)란에 대여소 번호 입력해서 사용하세요!]</t>
  </si>
  <si>
    <t>이용 저조한 기존 거치대 철거 후 설치 가능한지 확인 필요</t>
  </si>
  <si>
    <t>2017년 공사 중으로 후보지에서 제외, 현재 보도 정비 완료</t>
  </si>
  <si>
    <t>해공공원, 해공도서관 따릉이 부족에 따른 맞은편 도로 추가 설치</t>
  </si>
  <si>
    <t xml:space="preserve">인도폭이좁아서 개통후 상가쪽 주차 민원우려(어린이보호구역) </t>
  </si>
  <si>
    <t>어린이 보호구역 도로폭좁아서 차량주차어려움(인도난간 지장)</t>
  </si>
  <si>
    <t>긴 안전펜스 설치로 회수분배 및 민원발생시 대처하기 어려움.</t>
  </si>
  <si>
    <t>양천구 목동남로4길 6-46
(201동 앞 또는 관제실 앞)</t>
  </si>
  <si>
    <t>중계동 산 4-2
(도로명) 서울 노원구 한글비석로19길 28</t>
  </si>
  <si>
    <t>화단있어 차량접급어려움.인도좁음, 아파트 사유지 민원 예상</t>
  </si>
  <si>
    <t>인접대여소(고덕동 아남아파트)와의 거리가 150m 가량으로 비교적 가까우나 아남아파트 대여소의 이용자가 많고, 지하철과 떨어진 롯데캐슬아파트 주민의 따릉이 이용 편의를 위해 인근 설치 필요</t>
  </si>
  <si>
    <t>산기슭도로 내 공공자전거가 없어 필요성이 있으나, 마을버스 정류장 대기면적 외 보도 공간이 좁은 편으로 버스승객과 상충되며 5번 후보지와 100미터 정도 거리로 5번 설치 시 설치 불필요</t>
  </si>
  <si>
    <t>부영아파트 부지(사유지)로 현재는 보도이나 향후 아파트 공사 시 철거할 수 있음</t>
  </si>
  <si>
    <t>교통혼잡지역으로 분배차량 주정차시 민원 발생 소지가 있음, 장애인 점자블록 침범함</t>
  </si>
  <si>
    <t>설치가능으로 사료되나, 자전거 과거치시 보행자 통행에 방해, 향후 민원발생소지 있음</t>
  </si>
  <si>
    <t>인근대여소 수요 많음 (704.남부법원검찰청교차로 ≫ 2019년 27,109건)</t>
  </si>
  <si>
    <t>독산동 733-33 (안양천로입구 마을버스정류장 앞 자전거도로 내려가기전 보도)</t>
  </si>
  <si>
    <t>인근대여소 수요 많음 (708.서울출입국관리사무소 ≫ 2019년 22,697건)</t>
  </si>
  <si>
    <t>1번 부지 도로 건너편으로 근접, 두 지점 모두 자전거도로와 연계되어 설치 수요 있음</t>
  </si>
  <si>
    <t>민원인 요청 사항 유선 접수
(지하철역까지 버스 이용 시 우회하는 것에 대한 불편함 호소,
따릉이가 설치되어 이용하면 역까지 시간 단축될 거라는 의견 제시)</t>
  </si>
  <si>
    <t>재개발구역이나 향후 개발완료시 상당한 수요가 예측됨</t>
  </si>
  <si>
    <t>독산로70길 100 일대
(마을버스 정류장 18-848)</t>
  </si>
  <si>
    <t>2020.3월 현재, 신월5동 따릉이 대여소 1개소</t>
  </si>
  <si>
    <t>차량주차어려움. 인도난간 작업장애, 상가쪽 민원예상</t>
  </si>
  <si>
    <t>기존 거치대 일부 철거 후 설치 가능한지 확인 필요</t>
  </si>
  <si>
    <t>화단있어 차량접급어려움.인도좁음, 상가쪽 민원 예상</t>
  </si>
  <si>
    <t>2066. 양문교회 대여소가 100미터 이내에 위치</t>
  </si>
  <si>
    <t>남부순환로 1266 가산양우내안애애플
 남부순환로 방면</t>
  </si>
  <si>
    <t>시흥동 963 박미지하차도 앞,
시흥3동 자율방범대 앞</t>
  </si>
  <si>
    <t>2020. 3월 현재 신정4동 소재 따릉이 대여소 1개소</t>
  </si>
  <si>
    <t>설치불가, 어린이 보호구역, 1개차로, 주정차 불가능</t>
  </si>
  <si>
    <t>독산로36나길 21, 신흥초등학교 마을버스 정류소 옆</t>
  </si>
  <si>
    <t>인도폭이좁아서 개통후 사유지침범 상가쪽 민원발생 우려됨.</t>
  </si>
  <si>
    <t>2020.3월 현재, 신정4동 따릉이 대여소 1개소</t>
  </si>
  <si>
    <t>2020. 3월 현재 신월6동 소재 따릉이 대여소 없음</t>
  </si>
  <si>
    <t>시흥동 113-119 연탄공장 앞 자전거 거치대 옆</t>
  </si>
  <si>
    <t>인도난간 작업장애, 도로폭좁음, 작업차량 주차불가,</t>
  </si>
  <si>
    <t>목동서로 161(SBS방송국 북동쪽코너, 목동서로변)</t>
  </si>
  <si>
    <t>교통혼잡지역으로 분배차량 주정차시 민원 발생 소지가 있음</t>
  </si>
  <si>
    <t>기존에 설치되어 있으나 이용자가 많아 추가 설치 요청함</t>
  </si>
  <si>
    <t>상가 밀집지역 및 교차로 교통혼잡지역(어린이보호구역)</t>
  </si>
  <si>
    <t>거주자 우선 주차장 안이라 차량이용자들의 협의가 필요함</t>
  </si>
  <si>
    <t>광진구 시설관리공단 담당 한명호 010-8601-5146</t>
  </si>
  <si>
    <r>
      <rPr>
        <sz val="11"/>
        <color rgb="FF000000"/>
        <rFont val="돋움"/>
        <family val="3"/>
        <charset val="129"/>
      </rPr>
      <t>천지인</t>
    </r>
    <r>
      <rPr>
        <sz val="11"/>
        <color rgb="FF000000"/>
        <rFont val="Arial"/>
        <family val="2"/>
      </rPr>
      <t xml:space="preserve"> </t>
    </r>
    <r>
      <rPr>
        <sz val="11"/>
        <color rgb="FF000000"/>
        <rFont val="돋움"/>
        <family val="3"/>
        <charset val="129"/>
      </rPr>
      <t>오피스텔</t>
    </r>
    <r>
      <rPr>
        <sz val="11"/>
        <color rgb="FF000000"/>
        <rFont val="Arial"/>
        <family val="2"/>
      </rPr>
      <t xml:space="preserve"> </t>
    </r>
    <r>
      <rPr>
        <sz val="11"/>
        <color rgb="FF000000"/>
        <rFont val="돋움"/>
        <family val="3"/>
        <charset val="129"/>
      </rPr>
      <t>앞</t>
    </r>
  </si>
  <si>
    <r>
      <rPr>
        <sz val="11"/>
        <color rgb="FF000000"/>
        <rFont val="돋움"/>
        <family val="3"/>
        <charset val="129"/>
      </rPr>
      <t>평창문화로</t>
    </r>
    <r>
      <rPr>
        <sz val="11"/>
        <color rgb="FF000000"/>
        <rFont val="Arial"/>
        <family val="2"/>
      </rPr>
      <t xml:space="preserve"> 29</t>
    </r>
  </si>
  <si>
    <r>
      <rPr>
        <sz val="11"/>
        <color rgb="FF000000"/>
        <rFont val="돋움"/>
        <family val="3"/>
        <charset val="129"/>
      </rPr>
      <t>잠실나루</t>
    </r>
    <r>
      <rPr>
        <sz val="11"/>
        <color rgb="FF000000"/>
        <rFont val="Arial"/>
        <family val="2"/>
      </rPr>
      <t xml:space="preserve"> </t>
    </r>
    <r>
      <rPr>
        <sz val="11"/>
        <color rgb="FF000000"/>
        <rFont val="돋움"/>
        <family val="3"/>
        <charset val="129"/>
      </rPr>
      <t>나들목</t>
    </r>
  </si>
  <si>
    <t>성수동 트리마제 앞</t>
  </si>
  <si>
    <r>
      <rPr>
        <sz val="11"/>
        <color rgb="FF000000"/>
        <rFont val="돋움"/>
        <family val="3"/>
        <charset val="129"/>
      </rPr>
      <t>돈화문로</t>
    </r>
    <r>
      <rPr>
        <sz val="11"/>
        <color rgb="FF000000"/>
        <rFont val="Arial"/>
        <family val="2"/>
      </rPr>
      <t>11</t>
    </r>
    <r>
      <rPr>
        <sz val="11"/>
        <color rgb="FF000000"/>
        <rFont val="돋움"/>
        <family val="3"/>
        <charset val="129"/>
      </rPr>
      <t>가길</t>
    </r>
    <r>
      <rPr>
        <sz val="11"/>
        <color rgb="FF000000"/>
        <rFont val="Arial"/>
        <family val="2"/>
      </rPr>
      <t xml:space="preserve"> 59</t>
    </r>
  </si>
  <si>
    <r>
      <rPr>
        <sz val="11"/>
        <color rgb="FF000000"/>
        <rFont val="굴림"/>
        <family val="3"/>
        <charset val="129"/>
      </rPr>
      <t>국회의사당</t>
    </r>
    <r>
      <rPr>
        <sz val="11"/>
        <color rgb="FF000000"/>
        <rFont val="Calibri"/>
        <family val="2"/>
      </rPr>
      <t xml:space="preserve"> </t>
    </r>
    <r>
      <rPr>
        <sz val="11"/>
        <color rgb="FF000000"/>
        <rFont val="굴림"/>
        <family val="3"/>
        <charset val="129"/>
      </rPr>
      <t>본관</t>
    </r>
  </si>
  <si>
    <t>옥수역 6번출구</t>
  </si>
  <si>
    <t>성동구 한림말5길 9</t>
  </si>
  <si>
    <r>
      <rPr>
        <sz val="11"/>
        <color rgb="FF000000"/>
        <rFont val="맑은 고딕"/>
        <family val="3"/>
        <charset val="129"/>
      </rPr>
      <t>은평구</t>
    </r>
    <r>
      <rPr>
        <sz val="11"/>
        <color rgb="FF000000"/>
        <rFont val="Calibri"/>
        <family val="2"/>
      </rPr>
      <t xml:space="preserve"> </t>
    </r>
    <r>
      <rPr>
        <sz val="11"/>
        <color rgb="FF000000"/>
        <rFont val="맑은 고딕"/>
        <family val="3"/>
        <charset val="129"/>
      </rPr>
      <t>갈현로 301</t>
    </r>
  </si>
  <si>
    <r>
      <rPr>
        <sz val="11"/>
        <color rgb="FF000000"/>
        <rFont val="돋움"/>
        <family val="3"/>
        <charset val="129"/>
      </rPr>
      <t>양천구청역</t>
    </r>
    <r>
      <rPr>
        <sz val="11"/>
        <color rgb="FF000000"/>
        <rFont val="Arial"/>
        <family val="2"/>
      </rPr>
      <t xml:space="preserve"> 1</t>
    </r>
    <r>
      <rPr>
        <sz val="11"/>
        <color rgb="FF000000"/>
        <rFont val="돋움"/>
        <family val="3"/>
        <charset val="129"/>
      </rPr>
      <t>번출구</t>
    </r>
  </si>
  <si>
    <r>
      <t>서울</t>
    </r>
    <r>
      <rPr>
        <sz val="11"/>
        <color rgb="FF000000"/>
        <rFont val="Calibri"/>
        <family val="2"/>
      </rPr>
      <t xml:space="preserve"> 노원구 마들로3길 15
 (월계동)</t>
    </r>
  </si>
  <si>
    <t>강동구청 제2청사 뒤편</t>
  </si>
  <si>
    <t>성동구 둘레1길 14 맞은편</t>
  </si>
  <si>
    <t>강동구 구천면로 331</t>
  </si>
  <si>
    <t>서울시 동부기술교육원 앞</t>
  </si>
  <si>
    <t>배재현대아파트 상가 앞</t>
  </si>
  <si>
    <t>광진구 아차산로 201</t>
  </si>
  <si>
    <t>서울 구로구 항동 220</t>
  </si>
  <si>
    <t>서울 구로구 오류동 108</t>
  </si>
  <si>
    <t>서울 구로구 궁동 288-2</t>
  </si>
  <si>
    <t>광진구 구의동 546-6</t>
  </si>
  <si>
    <t>광진구 아차산로78길 7</t>
  </si>
  <si>
    <t>염창한화꿈에그린아파트 정문</t>
  </si>
  <si>
    <t>서울항공비즈니스고등학교</t>
  </si>
  <si>
    <t>광진구 아차산로 311</t>
  </si>
  <si>
    <t>광진구 아차산로 583</t>
  </si>
  <si>
    <t>서울 구로구 고척동 1-15</t>
  </si>
  <si>
    <t>화곡로65길 62251</t>
  </si>
  <si>
    <t>광진구 광장동 516-2</t>
  </si>
  <si>
    <t>광진구 화양동 4-16</t>
  </si>
  <si>
    <t>광진구 자전거종합서비스센터</t>
  </si>
  <si>
    <t>광진구 능동 339-2</t>
  </si>
  <si>
    <t>광진구 광나루로 528</t>
  </si>
  <si>
    <t>광진구 아차산로 200</t>
  </si>
  <si>
    <t>아차산역2번출구 올리브영</t>
  </si>
  <si>
    <t>광진구 광장동 535-1</t>
  </si>
  <si>
    <t>광진구 구의강변로 84</t>
  </si>
  <si>
    <t xml:space="preserve">광진구 긴고랑로44길 4 </t>
  </si>
  <si>
    <t>구의사거리 파인캐슬 아파트</t>
  </si>
  <si>
    <t>광진구 용마산로 134</t>
  </si>
  <si>
    <t>어린이대공원역 6번출구</t>
  </si>
  <si>
    <t>광진구 용마산로 174</t>
  </si>
  <si>
    <t>강동구 고덕로61길 37</t>
  </si>
  <si>
    <t>광진구 광나루로 585</t>
  </si>
  <si>
    <t>레미안 구의파크 스위트</t>
  </si>
  <si>
    <t>광진구 천호대로 671</t>
  </si>
  <si>
    <t>서울 구로구 항동 207-1</t>
  </si>
  <si>
    <t>광진구 광장동 516-15</t>
  </si>
  <si>
    <t>상계주공4단지 402동 앞</t>
  </si>
  <si>
    <t>반포고가 옆 고속터미널방향</t>
  </si>
  <si>
    <t>서울 노원구 동일로1362</t>
  </si>
  <si>
    <t>갈말근린공원(참새어린이공원)</t>
  </si>
  <si>
    <t>해찬아파트(버스정류장)</t>
  </si>
  <si>
    <t>한내 행복발전소측 협의 필요</t>
  </si>
  <si>
    <t>우림라이온스밸리 C동 앞</t>
  </si>
  <si>
    <t>서울 노원구 중계동 362</t>
  </si>
  <si>
    <t>엘르골프 휘경직영점 앞</t>
  </si>
  <si>
    <t>영등포구 당산동2가 21-1</t>
  </si>
  <si>
    <t>영등포구 여의도동 30-2</t>
  </si>
  <si>
    <t>영등포경남아너스빌아파트</t>
  </si>
  <si>
    <t>서울 노원구 하계동 266</t>
  </si>
  <si>
    <t>서초두산위브트레지움 앞</t>
  </si>
  <si>
    <t>남부순환로 1266 앞</t>
  </si>
  <si>
    <t>노원수학문화관측 협의 필요</t>
  </si>
  <si>
    <t>경춘선 숲길 방문자센터</t>
  </si>
  <si>
    <t>안양천로 시흥대교 교차로</t>
  </si>
  <si>
    <t>금나래다목적문화체육센터 앞</t>
  </si>
  <si>
    <t>시흥4동 공영주차장 앞</t>
  </si>
  <si>
    <t>KEB하나은행 장안동지점앞</t>
  </si>
  <si>
    <t>안양천(안양천우드볼장)</t>
  </si>
  <si>
    <t>안양천(안양천생태공원)</t>
  </si>
  <si>
    <t>영등포구 양평로22길 13</t>
  </si>
  <si>
    <t>안양천(오금인라인파크)</t>
  </si>
  <si>
    <t>서초더샾포레 정문 맞은편</t>
  </si>
  <si>
    <t>강남역 7~8번 출구사이</t>
  </si>
  <si>
    <t>에이스하이엔드타워3차 앞</t>
  </si>
  <si>
    <t>서초대로78길5 대각빌딩앞</t>
  </si>
  <si>
    <t>서울 노원구 상계동 675</t>
  </si>
  <si>
    <t>서울 노원구 공릉동 706</t>
  </si>
  <si>
    <t>꿈의숲해링턴플레이스아파트앞</t>
  </si>
  <si>
    <t>세계평화통일가정연합본부</t>
  </si>
  <si>
    <t>서울 강북구 미아동 231도</t>
  </si>
  <si>
    <t>풍남동 갑을아파트 건너편</t>
  </si>
  <si>
    <t>남대문로1가 100-1</t>
  </si>
  <si>
    <t>국세청 우편물자동화센터</t>
  </si>
  <si>
    <t>신대방현대아파트 102동앞</t>
  </si>
  <si>
    <t>기존 보관대 일부 철거 예정</t>
  </si>
  <si>
    <t>미아사거리 서쪽 교통섬</t>
  </si>
  <si>
    <t>남대문로4가 17-14</t>
  </si>
  <si>
    <t>하월곡동 광명비전교회 앞</t>
  </si>
  <si>
    <t>월곡래미안루나밸리아파트 앞</t>
  </si>
  <si>
    <t>투썸플레이스 옥수역점 앞</t>
  </si>
  <si>
    <t>서울숲코오롱타워2차 앞</t>
  </si>
  <si>
    <t>은평발달장애인평생교육센터앞</t>
  </si>
  <si>
    <t>은마아파트 입구 사거리</t>
  </si>
  <si>
    <t>사근하이츠 맞은편 교량아래</t>
  </si>
  <si>
    <t>서울숲한라시그마밸리빌딩 앞</t>
  </si>
  <si>
    <t>풍남동 현대아파트 쉼터 2</t>
  </si>
  <si>
    <t>우리은행 화양동지점 앞</t>
  </si>
  <si>
    <t>풍남동 아이파크107동 앞</t>
  </si>
  <si>
    <t>여의대방로24라길 40</t>
  </si>
  <si>
    <t>은마사거리(은마치안센터주변)</t>
  </si>
  <si>
    <t>세곡푸르지오아파트 후문</t>
  </si>
  <si>
    <t>남대문로5가 84-27</t>
  </si>
  <si>
    <t>화양검사정비사업소  앞</t>
  </si>
  <si>
    <t>해모로아파트 101동앞</t>
  </si>
  <si>
    <t>생활맥주 상왕십리점 앞</t>
  </si>
  <si>
    <t>월계로 그린빌아파트 앞</t>
  </si>
  <si>
    <t>래미안개포 루체하임 정문 앞</t>
  </si>
  <si>
    <t>못골한옥어린이도서관 앞</t>
  </si>
  <si>
    <t>서울 강북구 번동253도</t>
  </si>
  <si>
    <t>도봉구 노해로 70길 19</t>
  </si>
  <si>
    <t>도봉구 창동 756-136</t>
  </si>
  <si>
    <t>도봉구 방학동 720-36</t>
  </si>
  <si>
    <t>삼각산아이원아파트정문건너편</t>
  </si>
  <si>
    <t>삼각산119안전센터 앞</t>
  </si>
  <si>
    <t>창동현대타운아파트(상가 앞)</t>
  </si>
  <si>
    <t>번동5단지종합사회복지관</t>
  </si>
  <si>
    <t>도봉구 창동 751-2</t>
  </si>
  <si>
    <t>도봉구 쌍문동 250-3</t>
  </si>
  <si>
    <t>도봉구 마들로13길 192</t>
  </si>
  <si>
    <t>도봉구 노해로 249 앞</t>
  </si>
  <si>
    <t>북서울꿈의숲 숲속진입마당</t>
  </si>
  <si>
    <t>망우로 55길 11-10</t>
  </si>
  <si>
    <t>삼각산아이원아파트정문앞</t>
  </si>
  <si>
    <t>서울 문화고교 맞은 편</t>
  </si>
  <si>
    <t>녹천역 1번 출구 앞(추가)</t>
  </si>
  <si>
    <t>보건소사거리(미화볼링장 앞)</t>
  </si>
  <si>
    <t>도봉구 방학동 726-119</t>
  </si>
  <si>
    <t>북한산 아이파크 버스정류소</t>
  </si>
  <si>
    <t>도봉구 도봉로136길 80</t>
  </si>
  <si>
    <t>번동5단지 508동 앞</t>
  </si>
  <si>
    <t>삼성래미안아파트 111동 앞</t>
  </si>
  <si>
    <t>도봉구 도봉로136나길 20</t>
  </si>
  <si>
    <t>도봉구 창동 516-14</t>
  </si>
  <si>
    <t>도봉구 창동 426-6</t>
  </si>
  <si>
    <t>도봉구 노해로65길 4</t>
  </si>
  <si>
    <t>서울 강북구 수유동 140도</t>
  </si>
  <si>
    <t>보건소사거리(우리은행 앞)</t>
  </si>
  <si>
    <t>도봉구 방학동 729-5</t>
  </si>
  <si>
    <t>서울 강북구 번동90-2도</t>
  </si>
  <si>
    <t>도봉구 창동 181-34</t>
  </si>
  <si>
    <t>영등포구 신길동 4934-4</t>
  </si>
  <si>
    <t>양천로27가길280(방화동)</t>
  </si>
  <si>
    <t>가드레인/버스전용차로/공원내</t>
  </si>
  <si>
    <t>성동구 한신아파트나들목</t>
  </si>
  <si>
    <t>이촌로352(용산동6가)</t>
  </si>
  <si>
    <t>간선도로출입구 및 화단</t>
  </si>
  <si>
    <t>은평권역 공영차고지 앞</t>
  </si>
  <si>
    <t>ㅇ;찬러72길62(이촌동)</t>
  </si>
  <si>
    <t>신반포로15길19(반포동)</t>
  </si>
  <si>
    <t>우회전1개차로막음(인도주차)</t>
  </si>
  <si>
    <t>펜스로 인해 상하차불가</t>
  </si>
  <si>
    <t>설치가능 교통혼잡가능성있음</t>
  </si>
  <si>
    <t>벽산아파트109동 맞은편</t>
  </si>
  <si>
    <t>금천구청역 자전거 보관대 옆</t>
  </si>
  <si>
    <t>남부순환로 1362 앞</t>
  </si>
  <si>
    <t>독산동 1081-14 딥 앞</t>
  </si>
  <si>
    <t>철도부지 사용허가 필요</t>
  </si>
  <si>
    <t>주차장 출입로와 다소 가까움</t>
  </si>
  <si>
    <t>서초구 반포안내센터나들목</t>
  </si>
  <si>
    <t>잠원로201-12(잠원동)</t>
  </si>
  <si>
    <t>문정푸르지오 2차 건너편</t>
  </si>
  <si>
    <t>시흥대로 8 아르스파크 앞</t>
  </si>
  <si>
    <t>신축건물 앞(준공 전)</t>
  </si>
  <si>
    <t>영등포구 신길동 1722</t>
  </si>
  <si>
    <t>압구정로403(압구정동)</t>
  </si>
  <si>
    <t>명일도 248
명일로 244</t>
  </si>
  <si>
    <t>디지털미디어시티역(경의선)앞</t>
  </si>
  <si>
    <t>독산동 996-6 보도</t>
  </si>
  <si>
    <t>쌍용아파트3단지 상가앞</t>
  </si>
  <si>
    <t>용산e-편한세상 진입로앞</t>
  </si>
  <si>
    <t>우회전차선/인도에서작업</t>
  </si>
  <si>
    <r>
      <rPr>
        <sz val="11"/>
        <color rgb="FF000000"/>
        <rFont val="맑은 고딕"/>
        <family val="3"/>
        <charset val="129"/>
      </rPr>
      <t>강서힐스테이트</t>
    </r>
    <r>
      <rPr>
        <sz val="11"/>
        <color rgb="FF000000"/>
        <rFont val="Calibri"/>
        <family val="2"/>
      </rPr>
      <t xml:space="preserve"> </t>
    </r>
    <r>
      <rPr>
        <sz val="11"/>
        <color rgb="FF000000"/>
        <rFont val="맑은 고딕"/>
        <family val="3"/>
        <charset val="129"/>
      </rPr>
      <t>상가</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</si>
  <si>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화랑타운아파트</t>
    </r>
    <r>
      <rPr>
        <sz val="11"/>
        <color rgb="FF000000"/>
        <rFont val="Calibri"/>
        <family val="2"/>
      </rPr>
      <t xml:space="preserve"> 711</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</si>
  <si>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화랑로</t>
    </r>
    <r>
      <rPr>
        <sz val="11"/>
        <color rgb="FF000000"/>
        <rFont val="Calibri"/>
        <family val="2"/>
      </rPr>
      <t xml:space="preserve"> 51</t>
    </r>
    <r>
      <rPr>
        <sz val="11"/>
        <color rgb="FF000000"/>
        <rFont val="맑은 고딕"/>
        <family val="3"/>
        <charset val="129"/>
      </rPr>
      <t>길</t>
    </r>
    <r>
      <rPr>
        <sz val="11"/>
        <color rgb="FF000000"/>
        <rFont val="Calibri"/>
        <family val="2"/>
      </rPr>
      <t xml:space="preserve"> 17</t>
    </r>
  </si>
  <si>
    <t>인도폭좁음 상가쪽 민원예상</t>
  </si>
  <si>
    <t>가능하나 버스전용차선 구간</t>
  </si>
  <si>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공릉동</t>
    </r>
    <r>
      <rPr>
        <sz val="11"/>
        <color rgb="FF000000"/>
        <rFont val="Calibri"/>
        <family val="2"/>
      </rPr>
      <t xml:space="preserve"> 121-3</t>
    </r>
  </si>
  <si>
    <t>인도폭좁음, 점자블럭 침범</t>
  </si>
  <si>
    <t>대모산입구역 6번 출구 앞</t>
  </si>
  <si>
    <t>점자블럭 침범 통행장애</t>
  </si>
  <si>
    <t>위치 불명확(실사필요)</t>
  </si>
  <si>
    <t>차량 접근성 나쁨(외곽지역)</t>
  </si>
  <si>
    <t>보도 협소/주정차 불가</t>
  </si>
  <si>
    <t>가로수  기둥등 검토요망</t>
  </si>
  <si>
    <t>4거리 교통상황 안좋음</t>
  </si>
  <si>
    <t>이비스스타일앰배서더 서울강남</t>
  </si>
  <si>
    <t>거치대 설치소에 경사도 있음</t>
  </si>
  <si>
    <t>대모산입구역 7번 출구 앞</t>
  </si>
  <si>
    <t>주정차 어려움(교통량 혼잡)</t>
  </si>
  <si>
    <t>장애인 점자블록 침범예상됨</t>
  </si>
  <si>
    <t>주정차불가,거주자우선주차장</t>
  </si>
  <si>
    <t>보도폭좁음, 보행자 많음</t>
  </si>
  <si>
    <t>1차선에 인도폭이 쫍음</t>
  </si>
  <si>
    <t>반포 시민체육회 관내 진입</t>
  </si>
  <si>
    <t>가드레일/1차선일방통행</t>
  </si>
  <si>
    <t>주정차 불가(교통량혼잡)</t>
  </si>
  <si>
    <t>작업시 우회전차량
통행불가</t>
  </si>
  <si>
    <t>경사지고 보도 폭 좁음</t>
  </si>
  <si>
    <t>풍림아파트 109동 앞</t>
  </si>
  <si>
    <t>도서관입구, 주정차불가</t>
  </si>
  <si>
    <t>주정차 불가(교통혼잡)</t>
  </si>
  <si>
    <t>상계근린공원(중랑천 진입로)</t>
  </si>
  <si>
    <t>월계1번출구와위치,사진동일함</t>
  </si>
  <si>
    <t>버스정류장인접주정차불가</t>
  </si>
  <si>
    <t>주정차 불가/안전사고 우려</t>
  </si>
  <si>
    <r>
      <rPr>
        <sz val="11"/>
        <color rgb="FF000000"/>
        <rFont val="돋움"/>
        <family val="3"/>
        <charset val="129"/>
      </rPr>
      <t>서울</t>
    </r>
    <r>
      <rPr>
        <sz val="11"/>
        <color rgb="FF000000"/>
        <rFont val="Arial"/>
        <family val="2"/>
      </rPr>
      <t xml:space="preserve"> </t>
    </r>
    <r>
      <rPr>
        <sz val="11"/>
        <color rgb="FF000000"/>
        <rFont val="돋움"/>
        <family val="3"/>
        <charset val="129"/>
      </rPr>
      <t>강동구</t>
    </r>
    <r>
      <rPr>
        <sz val="11"/>
        <color rgb="FF000000"/>
        <rFont val="Arial"/>
        <family val="2"/>
      </rPr>
      <t xml:space="preserve"> </t>
    </r>
    <r>
      <rPr>
        <sz val="11"/>
        <color rgb="FF000000"/>
        <rFont val="돋움"/>
        <family val="3"/>
        <charset val="129"/>
      </rPr>
      <t>상일동</t>
    </r>
    <r>
      <rPr>
        <sz val="11"/>
        <color rgb="FF000000"/>
        <rFont val="Arial"/>
        <family val="2"/>
      </rPr>
      <t xml:space="preserve"> 168 </t>
    </r>
  </si>
  <si>
    <t>터널입구,일차선,주정차불가</t>
  </si>
  <si>
    <t>보도 폭 2.5미터 이내</t>
  </si>
  <si>
    <t>일차선일방/상습정체구역</t>
  </si>
  <si>
    <t>일차크기양방향도로및인도침범</t>
  </si>
  <si>
    <t>노원구 공릉동 725번지</t>
  </si>
  <si>
    <t>강서구 방화동 874-1</t>
  </si>
  <si>
    <t>펜스, 어린이 보호구역</t>
  </si>
  <si>
    <t>사거리/가드레일/횡단보도</t>
  </si>
  <si>
    <t xml:space="preserve">강서구 마곡중앙3로 74 </t>
  </si>
  <si>
    <t>마곡힐스테이트아파트 앞</t>
  </si>
  <si>
    <t>공영주차장과 주정차 협조필요</t>
  </si>
  <si>
    <t>접근어려움(주정차불가)</t>
  </si>
  <si>
    <t>소화전인접, 주정차불가</t>
  </si>
  <si>
    <t>프라비라운지휘트니스 앞</t>
  </si>
  <si>
    <t>인도 협소/주정차 불가</t>
  </si>
  <si>
    <t>마포구 상암동 1171-1</t>
  </si>
  <si>
    <t>현 장 조 사 집 계 표</t>
  </si>
  <si>
    <t>보라매sk뷰 109동 앞</t>
  </si>
  <si>
    <t>보라매sk뷰 201동 앞</t>
  </si>
  <si>
    <t>서대문구 홍은동 9-694</t>
  </si>
  <si>
    <t>신촌그랑자이 106동 앞</t>
  </si>
  <si>
    <t>마포구 연남동 369-21</t>
  </si>
  <si>
    <t>불가(팬스로인하여 주차불가)</t>
  </si>
  <si>
    <r>
      <rPr>
        <sz val="11"/>
        <color rgb="FF000000"/>
        <rFont val="돋움"/>
        <family val="3"/>
        <charset val="129"/>
      </rPr>
      <t>한국지역난방공사</t>
    </r>
    <r>
      <rPr>
        <sz val="11"/>
        <color rgb="FF000000"/>
        <rFont val="Arial"/>
        <family val="2"/>
      </rPr>
      <t xml:space="preserve"> </t>
    </r>
    <r>
      <rPr>
        <sz val="11"/>
        <color rgb="FF000000"/>
        <rFont val="돋움"/>
        <family val="3"/>
        <charset val="129"/>
      </rPr>
      <t>강남지사</t>
    </r>
  </si>
  <si>
    <t>행당대림아파트 107동 앞</t>
  </si>
  <si>
    <t>구청에서 일단 홍보 요청</t>
  </si>
  <si>
    <t>디지털미디어씨티역2번출구</t>
  </si>
  <si>
    <r>
      <rPr>
        <sz val="11"/>
        <color rgb="FF000000"/>
        <rFont val="맑은 고딕"/>
        <family val="3"/>
        <charset val="129"/>
      </rPr>
      <t>그랜드아이파트아파트</t>
    </r>
    <r>
      <rPr>
        <sz val="11"/>
        <color rgb="FF000000"/>
        <rFont val="Calibri"/>
        <family val="2"/>
      </rPr>
      <t xml:space="preserve"> </t>
    </r>
    <r>
      <rPr>
        <sz val="11"/>
        <color rgb="FF000000"/>
        <rFont val="맑은 고딕"/>
        <family val="3"/>
        <charset val="129"/>
      </rPr>
      <t>앞</t>
    </r>
  </si>
  <si>
    <t>위례스타힐스 2508동 부근</t>
  </si>
  <si>
    <t>마포구 공덕동 237-9</t>
  </si>
  <si>
    <t>마포구 대흥동 325-18</t>
  </si>
  <si>
    <t>영등포구 대림로 244</t>
  </si>
  <si>
    <t>하나은행 응봉삼거리지점 앞</t>
  </si>
  <si>
    <t>자치구 일반거치대 철거 필요</t>
  </si>
  <si>
    <t>민원으로인한 설치 취소</t>
  </si>
  <si>
    <t>성동구 고산자로 164</t>
  </si>
  <si>
    <t>성동구 행당동 322-624</t>
  </si>
  <si>
    <t>주민쉼터 및 어린이공원 인접</t>
  </si>
  <si>
    <t>양천구 국회대로 170</t>
  </si>
  <si>
    <r>
      <rPr>
        <sz val="11"/>
        <color rgb="FF000000"/>
        <rFont val="돋움"/>
        <family val="3"/>
        <charset val="129"/>
      </rPr>
      <t>마포구</t>
    </r>
    <r>
      <rPr>
        <sz val="11"/>
        <color rgb="FF000000"/>
        <rFont val="Arial"/>
        <family val="2"/>
      </rPr>
      <t xml:space="preserve"> </t>
    </r>
    <r>
      <rPr>
        <sz val="11"/>
        <color rgb="FF000000"/>
        <rFont val="돋움"/>
        <family val="3"/>
        <charset val="129"/>
      </rPr>
      <t>마포대로</t>
    </r>
    <r>
      <rPr>
        <sz val="11"/>
        <color rgb="FF000000"/>
        <rFont val="Arial"/>
        <family val="2"/>
      </rPr>
      <t xml:space="preserve"> 122</t>
    </r>
  </si>
  <si>
    <t>은행주차장 앞으로 혼잡우려</t>
  </si>
  <si>
    <r>
      <rPr>
        <sz val="11"/>
        <color rgb="FF000000"/>
        <rFont val="맑은 고딕"/>
        <family val="3"/>
        <charset val="129"/>
      </rPr>
      <t>광진구 광장로</t>
    </r>
    <r>
      <rPr>
        <sz val="11"/>
        <color rgb="FF000000"/>
        <rFont val="Calibri"/>
        <family val="2"/>
      </rPr>
      <t>5</t>
    </r>
    <r>
      <rPr>
        <sz val="11"/>
        <color rgb="FF000000"/>
        <rFont val="Arial Unicode MS"/>
        <family val="3"/>
        <charset val="129"/>
      </rPr>
      <t>길 25-1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</si>
  <si>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49-2 </t>
    </r>
  </si>
  <si>
    <t>동대문구 이문로 136</t>
  </si>
  <si>
    <t>양천구 목동중앙로 105-1</t>
  </si>
  <si>
    <r>
      <rPr>
        <sz val="11"/>
        <color rgb="FF000000"/>
        <rFont val="맑은 고딕"/>
        <family val="3"/>
        <charset val="129"/>
      </rPr>
      <t>광희동</t>
    </r>
    <r>
      <rPr>
        <sz val="11"/>
        <color rgb="FF000000"/>
        <rFont val="Calibri"/>
        <family val="2"/>
      </rPr>
      <t xml:space="preserve"> 1</t>
    </r>
    <r>
      <rPr>
        <sz val="11"/>
        <color rgb="FF000000"/>
        <rFont val="맑은 고딕"/>
        <family val="3"/>
        <charset val="129"/>
      </rPr>
      <t>가</t>
    </r>
    <r>
      <rPr>
        <sz val="11"/>
        <color rgb="FF000000"/>
        <rFont val="Calibri"/>
        <family val="2"/>
      </rPr>
      <t xml:space="preserve"> 202-5</t>
    </r>
  </si>
  <si>
    <r>
      <rPr>
        <sz val="11"/>
        <color rgb="FF000000"/>
        <rFont val="Arial Unicode MS"/>
        <family val="3"/>
        <charset val="129"/>
      </rPr>
      <t>삼성전자</t>
    </r>
    <r>
      <rPr>
        <sz val="11"/>
        <color rgb="FF000000"/>
        <rFont val="Calibri"/>
        <family val="2"/>
      </rPr>
      <t>R&amp;D</t>
    </r>
    <r>
      <rPr>
        <sz val="11"/>
        <color rgb="FF000000"/>
        <rFont val="Arial Unicode MS"/>
        <family val="3"/>
        <charset val="129"/>
      </rPr>
      <t>어린이집</t>
    </r>
    <r>
      <rPr>
        <sz val="11"/>
        <color rgb="FF000000"/>
        <rFont val="Calibri"/>
        <family val="2"/>
      </rPr>
      <t xml:space="preserve"> </t>
    </r>
    <r>
      <rPr>
        <sz val="11"/>
        <color rgb="FF000000"/>
        <rFont val="Arial Unicode MS"/>
        <family val="3"/>
        <charset val="129"/>
      </rPr>
      <t>뒤</t>
    </r>
  </si>
  <si>
    <t>서대문구 홍은동 9-694</t>
  </si>
  <si>
    <t>서대문구 홍은동 11-7</t>
  </si>
  <si>
    <r>
      <rPr>
        <sz val="11"/>
        <color rgb="FF000000"/>
        <rFont val="Arial Unicode MS"/>
        <family val="3"/>
        <charset val="129"/>
      </rPr>
      <t>하나은행</t>
    </r>
    <r>
      <rPr>
        <sz val="11"/>
        <color rgb="FF000000"/>
        <rFont val="Arial"/>
        <family val="2"/>
      </rPr>
      <t xml:space="preserve"> </t>
    </r>
    <r>
      <rPr>
        <sz val="11"/>
        <color rgb="FF000000"/>
        <rFont val="Arial Unicode MS"/>
        <family val="3"/>
        <charset val="129"/>
      </rPr>
      <t>응봉삼거리지점</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</si>
  <si>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쌍용아파트2단지</t>
    </r>
    <r>
      <rPr>
        <sz val="11"/>
        <color rgb="FF000000"/>
        <rFont val="Calibri"/>
        <family val="2"/>
      </rPr>
      <t xml:space="preserve"> </t>
    </r>
    <r>
      <rPr>
        <sz val="11"/>
        <color rgb="FF000000"/>
        <rFont val="맑은 고딕"/>
        <family val="3"/>
        <charset val="129"/>
      </rPr>
      <t>상가앞</t>
    </r>
  </si>
  <si>
    <t>동작구 남부순환로 2055</t>
  </si>
  <si>
    <r>
      <rPr>
        <sz val="11"/>
        <color rgb="FF000000"/>
        <rFont val="Arial Unicode MS"/>
        <family val="3"/>
        <charset val="129"/>
      </rPr>
      <t>번동</t>
    </r>
    <r>
      <rPr>
        <sz val="11"/>
        <color rgb="FF000000"/>
        <rFont val="Arial"/>
        <family val="2"/>
      </rPr>
      <t xml:space="preserve"> SK LPG </t>
    </r>
    <r>
      <rPr>
        <sz val="11"/>
        <color rgb="FF000000"/>
        <rFont val="Arial Unicode MS"/>
        <family val="3"/>
        <charset val="129"/>
      </rPr>
      <t>충전소</t>
    </r>
  </si>
  <si>
    <r>
      <rPr>
        <sz val="11"/>
        <color rgb="FF000000"/>
        <rFont val="맑은 고딕"/>
        <family val="3"/>
        <charset val="129"/>
      </rPr>
      <t>아리수로</t>
    </r>
    <r>
      <rPr>
        <sz val="11"/>
        <color rgb="FF000000"/>
        <rFont val="Calibri"/>
        <family val="2"/>
      </rPr>
      <t>87</t>
    </r>
    <r>
      <rPr>
        <sz val="11"/>
        <color rgb="FF000000"/>
        <rFont val="맑은 고딕"/>
        <family val="3"/>
        <charset val="129"/>
      </rPr>
      <t>가길</t>
    </r>
    <r>
      <rPr>
        <sz val="11"/>
        <color rgb="FF000000"/>
        <rFont val="Calibri"/>
        <family val="2"/>
      </rPr>
      <t xml:space="preserve"> 275</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</si>
  <si>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내발산동</t>
    </r>
    <r>
      <rPr>
        <sz val="11"/>
        <color rgb="FF000000"/>
        <rFont val="Calibri"/>
        <family val="2"/>
      </rPr>
      <t xml:space="preserve"> 755</t>
    </r>
  </si>
  <si>
    <t>기존자전거 거치대 철거필요</t>
  </si>
  <si>
    <r>
      <rPr>
        <sz val="11"/>
        <color rgb="FF000000"/>
        <rFont val="돋움"/>
        <family val="3"/>
        <charset val="129"/>
      </rPr>
      <t>서대문구</t>
    </r>
    <r>
      <rPr>
        <sz val="11"/>
        <color rgb="FF000000"/>
        <rFont val="Arial"/>
        <family val="2"/>
      </rPr>
      <t xml:space="preserve"> </t>
    </r>
    <r>
      <rPr>
        <sz val="11"/>
        <color rgb="FF000000"/>
        <rFont val="돋움"/>
        <family val="3"/>
        <charset val="129"/>
      </rPr>
      <t>홍은동</t>
    </r>
    <r>
      <rPr>
        <sz val="11"/>
        <color rgb="FF000000"/>
        <rFont val="Arial"/>
        <family val="2"/>
      </rPr>
      <t xml:space="preserve"> 9-694</t>
    </r>
  </si>
  <si>
    <r>
      <rPr>
        <sz val="11"/>
        <color rgb="FF000000"/>
        <rFont val="맑은 고딕"/>
        <family val="3"/>
        <charset val="129"/>
      </rPr>
      <t>올림픽기념</t>
    </r>
    <r>
      <rPr>
        <sz val="11"/>
        <color rgb="FF000000"/>
        <rFont val="Calibri"/>
        <family val="2"/>
      </rPr>
      <t xml:space="preserve"> </t>
    </r>
    <r>
      <rPr>
        <sz val="11"/>
        <color rgb="FF000000"/>
        <rFont val="맑은 고딕"/>
        <family val="3"/>
        <charset val="129"/>
      </rPr>
      <t>국민생활관</t>
    </r>
    <r>
      <rPr>
        <sz val="11"/>
        <color rgb="FF000000"/>
        <rFont val="Calibri"/>
        <family val="2"/>
      </rPr>
      <t xml:space="preserve"> </t>
    </r>
    <r>
      <rPr>
        <sz val="11"/>
        <color rgb="FF000000"/>
        <rFont val="맑은 고딕"/>
        <family val="3"/>
        <charset val="129"/>
      </rPr>
      <t>로터리</t>
    </r>
  </si>
  <si>
    <r>
      <rPr>
        <sz val="11"/>
        <color rgb="FF000000"/>
        <rFont val="Arial Unicode MS"/>
        <family val="3"/>
        <charset val="129"/>
      </rPr>
      <t>서초구</t>
    </r>
    <r>
      <rPr>
        <sz val="11"/>
        <color rgb="FF000000"/>
        <rFont val="Calibri"/>
        <family val="2"/>
      </rPr>
      <t xml:space="preserve"> </t>
    </r>
    <r>
      <rPr>
        <sz val="11"/>
        <color rgb="FF000000"/>
        <rFont val="Arial Unicode MS"/>
        <family val="3"/>
        <charset val="129"/>
      </rPr>
      <t>성촌</t>
    </r>
    <r>
      <rPr>
        <sz val="11"/>
        <color rgb="FF000000"/>
        <rFont val="Calibri"/>
        <family val="2"/>
      </rPr>
      <t xml:space="preserve"> 1</t>
    </r>
    <r>
      <rPr>
        <sz val="11"/>
        <color rgb="FF000000"/>
        <rFont val="Arial Unicode MS"/>
        <family val="3"/>
        <charset val="129"/>
      </rPr>
      <t>길</t>
    </r>
    <r>
      <rPr>
        <sz val="11"/>
        <color rgb="FF000000"/>
        <rFont val="Calibri"/>
        <family val="2"/>
      </rPr>
      <t xml:space="preserve"> 20</t>
    </r>
  </si>
  <si>
    <r>
      <rPr>
        <sz val="11"/>
        <color rgb="FF000000"/>
        <rFont val="맑은 고딕"/>
        <family val="3"/>
        <charset val="129"/>
      </rPr>
      <t>올림픽기념</t>
    </r>
    <r>
      <rPr>
        <sz val="11"/>
        <color rgb="FF000000"/>
        <rFont val="Arial"/>
        <family val="2"/>
      </rPr>
      <t xml:space="preserve"> </t>
    </r>
    <r>
      <rPr>
        <sz val="11"/>
        <color rgb="FF000000"/>
        <rFont val="맑은 고딕"/>
        <family val="3"/>
        <charset val="129"/>
      </rPr>
      <t>국민생활관</t>
    </r>
    <r>
      <rPr>
        <sz val="11"/>
        <color rgb="FF000000"/>
        <rFont val="Arial"/>
        <family val="2"/>
      </rPr>
      <t xml:space="preserve"> </t>
    </r>
    <r>
      <rPr>
        <sz val="11"/>
        <color rgb="FF000000"/>
        <rFont val="맑은 고딕"/>
        <family val="3"/>
        <charset val="129"/>
      </rPr>
      <t>로터리</t>
    </r>
  </si>
  <si>
    <r>
      <rPr>
        <sz val="11"/>
        <color rgb="FF000000"/>
        <rFont val="맑은 고딕"/>
        <family val="3"/>
        <charset val="129"/>
      </rPr>
      <t>동대문역사문화공원역</t>
    </r>
    <r>
      <rPr>
        <sz val="11"/>
        <color rgb="FF000000"/>
        <rFont val="Calibri"/>
        <family val="2"/>
      </rPr>
      <t xml:space="preserve"> 5</t>
    </r>
    <r>
      <rPr>
        <sz val="11"/>
        <color rgb="FF000000"/>
        <rFont val="맑은 고딕"/>
        <family val="3"/>
        <charset val="129"/>
      </rPr>
      <t>번출구</t>
    </r>
  </si>
  <si>
    <r>
      <rPr>
        <sz val="11"/>
        <color rgb="FF000000"/>
        <rFont val="Arial Unicode MS"/>
        <family val="3"/>
        <charset val="129"/>
      </rPr>
      <t>성동구</t>
    </r>
    <r>
      <rPr>
        <sz val="11"/>
        <color rgb="FF000000"/>
        <rFont val="Arial"/>
        <family val="2"/>
      </rPr>
      <t xml:space="preserve"> </t>
    </r>
    <r>
      <rPr>
        <sz val="11"/>
        <color rgb="FF000000"/>
        <rFont val="Arial Unicode MS"/>
        <family val="3"/>
        <charset val="129"/>
      </rPr>
      <t>고산자로</t>
    </r>
    <r>
      <rPr>
        <sz val="11"/>
        <color rgb="FF000000"/>
        <rFont val="Arial"/>
        <family val="2"/>
      </rPr>
      <t xml:space="preserve"> 164</t>
    </r>
  </si>
  <si>
    <r>
      <rPr>
        <sz val="11"/>
        <color rgb="FF000000"/>
        <rFont val="맑은 고딕"/>
        <family val="3"/>
        <charset val="129"/>
      </rPr>
      <t>상계근린공원</t>
    </r>
    <r>
      <rPr>
        <sz val="11"/>
        <color rgb="FF000000"/>
        <rFont val="Arial"/>
        <family val="2"/>
      </rPr>
      <t xml:space="preserve"> </t>
    </r>
    <r>
      <rPr>
        <sz val="11"/>
        <color rgb="FF000000"/>
        <rFont val="맑은 고딕"/>
        <family val="3"/>
        <charset val="129"/>
      </rPr>
      <t>운동장</t>
    </r>
    <r>
      <rPr>
        <sz val="11"/>
        <color rgb="FF000000"/>
        <rFont val="Arial"/>
        <family val="2"/>
      </rPr>
      <t xml:space="preserve"> </t>
    </r>
    <r>
      <rPr>
        <sz val="11"/>
        <color rgb="FF000000"/>
        <rFont val="맑은 고딕"/>
        <family val="3"/>
        <charset val="129"/>
      </rPr>
      <t>앞</t>
    </r>
  </si>
  <si>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노원구</t>
    </r>
    <r>
      <rPr>
        <sz val="11"/>
        <color rgb="FF000000"/>
        <rFont val="Arial"/>
        <family val="2"/>
      </rPr>
      <t xml:space="preserve"> </t>
    </r>
    <r>
      <rPr>
        <sz val="11"/>
        <color rgb="FF000000"/>
        <rFont val="맑은 고딕"/>
        <family val="3"/>
        <charset val="129"/>
      </rPr>
      <t>상계동</t>
    </r>
    <r>
      <rPr>
        <sz val="11"/>
        <color rgb="FF000000"/>
        <rFont val="Arial"/>
        <family val="2"/>
      </rPr>
      <t xml:space="preserve"> 620</t>
    </r>
  </si>
  <si>
    <r>
      <rPr>
        <sz val="11"/>
        <color rgb="FF000000"/>
        <rFont val="Arial Unicode MS"/>
        <family val="3"/>
        <charset val="129"/>
      </rPr>
      <t>서울</t>
    </r>
    <r>
      <rPr>
        <sz val="11"/>
        <color rgb="FF000000"/>
        <rFont val="Arial"/>
        <family val="2"/>
      </rPr>
      <t xml:space="preserve"> </t>
    </r>
    <r>
      <rPr>
        <sz val="11"/>
        <color rgb="FF000000"/>
        <rFont val="Arial Unicode MS"/>
        <family val="3"/>
        <charset val="129"/>
      </rPr>
      <t>강북구</t>
    </r>
    <r>
      <rPr>
        <sz val="11"/>
        <color rgb="FF000000"/>
        <rFont val="Arial"/>
        <family val="2"/>
      </rPr>
      <t xml:space="preserve"> </t>
    </r>
    <r>
      <rPr>
        <sz val="11"/>
        <color rgb="FF000000"/>
        <rFont val="Arial Unicode MS"/>
        <family val="3"/>
        <charset val="129"/>
      </rPr>
      <t>번동</t>
    </r>
    <r>
      <rPr>
        <sz val="11"/>
        <color rgb="FF000000"/>
        <rFont val="Arial"/>
        <family val="2"/>
      </rPr>
      <t xml:space="preserve"> 255</t>
    </r>
    <r>
      <rPr>
        <sz val="11"/>
        <color rgb="FF000000"/>
        <rFont val="Arial Unicode MS"/>
        <family val="3"/>
        <charset val="129"/>
      </rPr>
      <t>도</t>
    </r>
  </si>
  <si>
    <r>
      <rPr>
        <sz val="11"/>
        <color rgb="FF000000"/>
        <rFont val="돋움"/>
        <family val="3"/>
        <charset val="129"/>
      </rPr>
      <t>현대</t>
    </r>
    <r>
      <rPr>
        <sz val="11"/>
        <color rgb="FF000000"/>
        <rFont val="Arial"/>
        <family val="2"/>
      </rPr>
      <t xml:space="preserve"> </t>
    </r>
    <r>
      <rPr>
        <sz val="11"/>
        <color rgb="FF000000"/>
        <rFont val="돋움"/>
        <family val="3"/>
        <charset val="129"/>
      </rPr>
      <t>뜨레비앙</t>
    </r>
    <r>
      <rPr>
        <sz val="11"/>
        <color rgb="FF000000"/>
        <rFont val="Arial"/>
        <family val="2"/>
      </rPr>
      <t xml:space="preserve"> </t>
    </r>
    <r>
      <rPr>
        <sz val="11"/>
        <color rgb="FF000000"/>
        <rFont val="돋움"/>
        <family val="3"/>
        <charset val="129"/>
      </rPr>
      <t>아파트</t>
    </r>
    <r>
      <rPr>
        <sz val="11"/>
        <color rgb="FF000000"/>
        <rFont val="Arial"/>
        <family val="2"/>
      </rPr>
      <t xml:space="preserve"> </t>
    </r>
    <r>
      <rPr>
        <sz val="11"/>
        <color rgb="FF000000"/>
        <rFont val="돋움"/>
        <family val="3"/>
        <charset val="129"/>
      </rPr>
      <t>앞</t>
    </r>
  </si>
  <si>
    <r>
      <rPr>
        <sz val="11"/>
        <color rgb="FF000000"/>
        <rFont val="돋움"/>
        <family val="3"/>
        <charset val="129"/>
      </rPr>
      <t>옆</t>
    </r>
    <r>
      <rPr>
        <sz val="11"/>
        <color rgb="FF000000"/>
        <rFont val="Arial"/>
        <family val="2"/>
      </rPr>
      <t xml:space="preserve"> </t>
    </r>
    <r>
      <rPr>
        <sz val="11"/>
        <color rgb="FF000000"/>
        <rFont val="돋움"/>
        <family val="3"/>
        <charset val="129"/>
      </rPr>
      <t>인근</t>
    </r>
    <r>
      <rPr>
        <sz val="11"/>
        <color rgb="FF000000"/>
        <rFont val="Arial"/>
        <family val="2"/>
      </rPr>
      <t xml:space="preserve"> </t>
    </r>
    <r>
      <rPr>
        <sz val="11"/>
        <color rgb="FF000000"/>
        <rFont val="돋움"/>
        <family val="3"/>
        <charset val="129"/>
      </rPr>
      <t>대여소</t>
    </r>
    <r>
      <rPr>
        <sz val="11"/>
        <color rgb="FF000000"/>
        <rFont val="Arial"/>
        <family val="2"/>
      </rPr>
      <t xml:space="preserve"> 10m</t>
    </r>
  </si>
  <si>
    <r>
      <rPr>
        <sz val="11"/>
        <color rgb="FF000000"/>
        <rFont val="맑은 고딕"/>
        <family val="3"/>
        <charset val="129"/>
      </rPr>
      <t>서울</t>
    </r>
    <r>
      <rPr>
        <sz val="11"/>
        <color rgb="FF000000"/>
        <rFont val="Calibri"/>
        <family val="2"/>
      </rPr>
      <t xml:space="preserve"> </t>
    </r>
    <r>
      <rPr>
        <sz val="11"/>
        <color rgb="FF000000"/>
        <rFont val="맑은 고딕"/>
        <family val="3"/>
        <charset val="129"/>
      </rPr>
      <t>서초구</t>
    </r>
    <r>
      <rPr>
        <sz val="11"/>
        <color rgb="FF000000"/>
        <rFont val="Calibri"/>
        <family val="2"/>
      </rPr>
      <t xml:space="preserve"> </t>
    </r>
    <r>
      <rPr>
        <sz val="11"/>
        <color rgb="FF000000"/>
        <rFont val="맑은 고딕"/>
        <family val="3"/>
        <charset val="129"/>
      </rPr>
      <t>사평대로</t>
    </r>
    <r>
      <rPr>
        <sz val="11"/>
        <color rgb="FF000000"/>
        <rFont val="Calibri"/>
        <family val="2"/>
      </rPr>
      <t xml:space="preserve"> 130</t>
    </r>
  </si>
  <si>
    <r>
      <rPr>
        <sz val="11"/>
        <color rgb="FF000000"/>
        <rFont val="맑은 고딕"/>
        <family val="3"/>
        <charset val="129"/>
      </rPr>
      <t>진영상운</t>
    </r>
    <r>
      <rPr>
        <sz val="11"/>
        <color rgb="FF000000"/>
        <rFont val="Arial"/>
        <family val="2"/>
      </rPr>
      <t xml:space="preserve"> </t>
    </r>
    <r>
      <rPr>
        <sz val="11"/>
        <color rgb="FF000000"/>
        <rFont val="맑은 고딕"/>
        <family val="3"/>
        <charset val="129"/>
      </rPr>
      <t>앞</t>
    </r>
    <r>
      <rPr>
        <sz val="11"/>
        <color rgb="FF000000"/>
        <rFont val="Arial"/>
        <family val="2"/>
      </rPr>
      <t xml:space="preserve"> </t>
    </r>
    <r>
      <rPr>
        <sz val="11"/>
        <color rgb="FF000000"/>
        <rFont val="맑은 고딕"/>
        <family val="3"/>
        <charset val="129"/>
      </rPr>
      <t>중랑천</t>
    </r>
    <r>
      <rPr>
        <sz val="11"/>
        <color rgb="FF000000"/>
        <rFont val="Arial"/>
        <family val="2"/>
      </rPr>
      <t xml:space="preserve"> </t>
    </r>
    <r>
      <rPr>
        <sz val="11"/>
        <color rgb="FF000000"/>
        <rFont val="맑은 고딕"/>
        <family val="3"/>
        <charset val="129"/>
      </rPr>
      <t>변</t>
    </r>
  </si>
  <si>
    <r>
      <rPr>
        <sz val="11"/>
        <color rgb="FF000000"/>
        <rFont val="맑은 고딕"/>
        <family val="3"/>
        <charset val="129"/>
      </rPr>
      <t>도봉구</t>
    </r>
    <r>
      <rPr>
        <sz val="11"/>
        <color rgb="FF000000"/>
        <rFont val="Arial"/>
        <family val="2"/>
      </rPr>
      <t xml:space="preserve"> </t>
    </r>
    <r>
      <rPr>
        <sz val="11"/>
        <color rgb="FF000000"/>
        <rFont val="맑은 고딕"/>
        <family val="3"/>
        <charset val="129"/>
      </rPr>
      <t>마들로</t>
    </r>
    <r>
      <rPr>
        <sz val="11"/>
        <color rgb="FF000000"/>
        <rFont val="Arial"/>
        <family val="2"/>
      </rPr>
      <t>14</t>
    </r>
    <r>
      <rPr>
        <sz val="11"/>
        <color rgb="FF000000"/>
        <rFont val="맑은 고딕"/>
        <family val="3"/>
        <charset val="129"/>
      </rPr>
      <t>길</t>
    </r>
    <r>
      <rPr>
        <sz val="11"/>
        <color rgb="FF000000"/>
        <rFont val="Arial"/>
        <family val="2"/>
      </rPr>
      <t xml:space="preserve"> 25-9</t>
    </r>
  </si>
  <si>
    <r>
      <rPr>
        <sz val="11"/>
        <color rgb="FF000000"/>
        <rFont val="맑은 고딕"/>
        <family val="3"/>
        <charset val="129"/>
      </rPr>
      <t>퇴계로</t>
    </r>
    <r>
      <rPr>
        <sz val="11"/>
        <color rgb="FF000000"/>
        <rFont val="Calibri"/>
        <family val="2"/>
      </rPr>
      <t>4</t>
    </r>
    <r>
      <rPr>
        <sz val="11"/>
        <color rgb="FF000000"/>
        <rFont val="맑은 고딕"/>
        <family val="3"/>
        <charset val="129"/>
      </rPr>
      <t>가</t>
    </r>
    <r>
      <rPr>
        <sz val="11"/>
        <color rgb="FF000000"/>
        <rFont val="Calibri"/>
        <family val="2"/>
      </rPr>
      <t xml:space="preserve"> </t>
    </r>
    <r>
      <rPr>
        <sz val="11"/>
        <color rgb="FF000000"/>
        <rFont val="맑은 고딕"/>
        <family val="3"/>
        <charset val="129"/>
      </rPr>
      <t>교차로</t>
    </r>
    <r>
      <rPr>
        <sz val="11"/>
        <color rgb="FF000000"/>
        <rFont val="Calibri"/>
        <family val="2"/>
      </rPr>
      <t>(</t>
    </r>
    <r>
      <rPr>
        <sz val="11"/>
        <color rgb="FF000000"/>
        <rFont val="맑은 고딕"/>
        <family val="3"/>
        <charset val="129"/>
      </rPr>
      <t>중구청</t>
    </r>
    <r>
      <rPr>
        <sz val="11"/>
        <color rgb="FF000000"/>
        <rFont val="Calibri"/>
        <family val="2"/>
      </rPr>
      <t>)</t>
    </r>
  </si>
  <si>
    <r>
      <rPr>
        <sz val="11"/>
        <color rgb="FF000000"/>
        <rFont val="돋움"/>
        <family val="3"/>
        <charset val="129"/>
      </rPr>
      <t>양천구</t>
    </r>
    <r>
      <rPr>
        <sz val="11"/>
        <color rgb="FF000000"/>
        <rFont val="Arial"/>
        <family val="2"/>
      </rPr>
      <t xml:space="preserve"> </t>
    </r>
    <r>
      <rPr>
        <sz val="11"/>
        <color rgb="FF000000"/>
        <rFont val="돋움"/>
        <family val="3"/>
        <charset val="129"/>
      </rPr>
      <t>신정동</t>
    </r>
    <r>
      <rPr>
        <sz val="11"/>
        <color rgb="FF000000"/>
        <rFont val="Arial"/>
        <family val="2"/>
      </rPr>
      <t xml:space="preserve"> 276-7</t>
    </r>
  </si>
  <si>
    <t>구민문화체육센터 이용자 편의 증진, 산기슭도로 내 공공자전거가 없어 설치 필요성이 있음. 단, 연계되는 자전거도로가 없어 맞은편 보도 또는 차도로 이동해야 함</t>
  </si>
  <si>
    <t>무궁화공원 앞(언주역 1번 출구)</t>
  </si>
  <si>
    <r>
      <rPr>
        <sz val="11"/>
        <color rgb="FF000000"/>
        <rFont val="맑은 고딕"/>
        <family val="3"/>
        <charset val="129"/>
      </rPr>
      <t>평창동</t>
    </r>
    <r>
      <rPr>
        <sz val="11"/>
        <color rgb="FF000000"/>
        <rFont val="Calibri"/>
        <family val="2"/>
      </rPr>
      <t xml:space="preserve"> </t>
    </r>
    <r>
      <rPr>
        <sz val="11"/>
        <color rgb="FF000000"/>
        <rFont val="맑은 고딕"/>
        <family val="3"/>
        <charset val="129"/>
      </rPr>
      <t>꽃여울</t>
    </r>
    <r>
      <rPr>
        <sz val="11"/>
        <color rgb="FF000000"/>
        <rFont val="Calibri"/>
        <family val="2"/>
      </rPr>
      <t>(</t>
    </r>
    <r>
      <rPr>
        <sz val="11"/>
        <color rgb="FF000000"/>
        <rFont val="맑은 고딕"/>
        <family val="3"/>
        <charset val="129"/>
      </rPr>
      <t>꽃집</t>
    </r>
    <r>
      <rPr>
        <sz val="11"/>
        <color rgb="FF000000"/>
        <rFont val="Calibri"/>
        <family val="2"/>
      </rPr>
      <t>),</t>
    </r>
    <r>
      <rPr>
        <sz val="11"/>
        <color rgb="FF000000"/>
        <rFont val="맑은 고딕"/>
        <family val="3"/>
        <charset val="129"/>
      </rPr>
      <t>스타벅스</t>
    </r>
    <r>
      <rPr>
        <sz val="11"/>
        <color rgb="FF000000"/>
        <rFont val="Calibri"/>
        <family val="2"/>
      </rPr>
      <t xml:space="preserve"> </t>
    </r>
    <r>
      <rPr>
        <sz val="11"/>
        <color rgb="FF000000"/>
        <rFont val="맑은 고딕"/>
        <family val="3"/>
        <charset val="129"/>
      </rPr>
      <t>앞</t>
    </r>
  </si>
  <si>
    <t xml:space="preserve"> 주정차 불가/공영주차장 내부</t>
  </si>
  <si>
    <t>인도 협소/위치 불분명(실사필요)</t>
  </si>
  <si>
    <t>긴 안전펜스 설치로 회수분배 어려움</t>
  </si>
  <si>
    <t>양방향 1개차선 및 불법주차많은곳</t>
  </si>
  <si>
    <t>설치장소 미흡 도로침범 우려됨.</t>
  </si>
  <si>
    <t>우회전1차로상습정체구간주차불가</t>
  </si>
  <si>
    <t>반포 시민체육회 관내 진입 협조필요</t>
  </si>
  <si>
    <t>코너, 어린이보호구역,
버스정류장</t>
  </si>
  <si>
    <t>인접대여소, 우회전길1차선주정차불가</t>
  </si>
  <si>
    <t>우회전1개차로막음(인도주차도안됨)</t>
  </si>
  <si>
    <t>인도난간 작업장애,점자블럭 침범</t>
  </si>
  <si>
    <t>도로폭좁음, 작업차량 주차불가</t>
  </si>
  <si>
    <t>주차시 편도 1차선 침범, 팬스</t>
  </si>
  <si>
    <t>자치구 일반거치대 철거시 설치가능</t>
  </si>
  <si>
    <r>
      <rPr>
        <sz val="11"/>
        <color rgb="FF000000"/>
        <rFont val="Arial Unicode MS"/>
        <family val="3"/>
        <charset val="129"/>
      </rPr>
      <t>평창동</t>
    </r>
    <r>
      <rPr>
        <sz val="11"/>
        <color rgb="FF000000"/>
        <rFont val="Arial"/>
        <family val="2"/>
      </rPr>
      <t xml:space="preserve"> </t>
    </r>
    <r>
      <rPr>
        <sz val="11"/>
        <color rgb="FF000000"/>
        <rFont val="Arial Unicode MS"/>
        <family val="3"/>
        <charset val="129"/>
      </rPr>
      <t>꽃여울</t>
    </r>
    <r>
      <rPr>
        <sz val="11"/>
        <color rgb="FF000000"/>
        <rFont val="Arial"/>
        <family val="2"/>
      </rPr>
      <t>(</t>
    </r>
    <r>
      <rPr>
        <sz val="11"/>
        <color rgb="FF000000"/>
        <rFont val="Arial Unicode MS"/>
        <family val="3"/>
        <charset val="129"/>
      </rPr>
      <t>꽃집</t>
    </r>
    <r>
      <rPr>
        <sz val="11"/>
        <color rgb="FF000000"/>
        <rFont val="Arial"/>
        <family val="2"/>
      </rPr>
      <t>),</t>
    </r>
    <r>
      <rPr>
        <sz val="11"/>
        <color rgb="FF000000"/>
        <rFont val="Arial Unicode MS"/>
        <family val="3"/>
        <charset val="129"/>
      </rPr>
      <t>스타벅스</t>
    </r>
    <r>
      <rPr>
        <sz val="11"/>
        <color rgb="FF000000"/>
        <rFont val="Arial"/>
        <family val="2"/>
      </rPr>
      <t xml:space="preserve"> </t>
    </r>
    <r>
      <rPr>
        <sz val="11"/>
        <color rgb="FF000000"/>
        <rFont val="Arial Unicode MS"/>
        <family val="3"/>
        <charset val="129"/>
      </rPr>
      <t>앞</t>
    </r>
  </si>
  <si>
    <t>아파트단지내주차난으로 진입불가</t>
  </si>
  <si>
    <t>팬스 둘러져 있고 도로 폭 협소</t>
  </si>
  <si>
    <t>어린이보호구역 점자블럭 인도협소</t>
  </si>
  <si>
    <t>국방연구원정문 침범 및 나무화단팬스</t>
  </si>
  <si>
    <t>2542.신논현타워 대여소 인접</t>
  </si>
  <si>
    <t>스쿨존/인도 협소/안전사고 우려</t>
  </si>
  <si>
    <t>인도폭이 좁고 교통상황이 혼잡함</t>
  </si>
  <si>
    <t>일방통행길교통섬(버스정류장)증설불가</t>
  </si>
  <si>
    <t>일방통행로 등 분배작업 어려움</t>
  </si>
  <si>
    <t>자치구 지장물 철거시 설치가능</t>
  </si>
  <si>
    <t>터널입구,도로폭좁음,주정차불가</t>
  </si>
  <si>
    <t>자치구 기존거치대 철거 시 설치가능</t>
  </si>
  <si>
    <t>한강내 따릉이 대여소 미설치 방침</t>
  </si>
  <si>
    <t>자치구 일반거치대 철거후 설치가능</t>
  </si>
  <si>
    <t>e편한세상 송파파크센트럴 입구</t>
  </si>
  <si>
    <t>행당한진타운아파트 101동 앞</t>
  </si>
  <si>
    <r>
      <rPr>
        <sz val="11"/>
        <color rgb="FF000000"/>
        <rFont val="돋움"/>
        <family val="3"/>
        <charset val="129"/>
      </rPr>
      <t>프런트원</t>
    </r>
    <r>
      <rPr>
        <sz val="11"/>
        <color rgb="FF000000"/>
        <rFont val="Arial"/>
        <family val="2"/>
      </rPr>
      <t>(</t>
    </r>
    <r>
      <rPr>
        <sz val="11"/>
        <color rgb="FF000000"/>
        <rFont val="돋움"/>
        <family val="3"/>
        <charset val="129"/>
      </rPr>
      <t>공덕역</t>
    </r>
    <r>
      <rPr>
        <sz val="11"/>
        <color rgb="FF000000"/>
        <rFont val="Arial"/>
        <family val="2"/>
      </rPr>
      <t xml:space="preserve"> 4</t>
    </r>
    <r>
      <rPr>
        <sz val="11"/>
        <color rgb="FF000000"/>
        <rFont val="돋움"/>
        <family val="3"/>
        <charset val="129"/>
      </rPr>
      <t>번출구</t>
    </r>
    <r>
      <rPr>
        <sz val="11"/>
        <color rgb="FF000000"/>
        <rFont val="Arial"/>
        <family val="2"/>
      </rPr>
      <t xml:space="preserve"> </t>
    </r>
    <r>
      <rPr>
        <sz val="11"/>
        <color rgb="FF000000"/>
        <rFont val="돋움"/>
        <family val="3"/>
        <charset val="129"/>
      </rPr>
      <t>앞</t>
    </r>
    <r>
      <rPr>
        <sz val="11"/>
        <color rgb="FF000000"/>
        <rFont val="Arial"/>
        <family val="2"/>
      </rPr>
      <t>)</t>
    </r>
  </si>
  <si>
    <t>불가(보도폭협소, 엘리베이터인근)</t>
  </si>
  <si>
    <r>
      <rPr>
        <sz val="11"/>
        <color rgb="FF000000"/>
        <rFont val="돋움"/>
        <family val="3"/>
        <charset val="129"/>
      </rPr>
      <t>서대문구</t>
    </r>
    <r>
      <rPr>
        <sz val="11"/>
        <color rgb="FF000000"/>
        <rFont val="Calibri"/>
        <family val="2"/>
      </rPr>
      <t xml:space="preserve"> </t>
    </r>
    <r>
      <rPr>
        <sz val="11"/>
        <color rgb="FF000000"/>
        <rFont val="돋움"/>
        <family val="3"/>
        <charset val="129"/>
      </rPr>
      <t>남가좌동</t>
    </r>
    <r>
      <rPr>
        <sz val="11"/>
        <color rgb="FF000000"/>
        <rFont val="Calibri"/>
        <family val="2"/>
      </rPr>
      <t xml:space="preserve"> 215-79</t>
    </r>
  </si>
  <si>
    <t>서울 강북구 수유동 605-185천</t>
  </si>
  <si>
    <t>연서로 10(리드힐 병원 건너편)</t>
  </si>
  <si>
    <r>
      <rPr>
        <sz val="11"/>
        <color rgb="FF000000"/>
        <rFont val="맑은 고딕"/>
        <family val="3"/>
        <charset val="129"/>
      </rPr>
      <t>마곡수명산파크</t>
    </r>
    <r>
      <rPr>
        <sz val="11"/>
        <color rgb="FF000000"/>
        <rFont val="Calibri"/>
        <family val="2"/>
      </rPr>
      <t>7</t>
    </r>
    <r>
      <rPr>
        <sz val="11"/>
        <color rgb="FF000000"/>
        <rFont val="맑은 고딕"/>
        <family val="3"/>
        <charset val="129"/>
      </rPr>
      <t>단지</t>
    </r>
    <r>
      <rPr>
        <sz val="11"/>
        <color rgb="FF000000"/>
        <rFont val="Calibri"/>
        <family val="2"/>
      </rPr>
      <t xml:space="preserve"> 710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</si>
  <si>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청암고교 교차로(삼화빌딩 앞)</t>
  </si>
  <si>
    <t>위례 포레샤인 1812동 부근</t>
  </si>
  <si>
    <t>위례 포레샤인 2306동 부근</t>
  </si>
  <si>
    <t>서울 노원구 중계동 411-7</t>
  </si>
  <si>
    <t>1차선 및 인도(설치장소) 폭이좁음</t>
  </si>
  <si>
    <t>교차로 우회전차로(주정차 불가)</t>
  </si>
  <si>
    <t>공간이 가능하다면 15대 설치요청</t>
  </si>
  <si>
    <t>아파트 입구(진출입시 확인필요)</t>
  </si>
  <si>
    <t>아파트 단지내(분배차량 진입 불가)</t>
  </si>
  <si>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구로구</t>
    </r>
    <r>
      <rPr>
        <sz val="11"/>
        <color rgb="FF000000"/>
        <rFont val="Arial"/>
        <family val="2"/>
      </rPr>
      <t xml:space="preserve"> </t>
    </r>
    <r>
      <rPr>
        <sz val="11"/>
        <color rgb="FF000000"/>
        <rFont val="맑은 고딕"/>
        <family val="3"/>
        <charset val="129"/>
      </rPr>
      <t>신도림동</t>
    </r>
    <r>
      <rPr>
        <sz val="11"/>
        <color rgb="FF000000"/>
        <rFont val="Arial"/>
        <family val="2"/>
      </rPr>
      <t xml:space="preserve"> 385-3</t>
    </r>
  </si>
  <si>
    <r>
      <rPr>
        <sz val="11"/>
        <color rgb="FF000000"/>
        <rFont val="돋움"/>
        <family val="3"/>
        <charset val="129"/>
      </rPr>
      <t>올림픽훼미리아파트</t>
    </r>
    <r>
      <rPr>
        <sz val="11"/>
        <color rgb="FF000000"/>
        <rFont val="Arial"/>
        <family val="2"/>
      </rPr>
      <t xml:space="preserve"> 112</t>
    </r>
    <r>
      <rPr>
        <sz val="11"/>
        <color rgb="FF000000"/>
        <rFont val="돋움"/>
        <family val="3"/>
        <charset val="129"/>
      </rPr>
      <t>동</t>
    </r>
    <r>
      <rPr>
        <sz val="11"/>
        <color rgb="FF000000"/>
        <rFont val="Arial"/>
        <family val="2"/>
      </rPr>
      <t xml:space="preserve"> </t>
    </r>
    <r>
      <rPr>
        <sz val="11"/>
        <color rgb="FF000000"/>
        <rFont val="돋움"/>
        <family val="3"/>
        <charset val="129"/>
      </rPr>
      <t>앞</t>
    </r>
  </si>
  <si>
    <t>강남구 개포로28길47 용바람다리</t>
  </si>
  <si>
    <t>시흥대로367(우시장 입구쪽 공터)</t>
  </si>
  <si>
    <t>보도 없는 공개공지로 협의 필요</t>
  </si>
  <si>
    <t>서울 노원구 동일로214길 21</t>
  </si>
  <si>
    <t xml:space="preserve">서대문구 남가좌동 380-1 </t>
  </si>
  <si>
    <t>서울 구로구 온수동 23-20</t>
  </si>
  <si>
    <t>DMC 에코자이 아파트 104동 앞</t>
  </si>
  <si>
    <t>서울 구로구 개봉동 170-4</t>
  </si>
  <si>
    <t>서울 구로구 천왕동 273-9</t>
  </si>
  <si>
    <t>서울 구로구 천왕동 277-4</t>
  </si>
  <si>
    <t>말미사거리(독산동 우시장 입구)</t>
  </si>
  <si>
    <t>서울 노원구 중계동 515-4</t>
  </si>
  <si>
    <t>서대문구 남가좌동 352-33</t>
  </si>
  <si>
    <t>서울 구로구 오류동 135-101</t>
  </si>
  <si>
    <t>서울 구로구 신도림동 397-3</t>
  </si>
  <si>
    <t>컨테이너, 가로수가 있어 분리 설치</t>
  </si>
  <si>
    <t>상계주공아파트 9단지 상가 앞</t>
  </si>
  <si>
    <t>철도용지로 철도공사 협의 필요</t>
  </si>
  <si>
    <t>서울 구로구 개봉동 407-29</t>
  </si>
  <si>
    <t>서울 구로구 개봉동 403-97</t>
  </si>
  <si>
    <t>서울 구로구 구로동 496-128</t>
  </si>
  <si>
    <t>서울 노원구 상계동 762-1</t>
  </si>
  <si>
    <t>기존 거치대 일부 철거후 고려</t>
  </si>
  <si>
    <t>아파트형 공장 입주자 협의 필요</t>
  </si>
  <si>
    <t>DMC 쌍용스윗닷홈 아파트 앞</t>
  </si>
  <si>
    <t>서울 구로구 오류동 138-1</t>
  </si>
  <si>
    <t>서울 구로구 고척동 176-20</t>
  </si>
  <si>
    <t>삼성디지털프라자 노원상계점 앞</t>
  </si>
  <si>
    <t>서울 구로구 개봉동 153-122</t>
  </si>
  <si>
    <t>서울 구로구 구로동 212-30</t>
  </si>
  <si>
    <t>천왕이펜히우스6단지 601동 앞</t>
  </si>
  <si>
    <t>서울 강북구 미아동 1357-13도</t>
  </si>
  <si>
    <t>영등포구 영등포동7가 46-1</t>
  </si>
  <si>
    <t>동빙고 푸르지오아파트202동앞</t>
  </si>
  <si>
    <t>서울 강북구 미아동 461-2도</t>
  </si>
  <si>
    <t>서울 강북구 수유동 522-33도</t>
  </si>
  <si>
    <t>서울 강북구 수유동 524-4 도</t>
  </si>
  <si>
    <t>서울 강북구 수유동 386-1도</t>
  </si>
  <si>
    <t>이촌지하차도 입구(온누리교회)</t>
  </si>
  <si>
    <t>한강대교 전망대
(노들견우까페)앞</t>
  </si>
  <si>
    <t>동작구중소기업창업지원센터 맞은편</t>
  </si>
  <si>
    <t>삼성 R&amp;D 센터 (A타워 앞)</t>
  </si>
  <si>
    <t>사근빗물펌프장 맞은편 교량아래</t>
  </si>
  <si>
    <t>서울 강북구 미아동 1369-3도</t>
  </si>
  <si>
    <t>목동남로4길 6-46(205동 앞)</t>
  </si>
  <si>
    <t xml:space="preserve">서대문구 남가좌동 175-148 </t>
  </si>
  <si>
    <t>은평뉴타운구파발9단지 928동앞</t>
  </si>
  <si>
    <t>서울 강북구 미아동 670-33도</t>
  </si>
  <si>
    <t>서울 강북구 번동 산27-119임</t>
  </si>
  <si>
    <t>기존 보관대 일부 철거 후 설치</t>
  </si>
  <si>
    <t>서울 강북구 수유동 630-3대</t>
  </si>
  <si>
    <t>용산롯데캐슬센터포레 101동앞</t>
  </si>
  <si>
    <t>서울 강북구 수유동 524-4도</t>
  </si>
  <si>
    <t>서울 강북구 미아동 산25-38</t>
  </si>
  <si>
    <t>지하철3호선 학여울역 1번출구앞</t>
  </si>
  <si>
    <t>서울 강북구 미아동 867-21구</t>
  </si>
  <si>
    <t>서울 강북구 미아동 1353-6대</t>
  </si>
  <si>
    <t>서울 강북구 번동 139-4도</t>
  </si>
  <si>
    <t>서울 강북구 미아동637-44도</t>
  </si>
  <si>
    <t>서울 강북구 미아동 831-8도</t>
  </si>
  <si>
    <t>한강중학교 버스정류소(03155)</t>
  </si>
  <si>
    <t>서울 강북구 우이동 266-23도</t>
  </si>
  <si>
    <t>서울 강북구 미아동 3-883도</t>
  </si>
  <si>
    <t>스타밸리(디지털로9길 99) 앞</t>
  </si>
  <si>
    <t>글로리동물병원(시흥대로 483) 앞</t>
  </si>
  <si>
    <t>도봉구 도봉로114길 22-8</t>
  </si>
  <si>
    <t>개포로110길 15(사진참고)</t>
  </si>
  <si>
    <t>서울 강북구 번동386-16도</t>
  </si>
  <si>
    <t>가산동 219-6 마을버스정류장 옆</t>
  </si>
  <si>
    <t>창동운동장교차로(블루핀아파트)</t>
  </si>
  <si>
    <t>롯데캐슬2차(벚꽃로 30) 앞</t>
  </si>
  <si>
    <t>독산동 996-3 신축건물 앞</t>
  </si>
  <si>
    <t>올림픽로43길88(풍납동,아산병원)</t>
  </si>
  <si>
    <t>서울 강북구 수유동 119-59도</t>
  </si>
  <si>
    <t>가로수 사이 2군데로 나눠 설치</t>
  </si>
  <si>
    <t>덕릉로 224(신불타는닭발) 앞</t>
  </si>
  <si>
    <t>가산동 60-11 블랙야크 옆</t>
  </si>
  <si>
    <t>도봉구 우이천로 136-1 맞은편</t>
  </si>
  <si>
    <t>몽촌토성역 1번출구 옆(증설요청)</t>
  </si>
  <si>
    <t>서울 강북구 수유동282-1대 앞</t>
  </si>
  <si>
    <t>즈믄길 나들목(천중로 한강 나들목)</t>
  </si>
  <si>
    <t>송파파인타운 7단지 703동앞</t>
  </si>
  <si>
    <t>레미안 파크팰리스 102동 앞</t>
  </si>
  <si>
    <t>20년 자치구별 신설 대여소 현황</t>
  </si>
  <si>
    <t>언주역 7번출구(언주타워 앞)</t>
  </si>
  <si>
    <t>교차로 2곳에 4대씩 분산 설치</t>
  </si>
  <si>
    <r>
      <rPr>
        <sz val="11"/>
        <color rgb="FF000000"/>
        <rFont val="맑은 고딕"/>
        <family val="3"/>
        <charset val="129"/>
      </rPr>
      <t>경춘선숲길</t>
    </r>
    <r>
      <rPr>
        <sz val="11"/>
        <color rgb="FF000000"/>
        <rFont val="Calibri"/>
        <family val="2"/>
      </rPr>
      <t xml:space="preserve"> </t>
    </r>
    <r>
      <rPr>
        <sz val="11"/>
        <color rgb="FF000000"/>
        <rFont val="맑은 고딕"/>
        <family val="3"/>
        <charset val="129"/>
      </rPr>
      <t>화랑대역공원</t>
    </r>
    <r>
      <rPr>
        <sz val="11"/>
        <color rgb="FF000000"/>
        <rFont val="Calibri"/>
        <family val="2"/>
      </rPr>
      <t xml:space="preserve"> </t>
    </r>
    <r>
      <rPr>
        <sz val="11"/>
        <color rgb="FF000000"/>
        <rFont val="맑은 고딕"/>
        <family val="3"/>
        <charset val="129"/>
      </rPr>
      <t>정류장</t>
    </r>
  </si>
  <si>
    <t>2차에 신청하였으나 공간이 좁다고 판단이 나왔음 허나 따릉이 설치공간
으로 구청에서 자리를 마련한 것이므로 다시한번 판단 요청함</t>
  </si>
  <si>
    <t>설치불가 - 상습정체구간및 버스전용차로구간및 곡선도로로 버스들이 과속하는 장소임. 주정차시 현장직원 교통사고 위험에 노출됨.</t>
  </si>
  <si>
    <t>대여소가 설치되는 보도 좌측(경계석 아래)이 행정차량 주차구역으로서 차량 승하차 공간이 필요하므로 거치대가 보도 끝에서 보도블럭 3칸 정도를 비워서 가로수 사이에 설치 바람. (조사서의 사진을 참고 바라며, 강동구 담당자 입회하에 대여소 거치대 설치 요망)</t>
  </si>
  <si>
    <t>화단이 길게설치 되어 분배차량 주정차 불가능 및 민원발생시 대처하기 어려움</t>
  </si>
  <si>
    <t>금하로 668(시흥1동 자율방범대 옆, 금빛공원 시내버스정류장 옆 보도)</t>
  </si>
  <si>
    <t>동부간선도로 진출입로가 인근에 위치해 있어, 현장직원의 교통사고 발생이우려됨</t>
  </si>
  <si>
    <t>인근대여소 수요 많음 (723.SBS방송국 ≫ 2019년 25,421건)</t>
  </si>
  <si>
    <t>버스정류장과 인접해 있어, 대중교통 이용자 및 버스운전기사와 마찰이 예상됨</t>
  </si>
  <si>
    <t>서울 노원구 상계동 1118-66
(도로명) 서울 노원구 동일로243길 57</t>
  </si>
  <si>
    <r>
      <rPr>
        <sz val="11"/>
        <color rgb="FF000000"/>
        <rFont val="맑은 고딕"/>
        <family val="3"/>
        <charset val="129"/>
      </rPr>
      <t>위치나</t>
    </r>
    <r>
      <rPr>
        <sz val="11"/>
        <color rgb="FF000000"/>
        <rFont val="Calibri"/>
        <family val="2"/>
      </rPr>
      <t xml:space="preserve"> </t>
    </r>
    <r>
      <rPr>
        <sz val="11"/>
        <color rgb="FF000000"/>
        <rFont val="맑은 고딕"/>
        <family val="3"/>
        <charset val="129"/>
      </rPr>
      <t>공간은</t>
    </r>
    <r>
      <rPr>
        <sz val="11"/>
        <color rgb="FF000000"/>
        <rFont val="Calibri"/>
        <family val="2"/>
      </rPr>
      <t xml:space="preserve"> </t>
    </r>
    <r>
      <rPr>
        <sz val="11"/>
        <color rgb="FF000000"/>
        <rFont val="맑은 고딕"/>
        <family val="3"/>
        <charset val="129"/>
      </rPr>
      <t>충분하고</t>
    </r>
    <r>
      <rPr>
        <sz val="11"/>
        <color rgb="FF000000"/>
        <rFont val="Calibri"/>
        <family val="2"/>
      </rPr>
      <t xml:space="preserve"> </t>
    </r>
    <r>
      <rPr>
        <sz val="11"/>
        <color rgb="FF000000"/>
        <rFont val="맑은 고딕"/>
        <family val="3"/>
        <charset val="129"/>
      </rPr>
      <t>좋으나</t>
    </r>
    <r>
      <rPr>
        <sz val="11"/>
        <color rgb="FF000000"/>
        <rFont val="Calibri"/>
        <family val="2"/>
      </rPr>
      <t xml:space="preserve">
</t>
    </r>
    <r>
      <rPr>
        <sz val="11"/>
        <color rgb="FF000000"/>
        <rFont val="맑은 고딕"/>
        <family val="3"/>
        <charset val="129"/>
      </rPr>
      <t>우회전</t>
    </r>
    <r>
      <rPr>
        <sz val="11"/>
        <color rgb="FF000000"/>
        <rFont val="Calibri"/>
        <family val="2"/>
      </rPr>
      <t xml:space="preserve"> </t>
    </r>
    <r>
      <rPr>
        <sz val="11"/>
        <color rgb="FF000000"/>
        <rFont val="맑은 고딕"/>
        <family val="3"/>
        <charset val="129"/>
      </rPr>
      <t>차량이</t>
    </r>
    <r>
      <rPr>
        <sz val="11"/>
        <color rgb="FF000000"/>
        <rFont val="Calibri"/>
        <family val="2"/>
      </rPr>
      <t xml:space="preserve"> </t>
    </r>
    <r>
      <rPr>
        <sz val="11"/>
        <color rgb="FF000000"/>
        <rFont val="맑은 고딕"/>
        <family val="3"/>
        <charset val="129"/>
      </rPr>
      <t>많고</t>
    </r>
    <r>
      <rPr>
        <sz val="11"/>
        <color rgb="FF000000"/>
        <rFont val="Calibri"/>
        <family val="2"/>
      </rPr>
      <t xml:space="preserve"> </t>
    </r>
    <r>
      <rPr>
        <sz val="11"/>
        <color rgb="FF000000"/>
        <rFont val="맑은 고딕"/>
        <family val="3"/>
        <charset val="129"/>
      </rPr>
      <t>차량</t>
    </r>
    <r>
      <rPr>
        <sz val="11"/>
        <color rgb="FF000000"/>
        <rFont val="Calibri"/>
        <family val="2"/>
      </rPr>
      <t xml:space="preserve"> </t>
    </r>
    <r>
      <rPr>
        <sz val="11"/>
        <color rgb="FF000000"/>
        <rFont val="맑은 고딕"/>
        <family val="3"/>
        <charset val="129"/>
      </rPr>
      <t>통행에</t>
    </r>
    <r>
      <rPr>
        <sz val="11"/>
        <color rgb="FF000000"/>
        <rFont val="Calibri"/>
        <family val="2"/>
      </rPr>
      <t xml:space="preserve"> </t>
    </r>
    <r>
      <rPr>
        <sz val="11"/>
        <color rgb="FF000000"/>
        <rFont val="맑은 고딕"/>
        <family val="3"/>
        <charset val="129"/>
      </rPr>
      <t>방해가</t>
    </r>
    <r>
      <rPr>
        <sz val="11"/>
        <color rgb="FF000000"/>
        <rFont val="Calibri"/>
        <family val="2"/>
      </rPr>
      <t xml:space="preserve"> </t>
    </r>
    <r>
      <rPr>
        <sz val="11"/>
        <color rgb="FF000000"/>
        <rFont val="맑은 고딕"/>
        <family val="3"/>
        <charset val="129"/>
      </rPr>
      <t>심함</t>
    </r>
  </si>
  <si>
    <t xml:space="preserve">가산디지털2로 70 대륭테크노타운19차 입구
 금천05번 버스 정류장 옆 </t>
  </si>
  <si>
    <t>인근대여소 수요 많음 (703.오목교역7번출구 ≫ 2019년 32,986건)</t>
  </si>
  <si>
    <t>가산디지털2로 14 대륭테크노타운12차 입구
 금천 05번 버스 정류장 옆</t>
  </si>
  <si>
    <t>긴고랑로 버스노선 -광진 02번- 하루평균 60회 편성(배차간격 20분)
광진 02번 버스 외 대체교통수단 없어 공공자전거 대여소 필요함</t>
  </si>
  <si>
    <t>해당 장소는 일방통행 및 공공기관이 집중되어있고, 주거지주차운영구역으로, 향후 차량사이에서 보행자 교통사고및 분배차량 주정차 문제가 생길수 있음.</t>
  </si>
  <si>
    <t>버스전용차로에 따릉이차량이 주차로 인해, 교통혼잡 발생및 버스전용차로 단속카메라에 단속될 우려가 있음</t>
  </si>
  <si>
    <t>현재 독산동 1008-1(기부채납받은 토지)의 활용도가 정해지지 않아 향후 용도 결정 후 설치가 적당함</t>
  </si>
  <si>
    <t>설치불가, 서울아산병원 진출입 도로로, 상시 정체발생되는지역임. 현재도 구청에 민원이 접수되고 있는 상황.</t>
  </si>
  <si>
    <t>긴 안전펜스로 인해 회수분배 어려움, 양재대로, 동부간선도로 진입로등 상습정체도로로 교통 민원 발생 예상</t>
  </si>
  <si>
    <t>고속화도로 진입로와 홈플러스 출입구 부분이 겹침, 보도협소</t>
  </si>
  <si>
    <t>현장조사시 민원인 연락요망(성부경 010-5064-0016)</t>
  </si>
  <si>
    <t>긴 안전펜스와 우회전 버스전용차로 인해 주정차 불가및  회수분배 어려움, 교통 민원 발생 예상</t>
  </si>
  <si>
    <r>
      <t>명일로</t>
    </r>
    <r>
      <rPr>
        <sz val="11"/>
        <color rgb="FF000000"/>
        <rFont val="Calibri"/>
        <family val="2"/>
      </rPr>
      <t xml:space="preserve"> 172</t>
    </r>
  </si>
  <si>
    <r>
      <t xml:space="preserve">소월로 </t>
    </r>
    <r>
      <rPr>
        <sz val="11"/>
        <color rgb="FF000000"/>
        <rFont val="신명 태명조"/>
        <family val="3"/>
        <charset val="129"/>
      </rPr>
      <t>56</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</si>
  <si>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6</t>
    </r>
  </si>
  <si>
    <r>
      <t>삼성</t>
    </r>
    <r>
      <rPr>
        <sz val="11"/>
        <color rgb="FF000000"/>
        <rFont val="Calibri"/>
        <family val="2"/>
      </rPr>
      <t>SDS</t>
    </r>
  </si>
  <si>
    <r>
      <t xml:space="preserve">이태원로 </t>
    </r>
    <r>
      <rPr>
        <sz val="11"/>
        <color rgb="FF000000"/>
        <rFont val="신명 태명조"/>
        <family val="3"/>
        <charset val="129"/>
      </rPr>
      <t>6</t>
    </r>
  </si>
  <si>
    <r>
      <t xml:space="preserve">한강대로 </t>
    </r>
    <r>
      <rPr>
        <sz val="11"/>
        <color rgb="FF000000"/>
        <rFont val="신명 태명조"/>
        <family val="3"/>
        <charset val="129"/>
      </rPr>
      <t>26</t>
    </r>
  </si>
  <si>
    <r>
      <t xml:space="preserve">한남대로 </t>
    </r>
    <r>
      <rPr>
        <sz val="11"/>
        <color rgb="FF000000"/>
        <rFont val="신명 태명조"/>
        <family val="3"/>
        <charset val="129"/>
      </rPr>
      <t>91</t>
    </r>
  </si>
  <si>
    <r>
      <t xml:space="preserve">이태원로 </t>
    </r>
    <r>
      <rPr>
        <sz val="11"/>
        <color rgb="FF000000"/>
        <rFont val="신명 태명조"/>
        <family val="3"/>
        <charset val="129"/>
      </rPr>
      <t>55</t>
    </r>
  </si>
  <si>
    <r>
      <t xml:space="preserve">청파로 </t>
    </r>
    <r>
      <rPr>
        <sz val="11"/>
        <color rgb="FF000000"/>
        <rFont val="신명 태명조"/>
        <family val="3"/>
        <charset val="129"/>
      </rPr>
      <t>304</t>
    </r>
  </si>
  <si>
    <r>
      <t>성동구</t>
    </r>
    <r>
      <rPr>
        <sz val="11"/>
        <color rgb="FF000000"/>
        <rFont val="Calibri"/>
        <family val="2"/>
      </rPr>
      <t>(3)</t>
    </r>
  </si>
  <si>
    <r>
      <t>불광로</t>
    </r>
    <r>
      <rPr>
        <sz val="11"/>
        <color rgb="FF000000"/>
        <rFont val="Calibri"/>
        <family val="2"/>
      </rPr>
      <t xml:space="preserve"> 41</t>
    </r>
  </si>
  <si>
    <r>
      <t>은평로</t>
    </r>
    <r>
      <rPr>
        <sz val="11"/>
        <color rgb="FF000000"/>
        <rFont val="신명 태고딕"/>
        <family val="3"/>
        <charset val="129"/>
      </rPr>
      <t>194</t>
    </r>
  </si>
  <si>
    <r>
      <t xml:space="preserve">원효로 </t>
    </r>
    <r>
      <rPr>
        <sz val="11"/>
        <color rgb="FF000000"/>
        <rFont val="신명 태명조"/>
        <family val="3"/>
        <charset val="129"/>
      </rPr>
      <t>51</t>
    </r>
  </si>
  <si>
    <r>
      <t xml:space="preserve">서빙고로 </t>
    </r>
    <r>
      <rPr>
        <sz val="11"/>
        <color rgb="FF000000"/>
        <rFont val="신명 태명조"/>
        <family val="3"/>
        <charset val="129"/>
      </rPr>
      <t>69</t>
    </r>
  </si>
  <si>
    <r>
      <t>은평로</t>
    </r>
    <r>
      <rPr>
        <sz val="11"/>
        <color rgb="FF000000"/>
        <rFont val="신명 태고딕"/>
        <family val="3"/>
        <charset val="129"/>
      </rPr>
      <t>127</t>
    </r>
  </si>
  <si>
    <r>
      <t>통일로</t>
    </r>
    <r>
      <rPr>
        <sz val="11"/>
        <color rgb="FF000000"/>
        <rFont val="신명 태고딕"/>
        <family val="3"/>
        <charset val="129"/>
      </rPr>
      <t>760</t>
    </r>
  </si>
  <si>
    <r>
      <t>동일아파트</t>
    </r>
    <r>
      <rPr>
        <sz val="11"/>
        <color rgb="FF000000"/>
        <rFont val="Calibri"/>
        <family val="2"/>
      </rPr>
      <t xml:space="preserve"> 앞</t>
    </r>
  </si>
  <si>
    <r>
      <t xml:space="preserve">청파로 </t>
    </r>
    <r>
      <rPr>
        <sz val="11"/>
        <color rgb="FF000000"/>
        <rFont val="신명 태명조"/>
        <family val="3"/>
        <charset val="129"/>
      </rPr>
      <t>312</t>
    </r>
  </si>
  <si>
    <r>
      <t>성동구</t>
    </r>
    <r>
      <rPr>
        <sz val="11"/>
        <color rgb="FF000000"/>
        <rFont val="Calibri"/>
        <family val="2"/>
      </rPr>
      <t>(4)</t>
    </r>
  </si>
  <si>
    <r>
      <t xml:space="preserve">청파로 </t>
    </r>
    <r>
      <rPr>
        <sz val="11"/>
        <color rgb="FF000000"/>
        <rFont val="신명 태명조"/>
        <family val="3"/>
        <charset val="129"/>
      </rPr>
      <t>319</t>
    </r>
  </si>
  <si>
    <r>
      <t>응암로</t>
    </r>
    <r>
      <rPr>
        <sz val="11"/>
        <color rgb="FF000000"/>
        <rFont val="신명 태고딕"/>
        <family val="3"/>
        <charset val="129"/>
      </rPr>
      <t>291</t>
    </r>
  </si>
  <si>
    <r>
      <t xml:space="preserve">이촌로 </t>
    </r>
    <r>
      <rPr>
        <sz val="11"/>
        <color rgb="FF000000"/>
        <rFont val="신명 태명조"/>
        <family val="3"/>
        <charset val="129"/>
      </rPr>
      <t>193</t>
    </r>
  </si>
  <si>
    <r>
      <t xml:space="preserve">삼성로 </t>
    </r>
    <r>
      <rPr>
        <sz val="11"/>
        <color rgb="FF000000"/>
        <rFont val="신명 태명조"/>
        <family val="3"/>
        <charset val="129"/>
      </rPr>
      <t>312</t>
    </r>
  </si>
  <si>
    <r>
      <t>자곡로</t>
    </r>
    <r>
      <rPr>
        <sz val="11"/>
        <color rgb="FF000000"/>
        <rFont val="신명 태명조"/>
        <family val="3"/>
        <charset val="129"/>
      </rPr>
      <t>7</t>
    </r>
    <r>
      <rPr>
        <sz val="11"/>
        <color rgb="FF000000"/>
        <rFont val="Calibri"/>
        <family val="2"/>
      </rPr>
      <t xml:space="preserve">길 </t>
    </r>
    <r>
      <rPr>
        <sz val="11"/>
        <color rgb="FF000000"/>
        <rFont val="신명 태명조"/>
        <family val="3"/>
        <charset val="129"/>
      </rPr>
      <t>3</t>
    </r>
  </si>
  <si>
    <r>
      <t>자하문로</t>
    </r>
    <r>
      <rPr>
        <sz val="11"/>
        <color rgb="FF000000"/>
        <rFont val="Calibri"/>
        <family val="2"/>
      </rPr>
      <t xml:space="preserve"> 30</t>
    </r>
  </si>
  <si>
    <r>
      <t>현충로</t>
    </r>
    <r>
      <rPr>
        <sz val="11"/>
        <color rgb="FF000000"/>
        <rFont val="Calibri"/>
        <family val="2"/>
      </rPr>
      <t xml:space="preserve"> 118</t>
    </r>
  </si>
  <si>
    <r>
      <t>율곡로</t>
    </r>
    <r>
      <rPr>
        <sz val="11"/>
        <color rgb="FF000000"/>
        <rFont val="Calibri"/>
        <family val="2"/>
      </rPr>
      <t xml:space="preserve"> 89</t>
    </r>
  </si>
  <si>
    <r>
      <t xml:space="preserve">자곡로 </t>
    </r>
    <r>
      <rPr>
        <sz val="11"/>
        <color rgb="FF000000"/>
        <rFont val="신명 태명조"/>
        <family val="3"/>
        <charset val="129"/>
      </rPr>
      <t>21</t>
    </r>
  </si>
  <si>
    <r>
      <t>5</t>
    </r>
    <r>
      <rPr>
        <sz val="11"/>
        <color rgb="FF000000"/>
        <rFont val="Calibri"/>
        <family val="2"/>
      </rPr>
      <t>차</t>
    </r>
  </si>
  <si>
    <t>가산디지털2로 98</t>
  </si>
  <si>
    <t>반포동 117-20</t>
  </si>
  <si>
    <t>가산동 345-25</t>
  </si>
  <si>
    <t>서초동 1366-9</t>
  </si>
  <si>
    <t>가산디지털1로 145</t>
  </si>
  <si>
    <t>가산디지털2로 53</t>
  </si>
  <si>
    <t>차량 진출입 불가</t>
  </si>
  <si>
    <t>등산로 입구 보도협소</t>
  </si>
  <si>
    <t>교통혼잡 차도 협소</t>
  </si>
  <si>
    <t>소화전, 보도좁음</t>
  </si>
  <si>
    <t>기존대여소와 가까움</t>
  </si>
  <si>
    <t>스쿨존/인도 협소</t>
  </si>
  <si>
    <t>통행량많고 접근어려움</t>
  </si>
  <si>
    <t>인도 협소/민원 예상</t>
  </si>
  <si>
    <t>스쿨존/안전사고 우려</t>
  </si>
  <si>
    <t>현재 대여소 운영중</t>
  </si>
  <si>
    <t>팬스, 코너위치</t>
  </si>
  <si>
    <t>설치완료. 운영중.</t>
  </si>
  <si>
    <t>인도 점자블럭침범</t>
  </si>
  <si>
    <t>어린이 보호구역.</t>
  </si>
  <si>
    <t>소화전,주정차불가</t>
  </si>
  <si>
    <t>팬스, 교통량 많음</t>
  </si>
  <si>
    <t>인도폭이 너무 쫍음</t>
  </si>
  <si>
    <t>스쿨존 초등학교</t>
  </si>
  <si>
    <t>극심한 교통정체</t>
  </si>
  <si>
    <t>펜스, 주차불가</t>
  </si>
  <si>
    <t>일차선/경사/가드레일</t>
  </si>
  <si>
    <t>일방/내리막/인도폭</t>
  </si>
  <si>
    <t>버스정류장 침범</t>
  </si>
  <si>
    <t>일차선일방및인도폭좁음</t>
  </si>
  <si>
    <t>소화전,주차장입구</t>
  </si>
  <si>
    <t>우회전차로상습정체구간</t>
  </si>
  <si>
    <t>우회전1차선/인도작업</t>
  </si>
  <si>
    <t>팬스,주정차불가</t>
  </si>
  <si>
    <t>건물주차장차량출입로</t>
  </si>
  <si>
    <t>지장물(가로등)</t>
  </si>
  <si>
    <t>가드레일/일방통행</t>
  </si>
  <si>
    <t>경사가 너무 심함.</t>
  </si>
  <si>
    <t>일차로크기양방향도로</t>
  </si>
  <si>
    <t>장애인 점자블록 저촉</t>
  </si>
  <si>
    <t>방화e편한세상아파트</t>
  </si>
  <si>
    <t>터널입구, 주정차불가</t>
  </si>
  <si>
    <t>도산대로 458</t>
  </si>
  <si>
    <t>동대문구 이문로 19</t>
  </si>
  <si>
    <t>노원구 상계동 620</t>
  </si>
  <si>
    <t>이마트이문점 앞</t>
  </si>
  <si>
    <t>밝은문아파트 건너편</t>
  </si>
  <si>
    <t>경사로, 보도폭 협소</t>
  </si>
  <si>
    <t>양재천로 199</t>
  </si>
  <si>
    <r>
      <rPr>
        <sz val="11"/>
        <color rgb="FF000000"/>
        <rFont val="돋움"/>
        <family val="3"/>
        <charset val="129"/>
      </rPr>
      <t>낙성대로</t>
    </r>
    <r>
      <rPr>
        <sz val="11"/>
        <color rgb="FF000000"/>
        <rFont val="Arial"/>
        <family val="2"/>
      </rPr>
      <t>3</t>
    </r>
    <r>
      <rPr>
        <sz val="11"/>
        <color rgb="FF000000"/>
        <rFont val="돋움"/>
        <family val="3"/>
        <charset val="129"/>
      </rPr>
      <t>길</t>
    </r>
    <r>
      <rPr>
        <sz val="11"/>
        <color rgb="FF000000"/>
        <rFont val="Arial"/>
        <family val="2"/>
      </rPr>
      <t>37</t>
    </r>
  </si>
  <si>
    <t>올림픽로33길 71</t>
  </si>
  <si>
    <t>서초구 잠원동 81</t>
  </si>
  <si>
    <t>명동역 9번 출구</t>
  </si>
  <si>
    <t>개롱역 2번출구</t>
  </si>
  <si>
    <t>우리은행(대흥동) 앞</t>
  </si>
  <si>
    <t>코오롱아파트 앞</t>
  </si>
  <si>
    <t>거여동 692-15</t>
  </si>
  <si>
    <t>마포구 대흥동 110</t>
  </si>
  <si>
    <t>성동구 행당로 82</t>
  </si>
  <si>
    <t>행당역 3번출구 앞</t>
  </si>
  <si>
    <t>통의동 우체국 인근</t>
  </si>
  <si>
    <t>강서구 송정로 45</t>
  </si>
  <si>
    <t>그라시움 근린공원</t>
  </si>
  <si>
    <t>힐스테이트암사아파트</t>
  </si>
  <si>
    <t>올림픽로91길 30</t>
  </si>
  <si>
    <t>현대오일 남현점</t>
  </si>
  <si>
    <r>
      <rPr>
        <sz val="11"/>
        <color rgb="FF000000"/>
        <rFont val="돋움"/>
        <family val="3"/>
        <charset val="129"/>
      </rPr>
      <t>남부순환로</t>
    </r>
    <r>
      <rPr>
        <sz val="11"/>
        <color rgb="FF000000"/>
        <rFont val="Arial"/>
        <family val="2"/>
      </rPr>
      <t xml:space="preserve"> 1880</t>
    </r>
  </si>
  <si>
    <r>
      <rPr>
        <sz val="11"/>
        <color rgb="FF000000"/>
        <rFont val="돋움"/>
        <family val="3"/>
        <charset val="129"/>
      </rPr>
      <t>남부순환로</t>
    </r>
    <r>
      <rPr>
        <sz val="11"/>
        <color rgb="FF000000"/>
        <rFont val="Arial"/>
        <family val="2"/>
      </rPr>
      <t xml:space="preserve"> 2014</t>
    </r>
  </si>
  <si>
    <r>
      <rPr>
        <sz val="11"/>
        <color rgb="FF000000"/>
        <rFont val="돋움"/>
        <family val="3"/>
        <charset val="129"/>
      </rPr>
      <t>현대오일</t>
    </r>
    <r>
      <rPr>
        <sz val="11"/>
        <color rgb="FF000000"/>
        <rFont val="Arial"/>
        <family val="2"/>
      </rPr>
      <t xml:space="preserve"> </t>
    </r>
    <r>
      <rPr>
        <sz val="11"/>
        <color rgb="FF000000"/>
        <rFont val="돋움"/>
        <family val="3"/>
        <charset val="129"/>
      </rPr>
      <t>남현점</t>
    </r>
  </si>
  <si>
    <r>
      <rPr>
        <sz val="11"/>
        <color rgb="FF000000"/>
        <rFont val="돋움"/>
        <family val="3"/>
        <charset val="129"/>
      </rPr>
      <t>남부순환로</t>
    </r>
    <r>
      <rPr>
        <sz val="11"/>
        <color rgb="FF000000"/>
        <rFont val="Arial"/>
        <family val="2"/>
      </rPr>
      <t xml:space="preserve"> 2048</t>
    </r>
  </si>
  <si>
    <t>남부순환로 2014</t>
  </si>
  <si>
    <t>삼성안경 프라자 앞</t>
  </si>
  <si>
    <t>인수동자치회관 건너편</t>
  </si>
  <si>
    <t>남부순환로 2048</t>
  </si>
  <si>
    <t>신내지식산업센터 앞</t>
  </si>
  <si>
    <t>천왕차량관리소 입구</t>
  </si>
  <si>
    <t>수색로 266-1</t>
  </si>
  <si>
    <t>신사오거리 교통섬</t>
  </si>
  <si>
    <t>구청 우선설치요청</t>
  </si>
  <si>
    <r>
      <rPr>
        <sz val="11"/>
        <color rgb="FF000000"/>
        <rFont val="맑은 고딕"/>
        <family val="3"/>
        <charset val="129"/>
      </rPr>
      <t>송정역</t>
    </r>
    <r>
      <rPr>
        <sz val="11"/>
        <color rgb="FF000000"/>
        <rFont val="Calibri"/>
        <family val="2"/>
      </rPr>
      <t xml:space="preserve"> 3</t>
    </r>
    <r>
      <rPr>
        <sz val="11"/>
        <color rgb="FF000000"/>
        <rFont val="맑은 고딕"/>
        <family val="3"/>
        <charset val="129"/>
      </rPr>
      <t>번출구</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</si>
  <si>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공항신성빌딩</t>
    </r>
    <r>
      <rPr>
        <sz val="11"/>
        <color rgb="FF000000"/>
        <rFont val="Calibri"/>
        <family val="2"/>
      </rPr>
      <t xml:space="preserve"> </t>
    </r>
    <r>
      <rPr>
        <sz val="11"/>
        <color rgb="FF000000"/>
        <rFont val="맑은 고딕"/>
        <family val="3"/>
        <charset val="129"/>
      </rPr>
      <t>앞</t>
    </r>
  </si>
  <si>
    <r>
      <rPr>
        <sz val="11"/>
        <color rgb="FF000000"/>
        <rFont val="돋움"/>
        <family val="3"/>
        <charset val="129"/>
      </rPr>
      <t>양재대로</t>
    </r>
    <r>
      <rPr>
        <sz val="11"/>
        <color rgb="FF000000"/>
        <rFont val="Arial"/>
        <family val="2"/>
      </rPr>
      <t xml:space="preserve"> 781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</si>
  <si>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화곡로</t>
    </r>
    <r>
      <rPr>
        <sz val="11"/>
        <color rgb="FF000000"/>
        <rFont val="Calibri"/>
        <family val="2"/>
      </rPr>
      <t xml:space="preserve"> 347</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</si>
  <si>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48</t>
    </r>
  </si>
  <si>
    <r>
      <rPr>
        <sz val="11"/>
        <color rgb="FF000000"/>
        <rFont val="맑은 고딕"/>
        <family val="3"/>
        <charset val="129"/>
      </rPr>
      <t>강동리버스트</t>
    </r>
    <r>
      <rPr>
        <sz val="11"/>
        <color rgb="FF000000"/>
        <rFont val="Calibri"/>
        <family val="2"/>
      </rPr>
      <t>8</t>
    </r>
    <r>
      <rPr>
        <sz val="11"/>
        <color rgb="FF000000"/>
        <rFont val="맑은 고딕"/>
        <family val="3"/>
        <charset val="129"/>
      </rPr>
      <t>단지</t>
    </r>
  </si>
  <si>
    <r>
      <rPr>
        <sz val="11"/>
        <color rgb="FF000000"/>
        <rFont val="맑은 고딕"/>
        <family val="3"/>
        <charset val="129"/>
      </rPr>
      <t>강동리버스트</t>
    </r>
    <r>
      <rPr>
        <sz val="11"/>
        <color rgb="FF000000"/>
        <rFont val="Calibri"/>
        <family val="2"/>
      </rPr>
      <t>7</t>
    </r>
    <r>
      <rPr>
        <sz val="11"/>
        <color rgb="FF000000"/>
        <rFont val="맑은 고딕"/>
        <family val="3"/>
        <charset val="129"/>
      </rPr>
      <t>단지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</si>
  <si>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77</t>
    </r>
  </si>
  <si>
    <r>
      <rPr>
        <sz val="11"/>
        <color rgb="FF000000"/>
        <rFont val="맑은 고딕"/>
        <family val="3"/>
        <charset val="129"/>
      </rPr>
      <t>강일동</t>
    </r>
    <r>
      <rPr>
        <sz val="11"/>
        <color rgb="FF000000"/>
        <rFont val="Calibri"/>
        <family val="2"/>
      </rPr>
      <t xml:space="preserve"> 80</t>
    </r>
    <r>
      <rPr>
        <sz val="11"/>
        <color rgb="FF000000"/>
        <rFont val="맑은 고딕"/>
        <family val="3"/>
        <charset val="129"/>
      </rPr>
      <t>번지</t>
    </r>
    <r>
      <rPr>
        <sz val="11"/>
        <color rgb="FF000000"/>
        <rFont val="Calibri"/>
        <family val="2"/>
      </rPr>
      <t xml:space="preserve"> </t>
    </r>
    <r>
      <rPr>
        <sz val="11"/>
        <color rgb="FF000000"/>
        <rFont val="맑은 고딕"/>
        <family val="3"/>
        <charset val="129"/>
      </rPr>
      <t>일대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</si>
  <si>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70</t>
    </r>
  </si>
  <si>
    <r>
      <rPr>
        <sz val="11"/>
        <color rgb="FF000000"/>
        <rFont val="맑은 고딕"/>
        <family val="3"/>
        <charset val="129"/>
      </rPr>
      <t>강동리엔파크</t>
    </r>
    <r>
      <rPr>
        <sz val="11"/>
        <color rgb="FF000000"/>
        <rFont val="Calibri"/>
        <family val="2"/>
      </rPr>
      <t>9</t>
    </r>
    <r>
      <rPr>
        <sz val="11"/>
        <color rgb="FF000000"/>
        <rFont val="맑은 고딕"/>
        <family val="3"/>
        <charset val="129"/>
      </rPr>
      <t>단지</t>
    </r>
  </si>
  <si>
    <r>
      <rPr>
        <sz val="11"/>
        <color rgb="FF000000"/>
        <rFont val="맑은 고딕"/>
        <family val="3"/>
        <charset val="129"/>
      </rPr>
      <t>강일동</t>
    </r>
    <r>
      <rPr>
        <sz val="11"/>
        <color rgb="FF000000"/>
        <rFont val="Calibri"/>
        <family val="2"/>
      </rPr>
      <t xml:space="preserve"> 475-2</t>
    </r>
  </si>
  <si>
    <t>주민 설치민원 극심</t>
  </si>
  <si>
    <t>위례서로 260</t>
  </si>
  <si>
    <t>거주자우선주차장</t>
  </si>
  <si>
    <t>가산 롯데정보통신 앞</t>
  </si>
  <si>
    <t>독산동 1022-88</t>
  </si>
  <si>
    <t>위례광장로 215</t>
  </si>
  <si>
    <t>독산동 1040-58</t>
  </si>
  <si>
    <t>구청 적극설치요청</t>
  </si>
  <si>
    <r>
      <rPr>
        <sz val="11"/>
        <color rgb="FF000000"/>
        <rFont val="맑은 고딕"/>
        <family val="3"/>
        <charset val="129"/>
      </rPr>
      <t>푸른골</t>
    </r>
    <r>
      <rPr>
        <sz val="11"/>
        <color rgb="FF000000"/>
        <rFont val="Calibri"/>
        <family val="2"/>
      </rPr>
      <t xml:space="preserve"> </t>
    </r>
    <r>
      <rPr>
        <sz val="11"/>
        <color rgb="FF000000"/>
        <rFont val="맑은 고딕"/>
        <family val="3"/>
        <charset val="129"/>
      </rPr>
      <t>어린이공원</t>
    </r>
  </si>
  <si>
    <t>은행어린이 공원 안</t>
  </si>
  <si>
    <r>
      <rPr>
        <sz val="11"/>
        <color rgb="FF000000"/>
        <rFont val="맑은 고딕"/>
        <family val="3"/>
        <charset val="129"/>
      </rPr>
      <t>천왕차량사업소</t>
    </r>
    <r>
      <rPr>
        <sz val="11"/>
        <color rgb="FF000000"/>
        <rFont val="Calibri"/>
        <family val="2"/>
      </rPr>
      <t xml:space="preserve"> </t>
    </r>
    <r>
      <rPr>
        <sz val="11"/>
        <color rgb="FF000000"/>
        <rFont val="맑은 고딕"/>
        <family val="3"/>
        <charset val="129"/>
      </rPr>
      <t>입구</t>
    </r>
  </si>
  <si>
    <t>푸른골 어린이공원</t>
  </si>
  <si>
    <t>한강사업본부(1)</t>
  </si>
  <si>
    <t>도림초등학교 사거리</t>
  </si>
  <si>
    <t>홍은1동 주민센터 옆</t>
  </si>
  <si>
    <t>영등포구 도신로126</t>
  </si>
  <si>
    <t>한국상하수도협회</t>
  </si>
  <si>
    <t>마포구 대흥로 183</t>
  </si>
  <si>
    <r>
      <rPr>
        <sz val="11"/>
        <color rgb="FF000000"/>
        <rFont val="돋움"/>
        <family val="3"/>
        <charset val="129"/>
      </rPr>
      <t>올림픽로</t>
    </r>
    <r>
      <rPr>
        <sz val="11"/>
        <color rgb="FF000000"/>
        <rFont val="Arial"/>
        <family val="2"/>
      </rPr>
      <t>35</t>
    </r>
    <r>
      <rPr>
        <sz val="11"/>
        <color rgb="FF000000"/>
        <rFont val="돋움"/>
        <family val="3"/>
        <charset val="129"/>
      </rPr>
      <t>길</t>
    </r>
    <r>
      <rPr>
        <sz val="11"/>
        <color rgb="FF000000"/>
        <rFont val="Arial"/>
        <family val="2"/>
      </rPr>
      <t xml:space="preserve"> 125</t>
    </r>
  </si>
  <si>
    <t>꿈나래어린이공원</t>
  </si>
  <si>
    <t>아리수로64길 29</t>
  </si>
  <si>
    <t>올림픽로 683</t>
  </si>
  <si>
    <r>
      <rPr>
        <sz val="11"/>
        <color rgb="FF000000"/>
        <rFont val="맑은 고딕"/>
        <family val="3"/>
        <charset val="129"/>
      </rPr>
      <t>서래마을</t>
    </r>
    <r>
      <rPr>
        <sz val="11"/>
        <color rgb="FF000000"/>
        <rFont val="Calibri"/>
        <family val="2"/>
      </rPr>
      <t xml:space="preserve"> </t>
    </r>
    <r>
      <rPr>
        <sz val="11"/>
        <color rgb="FF000000"/>
        <rFont val="맑은 고딕"/>
        <family val="3"/>
        <charset val="129"/>
      </rPr>
      <t>입구</t>
    </r>
    <r>
      <rPr>
        <sz val="11"/>
        <color rgb="FF000000"/>
        <rFont val="Calibri"/>
        <family val="2"/>
      </rPr>
      <t xml:space="preserve"> </t>
    </r>
    <r>
      <rPr>
        <sz val="11"/>
        <color rgb="FF000000"/>
        <rFont val="맑은 고딕"/>
        <family val="3"/>
        <charset val="129"/>
      </rPr>
      <t>옆</t>
    </r>
  </si>
  <si>
    <t>상도동 어울마당</t>
  </si>
  <si>
    <t>시흥대로 180</t>
  </si>
  <si>
    <r>
      <rPr>
        <sz val="11"/>
        <color rgb="FF000000"/>
        <rFont val="돋움"/>
        <family val="3"/>
        <charset val="129"/>
      </rPr>
      <t>주유소</t>
    </r>
    <r>
      <rPr>
        <sz val="11"/>
        <color rgb="FF000000"/>
        <rFont val="Arial"/>
        <family val="2"/>
      </rPr>
      <t xml:space="preserve"> </t>
    </r>
    <r>
      <rPr>
        <sz val="11"/>
        <color rgb="FF000000"/>
        <rFont val="돋움"/>
        <family val="3"/>
        <charset val="129"/>
      </rPr>
      <t>진입로</t>
    </r>
    <r>
      <rPr>
        <sz val="11"/>
        <color rgb="FF000000"/>
        <rFont val="Arial"/>
        <family val="2"/>
      </rPr>
      <t xml:space="preserve"> </t>
    </r>
    <r>
      <rPr>
        <sz val="11"/>
        <color rgb="FF000000"/>
        <rFont val="돋움"/>
        <family val="3"/>
        <charset val="129"/>
      </rPr>
      <t>겹침</t>
    </r>
  </si>
  <si>
    <t>3756번과 중복</t>
  </si>
  <si>
    <r>
      <rPr>
        <sz val="11"/>
        <color rgb="FF000000"/>
        <rFont val="돋움"/>
        <family val="3"/>
        <charset val="129"/>
      </rPr>
      <t>건물주차장</t>
    </r>
    <r>
      <rPr>
        <sz val="11"/>
        <color rgb="FF000000"/>
        <rFont val="Arial"/>
        <family val="2"/>
      </rPr>
      <t xml:space="preserve"> </t>
    </r>
    <r>
      <rPr>
        <sz val="11"/>
        <color rgb="FF000000"/>
        <rFont val="돋움"/>
        <family val="3"/>
        <charset val="129"/>
      </rPr>
      <t>차량출입로</t>
    </r>
  </si>
  <si>
    <r>
      <rPr>
        <sz val="11"/>
        <color rgb="FF000000"/>
        <rFont val="맑은 고딕"/>
        <family val="3"/>
        <charset val="129"/>
      </rPr>
      <t>중구</t>
    </r>
    <r>
      <rPr>
        <sz val="11"/>
        <color rgb="FF000000"/>
        <rFont val="Calibri"/>
        <family val="2"/>
      </rPr>
      <t xml:space="preserve"> </t>
    </r>
    <r>
      <rPr>
        <sz val="11"/>
        <color rgb="FF000000"/>
        <rFont val="맑은 고딕"/>
        <family val="3"/>
        <charset val="129"/>
      </rPr>
      <t>퇴계로</t>
    </r>
    <r>
      <rPr>
        <sz val="11"/>
        <color rgb="FF000000"/>
        <rFont val="Calibri"/>
        <family val="2"/>
      </rPr>
      <t xml:space="preserve"> 235</t>
    </r>
  </si>
  <si>
    <r>
      <rPr>
        <sz val="11"/>
        <color rgb="FF000000"/>
        <rFont val="맑은 고딕"/>
        <family val="3"/>
        <charset val="129"/>
      </rPr>
      <t>기자촌사거리</t>
    </r>
    <r>
      <rPr>
        <sz val="11"/>
        <color rgb="FF000000"/>
        <rFont val="Calibri"/>
        <family val="2"/>
      </rPr>
      <t xml:space="preserve"> </t>
    </r>
    <r>
      <rPr>
        <sz val="11"/>
        <color rgb="FF000000"/>
        <rFont val="Arial Unicode MS"/>
        <family val="3"/>
        <charset val="129"/>
      </rPr>
      <t>앞</t>
    </r>
  </si>
  <si>
    <r>
      <rPr>
        <sz val="11"/>
        <color rgb="FF000000"/>
        <rFont val="맑은 고딕"/>
        <family val="3"/>
        <charset val="129"/>
      </rPr>
      <t>성동구</t>
    </r>
    <r>
      <rPr>
        <sz val="11"/>
        <color rgb="FF000000"/>
        <rFont val="Calibri"/>
        <family val="2"/>
      </rPr>
      <t xml:space="preserve"> </t>
    </r>
    <r>
      <rPr>
        <sz val="11"/>
        <color rgb="FF000000"/>
        <rFont val="맑은 고딕"/>
        <family val="3"/>
        <charset val="129"/>
      </rPr>
      <t>행당로</t>
    </r>
    <r>
      <rPr>
        <sz val="11"/>
        <color rgb="FF000000"/>
        <rFont val="Calibri"/>
        <family val="2"/>
      </rPr>
      <t xml:space="preserve"> 75</t>
    </r>
  </si>
  <si>
    <r>
      <rPr>
        <sz val="11"/>
        <color rgb="FF000000"/>
        <rFont val="맑은 고딕"/>
        <family val="3"/>
        <charset val="129"/>
      </rPr>
      <t>기자촌사거리</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</si>
  <si>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한국국방연구원</t>
    </r>
    <r>
      <rPr>
        <sz val="11"/>
        <color rgb="FF000000"/>
        <rFont val="Calibri"/>
        <family val="2"/>
      </rPr>
      <t xml:space="preserve"> </t>
    </r>
    <r>
      <rPr>
        <sz val="11"/>
        <color rgb="FF000000"/>
        <rFont val="맑은 고딕"/>
        <family val="3"/>
        <charset val="129"/>
      </rPr>
      <t>앞</t>
    </r>
  </si>
  <si>
    <r>
      <rPr>
        <sz val="11"/>
        <color rgb="FF000000"/>
        <rFont val="Arial Unicode MS"/>
        <family val="3"/>
        <charset val="129"/>
      </rPr>
      <t>한국국방연구원</t>
    </r>
    <r>
      <rPr>
        <sz val="11"/>
        <color rgb="FF000000"/>
        <rFont val="Arial"/>
        <family val="2"/>
      </rPr>
      <t xml:space="preserve"> </t>
    </r>
    <r>
      <rPr>
        <sz val="11"/>
        <color rgb="FF000000"/>
        <rFont val="Arial Unicode MS"/>
        <family val="3"/>
        <charset val="129"/>
      </rPr>
      <t>앞</t>
    </r>
  </si>
  <si>
    <t>택시승강장 혼잡</t>
  </si>
  <si>
    <t>하천변 설치불가</t>
  </si>
  <si>
    <t>대청역 6번 출구 앞</t>
  </si>
  <si>
    <t>한티역 7번 출구</t>
  </si>
  <si>
    <t>상습무단주차구역</t>
  </si>
  <si>
    <t>일방통행1개차선</t>
  </si>
  <si>
    <t>어린이 보호구역</t>
  </si>
  <si>
    <t>가드레일/학교입구</t>
  </si>
  <si>
    <t>버스정류장/화단</t>
  </si>
  <si>
    <t>인도난간 작업장애</t>
  </si>
  <si>
    <t>설치가능 분산효과</t>
  </si>
  <si>
    <t>6월11일 개통완료</t>
  </si>
  <si>
    <r>
      <t>3</t>
    </r>
    <r>
      <rPr>
        <sz val="11"/>
        <color rgb="FF000000"/>
        <rFont val="Arial Unicode MS"/>
        <family val="3"/>
        <charset val="129"/>
      </rPr>
      <t>차</t>
    </r>
  </si>
  <si>
    <r>
      <t>2</t>
    </r>
    <r>
      <rPr>
        <sz val="11"/>
        <color rgb="FF000000"/>
        <rFont val="Calibri"/>
        <family val="2"/>
      </rPr>
      <t>차</t>
    </r>
  </si>
  <si>
    <r>
      <t>3</t>
    </r>
    <r>
      <rPr>
        <sz val="11"/>
        <color rgb="FF000000"/>
        <rFont val="굴림"/>
        <family val="3"/>
        <charset val="129"/>
      </rPr>
      <t>차</t>
    </r>
  </si>
  <si>
    <t>3차</t>
  </si>
  <si>
    <r>
      <t>4</t>
    </r>
    <r>
      <rPr>
        <sz val="11"/>
        <color rgb="FF000000"/>
        <rFont val="Calibri"/>
        <family val="2"/>
      </rPr>
      <t>차</t>
    </r>
  </si>
  <si>
    <t>5차</t>
  </si>
  <si>
    <t>3차</t>
  </si>
  <si>
    <t>4차</t>
  </si>
  <si>
    <r>
      <t>3</t>
    </r>
    <r>
      <rPr>
        <sz val="11"/>
        <color rgb="FF000000"/>
        <rFont val="Calibri"/>
        <family val="2"/>
      </rPr>
      <t>차</t>
    </r>
  </si>
  <si>
    <r>
      <t>L</t>
    </r>
    <r>
      <rPr>
        <sz val="11"/>
        <color rgb="FF000000"/>
        <rFont val="Arial"/>
        <family val="2"/>
      </rPr>
      <t>CD</t>
    </r>
  </si>
  <si>
    <r>
      <t>Q</t>
    </r>
    <r>
      <rPr>
        <sz val="11"/>
        <color rgb="FF000000"/>
        <rFont val="Arial"/>
        <family val="2"/>
      </rPr>
      <t>R</t>
    </r>
  </si>
  <si>
    <r>
      <t>서울시</t>
    </r>
    <r>
      <rPr>
        <sz val="11"/>
        <color rgb="FF000000"/>
        <rFont val="Calibri"/>
        <family val="2"/>
      </rPr>
      <t xml:space="preserve"> 노원구 월계로 42길97</t>
    </r>
  </si>
  <si>
    <r>
      <t>프런트원</t>
    </r>
    <r>
      <rPr>
        <sz val="11"/>
        <color rgb="FF000000"/>
        <rFont val="Calibri"/>
        <family val="2"/>
      </rPr>
      <t>(공덕역 4번출구 앞)</t>
    </r>
  </si>
  <si>
    <r>
      <t>강동리버스트</t>
    </r>
    <r>
      <rPr>
        <sz val="11"/>
        <color rgb="FF000000"/>
        <rFont val="Calibri"/>
        <family val="2"/>
      </rPr>
      <t>4단지아파트 405동 앞</t>
    </r>
  </si>
  <si>
    <r>
      <t>한강</t>
    </r>
    <r>
      <rPr>
        <sz val="11"/>
        <color rgb="FF000000"/>
        <rFont val="한양견고딕"/>
        <family val="3"/>
        <charset val="129"/>
      </rPr>
      <t>GS</t>
    </r>
    <r>
      <rPr>
        <sz val="11"/>
        <color rgb="FF000000"/>
        <rFont val="Calibri"/>
        <family val="2"/>
      </rPr>
      <t>에클라트 건너편 교통섬</t>
    </r>
  </si>
  <si>
    <r>
      <t>인도</t>
    </r>
    <r>
      <rPr>
        <sz val="11"/>
        <color rgb="FF000000"/>
        <rFont val="Calibri"/>
        <family val="2"/>
      </rPr>
      <t xml:space="preserve"> 협소(위치 불분명)/민원 예상</t>
    </r>
  </si>
  <si>
    <r>
      <t>강동리버스트</t>
    </r>
    <r>
      <rPr>
        <sz val="11"/>
        <color rgb="FF000000"/>
        <rFont val="Calibri"/>
        <family val="2"/>
      </rPr>
      <t>4단지아파트 404동 앞</t>
    </r>
  </si>
  <si>
    <r>
      <t>노들섬 다목적홀</t>
    </r>
    <r>
      <rPr>
        <sz val="11"/>
        <color rgb="FF000000"/>
        <rFont val="한양견고딕"/>
        <family val="3"/>
        <charset val="129"/>
      </rPr>
      <t>(</t>
    </r>
    <r>
      <rPr>
        <sz val="11"/>
        <color rgb="FF000000"/>
        <rFont val="Calibri"/>
        <family val="2"/>
      </rPr>
      <t>동쪽</t>
    </r>
    <r>
      <rPr>
        <sz val="11"/>
        <color rgb="FF000000"/>
        <rFont val="한양견고딕"/>
        <family val="3"/>
        <charset val="129"/>
      </rPr>
      <t>) 숲, 앞</t>
    </r>
  </si>
  <si>
    <r>
      <t>서울</t>
    </r>
    <r>
      <rPr>
        <sz val="11"/>
        <color rgb="FF000000"/>
        <rFont val="Calibri"/>
        <family val="2"/>
      </rPr>
      <t xml:space="preserve"> 서초구 논현로27길 57</t>
    </r>
  </si>
  <si>
    <r>
      <t xml:space="preserve">삼각지역 </t>
    </r>
    <r>
      <rPr>
        <sz val="11"/>
        <color rgb="FF000000"/>
        <rFont val="한양견고딕"/>
        <family val="3"/>
        <charset val="129"/>
      </rPr>
      <t>14</t>
    </r>
    <r>
      <rPr>
        <sz val="11"/>
        <color rgb="FF000000"/>
        <rFont val="Calibri"/>
        <family val="2"/>
      </rPr>
      <t>번 출구 앞(교통섬)</t>
    </r>
  </si>
  <si>
    <r>
      <t xml:space="preserve">국립중앙박물관 </t>
    </r>
    <r>
      <rPr>
        <sz val="11"/>
        <color rgb="FF000000"/>
        <rFont val="한양견고딕"/>
        <family val="3"/>
        <charset val="129"/>
      </rPr>
      <t>-용산가족공원 앞</t>
    </r>
  </si>
  <si>
    <r>
      <t xml:space="preserve">일원로 </t>
    </r>
    <r>
      <rPr>
        <sz val="11"/>
        <color rgb="FF000000"/>
        <rFont val="신명 태명조"/>
        <family val="3"/>
        <charset val="129"/>
      </rPr>
      <t>39(우인 온누리약국 앞)</t>
    </r>
  </si>
  <si>
    <r>
      <t>흑석</t>
    </r>
    <r>
      <rPr>
        <sz val="11"/>
        <color rgb="FF000000"/>
        <rFont val="Calibri"/>
        <family val="2"/>
      </rPr>
      <t xml:space="preserve"> 센트레빌 1차 아파트 앞</t>
    </r>
  </si>
  <si>
    <r>
      <t xml:space="preserve">언주역 </t>
    </r>
    <r>
      <rPr>
        <sz val="11"/>
        <color rgb="FF000000"/>
        <rFont val="신명 태명조"/>
        <family val="3"/>
        <charset val="129"/>
      </rPr>
      <t>7</t>
    </r>
    <r>
      <rPr>
        <sz val="11"/>
        <color rgb="FF000000"/>
        <rFont val="Calibri"/>
        <family val="2"/>
      </rPr>
      <t>번출구</t>
    </r>
    <r>
      <rPr>
        <sz val="11"/>
        <color rgb="FF000000"/>
        <rFont val="신명 태명조"/>
        <family val="3"/>
        <charset val="129"/>
      </rPr>
      <t>(</t>
    </r>
    <r>
      <rPr>
        <sz val="11"/>
        <color rgb="FF000000"/>
        <rFont val="Calibri"/>
        <family val="2"/>
      </rPr>
      <t>언주타워 앞</t>
    </r>
    <r>
      <rPr>
        <sz val="11"/>
        <color rgb="FF000000"/>
        <rFont val="신명 태명조"/>
        <family val="3"/>
        <charset val="129"/>
      </rPr>
      <t>)</t>
    </r>
  </si>
  <si>
    <r>
      <t>일원에코파크</t>
    </r>
    <r>
      <rPr>
        <sz val="11"/>
        <color rgb="FF000000"/>
        <rFont val="Calibri"/>
        <family val="2"/>
      </rPr>
      <t xml:space="preserve"> 앞(개포로 방면)</t>
    </r>
  </si>
  <si>
    <t>버스정류장 및 횡단보도 인접으로 분배차량 주차불가</t>
  </si>
  <si>
    <t>상가 밀집지역 및 교차로 교통혼잡지역(보도울타리)</t>
  </si>
  <si>
    <t>대여소명</t>
  </si>
  <si>
    <t>조사요청일</t>
  </si>
  <si>
    <t>내촌마을</t>
  </si>
  <si>
    <t>대원시장</t>
  </si>
  <si>
    <t>안내간판</t>
  </si>
  <si>
    <t>강서로211</t>
  </si>
  <si>
    <t>내발산동761</t>
  </si>
  <si>
    <t>가능여부</t>
  </si>
  <si>
    <t>앙카설치</t>
  </si>
  <si>
    <t>설치예정</t>
  </si>
  <si>
    <t>구별연번</t>
  </si>
  <si>
    <t>운영여부</t>
  </si>
  <si>
    <t>매립설치</t>
  </si>
  <si>
    <t>설치대수</t>
  </si>
  <si>
    <t>설치시기</t>
  </si>
  <si>
    <t>양천로656</t>
  </si>
  <si>
    <t>양천로651</t>
  </si>
  <si>
    <t>설치완료</t>
  </si>
  <si>
    <t>거치대수</t>
  </si>
  <si>
    <t>수락중학교</t>
  </si>
  <si>
    <t>웰라이빌아파트</t>
  </si>
  <si>
    <t>용곡중학교 앞</t>
  </si>
  <si>
    <t>삼명아파트 앞</t>
  </si>
  <si>
    <t>건대 분수광장</t>
  </si>
  <si>
    <t>테라팰리스</t>
  </si>
  <si>
    <t>금빛공원 앞</t>
  </si>
  <si>
    <t>CGV구로 앞</t>
  </si>
  <si>
    <t>서울 온천 앞</t>
  </si>
  <si>
    <t>화곡로278</t>
  </si>
  <si>
    <t>지평회관 앞</t>
  </si>
  <si>
    <t>화곡로235</t>
  </si>
  <si>
    <t>양찬로452</t>
  </si>
  <si>
    <t>유광시여성병원</t>
  </si>
  <si>
    <t>긴고랑로</t>
  </si>
  <si>
    <t>웰츠타워</t>
  </si>
  <si>
    <t>개봉로20 앞</t>
  </si>
  <si>
    <t>등촌로203</t>
  </si>
  <si>
    <t>노원수학문화관</t>
  </si>
  <si>
    <t>상계 근린공원</t>
  </si>
  <si>
    <t>천왕중학교 앞</t>
  </si>
  <si>
    <t>홍파초사거리</t>
  </si>
  <si>
    <t>수명로1길84</t>
  </si>
  <si>
    <t>강변역 하부</t>
  </si>
  <si>
    <t>동성빌딩</t>
  </si>
  <si>
    <t>양천로251</t>
  </si>
  <si>
    <t>광진 유진스웰</t>
  </si>
  <si>
    <t>광장중학교</t>
  </si>
  <si>
    <t>신성빌딩 앞</t>
  </si>
  <si>
    <t>원진빌딩 앞</t>
  </si>
  <si>
    <t>가산로 9 앞</t>
  </si>
  <si>
    <t>순흥안씨묘 앞</t>
  </si>
  <si>
    <t>전농로 68</t>
  </si>
  <si>
    <t>장한로 43</t>
  </si>
  <si>
    <t>대일고등학교</t>
  </si>
  <si>
    <t>망우로 56</t>
  </si>
  <si>
    <t>등촌로 110</t>
  </si>
  <si>
    <t>목동동로 81</t>
  </si>
  <si>
    <t>신월동 515</t>
  </si>
  <si>
    <t>왕산로 35</t>
  </si>
  <si>
    <t>답십리역사거리</t>
  </si>
  <si>
    <t>해누리타운</t>
  </si>
  <si>
    <t>소망보도육교</t>
  </si>
  <si>
    <t>세운빌딩 앞</t>
  </si>
  <si>
    <t>양화중학교</t>
  </si>
  <si>
    <t>화곡로 85</t>
  </si>
  <si>
    <t>문화어린이공원</t>
  </si>
  <si>
    <t>당산대우아파트</t>
  </si>
  <si>
    <t>양재도서관</t>
  </si>
  <si>
    <t>강남대로483</t>
  </si>
  <si>
    <t>화곡로 74</t>
  </si>
  <si>
    <t>왕산로 52</t>
  </si>
  <si>
    <t>신월로 386</t>
  </si>
  <si>
    <t>동작대로156</t>
  </si>
  <si>
    <t>내곡동132</t>
  </si>
  <si>
    <t>반포치안센터</t>
  </si>
  <si>
    <t>반포동753</t>
  </si>
  <si>
    <t>당산초등학교</t>
  </si>
  <si>
    <t>서울강서경찰서</t>
  </si>
  <si>
    <t>메디힐병원</t>
  </si>
  <si>
    <t>이문로 196</t>
  </si>
  <si>
    <t>삼성쉐르빌1</t>
  </si>
  <si>
    <t>경동갈비 앞</t>
  </si>
  <si>
    <t>이문동 59</t>
  </si>
  <si>
    <t>더위일아파트앞</t>
  </si>
  <si>
    <t>삼일교회 앞</t>
  </si>
  <si>
    <t>금풍빌딩 앞</t>
  </si>
  <si>
    <t>통일로934</t>
  </si>
  <si>
    <t>반포동2-8</t>
  </si>
  <si>
    <t>방배동3275</t>
  </si>
  <si>
    <t>반포동28-4</t>
  </si>
  <si>
    <t>우면동788</t>
  </si>
  <si>
    <t>성수이로51</t>
  </si>
  <si>
    <t>천호대로416</t>
  </si>
  <si>
    <t>마천동181</t>
  </si>
  <si>
    <t>위례 아이파크</t>
  </si>
  <si>
    <t>우면동 703</t>
  </si>
  <si>
    <t>양재동351</t>
  </si>
  <si>
    <t>동일로263</t>
  </si>
  <si>
    <t>거여동 산23</t>
  </si>
  <si>
    <t>장지동853</t>
  </si>
  <si>
    <t>남산도서관 앞</t>
  </si>
  <si>
    <t>송파와이즈더샾</t>
  </si>
  <si>
    <t>왕십리로410</t>
  </si>
  <si>
    <t>소월로109</t>
  </si>
  <si>
    <t>통일로835</t>
  </si>
  <si>
    <t>우면동 689</t>
  </si>
  <si>
    <t>광나루로324</t>
  </si>
  <si>
    <t>광나루로184</t>
  </si>
  <si>
    <t>반포2교</t>
  </si>
  <si>
    <t>천호대로432</t>
  </si>
  <si>
    <t>양산로4길8</t>
  </si>
  <si>
    <t>마천동581</t>
  </si>
  <si>
    <t>가락동600</t>
  </si>
  <si>
    <t>백범로313</t>
  </si>
  <si>
    <t>남서울농협 앞</t>
  </si>
  <si>
    <t>서울역6번출구</t>
  </si>
  <si>
    <t>전문건설회관</t>
  </si>
  <si>
    <t>불광동193</t>
  </si>
  <si>
    <t>서울신문사</t>
  </si>
  <si>
    <t>서오릉로78</t>
  </si>
  <si>
    <t>골드제련앞</t>
  </si>
  <si>
    <t>서울숭례초 앞</t>
  </si>
  <si>
    <t>여의대방로28</t>
  </si>
  <si>
    <t>신대방아파트</t>
  </si>
  <si>
    <t>보라매로70</t>
  </si>
  <si>
    <t>사당자이아파트</t>
  </si>
  <si>
    <t>성덕교회앞</t>
  </si>
  <si>
    <t>센트럴플레이스</t>
  </si>
  <si>
    <t>신한은행본점</t>
  </si>
  <si>
    <t>동아빌딩</t>
  </si>
  <si>
    <t>신도근린공원앞</t>
  </si>
  <si>
    <t>DB저축은행</t>
  </si>
  <si>
    <t>동호로24길7</t>
  </si>
  <si>
    <t>상도동 527</t>
  </si>
  <si>
    <t>녹번로16</t>
  </si>
  <si>
    <t>시청역8번출구</t>
  </si>
  <si>
    <t>코리아나호텔</t>
  </si>
  <si>
    <t>백련산로</t>
  </si>
  <si>
    <t>삼성본관빌딩</t>
  </si>
  <si>
    <t>다동 97-1</t>
  </si>
  <si>
    <t>다산로56</t>
  </si>
  <si>
    <t>불광중학교 앞</t>
  </si>
  <si>
    <t>통일로937</t>
  </si>
  <si>
    <t>등용로 27</t>
  </si>
  <si>
    <t>보라매로83</t>
  </si>
  <si>
    <t>장위동 314</t>
  </si>
  <si>
    <t>한남대교 남단</t>
  </si>
  <si>
    <t>논현로 841</t>
  </si>
  <si>
    <t>태웅빌딩</t>
  </si>
  <si>
    <t>도곡로504</t>
  </si>
  <si>
    <t>광평로 270</t>
  </si>
  <si>
    <t>큰마을마당공원</t>
  </si>
  <si>
    <t>망우로 262</t>
  </si>
  <si>
    <t>대림로 19</t>
  </si>
  <si>
    <t>농협수유동지점</t>
  </si>
  <si>
    <t>대청공원 앞</t>
  </si>
  <si>
    <t>동일로 922</t>
  </si>
  <si>
    <t xml:space="preserve">신창교 앞 </t>
  </si>
  <si>
    <t>도봉역사거리</t>
  </si>
  <si>
    <t>노량진초등학교</t>
  </si>
  <si>
    <t>장승배기로 3</t>
  </si>
  <si>
    <t>시티은행 앞</t>
  </si>
  <si>
    <t>사당종합체육관</t>
  </si>
  <si>
    <t>동작고등학교</t>
  </si>
  <si>
    <t>상도로 147</t>
  </si>
  <si>
    <t>신상도초등학교</t>
  </si>
  <si>
    <t>올리브마트 앞</t>
  </si>
  <si>
    <t>솔밭로 59</t>
  </si>
  <si>
    <t>논현로563</t>
  </si>
  <si>
    <t>풍양빌딩 앞</t>
  </si>
  <si>
    <t>민병원 앞</t>
  </si>
  <si>
    <t>극동아파트앞</t>
  </si>
  <si>
    <t>미아초사거리앞</t>
  </si>
  <si>
    <t>국립재활원</t>
  </si>
  <si>
    <t>뉴월드빌딩 앞</t>
  </si>
  <si>
    <t>망우로353</t>
  </si>
  <si>
    <t>한신대앞</t>
  </si>
  <si>
    <t>상도로 130</t>
  </si>
  <si>
    <t>난곡로112</t>
  </si>
  <si>
    <t>한천교 동편</t>
  </si>
  <si>
    <t>해공공원2</t>
  </si>
  <si>
    <t>장평교 교차로</t>
  </si>
  <si>
    <t>창동1-9</t>
  </si>
  <si>
    <t>씨엘빌딩 앞</t>
  </si>
  <si>
    <t>잠실동22-8</t>
  </si>
  <si>
    <t>임시 미사용</t>
  </si>
  <si>
    <t>석수역 건너편</t>
  </si>
  <si>
    <t>청운동38-7</t>
  </si>
  <si>
    <t>문정동18-3</t>
  </si>
  <si>
    <t>고덕중학교</t>
  </si>
  <si>
    <t>경일오피스텔</t>
  </si>
  <si>
    <t>프레콘빌딩</t>
  </si>
  <si>
    <t>기설치완료</t>
  </si>
  <si>
    <t>과천대로909</t>
  </si>
  <si>
    <t>은평로194</t>
  </si>
  <si>
    <t>삼성로 427</t>
  </si>
  <si>
    <t>우림시장</t>
  </si>
  <si>
    <t>원효로 51</t>
  </si>
  <si>
    <t>고덕로 224</t>
  </si>
  <si>
    <t>한강본부</t>
  </si>
  <si>
    <t>임시대여소번호</t>
  </si>
  <si>
    <t>동남로225</t>
  </si>
  <si>
    <t>충민로4길19</t>
  </si>
  <si>
    <t>고덕로 221</t>
  </si>
  <si>
    <t>이마트 월계점</t>
  </si>
  <si>
    <t>기설치 완료</t>
  </si>
  <si>
    <t>자곡로7길 3</t>
  </si>
  <si>
    <t>율현공원</t>
  </si>
  <si>
    <t>강동구13</t>
  </si>
  <si>
    <t>강동구12</t>
  </si>
  <si>
    <r>
      <rPr>
        <sz val="11"/>
        <color rgb="FF000000"/>
        <rFont val="맑은 고딕"/>
        <family val="3"/>
        <charset val="129"/>
      </rPr>
      <t>평창</t>
    </r>
    <r>
      <rPr>
        <sz val="11"/>
        <color rgb="FF000000"/>
        <rFont val="Calibri"/>
        <family val="2"/>
      </rPr>
      <t>12</t>
    </r>
    <r>
      <rPr>
        <sz val="11"/>
        <color rgb="FF000000"/>
        <rFont val="맑은 고딕"/>
        <family val="3"/>
        <charset val="129"/>
      </rPr>
      <t>길</t>
    </r>
    <r>
      <rPr>
        <sz val="11"/>
        <color rgb="FF000000"/>
        <rFont val="Calibri"/>
        <family val="2"/>
      </rPr>
      <t xml:space="preserve"> 3</t>
    </r>
  </si>
  <si>
    <t>대여소번호</t>
  </si>
  <si>
    <t>율현공원</t>
  </si>
  <si>
    <t>번호생성일</t>
  </si>
  <si>
    <t>강동구20</t>
  </si>
  <si>
    <t>강동구19</t>
  </si>
  <si>
    <t>관리소 의견</t>
  </si>
  <si>
    <t>강동구17</t>
  </si>
  <si>
    <t>강동구10</t>
  </si>
  <si>
    <t>강남구8</t>
  </si>
  <si>
    <t>강남구10</t>
  </si>
  <si>
    <t>강남구12</t>
  </si>
  <si>
    <t>강남구17</t>
  </si>
  <si>
    <t>강남구18</t>
  </si>
  <si>
    <t>강동구8</t>
  </si>
  <si>
    <t>강남구26</t>
  </si>
  <si>
    <t>강동구4</t>
  </si>
  <si>
    <t>강남구1</t>
  </si>
  <si>
    <t>강동구5</t>
  </si>
  <si>
    <t>강남구9</t>
  </si>
  <si>
    <t>강동구7</t>
  </si>
  <si>
    <t>강남구13</t>
  </si>
  <si>
    <t>강남구7</t>
  </si>
  <si>
    <t>강남구11</t>
  </si>
  <si>
    <r>
      <rPr>
        <sz val="11"/>
        <color rgb="FF000000"/>
        <rFont val="Arial Unicode MS"/>
        <family val="3"/>
        <charset val="129"/>
      </rPr>
      <t>평창</t>
    </r>
    <r>
      <rPr>
        <sz val="11"/>
        <color rgb="FF000000"/>
        <rFont val="Arial"/>
        <family val="2"/>
      </rPr>
      <t>12</t>
    </r>
    <r>
      <rPr>
        <sz val="11"/>
        <color rgb="FF000000"/>
        <rFont val="Arial Unicode MS"/>
        <family val="3"/>
        <charset val="129"/>
      </rPr>
      <t>길</t>
    </r>
    <r>
      <rPr>
        <sz val="11"/>
        <color rgb="FF000000"/>
        <rFont val="Arial"/>
        <family val="2"/>
      </rPr>
      <t xml:space="preserve"> 3</t>
    </r>
  </si>
  <si>
    <t>강동구2</t>
  </si>
  <si>
    <t>강남구16</t>
  </si>
  <si>
    <t>강남구4</t>
  </si>
  <si>
    <t>강남구5</t>
  </si>
  <si>
    <t>강남구19</t>
  </si>
  <si>
    <t>강남구6</t>
  </si>
  <si>
    <t>강남구20</t>
  </si>
  <si>
    <t>강남구21</t>
  </si>
  <si>
    <t>강남구23</t>
  </si>
  <si>
    <t>강남구25</t>
  </si>
  <si>
    <t>강서구22</t>
  </si>
  <si>
    <t>강서구23</t>
  </si>
  <si>
    <t>강북구8</t>
  </si>
  <si>
    <t>강북구26</t>
  </si>
  <si>
    <t>강서구4</t>
  </si>
  <si>
    <t>강서구9</t>
  </si>
  <si>
    <t>강남구35</t>
  </si>
  <si>
    <t>강북구22</t>
  </si>
  <si>
    <t>강북구12</t>
  </si>
  <si>
    <t>강북구17</t>
  </si>
  <si>
    <t>강북구25</t>
  </si>
  <si>
    <t>강서구16</t>
  </si>
  <si>
    <t>강서구24</t>
  </si>
  <si>
    <t>강북구13</t>
  </si>
  <si>
    <t>강북구32</t>
  </si>
  <si>
    <t>강북구5</t>
  </si>
  <si>
    <t>강서구10</t>
  </si>
  <si>
    <t>강북구34</t>
  </si>
  <si>
    <t>강북구16</t>
  </si>
  <si>
    <t>강남구27</t>
  </si>
  <si>
    <t>강서구1</t>
  </si>
  <si>
    <t>강남구29</t>
  </si>
  <si>
    <t>강서구14</t>
  </si>
  <si>
    <t>강북구4</t>
  </si>
  <si>
    <t>강서구15</t>
  </si>
  <si>
    <t>강서구17</t>
  </si>
  <si>
    <t>강북구9</t>
  </si>
  <si>
    <t>강북구20</t>
  </si>
  <si>
    <t>강북구33</t>
  </si>
  <si>
    <t>강남구28</t>
  </si>
  <si>
    <t>강서구20</t>
  </si>
  <si>
    <t>강북구24</t>
  </si>
  <si>
    <t>강서구34</t>
  </si>
  <si>
    <t>광진구8</t>
  </si>
  <si>
    <t>광진구11</t>
  </si>
  <si>
    <t>관악구7</t>
  </si>
  <si>
    <t>강서구31</t>
  </si>
  <si>
    <t>강서구40</t>
  </si>
  <si>
    <t>광진구33</t>
  </si>
  <si>
    <t>강서구25</t>
  </si>
  <si>
    <t>강서구26</t>
  </si>
  <si>
    <t>강서구30</t>
  </si>
  <si>
    <t>강서구37</t>
  </si>
  <si>
    <t>강서구38</t>
  </si>
  <si>
    <t>강서구39</t>
  </si>
  <si>
    <t>강서구35</t>
  </si>
  <si>
    <t>강서구44</t>
  </si>
  <si>
    <t>강서구49</t>
  </si>
  <si>
    <t>관악구5</t>
  </si>
  <si>
    <t>광진구9</t>
  </si>
  <si>
    <t>강서구45</t>
  </si>
  <si>
    <t>관악구1</t>
  </si>
  <si>
    <t>광진구29</t>
  </si>
  <si>
    <t>광진구2</t>
  </si>
  <si>
    <t>광진구4</t>
  </si>
  <si>
    <t>광진구34</t>
  </si>
  <si>
    <t>광진구32</t>
  </si>
  <si>
    <t>강서구41</t>
  </si>
  <si>
    <t>강서구43</t>
  </si>
  <si>
    <t>관악구3</t>
  </si>
  <si>
    <t>광진구5</t>
  </si>
  <si>
    <t>광진구7</t>
  </si>
  <si>
    <t>관악구9</t>
  </si>
  <si>
    <t>강서구46</t>
  </si>
  <si>
    <t>광진구30</t>
  </si>
  <si>
    <t>금천구28</t>
  </si>
  <si>
    <t>금천구29</t>
  </si>
  <si>
    <t>금천구30</t>
  </si>
  <si>
    <t>광진구19</t>
  </si>
  <si>
    <t>광진구22</t>
  </si>
  <si>
    <t>광진구14</t>
  </si>
  <si>
    <t>광진구27</t>
  </si>
  <si>
    <t>구로구3</t>
  </si>
  <si>
    <t>금천구2</t>
  </si>
  <si>
    <t>광진구16</t>
  </si>
  <si>
    <t>광진구23</t>
  </si>
  <si>
    <t>광진구25</t>
  </si>
  <si>
    <t>광진구17</t>
  </si>
  <si>
    <t>광진구20</t>
  </si>
  <si>
    <t>광진구28</t>
  </si>
  <si>
    <t>구로구18</t>
  </si>
  <si>
    <t>구로구24</t>
  </si>
  <si>
    <t>금천구5</t>
  </si>
  <si>
    <t>금천구14</t>
  </si>
  <si>
    <t>금천구22</t>
  </si>
  <si>
    <t>금천구25</t>
  </si>
  <si>
    <t>광진구35</t>
  </si>
  <si>
    <t>광진구21</t>
  </si>
  <si>
    <t>광진구13</t>
  </si>
  <si>
    <t>구로구23</t>
  </si>
  <si>
    <t>중랑구11</t>
  </si>
  <si>
    <t>금천구4</t>
  </si>
  <si>
    <t>광진구12</t>
  </si>
  <si>
    <t>금천구13</t>
  </si>
  <si>
    <t>도봉구3</t>
  </si>
  <si>
    <t>도봉구6</t>
  </si>
  <si>
    <t>도봉구7</t>
  </si>
  <si>
    <t>노원구7</t>
  </si>
  <si>
    <t>노원구16</t>
  </si>
  <si>
    <t>노원구30</t>
  </si>
  <si>
    <t>노원구31</t>
  </si>
  <si>
    <t>노원구6</t>
  </si>
  <si>
    <t>노원구35</t>
  </si>
  <si>
    <t>노원구42</t>
  </si>
  <si>
    <t>노원구44</t>
  </si>
  <si>
    <t>노원구38</t>
  </si>
  <si>
    <t>노원구14</t>
  </si>
  <si>
    <t>노원구5</t>
  </si>
  <si>
    <t>노원구4</t>
  </si>
  <si>
    <t>노원구9</t>
  </si>
  <si>
    <t>노원구15</t>
  </si>
  <si>
    <t>노원구27</t>
  </si>
  <si>
    <t>노원구43</t>
  </si>
  <si>
    <t>도봉구2</t>
  </si>
  <si>
    <t>금천구34</t>
  </si>
  <si>
    <t>노원구12</t>
  </si>
  <si>
    <t>노원구11</t>
  </si>
  <si>
    <t>노원구21</t>
  </si>
  <si>
    <t>노원구13</t>
  </si>
  <si>
    <t>노원구26</t>
  </si>
  <si>
    <t>노원구34</t>
  </si>
  <si>
    <t>노원구41</t>
  </si>
  <si>
    <t>노원구36</t>
  </si>
  <si>
    <t>노원구3</t>
  </si>
  <si>
    <t>노원구17</t>
  </si>
  <si>
    <t>금천구33</t>
  </si>
  <si>
    <t>도봉구9</t>
  </si>
  <si>
    <t>도봉구26</t>
  </si>
  <si>
    <t>동대문구3</t>
  </si>
  <si>
    <t>동대문구4</t>
  </si>
  <si>
    <t>도봉구20</t>
  </si>
  <si>
    <t>도봉구22</t>
  </si>
  <si>
    <t>도봉구12</t>
  </si>
  <si>
    <t>도봉구39</t>
  </si>
  <si>
    <t>도봉구14</t>
  </si>
  <si>
    <t>도봉구27</t>
  </si>
  <si>
    <t>도봉구38</t>
  </si>
  <si>
    <t>도봉구30</t>
  </si>
  <si>
    <t>동대문구7</t>
  </si>
  <si>
    <t>도봉구29</t>
  </si>
  <si>
    <t>동대문구8</t>
  </si>
  <si>
    <t>동대문구10</t>
  </si>
  <si>
    <t>도봉구35</t>
  </si>
  <si>
    <t>도봉구19</t>
  </si>
  <si>
    <t>도봉구32</t>
  </si>
  <si>
    <t>동대문구6</t>
  </si>
  <si>
    <t>동대문구9</t>
  </si>
  <si>
    <t>동대문구11</t>
  </si>
  <si>
    <t>동대문구14</t>
  </si>
  <si>
    <t>동대문구15</t>
  </si>
  <si>
    <t>동대문구16</t>
  </si>
  <si>
    <t>동대문구1</t>
  </si>
  <si>
    <t>도봉구23</t>
  </si>
  <si>
    <t>도봉구8</t>
  </si>
  <si>
    <t>동대문구2</t>
  </si>
  <si>
    <t>도봉구16</t>
  </si>
  <si>
    <t>도봉구11</t>
  </si>
  <si>
    <t>도봉구21</t>
  </si>
  <si>
    <t>동대문구25</t>
  </si>
  <si>
    <t>서초구14</t>
  </si>
  <si>
    <t>동대문구17</t>
  </si>
  <si>
    <t>동작구8</t>
  </si>
  <si>
    <t>동작구18</t>
  </si>
  <si>
    <t>동작구4</t>
  </si>
  <si>
    <t>동작구13</t>
  </si>
  <si>
    <t>동작구22</t>
  </si>
  <si>
    <t>동대문구19</t>
  </si>
  <si>
    <t>동대문구22</t>
  </si>
  <si>
    <t>동대문구24</t>
  </si>
  <si>
    <t>동작구5</t>
  </si>
  <si>
    <t>동작구17</t>
  </si>
  <si>
    <t>동대문구20</t>
  </si>
  <si>
    <t>동작구21</t>
  </si>
  <si>
    <t>동작구19</t>
  </si>
  <si>
    <t>동작구20</t>
  </si>
  <si>
    <t>동작구3</t>
  </si>
  <si>
    <t>동대문구21</t>
  </si>
  <si>
    <t>동작구26</t>
  </si>
  <si>
    <t>동작구28</t>
  </si>
  <si>
    <t>서초구8</t>
  </si>
  <si>
    <t>서초구9</t>
  </si>
  <si>
    <t>동작구15</t>
  </si>
  <si>
    <t>동작구6</t>
  </si>
  <si>
    <t>동작구1</t>
  </si>
  <si>
    <t>동대문구18</t>
  </si>
  <si>
    <t>동대문구23</t>
  </si>
  <si>
    <t>동작구12</t>
  </si>
  <si>
    <t>동작구9</t>
  </si>
  <si>
    <t>서초구12</t>
  </si>
  <si>
    <t>서초구13</t>
  </si>
  <si>
    <t>송파구5</t>
  </si>
  <si>
    <t>송파구6</t>
  </si>
  <si>
    <t>송파구7</t>
  </si>
  <si>
    <t>서초구18</t>
  </si>
  <si>
    <t>서초구19</t>
  </si>
  <si>
    <t>서초구16</t>
  </si>
  <si>
    <t>서초구22</t>
  </si>
  <si>
    <t>성동구8</t>
  </si>
  <si>
    <t>성북구1</t>
  </si>
  <si>
    <t>서초구28</t>
  </si>
  <si>
    <t>성동구4</t>
  </si>
  <si>
    <t>서초구26</t>
  </si>
  <si>
    <t>성북구2</t>
  </si>
  <si>
    <t>성동구14</t>
  </si>
  <si>
    <t>서초구23</t>
  </si>
  <si>
    <t>성동구7</t>
  </si>
  <si>
    <t>성동구19</t>
  </si>
  <si>
    <t>성북구12</t>
  </si>
  <si>
    <t>성동구1</t>
  </si>
  <si>
    <t>서초구31</t>
  </si>
  <si>
    <t>성동구5</t>
  </si>
  <si>
    <t>성북구3</t>
  </si>
  <si>
    <t>송파구2</t>
  </si>
  <si>
    <t>성동구11</t>
  </si>
  <si>
    <t>성동구12</t>
  </si>
  <si>
    <t>송파구3</t>
  </si>
  <si>
    <t>성동구6</t>
  </si>
  <si>
    <t>서초구20</t>
  </si>
  <si>
    <t>송파구12</t>
  </si>
  <si>
    <t>송파구4</t>
  </si>
  <si>
    <t>성동구9</t>
  </si>
  <si>
    <t>성동구3</t>
  </si>
  <si>
    <t>송파구31</t>
  </si>
  <si>
    <t>송파구44</t>
  </si>
  <si>
    <t>송파구15</t>
  </si>
  <si>
    <t>송파구38</t>
  </si>
  <si>
    <t>송파구46</t>
  </si>
  <si>
    <t>송파구35</t>
  </si>
  <si>
    <t>송파구10</t>
  </si>
  <si>
    <t>양천구2</t>
  </si>
  <si>
    <t>송파구18</t>
  </si>
  <si>
    <t>송파구24</t>
  </si>
  <si>
    <t>송파구30</t>
  </si>
  <si>
    <t>송파구36</t>
  </si>
  <si>
    <t>송파구41</t>
  </si>
  <si>
    <t>송파구19</t>
  </si>
  <si>
    <t>송파구32</t>
  </si>
  <si>
    <t>송파구14</t>
  </si>
  <si>
    <t>양천구1</t>
  </si>
  <si>
    <t>송파구34</t>
  </si>
  <si>
    <t>송파구20</t>
  </si>
  <si>
    <t>송파구45</t>
  </si>
  <si>
    <t>양천구4</t>
  </si>
  <si>
    <t>송파구9</t>
  </si>
  <si>
    <t>송파구42</t>
  </si>
  <si>
    <t>송파구11</t>
  </si>
  <si>
    <t>송파구37</t>
  </si>
  <si>
    <t>송파구33</t>
  </si>
  <si>
    <t>송파구17</t>
  </si>
  <si>
    <t>송파구25</t>
  </si>
  <si>
    <t>송파구40</t>
  </si>
  <si>
    <t>송파구8</t>
  </si>
  <si>
    <t>송파구39</t>
  </si>
  <si>
    <t>송파구43</t>
  </si>
  <si>
    <t>양천구32</t>
  </si>
  <si>
    <t>양천구24</t>
  </si>
  <si>
    <t>양천구6</t>
  </si>
  <si>
    <t>영등포구6</t>
  </si>
  <si>
    <t>영등포구9</t>
  </si>
  <si>
    <t>영등포구10</t>
  </si>
  <si>
    <t>양천구13</t>
  </si>
  <si>
    <t>양천구30</t>
  </si>
  <si>
    <t>영등포구5</t>
  </si>
  <si>
    <t>영등포구11</t>
  </si>
  <si>
    <t>양천구12</t>
  </si>
  <si>
    <t>양천구14</t>
  </si>
  <si>
    <t>양천구26</t>
  </si>
  <si>
    <t>양천구11</t>
  </si>
  <si>
    <t>양천구27</t>
  </si>
  <si>
    <t>양천구7</t>
  </si>
  <si>
    <t>양천구31</t>
  </si>
  <si>
    <t>양천구17</t>
  </si>
  <si>
    <t>양천구15</t>
  </si>
  <si>
    <t>양천구33</t>
  </si>
  <si>
    <t>양천구16</t>
  </si>
  <si>
    <t>양천구28</t>
  </si>
  <si>
    <t>양천구9</t>
  </si>
  <si>
    <t>영등포구3</t>
  </si>
  <si>
    <t>영등포구4</t>
  </si>
  <si>
    <t>영등포구7</t>
  </si>
  <si>
    <t>양천구5</t>
  </si>
  <si>
    <t>영등포구1</t>
  </si>
  <si>
    <t>양천구25</t>
  </si>
  <si>
    <t>양천구29</t>
  </si>
  <si>
    <t>영등포구14</t>
  </si>
  <si>
    <t>영등포구23</t>
  </si>
  <si>
    <t>용산구4</t>
  </si>
  <si>
    <t>용산구8</t>
  </si>
  <si>
    <t>용산구9</t>
  </si>
  <si>
    <t>용산구13</t>
  </si>
  <si>
    <t>용산구14</t>
  </si>
  <si>
    <t>영등포구15</t>
  </si>
  <si>
    <t>용산구15</t>
  </si>
  <si>
    <t>영등포구25</t>
  </si>
  <si>
    <t>영등포구17</t>
  </si>
  <si>
    <t>영등포구24</t>
  </si>
  <si>
    <t>영등포구12</t>
  </si>
  <si>
    <t>용산구2</t>
  </si>
  <si>
    <t>용산구3</t>
  </si>
  <si>
    <t>용산구6</t>
  </si>
  <si>
    <t>용산구7</t>
  </si>
  <si>
    <t>용산구10</t>
  </si>
  <si>
    <t>영등포구16</t>
  </si>
  <si>
    <t>용산구12</t>
  </si>
  <si>
    <t>용산구1</t>
  </si>
  <si>
    <t>용산구11</t>
  </si>
  <si>
    <t>영등포구19</t>
  </si>
  <si>
    <t>영등포구20</t>
  </si>
  <si>
    <t>영등포구21</t>
  </si>
  <si>
    <t>영등포구22</t>
  </si>
  <si>
    <t>영등포구13</t>
  </si>
  <si>
    <t>은평구3</t>
  </si>
  <si>
    <t>은평구6</t>
  </si>
  <si>
    <t>은평구9</t>
  </si>
  <si>
    <t>은평구17</t>
  </si>
  <si>
    <t>은평구5</t>
  </si>
  <si>
    <t>은평구7</t>
  </si>
  <si>
    <t>용산구25</t>
  </si>
  <si>
    <t>용산구31</t>
  </si>
  <si>
    <t>은평구1</t>
  </si>
  <si>
    <t>은평구2</t>
  </si>
  <si>
    <t>용산구33</t>
  </si>
  <si>
    <t>은평구11</t>
  </si>
  <si>
    <t>용산구28</t>
  </si>
  <si>
    <t>은평구12</t>
  </si>
  <si>
    <t>은평구13</t>
  </si>
  <si>
    <t>은평구19</t>
  </si>
  <si>
    <t>은평구20</t>
  </si>
  <si>
    <t>은평구4</t>
  </si>
  <si>
    <t>중구10</t>
  </si>
  <si>
    <t>용산구16</t>
  </si>
  <si>
    <t>용산구26</t>
  </si>
  <si>
    <t>용산구18</t>
  </si>
  <si>
    <t>용산구32</t>
  </si>
  <si>
    <t>용산구35</t>
  </si>
  <si>
    <t>용산구27</t>
  </si>
  <si>
    <t>용산구36</t>
  </si>
  <si>
    <t>은평구8</t>
  </si>
  <si>
    <t>은평구14</t>
  </si>
  <si>
    <t>용산구37</t>
  </si>
  <si>
    <t>용산구17</t>
  </si>
  <si>
    <t>용산구29</t>
  </si>
  <si>
    <t>용산구30</t>
  </si>
  <si>
    <t>중구38</t>
  </si>
  <si>
    <t>중구41</t>
  </si>
  <si>
    <t>중구30</t>
  </si>
  <si>
    <t>중랑구1</t>
  </si>
  <si>
    <t>중구36</t>
  </si>
  <si>
    <t>중구26</t>
  </si>
  <si>
    <t>중구19</t>
  </si>
  <si>
    <t>중구33</t>
  </si>
  <si>
    <t>중구39</t>
  </si>
  <si>
    <t>중구28</t>
  </si>
  <si>
    <t>중구34</t>
  </si>
  <si>
    <t>중구40</t>
  </si>
  <si>
    <t>중구23</t>
  </si>
  <si>
    <t>중구22</t>
  </si>
  <si>
    <t>중구35</t>
  </si>
  <si>
    <t>중구12</t>
  </si>
  <si>
    <t>중구25</t>
  </si>
  <si>
    <t>중구16</t>
  </si>
  <si>
    <t>중구37</t>
  </si>
  <si>
    <t>중구13</t>
  </si>
  <si>
    <t>중구11</t>
  </si>
  <si>
    <t>중구18</t>
  </si>
  <si>
    <t>중구14</t>
  </si>
  <si>
    <t>중구15</t>
  </si>
  <si>
    <t>중구20</t>
  </si>
  <si>
    <t>중구24</t>
  </si>
  <si>
    <t>중구29</t>
  </si>
  <si>
    <t>중구17</t>
  </si>
  <si>
    <t>중구31</t>
  </si>
  <si>
    <t>중구32</t>
  </si>
  <si>
    <t>중랑구3</t>
  </si>
  <si>
    <t>개통가능</t>
  </si>
  <si>
    <t xml:space="preserve">관로작업중 </t>
  </si>
  <si>
    <t>조사서 없음</t>
  </si>
  <si>
    <t xml:space="preserve">소화전 </t>
  </si>
  <si>
    <t>중랑구5</t>
  </si>
  <si>
    <t>중랑구6</t>
  </si>
  <si>
    <t>스쿨존 인접</t>
  </si>
  <si>
    <t>일방통행1차로</t>
  </si>
  <si>
    <t>확인필요</t>
  </si>
  <si>
    <t>교통혼잡 예상</t>
  </si>
  <si>
    <t>보도 폭 좁음</t>
  </si>
  <si>
    <t>가드레일</t>
  </si>
  <si>
    <t>중랑구2</t>
  </si>
  <si>
    <t>일차선도로</t>
  </si>
  <si>
    <t>개통 가능</t>
  </si>
  <si>
    <t>인도폭이 쫍음</t>
  </si>
  <si>
    <t>보도협소</t>
  </si>
  <si>
    <t>주차구역</t>
  </si>
  <si>
    <r>
      <rPr>
        <sz val="11"/>
        <color rgb="FF000000"/>
        <rFont val="맑은 고딕"/>
        <family val="3"/>
        <charset val="129"/>
      </rPr>
      <t>맨홀</t>
    </r>
    <r>
      <rPr>
        <sz val="11"/>
        <color rgb="FF000000"/>
        <rFont val="Calibri"/>
        <family val="2"/>
      </rPr>
      <t xml:space="preserve"> </t>
    </r>
    <r>
      <rPr>
        <sz val="11"/>
        <color rgb="FF000000"/>
        <rFont val="맑은 고딕"/>
        <family val="3"/>
        <charset val="129"/>
      </rPr>
      <t>있음</t>
    </r>
  </si>
  <si>
    <t>중랑구4</t>
  </si>
  <si>
    <t>조건부가능</t>
  </si>
  <si>
    <t>중랑구7</t>
  </si>
  <si>
    <t>어린이보호구역</t>
  </si>
  <si>
    <t>일반거치대철거</t>
  </si>
  <si>
    <t>중랑구8</t>
  </si>
  <si>
    <t>중랑구9</t>
  </si>
  <si>
    <t>설치가능</t>
  </si>
  <si>
    <t>강서구52</t>
  </si>
  <si>
    <t>장지동 644</t>
  </si>
  <si>
    <t>강남수도사업소</t>
  </si>
  <si>
    <t>강서구53</t>
  </si>
  <si>
    <t>관리처 미협의</t>
  </si>
  <si>
    <t>일차선이방통행</t>
  </si>
  <si>
    <t>보도폭 협소</t>
  </si>
  <si>
    <t>소화전 저촉</t>
  </si>
  <si>
    <t>우회전일방통행</t>
  </si>
  <si>
    <t>소화전인접</t>
  </si>
  <si>
    <t>하상 설치불가</t>
  </si>
  <si>
    <t>점자블록 침범</t>
  </si>
  <si>
    <t>경사심함</t>
  </si>
  <si>
    <t>인도폭기준미달</t>
  </si>
  <si>
    <t>주정차불가</t>
  </si>
  <si>
    <t>우선설치</t>
  </si>
  <si>
    <t>강서구51</t>
  </si>
  <si>
    <t>민원설치불가</t>
  </si>
  <si>
    <t>재검토필요</t>
  </si>
  <si>
    <t>교통혼잡지역</t>
  </si>
  <si>
    <t>접근불가</t>
  </si>
  <si>
    <t>응암로258</t>
  </si>
  <si>
    <t>청담사거리</t>
  </si>
  <si>
    <t>일차선일방통행</t>
  </si>
  <si>
    <t>일방통행교차로</t>
  </si>
  <si>
    <t>보도폭협소</t>
  </si>
  <si>
    <t>잠원나들목</t>
  </si>
  <si>
    <t>잠실고등학교</t>
  </si>
  <si>
    <t>서울복합물류</t>
  </si>
  <si>
    <t>오금로 405</t>
  </si>
  <si>
    <t>종로구12</t>
  </si>
  <si>
    <t>종로구2</t>
  </si>
  <si>
    <t>자동입력</t>
  </si>
  <si>
    <t>노원구47</t>
  </si>
  <si>
    <t>송파구52</t>
  </si>
  <si>
    <t>공덕역1번출구</t>
  </si>
  <si>
    <t>노원구46</t>
  </si>
  <si>
    <t>은빛보도육교</t>
  </si>
  <si>
    <t>송파구48</t>
  </si>
  <si>
    <t>송파구50</t>
  </si>
  <si>
    <t>목양의 교회</t>
  </si>
  <si>
    <t>송파구55</t>
  </si>
  <si>
    <t>할당번호</t>
  </si>
  <si>
    <t>송파구49</t>
  </si>
  <si>
    <t>송파구51</t>
  </si>
  <si>
    <t>송파구56</t>
  </si>
  <si>
    <t>송파구53</t>
  </si>
  <si>
    <t>송파구54</t>
  </si>
  <si>
    <t>강남구36</t>
  </si>
  <si>
    <r>
      <rPr>
        <sz val="11"/>
        <color rgb="FF000000"/>
        <rFont val="돋움"/>
        <family val="3"/>
        <charset val="129"/>
      </rPr>
      <t>가좌로</t>
    </r>
    <r>
      <rPr>
        <sz val="11"/>
        <color rgb="FF000000"/>
        <rFont val="Arial"/>
        <family val="2"/>
      </rPr>
      <t>12</t>
    </r>
    <r>
      <rPr>
        <sz val="11"/>
        <color rgb="FF000000"/>
        <rFont val="돋움"/>
        <family val="3"/>
        <charset val="129"/>
      </rPr>
      <t>길</t>
    </r>
  </si>
  <si>
    <t>송파구47</t>
  </si>
  <si>
    <t>양천구38</t>
  </si>
  <si>
    <t>은평구28</t>
  </si>
  <si>
    <t>대흥역1번출구</t>
  </si>
  <si>
    <t>노원구48</t>
  </si>
  <si>
    <t>공덕역2번출구</t>
  </si>
  <si>
    <t>조사차수</t>
  </si>
  <si>
    <t>완료여부</t>
  </si>
  <si>
    <t>자하문로 30</t>
  </si>
  <si>
    <t>종로구11</t>
  </si>
  <si>
    <t>중랑구12</t>
  </si>
  <si>
    <r>
      <rPr>
        <sz val="11"/>
        <color rgb="FF000000"/>
        <rFont val="돋움"/>
        <family val="3"/>
        <charset val="129"/>
      </rPr>
      <t>명일로</t>
    </r>
    <r>
      <rPr>
        <sz val="11"/>
        <color rgb="FF000000"/>
        <rFont val="Arial"/>
        <family val="2"/>
      </rPr>
      <t xml:space="preserve"> 102</t>
    </r>
  </si>
  <si>
    <r>
      <rPr>
        <sz val="11"/>
        <color rgb="FF000000"/>
        <rFont val="돋움"/>
        <family val="3"/>
        <charset val="129"/>
      </rPr>
      <t>중구</t>
    </r>
    <r>
      <rPr>
        <sz val="11"/>
        <color rgb="FF000000"/>
        <rFont val="Arial"/>
        <family val="2"/>
      </rPr>
      <t>42</t>
    </r>
  </si>
  <si>
    <r>
      <rPr>
        <sz val="11"/>
        <color rgb="FF000000"/>
        <rFont val="돋움"/>
        <family val="3"/>
        <charset val="129"/>
      </rPr>
      <t>강동구</t>
    </r>
    <r>
      <rPr>
        <sz val="11"/>
        <color rgb="FF000000"/>
        <rFont val="Arial"/>
        <family val="2"/>
      </rPr>
      <t>24</t>
    </r>
  </si>
  <si>
    <r>
      <rPr>
        <sz val="11"/>
        <color rgb="FF000000"/>
        <rFont val="돋움"/>
        <family val="3"/>
        <charset val="129"/>
      </rPr>
      <t>강동구</t>
    </r>
    <r>
      <rPr>
        <sz val="11"/>
        <color rgb="FF000000"/>
        <rFont val="Arial"/>
        <family val="2"/>
      </rPr>
      <t>14</t>
    </r>
  </si>
  <si>
    <t>아치스톤아파트</t>
  </si>
  <si>
    <t>풍성로 203</t>
  </si>
  <si>
    <t>풍성로 149</t>
  </si>
  <si>
    <t>세곡동 561</t>
  </si>
  <si>
    <t>구청취소</t>
  </si>
  <si>
    <r>
      <rPr>
        <sz val="11"/>
        <color rgb="FF000000"/>
        <rFont val="돋움"/>
        <family val="3"/>
        <charset val="129"/>
      </rPr>
      <t>강동구</t>
    </r>
    <r>
      <rPr>
        <sz val="11"/>
        <color rgb="FF000000"/>
        <rFont val="Arial"/>
        <family val="2"/>
      </rPr>
      <t>22</t>
    </r>
  </si>
  <si>
    <t>성내2동</t>
  </si>
  <si>
    <r>
      <rPr>
        <sz val="11"/>
        <color rgb="FF000000"/>
        <rFont val="돋움"/>
        <family val="3"/>
        <charset val="129"/>
      </rPr>
      <t>강동구</t>
    </r>
    <r>
      <rPr>
        <sz val="11"/>
        <color rgb="FF000000"/>
        <rFont val="Arial"/>
        <family val="2"/>
      </rPr>
      <t>23</t>
    </r>
  </si>
  <si>
    <r>
      <rPr>
        <sz val="11"/>
        <color rgb="FF000000"/>
        <rFont val="돋움"/>
        <family val="3"/>
        <charset val="129"/>
      </rPr>
      <t>은평구</t>
    </r>
    <r>
      <rPr>
        <sz val="11"/>
        <color rgb="FF000000"/>
        <rFont val="Arial"/>
        <family val="2"/>
      </rPr>
      <t>26</t>
    </r>
  </si>
  <si>
    <r>
      <rPr>
        <sz val="11"/>
        <color rgb="FF000000"/>
        <rFont val="돋움"/>
        <family val="3"/>
        <charset val="129"/>
      </rPr>
      <t>중구</t>
    </r>
    <r>
      <rPr>
        <sz val="11"/>
        <color rgb="FF000000"/>
        <rFont val="Arial"/>
        <family val="2"/>
      </rPr>
      <t>43</t>
    </r>
  </si>
  <si>
    <t>대한웰빙홈 앞</t>
  </si>
  <si>
    <t>통일로 925</t>
  </si>
  <si>
    <t>은평구30</t>
  </si>
  <si>
    <t>은평구31</t>
  </si>
  <si>
    <t>은평구32</t>
  </si>
  <si>
    <r>
      <rPr>
        <sz val="11"/>
        <color rgb="FF000000"/>
        <rFont val="돋움"/>
        <family val="3"/>
        <charset val="129"/>
      </rPr>
      <t>마포구</t>
    </r>
    <r>
      <rPr>
        <sz val="11"/>
        <color rgb="FF000000"/>
        <rFont val="Arial"/>
        <family val="2"/>
      </rPr>
      <t>1</t>
    </r>
  </si>
  <si>
    <r>
      <rPr>
        <sz val="11"/>
        <color rgb="FF000000"/>
        <rFont val="돋움"/>
        <family val="3"/>
        <charset val="129"/>
      </rPr>
      <t>관악구</t>
    </r>
    <r>
      <rPr>
        <sz val="11"/>
        <color rgb="FF000000"/>
        <rFont val="Arial"/>
        <family val="2"/>
      </rPr>
      <t>10</t>
    </r>
  </si>
  <si>
    <t>송파구57</t>
  </si>
  <si>
    <t>맥도날드둔촌점</t>
  </si>
  <si>
    <r>
      <rPr>
        <sz val="11"/>
        <color rgb="FF000000"/>
        <rFont val="맑은 고딕"/>
        <family val="3"/>
        <charset val="129"/>
      </rPr>
      <t>명동역</t>
    </r>
    <r>
      <rPr>
        <sz val="11"/>
        <color rgb="FF000000"/>
        <rFont val="Arial"/>
        <family val="2"/>
      </rPr>
      <t>9</t>
    </r>
    <r>
      <rPr>
        <sz val="11"/>
        <color rgb="FF000000"/>
        <rFont val="맑은 고딕"/>
        <family val="3"/>
        <charset val="129"/>
      </rPr>
      <t>번출구</t>
    </r>
  </si>
  <si>
    <t>로잔빌딩</t>
  </si>
  <si>
    <t>은평구33</t>
  </si>
  <si>
    <t>설치요청</t>
  </si>
  <si>
    <t>구로구26</t>
  </si>
  <si>
    <t>강서구56</t>
  </si>
  <si>
    <t>종로구5</t>
  </si>
  <si>
    <t>종로구7</t>
  </si>
  <si>
    <t>종로구4</t>
  </si>
  <si>
    <t>강남구40</t>
  </si>
  <si>
    <t>중랑구13</t>
  </si>
  <si>
    <t>취소여부</t>
  </si>
  <si>
    <t>종로구8</t>
  </si>
  <si>
    <r>
      <rPr>
        <sz val="11"/>
        <color rgb="FF000000"/>
        <rFont val="돋움"/>
        <family val="3"/>
        <charset val="129"/>
      </rPr>
      <t>은평구</t>
    </r>
    <r>
      <rPr>
        <sz val="11"/>
        <color rgb="FF000000"/>
        <rFont val="Arial"/>
        <family val="2"/>
      </rPr>
      <t>29</t>
    </r>
  </si>
  <si>
    <t>광진구38</t>
  </si>
  <si>
    <t>강남구42</t>
  </si>
  <si>
    <t>삭제금지</t>
  </si>
  <si>
    <t>중랑구14</t>
  </si>
  <si>
    <t>강서구58</t>
  </si>
  <si>
    <t>강서구59</t>
  </si>
  <si>
    <t>강남구41</t>
  </si>
  <si>
    <t>강서구57</t>
  </si>
  <si>
    <t>종로구9</t>
  </si>
  <si>
    <t>송파구67</t>
  </si>
  <si>
    <t>강남구43</t>
  </si>
  <si>
    <t>강동구(1)</t>
  </si>
  <si>
    <t>송파구61</t>
  </si>
  <si>
    <t>송파구68</t>
  </si>
  <si>
    <t>금천구39</t>
  </si>
  <si>
    <t>강남구(4)</t>
  </si>
  <si>
    <t>서초구37</t>
  </si>
  <si>
    <t>서초구38</t>
  </si>
  <si>
    <t>송파구60</t>
  </si>
  <si>
    <t>금천구37</t>
  </si>
  <si>
    <t>금천구38</t>
  </si>
  <si>
    <t>강남구(1)</t>
  </si>
  <si>
    <t>서초구36</t>
  </si>
  <si>
    <t>장지동 934</t>
  </si>
  <si>
    <t>송파구58</t>
  </si>
  <si>
    <t>송파구59</t>
  </si>
  <si>
    <t>송파구62</t>
  </si>
  <si>
    <r>
      <rPr>
        <sz val="11"/>
        <color rgb="FF000000"/>
        <rFont val="맑은 고딕"/>
        <family val="3"/>
        <charset val="129"/>
      </rPr>
      <t>종로구</t>
    </r>
    <r>
      <rPr>
        <sz val="11"/>
        <color rgb="FF000000"/>
        <rFont val="Arial"/>
        <family val="2"/>
      </rPr>
      <t>10</t>
    </r>
  </si>
  <si>
    <t>송파구66</t>
  </si>
  <si>
    <t>송파구65</t>
  </si>
  <si>
    <t>양천구40</t>
  </si>
  <si>
    <t>시흥동 836</t>
  </si>
  <si>
    <t>노원구51</t>
  </si>
  <si>
    <t>강남구(2)</t>
  </si>
  <si>
    <t>강남구(3)</t>
  </si>
  <si>
    <t>주택가 공원</t>
  </si>
  <si>
    <t>강남구(5)</t>
  </si>
  <si>
    <t>강남구(6)</t>
  </si>
  <si>
    <t>송파구64</t>
  </si>
  <si>
    <t>노원구50</t>
  </si>
  <si>
    <t>세계로 병원</t>
  </si>
  <si>
    <t>금천구(2)</t>
  </si>
  <si>
    <t>광진구(1)</t>
  </si>
  <si>
    <t>금천구(3)</t>
  </si>
  <si>
    <t>노원구(1)</t>
  </si>
  <si>
    <t>도봉구(1)</t>
  </si>
  <si>
    <t>동작구(1)</t>
  </si>
  <si>
    <t>마포구(1)</t>
  </si>
  <si>
    <t>강북구(2)</t>
  </si>
  <si>
    <t>마포구(2)</t>
  </si>
  <si>
    <t>서대문구(1)</t>
  </si>
  <si>
    <t>강서구(1)</t>
  </si>
  <si>
    <t>서초구(1)</t>
  </si>
  <si>
    <t>구로구(1)</t>
  </si>
  <si>
    <t>강서구(2)</t>
  </si>
  <si>
    <t>금천구(1)</t>
  </si>
  <si>
    <t>금천구(4)</t>
  </si>
  <si>
    <t>동대문구(2)</t>
  </si>
  <si>
    <t>강동구(3)</t>
  </si>
  <si>
    <t>성동구(1)</t>
  </si>
  <si>
    <t>광진구(3)</t>
  </si>
  <si>
    <t>동대문구(1)</t>
  </si>
  <si>
    <t>강북구(1)</t>
  </si>
  <si>
    <t>강동구(2)</t>
  </si>
  <si>
    <t>강동구(4)</t>
  </si>
  <si>
    <t>광진구(2)</t>
  </si>
  <si>
    <t>영등포구31</t>
  </si>
  <si>
    <t>영등포구(1)</t>
  </si>
  <si>
    <t>송파구(2)</t>
  </si>
  <si>
    <t>영등포구26</t>
  </si>
  <si>
    <t>영등포구32</t>
  </si>
  <si>
    <t>양천구(1)</t>
  </si>
  <si>
    <t>영등포구28</t>
  </si>
  <si>
    <t>중랑구(1)</t>
  </si>
  <si>
    <t>마포구(3)</t>
  </si>
  <si>
    <t>마포구3</t>
  </si>
  <si>
    <t>분리설치 불가</t>
  </si>
  <si>
    <t>마포구4</t>
  </si>
  <si>
    <t>마포구5</t>
  </si>
  <si>
    <t>영등포구30</t>
  </si>
  <si>
    <t>은평구(1)</t>
  </si>
  <si>
    <t>송파구(4)</t>
  </si>
  <si>
    <t>성북구(1)</t>
  </si>
  <si>
    <t>중랑구(3)</t>
  </si>
  <si>
    <t>송파구(5)</t>
  </si>
  <si>
    <t>종로구(1)</t>
  </si>
  <si>
    <t>종로구(3)</t>
  </si>
  <si>
    <t>중구(2)</t>
  </si>
  <si>
    <t>관악구(1)</t>
  </si>
  <si>
    <t>종로구(2)</t>
  </si>
  <si>
    <t>송파구(1)</t>
  </si>
  <si>
    <t>송파구(3)</t>
  </si>
  <si>
    <t>송파구(6)</t>
  </si>
  <si>
    <t>용산구(1)</t>
  </si>
  <si>
    <t>중구(1)</t>
  </si>
  <si>
    <t>성동구(2)</t>
  </si>
  <si>
    <t>중랑구(2)</t>
  </si>
  <si>
    <t>마포구11</t>
  </si>
  <si>
    <t>강서구(3)</t>
  </si>
  <si>
    <t>마포구7</t>
  </si>
  <si>
    <t>마포구16</t>
  </si>
  <si>
    <r>
      <rPr>
        <sz val="11"/>
        <color rgb="FF000000"/>
        <rFont val="돋움"/>
        <family val="3"/>
        <charset val="129"/>
      </rPr>
      <t>명일로</t>
    </r>
    <r>
      <rPr>
        <sz val="11"/>
        <color rgb="FF000000"/>
        <rFont val="Arial"/>
        <family val="2"/>
      </rPr>
      <t xml:space="preserve"> 172</t>
    </r>
  </si>
  <si>
    <t>하나은행365</t>
  </si>
  <si>
    <r>
      <rPr>
        <sz val="11"/>
        <color rgb="FF000000"/>
        <rFont val="돋움"/>
        <family val="3"/>
        <charset val="129"/>
      </rPr>
      <t>강동구</t>
    </r>
    <r>
      <rPr>
        <sz val="11"/>
        <color rgb="FF000000"/>
        <rFont val="Arial"/>
        <family val="2"/>
      </rPr>
      <t>21</t>
    </r>
  </si>
  <si>
    <t>골목 협소</t>
  </si>
  <si>
    <t>마포구14</t>
  </si>
  <si>
    <t>마포구15</t>
  </si>
  <si>
    <t>마포구6</t>
  </si>
  <si>
    <r>
      <rPr>
        <sz val="11"/>
        <color rgb="FF000000"/>
        <rFont val="돋움"/>
        <family val="3"/>
        <charset val="129"/>
      </rPr>
      <t>서대문구</t>
    </r>
    <r>
      <rPr>
        <sz val="11"/>
        <color rgb="FF000000"/>
        <rFont val="Arial"/>
        <family val="2"/>
      </rPr>
      <t>6</t>
    </r>
  </si>
  <si>
    <t>마포구8</t>
  </si>
  <si>
    <t>마포구9</t>
  </si>
  <si>
    <r>
      <rPr>
        <sz val="11"/>
        <color rgb="FF000000"/>
        <rFont val="돋움"/>
        <family val="3"/>
        <charset val="129"/>
      </rPr>
      <t>삼성</t>
    </r>
    <r>
      <rPr>
        <sz val="11"/>
        <color rgb="FF000000"/>
        <rFont val="Arial"/>
        <family val="2"/>
      </rPr>
      <t>SDS</t>
    </r>
  </si>
  <si>
    <t>벧엘교회 앞</t>
  </si>
  <si>
    <r>
      <rPr>
        <sz val="11"/>
        <color rgb="FF000000"/>
        <rFont val="돋움"/>
        <family val="3"/>
        <charset val="129"/>
      </rPr>
      <t>서대문구</t>
    </r>
    <r>
      <rPr>
        <sz val="11"/>
        <color rgb="FF000000"/>
        <rFont val="Arial"/>
        <family val="2"/>
      </rPr>
      <t>7</t>
    </r>
  </si>
  <si>
    <t>보도 협소</t>
  </si>
  <si>
    <t>구로구21</t>
  </si>
  <si>
    <t>마포구10</t>
  </si>
  <si>
    <t>노원구52</t>
  </si>
  <si>
    <t>동작구(2)</t>
  </si>
  <si>
    <t>마포구13</t>
  </si>
  <si>
    <t>현충로 105</t>
  </si>
  <si>
    <t>관악구12</t>
  </si>
  <si>
    <t>강동구32</t>
  </si>
  <si>
    <t>중구44</t>
  </si>
  <si>
    <t>공항동주민센터</t>
  </si>
  <si>
    <t>강동구27</t>
  </si>
  <si>
    <t>강동구29</t>
  </si>
  <si>
    <t>동작구(3)</t>
  </si>
  <si>
    <r>
      <rPr>
        <sz val="11"/>
        <color rgb="FF000000"/>
        <rFont val="맑은 고딕"/>
        <family val="3"/>
        <charset val="129"/>
      </rPr>
      <t>회기로</t>
    </r>
    <r>
      <rPr>
        <sz val="11"/>
        <color rgb="FF000000"/>
        <rFont val="Calibri"/>
        <family val="2"/>
      </rPr>
      <t xml:space="preserve"> 37</t>
    </r>
  </si>
  <si>
    <t>기 설치완료</t>
  </si>
  <si>
    <t>관악구11</t>
  </si>
  <si>
    <t>강동구33</t>
  </si>
  <si>
    <t>강동구35</t>
  </si>
  <si>
    <r>
      <rPr>
        <sz val="11"/>
        <color rgb="FF000000"/>
        <rFont val="돋움"/>
        <family val="3"/>
        <charset val="129"/>
      </rPr>
      <t>서대문구</t>
    </r>
    <r>
      <rPr>
        <sz val="11"/>
        <color rgb="FF000000"/>
        <rFont val="Arial"/>
        <family val="2"/>
      </rPr>
      <t>5</t>
    </r>
  </si>
  <si>
    <t>성동구20</t>
  </si>
  <si>
    <r>
      <rPr>
        <sz val="11"/>
        <color rgb="FF000000"/>
        <rFont val="돋움"/>
        <family val="3"/>
        <charset val="129"/>
      </rPr>
      <t>동일아파트</t>
    </r>
    <r>
      <rPr>
        <sz val="11"/>
        <color rgb="FF000000"/>
        <rFont val="Arial"/>
        <family val="2"/>
      </rPr>
      <t xml:space="preserve"> </t>
    </r>
    <r>
      <rPr>
        <sz val="11"/>
        <color rgb="FF000000"/>
        <rFont val="돋움"/>
        <family val="3"/>
        <charset val="129"/>
      </rPr>
      <t>앞</t>
    </r>
  </si>
  <si>
    <t>관악구13</t>
  </si>
  <si>
    <t>강동구25</t>
  </si>
  <si>
    <t>강북구35</t>
  </si>
  <si>
    <t>강동구34</t>
  </si>
  <si>
    <t>강동구36</t>
  </si>
  <si>
    <t>송파구(7)</t>
  </si>
  <si>
    <r>
      <rPr>
        <sz val="11"/>
        <color rgb="FF000000"/>
        <rFont val="Arial Unicode MS"/>
        <family val="3"/>
        <charset val="129"/>
      </rPr>
      <t>회기로</t>
    </r>
    <r>
      <rPr>
        <sz val="11"/>
        <color rgb="FF000000"/>
        <rFont val="Arial"/>
        <family val="2"/>
      </rPr>
      <t xml:space="preserve"> 37</t>
    </r>
  </si>
  <si>
    <t>종로구13</t>
  </si>
  <si>
    <t>강서구(4)</t>
  </si>
  <si>
    <t>서초구3</t>
  </si>
  <si>
    <t>강동구31</t>
  </si>
  <si>
    <t>강남구(7)</t>
  </si>
  <si>
    <r>
      <rPr>
        <sz val="11"/>
        <color rgb="FF000000"/>
        <rFont val="맑은 고딕"/>
        <family val="3"/>
        <charset val="129"/>
      </rPr>
      <t>은평구</t>
    </r>
    <r>
      <rPr>
        <sz val="11"/>
        <color rgb="FF000000"/>
        <rFont val="Arial"/>
        <family val="2"/>
      </rPr>
      <t>18</t>
    </r>
  </si>
  <si>
    <t>용바람다리</t>
  </si>
  <si>
    <t>강동구28</t>
  </si>
  <si>
    <t>중구45</t>
  </si>
  <si>
    <r>
      <rPr>
        <sz val="11"/>
        <color rgb="FF000000"/>
        <rFont val="돋움"/>
        <family val="3"/>
        <charset val="129"/>
      </rPr>
      <t>강서구</t>
    </r>
    <r>
      <rPr>
        <sz val="11"/>
        <color rgb="FF000000"/>
        <rFont val="Arial"/>
        <family val="2"/>
      </rPr>
      <t>47</t>
    </r>
  </si>
  <si>
    <t>영등포구(2)</t>
  </si>
  <si>
    <r>
      <rPr>
        <sz val="11"/>
        <color rgb="FF000000"/>
        <rFont val="돋움"/>
        <family val="3"/>
        <charset val="129"/>
      </rPr>
      <t>강서구</t>
    </r>
    <r>
      <rPr>
        <sz val="11"/>
        <color rgb="FF000000"/>
        <rFont val="Arial"/>
        <family val="2"/>
      </rPr>
      <t>50</t>
    </r>
  </si>
  <si>
    <t>성동구(5)</t>
  </si>
  <si>
    <t>종로구14</t>
  </si>
  <si>
    <r>
      <rPr>
        <sz val="11"/>
        <color rgb="FF000000"/>
        <rFont val="돋움"/>
        <family val="3"/>
        <charset val="129"/>
      </rPr>
      <t>강서구</t>
    </r>
    <r>
      <rPr>
        <sz val="11"/>
        <color rgb="FF000000"/>
        <rFont val="Arial"/>
        <family val="2"/>
      </rPr>
      <t>29</t>
    </r>
  </si>
  <si>
    <r>
      <rPr>
        <sz val="11"/>
        <color rgb="FF000000"/>
        <rFont val="돋움"/>
        <family val="3"/>
        <charset val="129"/>
      </rPr>
      <t>강서구</t>
    </r>
    <r>
      <rPr>
        <sz val="11"/>
        <color rgb="FF000000"/>
        <rFont val="Arial"/>
        <family val="2"/>
      </rPr>
      <t>54</t>
    </r>
  </si>
  <si>
    <t>영등포구34</t>
  </si>
  <si>
    <t>영등포구37</t>
  </si>
  <si>
    <t>까치고개 입구</t>
  </si>
  <si>
    <r>
      <rPr>
        <sz val="11"/>
        <color rgb="FF000000"/>
        <rFont val="돋움"/>
        <family val="3"/>
        <charset val="129"/>
      </rPr>
      <t>강서구</t>
    </r>
    <r>
      <rPr>
        <sz val="11"/>
        <color rgb="FF000000"/>
        <rFont val="Arial"/>
        <family val="2"/>
      </rPr>
      <t>32</t>
    </r>
  </si>
  <si>
    <t>영등포구38</t>
  </si>
  <si>
    <r>
      <rPr>
        <sz val="11"/>
        <color rgb="FF000000"/>
        <rFont val="돋움"/>
        <family val="3"/>
        <charset val="129"/>
      </rPr>
      <t>강서구</t>
    </r>
    <r>
      <rPr>
        <sz val="11"/>
        <color rgb="FF000000"/>
        <rFont val="Arial"/>
        <family val="2"/>
      </rPr>
      <t>36</t>
    </r>
  </si>
  <si>
    <t>노원구53</t>
  </si>
  <si>
    <r>
      <rPr>
        <sz val="11"/>
        <color rgb="FF000000"/>
        <rFont val="돋움"/>
        <family val="3"/>
        <charset val="129"/>
      </rPr>
      <t>강서구</t>
    </r>
    <r>
      <rPr>
        <sz val="11"/>
        <color rgb="FF000000"/>
        <rFont val="Arial"/>
        <family val="2"/>
      </rPr>
      <t>42</t>
    </r>
  </si>
  <si>
    <r>
      <rPr>
        <sz val="11"/>
        <color rgb="FF000000"/>
        <rFont val="돋움"/>
        <family val="3"/>
        <charset val="129"/>
      </rPr>
      <t>강서구</t>
    </r>
    <r>
      <rPr>
        <sz val="11"/>
        <color rgb="FF000000"/>
        <rFont val="Arial"/>
        <family val="2"/>
      </rPr>
      <t>62</t>
    </r>
  </si>
  <si>
    <t>보도 협소</t>
  </si>
  <si>
    <t>영등포구33</t>
  </si>
  <si>
    <t>번호재용</t>
  </si>
  <si>
    <r>
      <rPr>
        <sz val="11"/>
        <color rgb="FF000000"/>
        <rFont val="돋움"/>
        <family val="3"/>
        <charset val="129"/>
      </rPr>
      <t>문정근린공원</t>
    </r>
    <r>
      <rPr>
        <sz val="11"/>
        <color rgb="FF000000"/>
        <rFont val="Arial"/>
        <family val="2"/>
      </rPr>
      <t>2</t>
    </r>
  </si>
  <si>
    <r>
      <rPr>
        <sz val="11"/>
        <color rgb="FF000000"/>
        <rFont val="돋움"/>
        <family val="3"/>
        <charset val="129"/>
      </rPr>
      <t>송파구</t>
    </r>
    <r>
      <rPr>
        <sz val="11"/>
        <color rgb="FF000000"/>
        <rFont val="Arial"/>
        <family val="2"/>
      </rPr>
      <t>69</t>
    </r>
  </si>
  <si>
    <r>
      <rPr>
        <sz val="11"/>
        <color rgb="FF000000"/>
        <rFont val="돋움"/>
        <family val="3"/>
        <charset val="129"/>
      </rPr>
      <t>신천동</t>
    </r>
    <r>
      <rPr>
        <sz val="11"/>
        <color rgb="FF000000"/>
        <rFont val="Arial"/>
        <family val="2"/>
      </rPr>
      <t xml:space="preserve"> 6</t>
    </r>
  </si>
  <si>
    <r>
      <rPr>
        <sz val="11"/>
        <color rgb="FF000000"/>
        <rFont val="돋움"/>
        <family val="3"/>
        <charset val="129"/>
      </rPr>
      <t>강서구</t>
    </r>
    <r>
      <rPr>
        <sz val="11"/>
        <color rgb="FF000000"/>
        <rFont val="Arial"/>
        <family val="2"/>
      </rPr>
      <t>61</t>
    </r>
  </si>
  <si>
    <r>
      <rPr>
        <sz val="11"/>
        <color rgb="FF000000"/>
        <rFont val="돋움"/>
        <family val="3"/>
        <charset val="129"/>
      </rPr>
      <t>종로구</t>
    </r>
    <r>
      <rPr>
        <sz val="11"/>
        <color rgb="FF000000"/>
        <rFont val="Arial"/>
        <family val="2"/>
      </rPr>
      <t>15</t>
    </r>
  </si>
  <si>
    <r>
      <rPr>
        <sz val="11"/>
        <color rgb="FF000000"/>
        <rFont val="돋움"/>
        <family val="3"/>
        <charset val="129"/>
      </rPr>
      <t>강서구</t>
    </r>
    <r>
      <rPr>
        <sz val="11"/>
        <color rgb="FF000000"/>
        <rFont val="Arial"/>
        <family val="2"/>
      </rPr>
      <t>33</t>
    </r>
  </si>
  <si>
    <r>
      <rPr>
        <sz val="11"/>
        <color rgb="FF000000"/>
        <rFont val="돋움"/>
        <family val="3"/>
        <charset val="129"/>
      </rPr>
      <t>강서구</t>
    </r>
    <r>
      <rPr>
        <sz val="11"/>
        <color rgb="FF000000"/>
        <rFont val="Arial"/>
        <family val="2"/>
      </rPr>
      <t>60</t>
    </r>
  </si>
  <si>
    <t>도봉구40</t>
  </si>
  <si>
    <r>
      <rPr>
        <sz val="11"/>
        <color rgb="FF000000"/>
        <rFont val="돋움"/>
        <family val="3"/>
        <charset val="129"/>
      </rPr>
      <t>강서구</t>
    </r>
    <r>
      <rPr>
        <sz val="11"/>
        <color rgb="FF000000"/>
        <rFont val="Arial"/>
        <family val="2"/>
      </rPr>
      <t>8</t>
    </r>
  </si>
  <si>
    <t>영등포구35</t>
  </si>
  <si>
    <t>영등포구36</t>
  </si>
  <si>
    <t>양천구41</t>
  </si>
  <si>
    <r>
      <rPr>
        <sz val="11"/>
        <color rgb="FF000000"/>
        <rFont val="굴림"/>
        <family val="3"/>
        <charset val="129"/>
      </rPr>
      <t>국회</t>
    </r>
    <r>
      <rPr>
        <sz val="11"/>
        <color rgb="FF000000"/>
        <rFont val="Calibri"/>
        <family val="2"/>
      </rPr>
      <t xml:space="preserve"> </t>
    </r>
    <r>
      <rPr>
        <sz val="11"/>
        <color rgb="FF000000"/>
        <rFont val="굴림"/>
        <family val="3"/>
        <charset val="129"/>
      </rPr>
      <t>소통관</t>
    </r>
  </si>
  <si>
    <r>
      <rPr>
        <sz val="11"/>
        <color rgb="FF000000"/>
        <rFont val="굴림"/>
        <family val="3"/>
        <charset val="129"/>
      </rPr>
      <t>국회</t>
    </r>
    <r>
      <rPr>
        <sz val="11"/>
        <color rgb="FF000000"/>
        <rFont val="Calibri"/>
        <family val="2"/>
      </rPr>
      <t xml:space="preserve"> 2</t>
    </r>
    <r>
      <rPr>
        <sz val="11"/>
        <color rgb="FF000000"/>
        <rFont val="굴림"/>
        <family val="3"/>
        <charset val="129"/>
      </rPr>
      <t>문</t>
    </r>
  </si>
  <si>
    <r>
      <rPr>
        <sz val="11"/>
        <color rgb="FF000000"/>
        <rFont val="굴림"/>
        <family val="3"/>
        <charset val="129"/>
      </rPr>
      <t>국회</t>
    </r>
    <r>
      <rPr>
        <sz val="11"/>
        <color rgb="FF000000"/>
        <rFont val="Calibri"/>
        <family val="2"/>
      </rPr>
      <t xml:space="preserve"> 3</t>
    </r>
    <r>
      <rPr>
        <sz val="11"/>
        <color rgb="FF000000"/>
        <rFont val="굴림"/>
        <family val="3"/>
        <charset val="129"/>
      </rPr>
      <t>문</t>
    </r>
  </si>
  <si>
    <r>
      <t xml:space="preserve">밤고개로 </t>
    </r>
    <r>
      <rPr>
        <sz val="11"/>
        <color rgb="FF000000"/>
        <rFont val="신명 태명조"/>
        <family val="3"/>
        <charset val="129"/>
      </rPr>
      <t>231</t>
    </r>
  </si>
  <si>
    <r>
      <t>도곡로</t>
    </r>
    <r>
      <rPr>
        <sz val="11"/>
        <color rgb="FF000000"/>
        <rFont val="신명 태명조"/>
        <family val="3"/>
        <charset val="129"/>
      </rPr>
      <t>43</t>
    </r>
    <r>
      <rPr>
        <sz val="11"/>
        <color rgb="FF000000"/>
        <rFont val="Calibri"/>
        <family val="2"/>
      </rPr>
      <t xml:space="preserve">길 </t>
    </r>
    <r>
      <rPr>
        <sz val="11"/>
        <color rgb="FF000000"/>
        <rFont val="신명 태명조"/>
        <family val="3"/>
        <charset val="129"/>
      </rPr>
      <t>10</t>
    </r>
  </si>
  <si>
    <r>
      <t>학동로</t>
    </r>
    <r>
      <rPr>
        <sz val="11"/>
        <color rgb="FF000000"/>
        <rFont val="신명 태명조"/>
        <family val="3"/>
        <charset val="129"/>
      </rPr>
      <t>87</t>
    </r>
    <r>
      <rPr>
        <sz val="11"/>
        <color rgb="FF000000"/>
        <rFont val="Calibri"/>
        <family val="2"/>
      </rPr>
      <t xml:space="preserve">길 </t>
    </r>
    <r>
      <rPr>
        <sz val="11"/>
        <color rgb="FF000000"/>
        <rFont val="신명 태명조"/>
        <family val="3"/>
        <charset val="129"/>
      </rPr>
      <t>7</t>
    </r>
  </si>
  <si>
    <r>
      <t xml:space="preserve">영동대로 </t>
    </r>
    <r>
      <rPr>
        <sz val="11"/>
        <color rgb="FF000000"/>
        <rFont val="신명 태명조"/>
        <family val="3"/>
        <charset val="129"/>
      </rPr>
      <t>230</t>
    </r>
  </si>
  <si>
    <r>
      <t xml:space="preserve">청담역 </t>
    </r>
    <r>
      <rPr>
        <sz val="11"/>
        <color rgb="FF000000"/>
        <rFont val="신명 태명조"/>
        <family val="3"/>
        <charset val="129"/>
      </rPr>
      <t>11</t>
    </r>
    <r>
      <rPr>
        <sz val="11"/>
        <color rgb="FF000000"/>
        <rFont val="Calibri"/>
        <family val="2"/>
      </rPr>
      <t>번 출구</t>
    </r>
  </si>
  <si>
    <r>
      <t xml:space="preserve">영동대로 </t>
    </r>
    <r>
      <rPr>
        <sz val="11"/>
        <color rgb="FF000000"/>
        <rFont val="신명 태명조"/>
        <family val="3"/>
        <charset val="129"/>
      </rPr>
      <t>319</t>
    </r>
  </si>
  <si>
    <r>
      <t>면목동</t>
    </r>
    <r>
      <rPr>
        <sz val="11"/>
        <color rgb="FF000000"/>
        <rFont val="Calibri"/>
        <family val="2"/>
      </rPr>
      <t xml:space="preserve"> 1085-1</t>
    </r>
  </si>
  <si>
    <r>
      <t>천지인</t>
    </r>
    <r>
      <rPr>
        <sz val="11"/>
        <color rgb="FF000000"/>
        <rFont val="Calibri"/>
        <family val="2"/>
      </rPr>
      <t xml:space="preserve"> 오피스텔 앞</t>
    </r>
  </si>
  <si>
    <r>
      <t>평창문화로</t>
    </r>
    <r>
      <rPr>
        <sz val="11"/>
        <color rgb="FF000000"/>
        <rFont val="Calibri"/>
        <family val="2"/>
      </rPr>
      <t xml:space="preserve"> 29</t>
    </r>
  </si>
  <si>
    <r>
      <t>스페이스</t>
    </r>
    <r>
      <rPr>
        <sz val="11"/>
        <color rgb="FF000000"/>
        <rFont val="Calibri"/>
        <family val="2"/>
      </rPr>
      <t xml:space="preserve"> 살림 앞</t>
    </r>
  </si>
  <si>
    <r>
      <t>반포미도</t>
    </r>
    <r>
      <rPr>
        <sz val="12"/>
        <color rgb="FF000000"/>
        <rFont val="신명 태명조"/>
        <family val="3"/>
        <charset val="129"/>
      </rPr>
      <t>2</t>
    </r>
    <r>
      <rPr>
        <sz val="12"/>
        <color rgb="FF000000"/>
        <rFont val="Calibri"/>
        <family val="2"/>
      </rPr>
      <t>차아파트 옆</t>
    </r>
  </si>
  <si>
    <r>
      <t xml:space="preserve">고속터미널 </t>
    </r>
    <r>
      <rPr>
        <sz val="12"/>
        <color rgb="FF000000"/>
        <rFont val="신명 태고딕"/>
        <family val="3"/>
        <charset val="129"/>
      </rPr>
      <t>3</t>
    </r>
    <r>
      <rPr>
        <sz val="12"/>
        <color rgb="FF000000"/>
        <rFont val="Calibri"/>
        <family val="2"/>
      </rPr>
      <t>번출구</t>
    </r>
  </si>
  <si>
    <r>
      <t>신영체르니</t>
    </r>
    <r>
      <rPr>
        <sz val="11"/>
        <color rgb="FF000000"/>
        <rFont val="Calibri"/>
        <family val="2"/>
      </rPr>
      <t xml:space="preserve"> 아파트</t>
    </r>
  </si>
  <si>
    <r>
      <t>성동구</t>
    </r>
    <r>
      <rPr>
        <sz val="11"/>
        <color rgb="FF000000"/>
        <rFont val="Calibri"/>
        <family val="2"/>
      </rPr>
      <t xml:space="preserve"> 동일로 169</t>
    </r>
  </si>
  <si>
    <r>
      <t>장한평역</t>
    </r>
    <r>
      <rPr>
        <sz val="11"/>
        <color rgb="FF000000"/>
        <rFont val="Calibri"/>
        <family val="2"/>
      </rPr>
      <t xml:space="preserve"> 5번출구  </t>
    </r>
  </si>
  <si>
    <r>
      <t>올림픽로</t>
    </r>
    <r>
      <rPr>
        <sz val="11"/>
        <color rgb="FF000000"/>
        <rFont val="Calibri"/>
        <family val="2"/>
      </rPr>
      <t>35길 125</t>
    </r>
  </si>
  <si>
    <r>
      <t>원효로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54-14</t>
    </r>
  </si>
  <si>
    <r>
      <t>청파로</t>
    </r>
    <r>
      <rPr>
        <sz val="11"/>
        <color rgb="FF000000"/>
        <rFont val="신명 태명조"/>
        <family val="3"/>
        <charset val="129"/>
      </rPr>
      <t>47</t>
    </r>
    <r>
      <rPr>
        <sz val="11"/>
        <color rgb="FF000000"/>
        <rFont val="Calibri"/>
        <family val="2"/>
      </rPr>
      <t xml:space="preserve">길 </t>
    </r>
    <r>
      <rPr>
        <sz val="11"/>
        <color rgb="FF000000"/>
        <rFont val="신명 태명조"/>
        <family val="3"/>
        <charset val="129"/>
      </rPr>
      <t>99</t>
    </r>
  </si>
  <si>
    <r>
      <t xml:space="preserve">이촌동 </t>
    </r>
    <r>
      <rPr>
        <sz val="11"/>
        <color rgb="FF000000"/>
        <rFont val="신명 태명조"/>
        <family val="3"/>
        <charset val="129"/>
      </rPr>
      <t>361-1</t>
    </r>
  </si>
  <si>
    <r>
      <t xml:space="preserve">이촌동 </t>
    </r>
    <r>
      <rPr>
        <sz val="11"/>
        <color rgb="FF000000"/>
        <rFont val="신명 태명조"/>
        <family val="3"/>
        <charset val="129"/>
      </rPr>
      <t>303-15</t>
    </r>
  </si>
  <si>
    <r>
      <t xml:space="preserve">파크타워 </t>
    </r>
    <r>
      <rPr>
        <sz val="11"/>
        <color rgb="FF000000"/>
        <rFont val="한양견고딕"/>
        <family val="3"/>
        <charset val="129"/>
      </rPr>
      <t>104</t>
    </r>
    <r>
      <rPr>
        <sz val="11"/>
        <color rgb="FF000000"/>
        <rFont val="Calibri"/>
        <family val="2"/>
      </rPr>
      <t>동 앞</t>
    </r>
  </si>
  <si>
    <r>
      <t xml:space="preserve">한남대로 </t>
    </r>
    <r>
      <rPr>
        <sz val="11"/>
        <color rgb="FF000000"/>
        <rFont val="신명 태명조"/>
        <family val="3"/>
        <charset val="129"/>
      </rPr>
      <t>148</t>
    </r>
  </si>
  <si>
    <r>
      <t xml:space="preserve">이태원로 </t>
    </r>
    <r>
      <rPr>
        <sz val="11"/>
        <color rgb="FF000000"/>
        <rFont val="신명 태명조"/>
        <family val="3"/>
        <charset val="129"/>
      </rPr>
      <t>239</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</si>
  <si>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37-2</t>
    </r>
  </si>
  <si>
    <r>
      <t xml:space="preserve">녹사평대로 </t>
    </r>
    <r>
      <rPr>
        <sz val="11"/>
        <color rgb="FF000000"/>
        <rFont val="신명 태명조"/>
        <family val="3"/>
        <charset val="129"/>
      </rPr>
      <t>66</t>
    </r>
  </si>
  <si>
    <r>
      <t xml:space="preserve">녹사평대로 </t>
    </r>
    <r>
      <rPr>
        <sz val="11"/>
        <color rgb="FF000000"/>
        <rFont val="한양견고딕"/>
        <family val="3"/>
        <charset val="129"/>
      </rPr>
      <t>140</t>
    </r>
  </si>
  <si>
    <r>
      <t xml:space="preserve">이촌로 </t>
    </r>
    <r>
      <rPr>
        <sz val="11"/>
        <color rgb="FF000000"/>
        <rFont val="신명 태명조"/>
        <family val="3"/>
        <charset val="129"/>
      </rPr>
      <t>343-20</t>
    </r>
  </si>
  <si>
    <r>
      <t>한강로</t>
    </r>
    <r>
      <rPr>
        <sz val="11"/>
        <color rgb="FF000000"/>
        <rFont val="신명 태명조"/>
        <family val="3"/>
        <charset val="129"/>
      </rPr>
      <t>1</t>
    </r>
    <r>
      <rPr>
        <sz val="11"/>
        <color rgb="FF000000"/>
        <rFont val="Calibri"/>
        <family val="2"/>
      </rPr>
      <t xml:space="preserve">가 </t>
    </r>
    <r>
      <rPr>
        <sz val="11"/>
        <color rgb="FF000000"/>
        <rFont val="신명 태명조"/>
        <family val="3"/>
        <charset val="129"/>
      </rPr>
      <t>1-1</t>
    </r>
  </si>
  <si>
    <r>
      <t>원효로</t>
    </r>
    <r>
      <rPr>
        <sz val="11"/>
        <color rgb="FF000000"/>
        <rFont val="신명 태명조"/>
        <family val="3"/>
        <charset val="129"/>
      </rPr>
      <t>2</t>
    </r>
    <r>
      <rPr>
        <sz val="11"/>
        <color rgb="FF000000"/>
        <rFont val="Calibri"/>
        <family val="2"/>
      </rPr>
      <t xml:space="preserve">가 </t>
    </r>
    <r>
      <rPr>
        <sz val="11"/>
        <color rgb="FF000000"/>
        <rFont val="신명 태명조"/>
        <family val="3"/>
        <charset val="129"/>
      </rPr>
      <t>1-95</t>
    </r>
  </si>
  <si>
    <r>
      <t xml:space="preserve">동빙고동 </t>
    </r>
    <r>
      <rPr>
        <sz val="11"/>
        <color rgb="FF000000"/>
        <rFont val="신명 태명조"/>
        <family val="3"/>
        <charset val="129"/>
      </rPr>
      <t>7-43</t>
    </r>
  </si>
  <si>
    <r>
      <t xml:space="preserve">효창동 </t>
    </r>
    <r>
      <rPr>
        <sz val="11"/>
        <color rgb="FF000000"/>
        <rFont val="신명 태명조"/>
        <family val="3"/>
        <charset val="129"/>
      </rPr>
      <t>12-14</t>
    </r>
  </si>
  <si>
    <r>
      <t>신용산역</t>
    </r>
    <r>
      <rPr>
        <sz val="11"/>
        <color rgb="FF000000"/>
        <rFont val="한양견고딕"/>
        <family val="3"/>
        <charset val="129"/>
      </rPr>
      <t>2</t>
    </r>
    <r>
      <rPr>
        <sz val="11"/>
        <color rgb="FF000000"/>
        <rFont val="Calibri"/>
        <family val="2"/>
      </rPr>
      <t>번 출구</t>
    </r>
  </si>
  <si>
    <r>
      <t xml:space="preserve">한강대로 </t>
    </r>
    <r>
      <rPr>
        <sz val="11"/>
        <color rgb="FF000000"/>
        <rFont val="신명 태명조"/>
        <family val="3"/>
        <charset val="129"/>
      </rPr>
      <t>191</t>
    </r>
  </si>
  <si>
    <r>
      <t xml:space="preserve">한강대로 </t>
    </r>
    <r>
      <rPr>
        <sz val="11"/>
        <color rgb="FF000000"/>
        <rFont val="신명 태명조"/>
        <family val="3"/>
        <charset val="129"/>
      </rPr>
      <t>52-1</t>
    </r>
  </si>
  <si>
    <r>
      <t>진관</t>
    </r>
    <r>
      <rPr>
        <sz val="11"/>
        <color rgb="FF000000"/>
        <rFont val="신명 태고딕"/>
        <family val="3"/>
        <charset val="129"/>
      </rPr>
      <t>1</t>
    </r>
    <r>
      <rPr>
        <sz val="11"/>
        <color rgb="FF000000"/>
        <rFont val="Calibri"/>
        <family val="2"/>
      </rPr>
      <t>로</t>
    </r>
    <r>
      <rPr>
        <sz val="11"/>
        <color rgb="FF000000"/>
        <rFont val="신명 태고딕"/>
        <family val="3"/>
        <charset val="129"/>
      </rPr>
      <t>77-30</t>
    </r>
  </si>
  <si>
    <r>
      <t>녹번역</t>
    </r>
    <r>
      <rPr>
        <sz val="11"/>
        <color rgb="FF000000"/>
        <rFont val="신명 태고딕"/>
        <family val="3"/>
        <charset val="129"/>
      </rPr>
      <t>1</t>
    </r>
    <r>
      <rPr>
        <sz val="11"/>
        <color rgb="FF000000"/>
        <rFont val="Calibri"/>
        <family val="2"/>
      </rPr>
      <t>번출구앞</t>
    </r>
  </si>
  <si>
    <r>
      <t>은평구 수색로</t>
    </r>
    <r>
      <rPr>
        <sz val="11"/>
        <color rgb="FF000000"/>
        <rFont val="신명 태고딕"/>
        <family val="3"/>
        <charset val="129"/>
      </rPr>
      <t>193</t>
    </r>
  </si>
  <si>
    <r>
      <t>LG</t>
    </r>
    <r>
      <rPr>
        <sz val="11"/>
        <color rgb="FF000000"/>
        <rFont val="Calibri"/>
        <family val="2"/>
      </rPr>
      <t>전자불광본점앞</t>
    </r>
  </si>
  <si>
    <t>김혜영손뜨개 앞</t>
  </si>
  <si>
    <r>
      <t>응암로</t>
    </r>
    <r>
      <rPr>
        <sz val="12"/>
        <color rgb="FF000000"/>
        <rFont val="신명 태고딕"/>
        <family val="3"/>
        <charset val="129"/>
      </rPr>
      <t>30</t>
    </r>
    <r>
      <rPr>
        <sz val="12"/>
        <color rgb="FF000000"/>
        <rFont val="Calibri"/>
        <family val="2"/>
      </rPr>
      <t>길</t>
    </r>
    <r>
      <rPr>
        <sz val="12"/>
        <color rgb="FF000000"/>
        <rFont val="신명 태고딕"/>
        <family val="3"/>
        <charset val="129"/>
      </rPr>
      <t>5-15</t>
    </r>
    <r>
      <rPr>
        <sz val="12"/>
        <color rgb="FF000000"/>
        <rFont val="Calibri"/>
        <family val="2"/>
      </rPr>
      <t>앞</t>
    </r>
  </si>
  <si>
    <r>
      <t xml:space="preserve">LG </t>
    </r>
    <r>
      <rPr>
        <sz val="11"/>
        <color rgb="FF000000"/>
        <rFont val="Calibri"/>
        <family val="2"/>
      </rPr>
      <t>베스트샵 앞</t>
    </r>
  </si>
  <si>
    <r>
      <t xml:space="preserve">평창문화로 </t>
    </r>
    <r>
      <rPr>
        <sz val="11"/>
        <color rgb="FF000000"/>
        <rFont val="신명 태고딕"/>
        <family val="3"/>
        <charset val="129"/>
      </rPr>
      <t>65</t>
    </r>
  </si>
  <si>
    <r>
      <t>갈현</t>
    </r>
    <r>
      <rPr>
        <sz val="11"/>
        <color rgb="FF000000"/>
        <rFont val="굴림"/>
        <family val="3"/>
        <charset val="129"/>
      </rPr>
      <t>1동 주민센터</t>
    </r>
  </si>
  <si>
    <r>
      <t>통의동</t>
    </r>
    <r>
      <rPr>
        <sz val="11"/>
        <color rgb="FF000000"/>
        <rFont val="Calibri"/>
        <family val="2"/>
      </rPr>
      <t xml:space="preserve"> 우체국앞</t>
    </r>
  </si>
  <si>
    <r>
      <t>통의동</t>
    </r>
    <r>
      <rPr>
        <sz val="11"/>
        <color rgb="FF000000"/>
        <rFont val="Calibri"/>
        <family val="2"/>
      </rPr>
      <t xml:space="preserve"> 우체국 인근</t>
    </r>
  </si>
  <si>
    <r>
      <t>[</t>
    </r>
    <r>
      <rPr>
        <b/>
        <sz val="14"/>
        <color rgb="FF000000"/>
        <rFont val="돋움"/>
        <family val="3"/>
        <charset val="129"/>
      </rPr>
      <t>공공자전거운영처</t>
    </r>
    <r>
      <rPr>
        <b/>
        <sz val="14"/>
        <color rgb="FF000000"/>
        <rFont val="Arial"/>
        <family val="2"/>
      </rPr>
      <t>]</t>
    </r>
  </si>
  <si>
    <t>다소 협소하나 독산로 연계 필요, 상가 협의 필요</t>
  </si>
  <si>
    <t>설치전 아파트 연락요망(02-911-7551)</t>
  </si>
  <si>
    <t>설치전 이마트 연락요망(02-2092-1052)</t>
  </si>
  <si>
    <t>차량주차어려움. 인도폭 좁음 자전거도로 침범예상.</t>
  </si>
  <si>
    <t>도로, 인도폭 좁음, 자전거 거치시 보행 침범</t>
  </si>
  <si>
    <t>인도폭이좁아서 개통후 상가쪽 민원발생우려됨.</t>
  </si>
  <si>
    <t>인근대여소 12m
(922 연신내역 4번출구)</t>
  </si>
  <si>
    <t>교통혼잡 지역으로 민원 발생 예상, 설치 불필요</t>
  </si>
  <si>
    <t>인도폭이좁아서 개통후 상가쪽 민원발생 우려됨.</t>
  </si>
  <si>
    <t>설치불가, 상습 교통혼잡 지역으로 민원 발생 예상</t>
  </si>
  <si>
    <t>설치가능, 교통혼잡 지역으로 민원 발생 예상</t>
  </si>
  <si>
    <t>설치가능, 2안일 경우 분배차량 주차 문제 생김</t>
  </si>
  <si>
    <t>주정차 불가(방송국차량 대기장)/안전사고 우려</t>
  </si>
  <si>
    <t>2127. 보성운수차고지 대여소와 50미터 이내</t>
  </si>
  <si>
    <t xml:space="preserve">2548. 반포자유방범초소와 25미터 부근 </t>
  </si>
  <si>
    <t>장소협소 10대놓을자리 부족, 점자블록 침범</t>
  </si>
  <si>
    <t>도로폭이 쫍고, 1차선도로에 버스정류장과 인접함.</t>
  </si>
  <si>
    <t>필요시 배송작업을 위한 휀스 일부철거 협조필요</t>
  </si>
  <si>
    <t>명동역9번출구방향 20m나아가 설치하면 가능</t>
  </si>
  <si>
    <t>불가(보도폭협소, 경사심함, 팬스로 주차불가)</t>
  </si>
  <si>
    <t>불가(우회전 차량 통행이 많아 항상 밀리는 곳)</t>
  </si>
  <si>
    <t>양천구 목동동로 430
(6단지 상가동 앞)</t>
  </si>
  <si>
    <t>롯데정보통신 공개공지 구간으로 입주자 협의 필요</t>
  </si>
  <si>
    <t>설치지역에 가로수가 있으나 45도로 나누어서 설치</t>
  </si>
  <si>
    <t>마을버스 금천05번 정류소
(대륭테크노타운19차)</t>
  </si>
  <si>
    <t>독산로54길 188 
(구민문화체육센터 앞 부지)</t>
  </si>
  <si>
    <t>공개공지(사유지)가 있어 보행에 장애가 없음.</t>
  </si>
  <si>
    <t>마을버스 금천05번 정류소
(대륭테크노타운12차)</t>
  </si>
  <si>
    <t>5월 보도공사 후 시공 가능(현재 수목정리)</t>
  </si>
  <si>
    <t>보도 없음, 주택 바로 앞으로 주민 협의 필요</t>
  </si>
  <si>
    <t>기존 거치대 철거 후 설치 가능한지 확인 필요</t>
  </si>
  <si>
    <t>공릉역 영진빌딩 앞
(공릉역 3번 출구 인근)</t>
  </si>
  <si>
    <t>상수초등학교 앞 
(상계주공4단지 상가 앞)</t>
  </si>
  <si>
    <t>신정네거리역 인근 따릉이 대여소 설치 요청 민원</t>
  </si>
  <si>
    <t>2020.3월 현재, 신정2동 따릉이 대여소 없음</t>
  </si>
  <si>
    <t>신반포상가 입구
(아크로리버파크입구 건너편)</t>
  </si>
  <si>
    <t>보라매로5길 15(마을버스정류소20916 옆)</t>
  </si>
  <si>
    <t>서울북부지방법원 버스정류소
 (10572) 앞</t>
  </si>
  <si>
    <t>창동19단지아파트 
(1912동, 노인정 앞)</t>
  </si>
  <si>
    <t>에이스하이앤드타워클래식타워(벚꽃로24길 26) 앞</t>
  </si>
  <si>
    <r>
      <t>페코텍</t>
    </r>
    <r>
      <rPr>
        <sz val="11"/>
        <color rgb="FF000000"/>
        <rFont val="Calibri"/>
        <family val="2"/>
      </rPr>
      <t xml:space="preserve"> 글로벌허브 빌딩 앞</t>
    </r>
  </si>
  <si>
    <r>
      <t>한림대학교</t>
    </r>
    <r>
      <rPr>
        <sz val="11"/>
        <color rgb="FF000000"/>
        <rFont val="Calibri"/>
        <family val="2"/>
      </rPr>
      <t xml:space="preserve"> 강남성심병원 신관</t>
    </r>
  </si>
  <si>
    <r>
      <t>성동구</t>
    </r>
    <r>
      <rPr>
        <sz val="11"/>
        <color rgb="FF000000"/>
        <rFont val="Calibri"/>
        <family val="2"/>
      </rPr>
      <t xml:space="preserve"> 천호대로 416</t>
    </r>
  </si>
  <si>
    <r>
      <t>(</t>
    </r>
    <r>
      <rPr>
        <sz val="13"/>
        <color rgb="FF000000"/>
        <rFont val="Calibri"/>
        <family val="2"/>
      </rPr>
      <t>사업승인조건에 따른 설치</t>
    </r>
    <r>
      <rPr>
        <sz val="13"/>
        <color rgb="FF000000"/>
        <rFont val="한양견고딕"/>
        <family val="3"/>
        <charset val="129"/>
      </rPr>
      <t>)</t>
    </r>
  </si>
  <si>
    <r>
      <t xml:space="preserve">한남나인원 </t>
    </r>
    <r>
      <rPr>
        <sz val="11"/>
        <color rgb="FF000000"/>
        <rFont val="한양견고딕"/>
        <family val="3"/>
        <charset val="129"/>
      </rPr>
      <t>105</t>
    </r>
    <r>
      <rPr>
        <sz val="11"/>
        <color rgb="FF000000"/>
        <rFont val="Calibri"/>
        <family val="2"/>
      </rPr>
      <t>동 앞</t>
    </r>
  </si>
  <si>
    <r>
      <t xml:space="preserve">영희초 정류장 </t>
    </r>
    <r>
      <rPr>
        <sz val="11"/>
        <color rgb="FF000000"/>
        <rFont val="신명 태명조"/>
        <family val="3"/>
        <charset val="129"/>
      </rPr>
      <t xml:space="preserve">23877 </t>
    </r>
    <r>
      <rPr>
        <sz val="11"/>
        <color rgb="FF000000"/>
        <rFont val="Calibri"/>
        <family val="2"/>
      </rPr>
      <t>옆</t>
    </r>
  </si>
  <si>
    <r>
      <t>용산</t>
    </r>
    <r>
      <rPr>
        <sz val="11"/>
        <color rgb="FF000000"/>
        <rFont val="한양견고딕"/>
        <family val="3"/>
        <charset val="129"/>
      </rPr>
      <t>e-</t>
    </r>
    <r>
      <rPr>
        <sz val="11"/>
        <color rgb="FF000000"/>
        <rFont val="Calibri"/>
        <family val="2"/>
      </rPr>
      <t>편한세상 진입로앞</t>
    </r>
  </si>
  <si>
    <r>
      <t xml:space="preserve">한남 준 </t>
    </r>
    <r>
      <rPr>
        <sz val="11"/>
        <color rgb="FF000000"/>
        <rFont val="한양견고딕"/>
        <family val="3"/>
        <charset val="129"/>
      </rPr>
      <t xml:space="preserve">J.FSS </t>
    </r>
    <r>
      <rPr>
        <sz val="11"/>
        <color rgb="FF000000"/>
        <rFont val="Calibri"/>
        <family val="2"/>
      </rPr>
      <t>앞</t>
    </r>
  </si>
  <si>
    <r>
      <t>서대문구</t>
    </r>
    <r>
      <rPr>
        <sz val="11"/>
        <color rgb="FF000000"/>
        <rFont val="Calibri"/>
        <family val="2"/>
      </rPr>
      <t xml:space="preserve"> 홍은동 9-694</t>
    </r>
  </si>
  <si>
    <r>
      <t xml:space="preserve">효창공원앞역 </t>
    </r>
    <r>
      <rPr>
        <sz val="11"/>
        <color rgb="FF000000"/>
        <rFont val="한양견고딕"/>
        <family val="3"/>
        <charset val="129"/>
      </rPr>
      <t>5</t>
    </r>
    <r>
      <rPr>
        <sz val="11"/>
        <color rgb="FF000000"/>
        <rFont val="Calibri"/>
        <family val="2"/>
      </rPr>
      <t>번출구 옆</t>
    </r>
  </si>
  <si>
    <r>
      <t>원효로</t>
    </r>
    <r>
      <rPr>
        <sz val="11"/>
        <color rgb="FF000000"/>
        <rFont val="신명 태명조"/>
        <family val="3"/>
        <charset val="129"/>
      </rPr>
      <t>4</t>
    </r>
    <r>
      <rPr>
        <sz val="11"/>
        <color rgb="FF000000"/>
        <rFont val="Calibri"/>
        <family val="2"/>
      </rPr>
      <t xml:space="preserve">가 </t>
    </r>
    <r>
      <rPr>
        <sz val="11"/>
        <color rgb="FF000000"/>
        <rFont val="신명 태명조"/>
        <family val="3"/>
        <charset val="129"/>
      </rPr>
      <t>114-38</t>
    </r>
  </si>
  <si>
    <r>
      <t>웰니스센터</t>
    </r>
    <r>
      <rPr>
        <sz val="11"/>
        <color rgb="FF000000"/>
        <rFont val="Calibri"/>
        <family val="2"/>
      </rPr>
      <t>(민방위교육장 앞)</t>
    </r>
  </si>
  <si>
    <r>
      <t xml:space="preserve">우성아파트 </t>
    </r>
    <r>
      <rPr>
        <sz val="11"/>
        <color rgb="FF000000"/>
        <rFont val="한양견고딕"/>
        <family val="3"/>
        <charset val="129"/>
      </rPr>
      <t>101</t>
    </r>
    <r>
      <rPr>
        <sz val="11"/>
        <color rgb="FF000000"/>
        <rFont val="Calibri"/>
        <family val="2"/>
      </rPr>
      <t>동 앞</t>
    </r>
  </si>
  <si>
    <r>
      <t>고덕센트럴</t>
    </r>
    <r>
      <rPr>
        <sz val="11"/>
        <color rgb="FF000000"/>
        <rFont val="Calibri"/>
        <family val="2"/>
      </rPr>
      <t xml:space="preserve"> 아이파크상가 앞</t>
    </r>
  </si>
  <si>
    <r>
      <t>LH</t>
    </r>
    <r>
      <rPr>
        <sz val="11"/>
        <color rgb="FF000000"/>
        <rFont val="Arial Unicode MS"/>
        <family val="3"/>
        <charset val="129"/>
      </rPr>
      <t>이-편한세상 정류소</t>
    </r>
  </si>
  <si>
    <r>
      <t>서초네이처힐</t>
    </r>
    <r>
      <rPr>
        <sz val="12"/>
        <color rgb="FF000000"/>
        <rFont val="신명 태명조"/>
        <family val="3"/>
        <charset val="129"/>
      </rPr>
      <t>1</t>
    </r>
    <r>
      <rPr>
        <sz val="12"/>
        <color rgb="FF000000"/>
        <rFont val="Calibri"/>
        <family val="2"/>
      </rPr>
      <t>단지 아파트 앞</t>
    </r>
  </si>
  <si>
    <r>
      <t>마포구</t>
    </r>
    <r>
      <rPr>
        <sz val="11"/>
        <color rgb="FF000000"/>
        <rFont val="Calibri"/>
        <family val="2"/>
      </rPr>
      <t xml:space="preserve"> 마포대로 122</t>
    </r>
  </si>
  <si>
    <r>
      <t>역삼중학교 앞</t>
    </r>
    <r>
      <rPr>
        <sz val="11"/>
        <color rgb="FF000000"/>
        <rFont val="신명 태명조"/>
        <family val="3"/>
        <charset val="129"/>
      </rPr>
      <t>(</t>
    </r>
    <r>
      <rPr>
        <sz val="11"/>
        <color rgb="FF000000"/>
        <rFont val="Calibri"/>
        <family val="2"/>
      </rPr>
      <t>체육관 방향</t>
    </r>
    <r>
      <rPr>
        <sz val="11"/>
        <color rgb="FF000000"/>
        <rFont val="신명 태명조"/>
        <family val="3"/>
        <charset val="129"/>
      </rPr>
      <t>)</t>
    </r>
  </si>
  <si>
    <r>
      <t>디지털미디어시티역</t>
    </r>
    <r>
      <rPr>
        <sz val="11"/>
        <color rgb="FF000000"/>
        <rFont val="신명 태고딕"/>
        <family val="3"/>
        <charset val="129"/>
      </rPr>
      <t>(</t>
    </r>
    <r>
      <rPr>
        <sz val="11"/>
        <color rgb="FF000000"/>
        <rFont val="Calibri"/>
        <family val="2"/>
      </rPr>
      <t>경의선</t>
    </r>
    <r>
      <rPr>
        <sz val="11"/>
        <color rgb="FF000000"/>
        <rFont val="신명 태고딕"/>
        <family val="3"/>
        <charset val="129"/>
      </rPr>
      <t>)</t>
    </r>
    <r>
      <rPr>
        <sz val="11"/>
        <color rgb="FF000000"/>
        <rFont val="Calibri"/>
        <family val="2"/>
      </rPr>
      <t>앞</t>
    </r>
  </si>
  <si>
    <r>
      <t>용산동</t>
    </r>
    <r>
      <rPr>
        <sz val="11"/>
        <color rgb="FF000000"/>
        <rFont val="신명 태명조"/>
        <family val="3"/>
        <charset val="129"/>
      </rPr>
      <t>6</t>
    </r>
    <r>
      <rPr>
        <sz val="11"/>
        <color rgb="FF000000"/>
        <rFont val="Calibri"/>
        <family val="2"/>
      </rPr>
      <t xml:space="preserve">가 </t>
    </r>
    <r>
      <rPr>
        <sz val="11"/>
        <color rgb="FF000000"/>
        <rFont val="신명 태명조"/>
        <family val="3"/>
        <charset val="129"/>
      </rPr>
      <t>11-438</t>
    </r>
  </si>
  <si>
    <r>
      <t>서울</t>
    </r>
    <r>
      <rPr>
        <sz val="11"/>
        <color rgb="FF000000"/>
        <rFont val="Calibri"/>
        <family val="2"/>
      </rPr>
      <t xml:space="preserve"> 구로구 천왕동 63-5</t>
    </r>
  </si>
  <si>
    <t>설치불가 - 편도2차로 분배차량 주정차시 직진방향 진행불가, 과거치시 통행불편 민원발생 우려</t>
  </si>
  <si>
    <t>기존 거치대 철거 후 설치 가능한지 확인 필요 및
우리 구 한평 정원 설치 여부 확인 필요</t>
  </si>
  <si>
    <t>설치불가, 근처에 대여소 4개 운영중이며 버스정류장 앞이라 상습교통체증 및 민원 발생 예상</t>
  </si>
  <si>
    <t>상계문화정보도서관측 협의 필요 및 
기존 거치대 일부 철거 후 설치 가능한지 확인 필요</t>
  </si>
  <si>
    <r>
      <t>1</t>
    </r>
    <r>
      <rPr>
        <sz val="11"/>
        <color rgb="FF000000"/>
        <rFont val="Calibri"/>
        <family val="2"/>
      </rPr>
      <t>차</t>
    </r>
  </si>
  <si>
    <t>관리소</t>
  </si>
  <si>
    <t>각도</t>
  </si>
  <si>
    <t/>
  </si>
  <si>
    <t>강남</t>
  </si>
  <si>
    <t>방식</t>
  </si>
  <si>
    <t>스쿨존</t>
  </si>
  <si>
    <t>조사자</t>
  </si>
  <si>
    <t>이철승</t>
  </si>
  <si>
    <t>전금영</t>
  </si>
  <si>
    <t>이상균</t>
  </si>
  <si>
    <t>폐쇄</t>
  </si>
  <si>
    <t>강북</t>
  </si>
  <si>
    <t>연번</t>
  </si>
  <si>
    <t>증설</t>
  </si>
  <si>
    <t>박광섭</t>
  </si>
  <si>
    <t>주소</t>
  </si>
  <si>
    <t>황숙현</t>
  </si>
  <si>
    <t>비고</t>
  </si>
  <si>
    <t>유동렬</t>
  </si>
  <si>
    <t>노혜정</t>
  </si>
  <si>
    <t>윤현구</t>
  </si>
  <si>
    <r>
      <rPr>
        <b/>
        <i/>
        <sz val="14"/>
        <color rgb="FF000000"/>
        <rFont val="맑은 고딕"/>
        <family val="3"/>
        <charset val="129"/>
      </rPr>
      <t>합계</t>
    </r>
  </si>
  <si>
    <t>한경운</t>
  </si>
  <si>
    <t xml:space="preserve">  </t>
  </si>
  <si>
    <t>합계</t>
  </si>
  <si>
    <t>소계</t>
  </si>
  <si>
    <t>신설</t>
  </si>
  <si>
    <t>구별</t>
  </si>
  <si>
    <t>송성해</t>
  </si>
  <si>
    <t>불광로</t>
  </si>
  <si>
    <t>완료</t>
  </si>
  <si>
    <t>오태환</t>
  </si>
  <si>
    <t>최정윤</t>
  </si>
  <si>
    <t>이승일</t>
  </si>
  <si>
    <t>유미숙</t>
  </si>
  <si>
    <t>정기준</t>
  </si>
  <si>
    <t>45°</t>
  </si>
  <si>
    <t>김구민</t>
  </si>
  <si>
    <t>장태정</t>
  </si>
  <si>
    <t>박지훈</t>
  </si>
  <si>
    <t>조아라</t>
  </si>
  <si>
    <t>박태준</t>
  </si>
  <si>
    <t>양병갑</t>
  </si>
  <si>
    <t>숯내교</t>
  </si>
  <si>
    <t>최승원</t>
  </si>
  <si>
    <t>김영상</t>
  </si>
  <si>
    <t>박지수</t>
  </si>
  <si>
    <t>신재인</t>
  </si>
  <si>
    <t>이미경</t>
  </si>
  <si>
    <t>정인선</t>
  </si>
  <si>
    <t>임원옥</t>
  </si>
  <si>
    <t>서미나</t>
  </si>
  <si>
    <t>이윤정</t>
  </si>
  <si>
    <t>태극당</t>
  </si>
  <si>
    <t>최보은</t>
  </si>
  <si>
    <t>전수연</t>
  </si>
  <si>
    <t>화계역</t>
  </si>
  <si>
    <t>사유지</t>
  </si>
  <si>
    <t>불가</t>
  </si>
  <si>
    <t>방경남</t>
  </si>
  <si>
    <t>중구4</t>
  </si>
  <si>
    <t>가능</t>
  </si>
  <si>
    <t>중구8</t>
  </si>
  <si>
    <t>보류</t>
  </si>
  <si>
    <t>공단</t>
  </si>
  <si>
    <t>계</t>
  </si>
  <si>
    <t>채은영</t>
  </si>
  <si>
    <t>하상</t>
  </si>
  <si>
    <t>중구2</t>
  </si>
  <si>
    <t>소화전</t>
  </si>
  <si>
    <t>사용</t>
  </si>
  <si>
    <t>중구3</t>
  </si>
  <si>
    <t>김미선</t>
  </si>
  <si>
    <t>중구5</t>
  </si>
  <si>
    <t>중구6</t>
  </si>
  <si>
    <t>화단</t>
  </si>
  <si>
    <t>박준홍</t>
  </si>
  <si>
    <t>미사용</t>
  </si>
  <si>
    <t>1차</t>
  </si>
  <si>
    <t>중구1</t>
  </si>
  <si>
    <t>일방</t>
  </si>
  <si>
    <t>대여소</t>
  </si>
  <si>
    <t>거치대</t>
  </si>
  <si>
    <t>이지은</t>
  </si>
  <si>
    <t>팬스</t>
  </si>
  <si>
    <t>지장물</t>
  </si>
  <si>
    <t>중구7</t>
  </si>
  <si>
    <t>미등록</t>
  </si>
  <si>
    <t>정필하</t>
  </si>
  <si>
    <t>3차</t>
  </si>
  <si>
    <t>USB</t>
  </si>
  <si>
    <t>5차</t>
  </si>
  <si>
    <t>5차</t>
  </si>
  <si>
    <t>4차</t>
  </si>
  <si>
    <t>서윤미</t>
  </si>
  <si>
    <t>조사서</t>
  </si>
  <si>
    <t>버스정류장 15m 앞으로 설치바랍니다. 기아오토큐 수시 차량 진입.</t>
  </si>
  <si>
    <t>서울 노원구 상계동 1254 
(도로명) 서울 노원구 동일로 1729</t>
  </si>
  <si>
    <t>3221. 서울특별시 남부교육지원청 대여소와 50미터 이내에 위치</t>
  </si>
  <si>
    <t>설치가능 - 화단으로 인해 민원발생시 대처하기 어렵고, 분배회수 어려움</t>
  </si>
  <si>
    <t>가락시장으로 인한, 대형차량 통행 잦음. 교통혼잡지역으로 주정차 불가</t>
  </si>
  <si>
    <t>상계주공 4단지 주민들이 주변에 따릉이 대여소가 없어 불편사항 발생</t>
  </si>
  <si>
    <t>서울 노원구 중계동 356
(도로명)서울 노원구 한글비석로 346</t>
  </si>
  <si>
    <t>어린이보호구역 주정차금지 및 편도1차로로 교통체증 및 민원 발생 예상</t>
  </si>
  <si>
    <t xml:space="preserve">서울 노원구 상계동 670-2 
(도로명) 서울 노원구 노원로 540 </t>
  </si>
  <si>
    <t xml:space="preserve">서울 노원구 월계동 333-1
(도로명) 서울 노원구 마들로3길 13 </t>
  </si>
  <si>
    <t>서울 노원구 상계8동 654
(도로명) 서울 노원구 동일로227길 85</t>
  </si>
  <si>
    <t>펜스로 인해 상하차불가 (대여소명 변경필요=&gt; 한강트럼프월드3앞)</t>
  </si>
  <si>
    <t>서울 노원구 상계동 649
(도로명) 서울 노원구 동일로 1538</t>
  </si>
  <si>
    <t>신설, 지장물 있음(건물 입점 매장 배너기 등 보도상 불법적치물)</t>
  </si>
  <si>
    <t>독산동 1081-4 (독산역마을버스 정류장 뒤 자전거거치대 옆 공터)</t>
  </si>
  <si>
    <t>서울 노원구 중계동 359-8
(도로명) 서울 노원구 한글비석로 273</t>
  </si>
  <si>
    <t>서울 노원구 공릉동 494-15
(도로명) 서울 노원구 동일로 1053</t>
  </si>
  <si>
    <t>LG전자불광본점앞</t>
  </si>
  <si>
    <t>한강대로 191</t>
  </si>
  <si>
    <t>문정중.고등학교 사이</t>
  </si>
  <si>
    <t>방이동88-21</t>
  </si>
  <si>
    <t>보라매SK뷰아파트</t>
  </si>
  <si>
    <t>이촌동 361-1</t>
  </si>
  <si>
    <t>신용산역2번 출구</t>
  </si>
  <si>
    <t>녹사평대로 66</t>
  </si>
  <si>
    <t>원효로2가 1-95</t>
  </si>
  <si>
    <t>은평구 수색로193</t>
  </si>
  <si>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강서로</t>
    </r>
    <r>
      <rPr>
        <sz val="11"/>
        <color rgb="FF000000"/>
        <rFont val="Calibri"/>
        <family val="2"/>
      </rPr>
      <t xml:space="preserve"> 242</t>
    </r>
  </si>
  <si>
    <t>대여소번호(입력)</t>
  </si>
  <si>
    <t>공단조사후 의견</t>
  </si>
  <si>
    <t>소화전 주의 요망</t>
  </si>
  <si>
    <t>강동구 성내로 25</t>
  </si>
  <si>
    <t>조사전 구청의견</t>
  </si>
  <si>
    <t>사전안내간판 의견</t>
  </si>
  <si>
    <t>호돌이어린이공원</t>
  </si>
  <si>
    <t>강동구 고덕로 201</t>
  </si>
  <si>
    <t>강동농협 하나로마트</t>
  </si>
  <si>
    <t>구천면로 633</t>
  </si>
  <si>
    <t>강동구 구천면로 95</t>
  </si>
  <si>
    <t>상일동 주민센터</t>
  </si>
  <si>
    <t>서울수중재활센터</t>
  </si>
  <si>
    <t>강동구 고덕로 183</t>
  </si>
  <si>
    <t>강동구평생학습관 앞</t>
  </si>
  <si>
    <t>염창동관음삼성아파트</t>
  </si>
  <si>
    <t>염창제일동물병원</t>
  </si>
  <si>
    <t>강서로5나길104</t>
  </si>
  <si>
    <t>신광명어린이공원</t>
  </si>
  <si>
    <t>방화대로34길13</t>
  </si>
  <si>
    <t>방화대로34길43</t>
  </si>
  <si>
    <t>공항고등학교 정문</t>
  </si>
  <si>
    <t>개화동로11길3-7</t>
  </si>
  <si>
    <t>공항고등학교 후문</t>
  </si>
  <si>
    <t>초록마을로166</t>
  </si>
  <si>
    <t>탑건진선미아파트</t>
  </si>
  <si>
    <t>화곡동906-26</t>
  </si>
  <si>
    <t>영일고등학교 앞</t>
  </si>
  <si>
    <t>강서대학교입구교차로</t>
  </si>
  <si>
    <t>태승훼미리아파트 앞</t>
  </si>
  <si>
    <t>동도센트리움오피스텔</t>
  </si>
  <si>
    <t>공항대로75길17</t>
  </si>
  <si>
    <t>신도금잔디아파트 앞</t>
  </si>
  <si>
    <t>국회대로7길 175</t>
  </si>
  <si>
    <t>방화대로41길6</t>
  </si>
  <si>
    <t>강서센트리빌3차아파트</t>
  </si>
  <si>
    <t>어위쉬예다인오피스텔</t>
  </si>
  <si>
    <t>국회대로7길 91</t>
  </si>
  <si>
    <t>롯데몰 스카이파크 앞</t>
  </si>
  <si>
    <t>방화동635-26</t>
  </si>
  <si>
    <t>어린이대공원 정문</t>
  </si>
  <si>
    <t>광진구 군자동 317</t>
  </si>
  <si>
    <t>광진 청소년수련관</t>
  </si>
  <si>
    <t>능동로21길 입구</t>
  </si>
  <si>
    <t>광진구 구천면로 2</t>
  </si>
  <si>
    <t>구의 아리수정수센터</t>
  </si>
  <si>
    <t>뚝섬로44길 입구</t>
  </si>
  <si>
    <t>광진구 뚝섬로 602</t>
  </si>
  <si>
    <t>광진구 광장로1길 1</t>
  </si>
  <si>
    <t>기업은행 구의동지점</t>
  </si>
  <si>
    <t>광장 이노빌 오피스텔</t>
  </si>
  <si>
    <t>광진구 자양로 216</t>
  </si>
  <si>
    <t>자양문화체육센터</t>
  </si>
  <si>
    <t>광나루역 2번출구</t>
  </si>
  <si>
    <t>온수역 5번 출구 앞</t>
  </si>
  <si>
    <t>올림픽대교북단 교차로</t>
  </si>
  <si>
    <t>중곡SK아파트 앞</t>
  </si>
  <si>
    <t>항동지구7단지 정문</t>
  </si>
  <si>
    <t>광진구 자양로3길 7</t>
  </si>
  <si>
    <t>광진구 군자로 74</t>
  </si>
  <si>
    <t>온수역 3번 출구 앞</t>
  </si>
  <si>
    <t>광진구 자양로 116</t>
  </si>
  <si>
    <t>에이스트윈타워2차 앞</t>
  </si>
  <si>
    <t>우림필유아파트 앞</t>
  </si>
  <si>
    <t>계남근린공원 앞</t>
  </si>
  <si>
    <t>라이프 플러스 앞</t>
  </si>
  <si>
    <t>하이마트 개봉점 앞</t>
  </si>
  <si>
    <t>대림3차아파트 앞</t>
  </si>
  <si>
    <t>금천구민문화체육센터</t>
  </si>
  <si>
    <t>독산동 1148</t>
  </si>
  <si>
    <t>독산역1번출구 옆</t>
  </si>
  <si>
    <t>설치지역이 가까움</t>
  </si>
  <si>
    <t>교회 협의 필요</t>
  </si>
  <si>
    <t>에이스태세라타워 앞</t>
  </si>
  <si>
    <t>롯데IT캐슬 앞</t>
  </si>
  <si>
    <t>가산디지털2로 179</t>
  </si>
  <si>
    <t>예수비전교회 앞</t>
  </si>
  <si>
    <t>알에스엠타워 앞</t>
  </si>
  <si>
    <t>LG가산디지털센터 앞</t>
  </si>
  <si>
    <t>가산디지털2로 30</t>
  </si>
  <si>
    <t>가산디지털1로 189</t>
  </si>
  <si>
    <t>한라시그마밸리 앞</t>
  </si>
  <si>
    <t>롯데정보통신 앞</t>
  </si>
  <si>
    <t>삿갓봉 근린공원</t>
  </si>
  <si>
    <t>가산디지털1로 168</t>
  </si>
  <si>
    <t>한내 행복발전소</t>
  </si>
  <si>
    <t>10 또는 15</t>
  </si>
  <si>
    <t>중계 대웅빌딩 앞</t>
  </si>
  <si>
    <t>90 또는 45</t>
  </si>
  <si>
    <t>상계6·7동 조민섭</t>
  </si>
  <si>
    <t>상계 10동 마을마당</t>
  </si>
  <si>
    <t>상계8동 전용재</t>
  </si>
  <si>
    <t>가재울 근린공원</t>
  </si>
  <si>
    <t>상계 문화정보도서관</t>
  </si>
  <si>
    <t>상계6·7동조민섭</t>
  </si>
  <si>
    <t>당현천 근린공원 내</t>
  </si>
  <si>
    <t>중계1동 김정민</t>
  </si>
  <si>
    <t>월계역 3번출구</t>
  </si>
  <si>
    <t>마들역 1번출구</t>
  </si>
  <si>
    <t>중계본동 최석우</t>
  </si>
  <si>
    <t>고산자로 529</t>
  </si>
  <si>
    <t>장평근린공원 입구</t>
  </si>
  <si>
    <t>장한로18길 88</t>
  </si>
  <si>
    <t>하계1동 최은하</t>
  </si>
  <si>
    <t>상계9동 조문화</t>
  </si>
  <si>
    <t>양지근린공원 옆</t>
  </si>
  <si>
    <t>신이문빗물펌프장 옆</t>
  </si>
  <si>
    <t>용두동 45-2</t>
  </si>
  <si>
    <t>이문2치안센터 앞</t>
  </si>
  <si>
    <t>천호대로 319</t>
  </si>
  <si>
    <t>시온성결교회 앞</t>
  </si>
  <si>
    <t>동대문소방서맞은편</t>
  </si>
  <si>
    <t>한국항공전문대학 앞</t>
  </si>
  <si>
    <t>오목교역 8번 출구</t>
  </si>
  <si>
    <t>상진지오벨리아파트</t>
  </si>
  <si>
    <t>서울남부지방법원</t>
  </si>
  <si>
    <t>SBS방송센터 교차로</t>
  </si>
  <si>
    <t>남부순환로 331</t>
  </si>
  <si>
    <t>안양천(목동교하부)</t>
  </si>
  <si>
    <t>목동2차우성아파트</t>
  </si>
  <si>
    <t>안양천(오목교하부)</t>
  </si>
  <si>
    <t>신정동 871-6</t>
  </si>
  <si>
    <t>안양천로 916</t>
  </si>
  <si>
    <t>신정동 871-2</t>
  </si>
  <si>
    <t>국회대로 214</t>
  </si>
  <si>
    <t>양천수변게이트볼장 앞</t>
  </si>
  <si>
    <t>안양천(영학정)</t>
  </si>
  <si>
    <t>교차로 남서쪽 코너</t>
  </si>
  <si>
    <t>홍익병원앞교차로</t>
  </si>
  <si>
    <t>경문고 버스정류장앞</t>
  </si>
  <si>
    <t>신논현역 2번출구</t>
  </si>
  <si>
    <t>신정동 163-8</t>
  </si>
  <si>
    <t>반포동749-6</t>
  </si>
  <si>
    <t>영등포구 당산로 56</t>
  </si>
  <si>
    <t>양재동102-6</t>
  </si>
  <si>
    <t>갈산문화복합시설</t>
  </si>
  <si>
    <t>동부센트리빌 앞</t>
  </si>
  <si>
    <t>양재역 1번출구</t>
  </si>
  <si>
    <t>서리풀 문화광장 앞</t>
  </si>
  <si>
    <t>세화고앞 육교 아래</t>
  </si>
  <si>
    <t>서초동 1310-4</t>
  </si>
  <si>
    <t>염곡동(염동골) 입구</t>
  </si>
  <si>
    <t>반포역 3번출구</t>
  </si>
  <si>
    <t>서초동 1498-1</t>
  </si>
  <si>
    <t>성수이로7길27</t>
  </si>
  <si>
    <t>독서당로40길39</t>
  </si>
  <si>
    <t>아리수동부수도사업소앞</t>
  </si>
  <si>
    <t>SK세원2주유소 앞</t>
  </si>
  <si>
    <t>고산자로10길13</t>
  </si>
  <si>
    <t>광나루로320-2</t>
  </si>
  <si>
    <t>방배로18길 5</t>
  </si>
  <si>
    <t>마천동 널문공원</t>
  </si>
  <si>
    <t>문정동419-8</t>
  </si>
  <si>
    <t>올림픽로43길34</t>
  </si>
  <si>
    <t>문정동116-5</t>
  </si>
  <si>
    <t>송정동 건영아파트</t>
  </si>
  <si>
    <t>장한평역 5번출구</t>
  </si>
  <si>
    <t>현대그린빌아파트 앞</t>
  </si>
  <si>
    <t>문정중교 사거리 2</t>
  </si>
  <si>
    <t>거여4단지아파트</t>
  </si>
  <si>
    <t>장지근린공원 앞</t>
  </si>
  <si>
    <t>아이코리아 건너편</t>
  </si>
  <si>
    <t>위례광장로136</t>
  </si>
  <si>
    <t>위례광장로270</t>
  </si>
  <si>
    <t>풍남동214-20</t>
  </si>
  <si>
    <t>대우월드마크 앞</t>
  </si>
  <si>
    <t>동서골프연습장 앞</t>
  </si>
  <si>
    <t>풍남동413-2</t>
  </si>
  <si>
    <t>힐튼호텔 삼거리</t>
  </si>
  <si>
    <t>삼성테마트상가 앞</t>
  </si>
  <si>
    <t>박석고개 교차로</t>
  </si>
  <si>
    <t>보스톤 탑치과의원 앞</t>
  </si>
  <si>
    <t>은평인공암벽장앞</t>
  </si>
  <si>
    <t>신도중학교정류장</t>
  </si>
  <si>
    <t>은평문화예술회관앞</t>
  </si>
  <si>
    <t>구파발역 3번출구앞</t>
  </si>
  <si>
    <t>태평로2가 252</t>
  </si>
  <si>
    <t>태평로2가 120-6</t>
  </si>
  <si>
    <t>남대문로1가 35</t>
  </si>
  <si>
    <t>을지로4가 10번출구</t>
  </si>
  <si>
    <t>우리은행 종로금융센터</t>
  </si>
  <si>
    <t>을지로입구3번출구</t>
  </si>
  <si>
    <t>평창동 주민센터</t>
  </si>
  <si>
    <t>남대문로1가 48-6</t>
  </si>
  <si>
    <t>국민ATM기 앞</t>
  </si>
  <si>
    <t>태평로1가61-29</t>
  </si>
  <si>
    <t>태평로1가 113-1</t>
  </si>
  <si>
    <t>태평로1가 60-22</t>
  </si>
  <si>
    <t>신당동295-3</t>
  </si>
  <si>
    <t>신당동295-25</t>
  </si>
  <si>
    <t>버티고개역 2번출구</t>
  </si>
  <si>
    <t>광희동1가 202-5</t>
  </si>
  <si>
    <t>순화동 53-13</t>
  </si>
  <si>
    <t>서소문성지역박물관</t>
  </si>
  <si>
    <t>청구역 1번출구 뒤</t>
  </si>
  <si>
    <t>시청역 9번출구 뒤</t>
  </si>
  <si>
    <t>서소문동 69-3</t>
  </si>
  <si>
    <t>KB국민은행 청구역점</t>
  </si>
  <si>
    <t>하월곡동 225-9</t>
  </si>
  <si>
    <t>길음동 15-3</t>
  </si>
  <si>
    <t>봉래동1가 5-14</t>
  </si>
  <si>
    <t>KB국민 남대문지점</t>
  </si>
  <si>
    <t>중림동420-1</t>
  </si>
  <si>
    <t>버거킹 숭례문점</t>
  </si>
  <si>
    <t>남대문5가 1-3</t>
  </si>
  <si>
    <t>남대문5가 9-2</t>
  </si>
  <si>
    <t>세븐일레븐 남대문점</t>
  </si>
  <si>
    <t>서대문역 6번출구</t>
  </si>
  <si>
    <t>충정로1가 100-1</t>
  </si>
  <si>
    <t>서울 태평로 우체국</t>
  </si>
  <si>
    <t>보문동3가 210</t>
  </si>
  <si>
    <t>하월곡동 226-5</t>
  </si>
  <si>
    <t>정덕초 정문 옆</t>
  </si>
  <si>
    <t>리홀아트갤러리 앞</t>
  </si>
  <si>
    <t>동신초 정문 앞</t>
  </si>
  <si>
    <t>삼선초 정문 앞</t>
  </si>
  <si>
    <t>종암동 25-20</t>
  </si>
  <si>
    <t>돈암동 644-1</t>
  </si>
  <si>
    <t>보문동7가 104</t>
  </si>
  <si>
    <t>성북동 227-9</t>
  </si>
  <si>
    <t>석계역 6번출구 앞</t>
  </si>
  <si>
    <t>석관동 375-66</t>
  </si>
  <si>
    <t>삼선동3가 115-1</t>
  </si>
  <si>
    <t>석계역 5번출구 앞</t>
  </si>
  <si>
    <t>석관동 384-6</t>
  </si>
  <si>
    <t>브라운스톤상도 앞</t>
  </si>
  <si>
    <t>동작청소년문화의집</t>
  </si>
  <si>
    <t>보라매e편한세상아파트</t>
  </si>
  <si>
    <t>사당로2가길 102</t>
  </si>
  <si>
    <t>해군회관앞 사거리</t>
  </si>
  <si>
    <t>대방동 68-48</t>
  </si>
  <si>
    <t>여의대방로 190</t>
  </si>
  <si>
    <t>상도로15바길 5</t>
  </si>
  <si>
    <t>대방현대1차아파트</t>
  </si>
  <si>
    <t>신대방역 3번출구</t>
  </si>
  <si>
    <t>상도1동주민센터</t>
  </si>
  <si>
    <t>사당5동주민센터</t>
  </si>
  <si>
    <t>동작대로33길 4</t>
  </si>
  <si>
    <t>장승배기로 142</t>
  </si>
  <si>
    <t>상도로53길 9</t>
  </si>
  <si>
    <t>장승배기로16-1</t>
  </si>
  <si>
    <t>시흥대로 646</t>
  </si>
  <si>
    <t>사당로2가길 219</t>
  </si>
  <si>
    <t>이수역 14번출구</t>
  </si>
  <si>
    <t>사당동 산 21-10</t>
  </si>
  <si>
    <t>대치우성아파트 사거리</t>
  </si>
  <si>
    <t>남부순환로514</t>
  </si>
  <si>
    <t>은마아파트입구 사거리</t>
  </si>
  <si>
    <t>수서역 2번출구 앞</t>
  </si>
  <si>
    <t>신상도초교 교차로</t>
  </si>
  <si>
    <t>아이리치 매장앞</t>
  </si>
  <si>
    <t>압구정로 146</t>
  </si>
  <si>
    <t>서울 강북구 CGV앞</t>
  </si>
  <si>
    <t>해모로아파트 뒤</t>
  </si>
  <si>
    <t>새생명교회 건너편</t>
  </si>
  <si>
    <t>현대성우아파트앞</t>
  </si>
  <si>
    <t>미아사거리역CGV</t>
  </si>
  <si>
    <t>인수동주민센터앞</t>
  </si>
  <si>
    <t>번동햇살공영주차장앞</t>
  </si>
  <si>
    <t>구봉경로당 건너편</t>
  </si>
  <si>
    <t>오현로25가길54앞</t>
  </si>
  <si>
    <t>삼각산주민센터 건너편</t>
  </si>
  <si>
    <t>북한산우이령길입구</t>
  </si>
  <si>
    <t>우이동길마을마당 앞</t>
  </si>
  <si>
    <t>영훈초등학교 뒤</t>
  </si>
  <si>
    <t>한국타이어㈜북부지점</t>
  </si>
  <si>
    <t>웨딩그룹위더스 앞</t>
  </si>
  <si>
    <t>도봉구 마들로 645</t>
  </si>
  <si>
    <t>방학3동 주민센터 앞</t>
  </si>
  <si>
    <t>빅마켓 도봉점 앞</t>
  </si>
  <si>
    <t>망우역 2번출구</t>
  </si>
  <si>
    <t>이마트 창동점 앞</t>
  </si>
  <si>
    <t>도봉구 도봉로 749</t>
  </si>
  <si>
    <t>새마음길연결도로 앞</t>
  </si>
  <si>
    <t>신도봉시장 사거리</t>
  </si>
  <si>
    <t>도봉구 마들로 560</t>
  </si>
  <si>
    <t>한성교회 비전센터 앞</t>
  </si>
  <si>
    <t>창동 하누소 앞</t>
  </si>
  <si>
    <t>도봉구 마들로 760</t>
  </si>
  <si>
    <t>창5동 주민센터 앞</t>
  </si>
  <si>
    <t>도봉구 창동 339</t>
  </si>
  <si>
    <t>정의여중 입구 교차로</t>
  </si>
  <si>
    <t>도봉구 도봉로 859</t>
  </si>
  <si>
    <t xml:space="preserve"> 창도초등학교 뒤</t>
  </si>
  <si>
    <t>도봉구 도봉로 578</t>
  </si>
  <si>
    <t>도봉구 마들로 548</t>
  </si>
  <si>
    <t>도봉구 도봉로 534</t>
  </si>
  <si>
    <t>창4동 성당 주변</t>
  </si>
  <si>
    <t>녹천역 2번 출구 앞</t>
  </si>
  <si>
    <t>피자헛 쌍문2호점 앞</t>
  </si>
  <si>
    <t>도봉구 창동 42-1</t>
  </si>
  <si>
    <t>플러스오피스텔 앞</t>
  </si>
  <si>
    <t>신화초등학교 앞</t>
  </si>
  <si>
    <t>창동현대3차아파트 앞</t>
  </si>
  <si>
    <t>녹천역 3번 출구 앞</t>
  </si>
  <si>
    <t>박미지하차도 앞</t>
  </si>
  <si>
    <t>수명산파크4단지</t>
  </si>
  <si>
    <t>여의도 삼부아파트</t>
  </si>
  <si>
    <t>광진구 동일로 462</t>
  </si>
  <si>
    <t>신길자이아파트 후문</t>
  </si>
  <si>
    <t>도봉구 덕릉로 224</t>
  </si>
  <si>
    <t>고덕중학교 담장</t>
  </si>
  <si>
    <t>범안로 1254 앞</t>
  </si>
  <si>
    <t>범안로1249 앞</t>
  </si>
  <si>
    <t>보행자가 다소 많음</t>
  </si>
  <si>
    <t>사근동237-1</t>
  </si>
  <si>
    <t>주한브루나이대사관</t>
  </si>
  <si>
    <t>봉은사로 223</t>
  </si>
  <si>
    <t>목동2차우성파트</t>
  </si>
  <si>
    <t>봉은사로 151</t>
  </si>
  <si>
    <t>수색동414-1</t>
  </si>
  <si>
    <t>자하문로30(사직동)</t>
  </si>
  <si>
    <t>종로412(숭인동)</t>
  </si>
  <si>
    <t>율현동 66-8</t>
  </si>
  <si>
    <t>용답역2번출구앞</t>
  </si>
  <si>
    <t>창동역 동측 광장</t>
  </si>
  <si>
    <t>강서구 가양나들목</t>
  </si>
  <si>
    <t>서초구 서래섬나들목</t>
  </si>
  <si>
    <t>난향동 신림복지관</t>
  </si>
  <si>
    <t>벽산블루밍아파트</t>
  </si>
  <si>
    <t>홈플러스 남현점</t>
  </si>
  <si>
    <t>강서구 정곡나들목</t>
  </si>
  <si>
    <t>강남구 압구정나들목</t>
  </si>
  <si>
    <t>난곡로24길2앞</t>
  </si>
  <si>
    <t>남부순환로1646</t>
  </si>
  <si>
    <t>신반포로45(반포동)</t>
  </si>
  <si>
    <t>서초구 잠원나들목</t>
  </si>
  <si>
    <t>송파구 풍납나들목</t>
  </si>
  <si>
    <t>꿈의숲 SK뷰 아파트</t>
  </si>
  <si>
    <t>강동구 즈믄길나들목</t>
  </si>
  <si>
    <t>용산구 이촌나들목</t>
  </si>
  <si>
    <t>선사로82(천호동)</t>
  </si>
  <si>
    <t>용산구 서빙고나들목</t>
  </si>
  <si>
    <t>올림픽로 709</t>
  </si>
  <si>
    <t>신명초교입구교차로</t>
  </si>
  <si>
    <t>대청역 6번 출구 앞</t>
  </si>
  <si>
    <r>
      <t>4</t>
    </r>
    <r>
      <rPr>
        <sz val="11"/>
        <color rgb="FF000000"/>
        <rFont val="Arial Unicode MS"/>
        <family val="3"/>
        <charset val="129"/>
      </rPr>
      <t>차</t>
    </r>
  </si>
  <si>
    <t>대여소명</t>
    <phoneticPr fontId="49" type="noConversion"/>
  </si>
  <si>
    <t>자치구</t>
    <phoneticPr fontId="49" type="noConversion"/>
  </si>
  <si>
    <t>위도</t>
    <phoneticPr fontId="49" type="noConversion"/>
  </si>
  <si>
    <t>경도</t>
    <phoneticPr fontId="4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</si>
</sst>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 #,##0_-;_-* &quot;-&quot;_-;_-@_-"/>
    <numFmt numFmtId="176" formatCode="_-* #,##0_-;\-* #,##0_-;_-* &quot;-&quot;_-;_-@"/>
    <numFmt numFmtId="177" formatCode="&quot;총&quot;\ _-* #,##0_-;\-* #,##0_-;_-* &quot;-&quot;_-;_-@"/>
    <numFmt numFmtId="178" formatCode="&quot;총평균&quot;\ _-* #,##0_-;\-* #,##0_-;_-* &quot;-&quot;_-;_-@"/>
  </numFmts>
  <fonts count="50">
    <font>
      <sz val="11"/>
      <color rgb="FF000000"/>
      <name val="Arial"/>
    </font>
    <font>
      <sz val="11"/>
      <color rgb="FF000000"/>
      <name val="Arial"/>
      <family val="2"/>
    </font>
    <font>
      <sz val="11"/>
      <color rgb="FF000000"/>
      <name val="Calibri"/>
      <family val="2"/>
    </font>
    <font>
      <sz val="11"/>
      <color rgb="FF000000"/>
      <name val="돋움"/>
      <family val="3"/>
      <charset val="129"/>
    </font>
    <font>
      <sz val="14"/>
      <color rgb="FF000000"/>
      <name val="Arial Narrow"/>
      <family val="2"/>
    </font>
    <font>
      <b/>
      <sz val="28"/>
      <color rgb="FF000000"/>
      <name val="Arial"/>
      <family val="2"/>
    </font>
    <font>
      <b/>
      <sz val="26"/>
      <color rgb="FF000000"/>
      <name val="Arial"/>
      <family val="2"/>
    </font>
    <font>
      <b/>
      <sz val="28"/>
      <color rgb="FF000000"/>
      <name val="Arial Unicode MS"/>
      <family val="3"/>
      <charset val="129"/>
    </font>
    <font>
      <sz val="11"/>
      <color rgb="FF000000"/>
      <name val="HY견고딕"/>
      <family val="1"/>
      <charset val="129"/>
    </font>
    <font>
      <b/>
      <i/>
      <sz val="14"/>
      <color rgb="FF000000"/>
      <name val="Arial Narrow"/>
      <family val="2"/>
    </font>
    <font>
      <sz val="14"/>
      <color rgb="FF000000"/>
      <name val="맑은 고딕"/>
      <family val="3"/>
      <charset val="129"/>
    </font>
    <font>
      <b/>
      <sz val="14"/>
      <color rgb="FFFF0000"/>
      <name val="Arial Narrow"/>
      <family val="2"/>
    </font>
    <font>
      <b/>
      <sz val="14"/>
      <color rgb="FF000000"/>
      <name val="Arial Narrow"/>
      <family val="2"/>
    </font>
    <font>
      <b/>
      <i/>
      <sz val="14"/>
      <color rgb="FFFF0000"/>
      <name val="Arial Narrow"/>
      <family val="2"/>
    </font>
    <font>
      <b/>
      <sz val="14"/>
      <color rgb="FF000000"/>
      <name val="Arial"/>
      <family val="2"/>
    </font>
    <font>
      <b/>
      <i/>
      <sz val="14"/>
      <color rgb="FF000000"/>
      <name val="맑은 고딕"/>
      <family val="3"/>
      <charset val="129"/>
    </font>
    <font>
      <b/>
      <i/>
      <sz val="14"/>
      <color rgb="FF000000"/>
      <name val="Arimo"/>
    </font>
    <font>
      <sz val="11"/>
      <color rgb="FF000000"/>
      <name val="Arial Unicode MS"/>
      <family val="3"/>
      <charset val="129"/>
    </font>
    <font>
      <sz val="22"/>
      <color rgb="FF000000"/>
      <name val="Calibri"/>
      <family val="2"/>
    </font>
    <font>
      <sz val="14"/>
      <color rgb="FF000000"/>
      <name val="Calibri"/>
      <family val="2"/>
    </font>
    <font>
      <sz val="11"/>
      <color rgb="FF000000"/>
      <name val="맑은 고딕"/>
      <family val="3"/>
      <charset val="129"/>
    </font>
    <font>
      <sz val="9"/>
      <color rgb="FF000000"/>
      <name val="Calibri"/>
      <family val="2"/>
    </font>
    <font>
      <sz val="10"/>
      <color rgb="FF000000"/>
      <name val="Calibri"/>
      <family val="2"/>
    </font>
    <font>
      <sz val="12"/>
      <color rgb="FF000000"/>
      <name val="Calibri"/>
      <family val="2"/>
    </font>
    <font>
      <sz val="11"/>
      <color rgb="FF000000"/>
      <name val="신명 태고딕"/>
      <family val="3"/>
      <charset val="129"/>
    </font>
    <font>
      <b/>
      <sz val="11"/>
      <color rgb="FF000000"/>
      <name val="돋움"/>
      <family val="3"/>
      <charset val="129"/>
    </font>
    <font>
      <b/>
      <sz val="11"/>
      <color rgb="FF000000"/>
      <name val="Arial"/>
      <family val="2"/>
    </font>
    <font>
      <sz val="11"/>
      <color rgb="FF000000"/>
      <name val="굴림"/>
      <family val="3"/>
      <charset val="129"/>
    </font>
    <font>
      <sz val="11"/>
      <color rgb="FF000000"/>
      <name val="맑은고딕"/>
      <family val="3"/>
      <charset val="129"/>
    </font>
    <font>
      <b/>
      <sz val="48"/>
      <color rgb="FF000000"/>
      <name val="휴먼둥근헤드라인"/>
      <family val="1"/>
      <charset val="129"/>
    </font>
    <font>
      <b/>
      <u/>
      <sz val="50"/>
      <color rgb="FFFF0000"/>
      <name val="HY헤드라인M"/>
      <family val="1"/>
      <charset val="129"/>
    </font>
    <font>
      <b/>
      <i/>
      <sz val="14"/>
      <color rgb="FF000000"/>
      <name val="돋움"/>
      <family val="3"/>
      <charset val="129"/>
    </font>
    <font>
      <b/>
      <i/>
      <sz val="14"/>
      <color rgb="FF000000"/>
      <name val="Arial Unicode MS"/>
      <family val="3"/>
      <charset val="129"/>
    </font>
    <font>
      <i/>
      <sz val="11"/>
      <color rgb="FF000000"/>
      <name val="Arial"/>
      <family val="2"/>
    </font>
    <font>
      <b/>
      <i/>
      <sz val="20"/>
      <color rgb="FF000000"/>
      <name val="Arial"/>
      <family val="2"/>
    </font>
    <font>
      <b/>
      <i/>
      <sz val="20"/>
      <color rgb="FF000000"/>
      <name val="맑은 고딕"/>
      <family val="3"/>
      <charset val="129"/>
    </font>
    <font>
      <b/>
      <i/>
      <sz val="11"/>
      <color rgb="FF000000"/>
      <name val="Arial"/>
      <family val="2"/>
    </font>
    <font>
      <b/>
      <i/>
      <sz val="14"/>
      <color rgb="FFFF0000"/>
      <name val="맑은 고딕"/>
      <family val="3"/>
      <charset val="129"/>
    </font>
    <font>
      <b/>
      <i/>
      <sz val="14"/>
      <color rgb="FF0000FF"/>
      <name val="돋움"/>
      <family val="3"/>
      <charset val="129"/>
    </font>
    <font>
      <b/>
      <i/>
      <sz val="14"/>
      <color rgb="FF0000FF"/>
      <name val="Arimo"/>
    </font>
    <font>
      <sz val="36"/>
      <color rgb="FF000000"/>
      <name val="HY헤드라인M"/>
      <family val="1"/>
      <charset val="129"/>
    </font>
    <font>
      <sz val="11"/>
      <color rgb="FF000000"/>
      <name val="신명 태명조"/>
      <family val="3"/>
      <charset val="129"/>
    </font>
    <font>
      <sz val="11"/>
      <color rgb="FF000000"/>
      <name val="한양견고딕"/>
      <family val="3"/>
      <charset val="129"/>
    </font>
    <font>
      <sz val="12"/>
      <color rgb="FF000000"/>
      <name val="신명 태명조"/>
      <family val="3"/>
      <charset val="129"/>
    </font>
    <font>
      <sz val="12"/>
      <color rgb="FF000000"/>
      <name val="신명 태고딕"/>
      <family val="3"/>
      <charset val="129"/>
    </font>
    <font>
      <b/>
      <sz val="14"/>
      <color rgb="FF000000"/>
      <name val="돋움"/>
      <family val="3"/>
      <charset val="129"/>
    </font>
    <font>
      <sz val="13"/>
      <color rgb="FF000000"/>
      <name val="Calibri"/>
      <family val="2"/>
    </font>
    <font>
      <sz val="13"/>
      <color rgb="FF000000"/>
      <name val="한양견고딕"/>
      <family val="3"/>
      <charset val="129"/>
    </font>
    <font>
      <sz val="11"/>
      <color rgb="FF000000"/>
      <name val="Arial"/>
      <family val="2"/>
    </font>
    <font>
      <sz val="8"/>
      <name val="돋움"/>
      <family val="3"/>
      <charset val="129"/>
    </font>
  </fonts>
  <fills count="27">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FFC000"/>
        <bgColor rgb="FFFF9900"/>
      </patternFill>
    </fill>
    <fill>
      <patternFill patternType="solid">
        <fgColor rgb="FFE2F0D9"/>
        <bgColor rgb="FFD8D8D8"/>
      </patternFill>
    </fill>
    <fill>
      <patternFill patternType="solid">
        <fgColor rgb="FFC6E0B3"/>
        <bgColor rgb="FFFF9900"/>
      </patternFill>
    </fill>
    <fill>
      <patternFill patternType="solid">
        <fgColor rgb="FFFFFF00"/>
        <bgColor rgb="FFFF9900"/>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F8CBAC"/>
        <bgColor indexed="64"/>
      </patternFill>
    </fill>
    <fill>
      <patternFill patternType="solid">
        <fgColor rgb="FFF2F2F2"/>
        <bgColor indexed="64"/>
      </patternFill>
    </fill>
    <fill>
      <patternFill patternType="solid">
        <fgColor rgb="FF8FABDB"/>
        <bgColor indexed="64"/>
      </patternFill>
    </fill>
    <fill>
      <patternFill patternType="solid">
        <fgColor rgb="FFD8D8D8"/>
        <bgColor rgb="FFD8D8D8"/>
      </patternFill>
    </fill>
    <fill>
      <patternFill patternType="solid">
        <fgColor rgb="FFDDEBF7"/>
        <bgColor rgb="FFFBE4D5"/>
      </patternFill>
    </fill>
    <fill>
      <patternFill patternType="solid">
        <fgColor rgb="FFDDEBF7"/>
        <bgColor rgb="FFD8D8D8"/>
      </patternFill>
    </fill>
    <fill>
      <patternFill patternType="solid">
        <fgColor rgb="FFE2F0D9"/>
        <bgColor indexed="64"/>
      </patternFill>
    </fill>
    <fill>
      <patternFill patternType="solid">
        <fgColor rgb="FFDDEBF7"/>
        <bgColor indexed="64"/>
      </patternFill>
    </fill>
    <fill>
      <patternFill patternType="solid">
        <fgColor rgb="FFFFE699"/>
        <bgColor indexed="64"/>
      </patternFill>
    </fill>
    <fill>
      <patternFill patternType="solid">
        <fgColor rgb="FFC6E0B3"/>
        <bgColor indexed="64"/>
      </patternFill>
    </fill>
    <fill>
      <patternFill patternType="solid">
        <fgColor rgb="FFDDEBF7"/>
        <bgColor rgb="FFFF9900"/>
      </patternFill>
    </fill>
    <fill>
      <patternFill patternType="solid">
        <fgColor rgb="FFFFE699"/>
        <bgColor rgb="FFFF9900"/>
      </patternFill>
    </fill>
    <fill>
      <patternFill patternType="solid">
        <fgColor rgb="FFFFE699"/>
        <bgColor rgb="FFFBE4D5"/>
      </patternFill>
    </fill>
    <fill>
      <patternFill patternType="solid">
        <fgColor rgb="FFFFE699"/>
        <bgColor rgb="FFD8D8D8"/>
      </patternFill>
    </fill>
    <fill>
      <patternFill patternType="solid">
        <fgColor rgb="FFDDEBF7"/>
        <bgColor rgb="FFFFFF00"/>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rgb="FF000000"/>
      </right>
      <top style="hair">
        <color indexed="64"/>
      </top>
      <bottom style="hair">
        <color indexed="64"/>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s>
  <cellStyleXfs count="5">
    <xf numFmtId="0" fontId="0" fillId="0" borderId="0"/>
    <xf numFmtId="0" fontId="2" fillId="0" borderId="0">
      <alignment vertical="center"/>
    </xf>
    <xf numFmtId="0" fontId="2" fillId="0" borderId="0">
      <alignment vertical="center"/>
    </xf>
    <xf numFmtId="41" fontId="48" fillId="0" borderId="0">
      <alignment vertical="center"/>
    </xf>
    <xf numFmtId="0" fontId="2" fillId="0" borderId="0">
      <alignment vertical="center"/>
    </xf>
  </cellStyleXfs>
  <cellXfs count="229">
    <xf numFmtId="0" fontId="0" fillId="0" borderId="0" xfId="0" applyNumberFormat="1" applyFont="1" applyAlignment="1">
      <alignment vertical="center"/>
    </xf>
    <xf numFmtId="0" fontId="4" fillId="0" borderId="0" xfId="0" applyNumberFormat="1" applyFont="1" applyAlignment="1">
      <alignment horizontal="center" vertical="center"/>
    </xf>
    <xf numFmtId="176" fontId="4" fillId="0" borderId="0" xfId="0" applyNumberFormat="1" applyFont="1" applyAlignment="1">
      <alignment vertical="center"/>
    </xf>
    <xf numFmtId="0" fontId="4" fillId="0" borderId="0" xfId="0" applyNumberFormat="1" applyFont="1" applyAlignment="1">
      <alignment vertical="center"/>
    </xf>
    <xf numFmtId="0" fontId="0" fillId="0" borderId="0" xfId="0" applyNumberFormat="1" applyFont="1" applyAlignment="1">
      <alignment vertical="center"/>
    </xf>
    <xf numFmtId="0" fontId="5" fillId="0" borderId="1" xfId="0" applyNumberFormat="1" applyFont="1" applyBorder="1" applyAlignment="1">
      <alignment horizontal="center" vertical="center"/>
    </xf>
    <xf numFmtId="0" fontId="6" fillId="0" borderId="1" xfId="0" applyNumberFormat="1" applyFont="1" applyBorder="1" applyAlignment="1">
      <alignment horizontal="center" vertical="center" wrapText="1"/>
    </xf>
    <xf numFmtId="0" fontId="7" fillId="0" borderId="1" xfId="0" applyNumberFormat="1" applyFont="1" applyFill="1" applyBorder="1" applyAlignment="1">
      <alignment horizontal="center" vertical="center"/>
    </xf>
    <xf numFmtId="0" fontId="7" fillId="2" borderId="1" xfId="0" applyNumberFormat="1" applyFont="1" applyFill="1" applyBorder="1" applyAlignment="1">
      <alignment horizontal="center" vertical="center"/>
    </xf>
    <xf numFmtId="0" fontId="5" fillId="0" borderId="1" xfId="0" applyNumberFormat="1" applyFont="1" applyBorder="1" applyAlignment="1">
      <alignment horizontal="center" vertical="center"/>
    </xf>
    <xf numFmtId="0" fontId="3" fillId="0" borderId="0" xfId="0" applyNumberFormat="1" applyFont="1" applyAlignment="1">
      <alignment vertical="center"/>
    </xf>
    <xf numFmtId="14" fontId="6" fillId="0" borderId="1" xfId="0" applyNumberFormat="1" applyFont="1" applyBorder="1" applyAlignment="1">
      <alignment horizontal="center" vertical="center" wrapText="1"/>
    </xf>
    <xf numFmtId="0" fontId="8" fillId="0" borderId="0" xfId="0" applyNumberFormat="1" applyFont="1" applyAlignment="1">
      <alignment vertical="center"/>
    </xf>
    <xf numFmtId="177" fontId="9" fillId="3" borderId="1" xfId="0" applyNumberFormat="1" applyFont="1" applyFill="1" applyBorder="1" applyAlignment="1">
      <alignment vertical="center"/>
    </xf>
    <xf numFmtId="0" fontId="10" fillId="0" borderId="0" xfId="0" applyNumberFormat="1" applyFont="1" applyAlignment="1">
      <alignment vertical="center"/>
    </xf>
    <xf numFmtId="0" fontId="0" fillId="0" borderId="0" xfId="0" applyNumberFormat="1" applyFont="1" applyAlignment="1">
      <alignment vertical="center"/>
    </xf>
    <xf numFmtId="176" fontId="4" fillId="0" borderId="2" xfId="0" applyNumberFormat="1" applyFont="1" applyFill="1" applyBorder="1" applyAlignment="1">
      <alignment vertical="center"/>
    </xf>
    <xf numFmtId="176" fontId="4" fillId="0" borderId="3" xfId="0" applyNumberFormat="1" applyFont="1" applyFill="1" applyBorder="1" applyAlignment="1">
      <alignment vertical="center"/>
    </xf>
    <xf numFmtId="176" fontId="11" fillId="0" borderId="4" xfId="0" applyNumberFormat="1" applyFont="1" applyBorder="1" applyAlignment="1">
      <alignment vertical="center"/>
    </xf>
    <xf numFmtId="176" fontId="12" fillId="0" borderId="5" xfId="0" applyNumberFormat="1" applyFont="1" applyFill="1" applyBorder="1" applyAlignment="1">
      <alignment vertical="center"/>
    </xf>
    <xf numFmtId="176" fontId="12" fillId="0" borderId="6" xfId="0" applyNumberFormat="1" applyFont="1" applyFill="1" applyBorder="1" applyAlignment="1">
      <alignment vertical="center"/>
    </xf>
    <xf numFmtId="176" fontId="11" fillId="0" borderId="4" xfId="0" applyNumberFormat="1" applyFont="1" applyFill="1" applyBorder="1" applyAlignment="1">
      <alignment vertical="center"/>
    </xf>
    <xf numFmtId="178" fontId="9" fillId="3" borderId="1" xfId="0" applyNumberFormat="1" applyFont="1" applyFill="1" applyBorder="1" applyAlignment="1">
      <alignment vertical="center"/>
    </xf>
    <xf numFmtId="177" fontId="13" fillId="3" borderId="7" xfId="0" applyNumberFormat="1" applyFont="1" applyFill="1" applyBorder="1" applyAlignment="1">
      <alignment vertical="center"/>
    </xf>
    <xf numFmtId="177" fontId="12" fillId="2" borderId="8" xfId="0" applyNumberFormat="1" applyFont="1" applyFill="1" applyBorder="1" applyAlignment="1">
      <alignment vertical="center"/>
    </xf>
    <xf numFmtId="177" fontId="9" fillId="4" borderId="8" xfId="0" applyNumberFormat="1" applyFont="1" applyFill="1" applyBorder="1" applyAlignment="1">
      <alignment vertical="center"/>
    </xf>
    <xf numFmtId="0" fontId="9" fillId="5" borderId="9" xfId="0" applyNumberFormat="1" applyFont="1" applyFill="1" applyBorder="1" applyAlignment="1">
      <alignment horizontal="center" vertical="center"/>
    </xf>
    <xf numFmtId="0" fontId="9" fillId="5" borderId="2" xfId="0" applyNumberFormat="1" applyFont="1" applyFill="1" applyBorder="1" applyAlignment="1">
      <alignment horizontal="center" vertical="center"/>
    </xf>
    <xf numFmtId="0" fontId="9" fillId="5" borderId="3" xfId="0" applyNumberFormat="1" applyFont="1" applyFill="1" applyBorder="1" applyAlignment="1">
      <alignment horizontal="center" vertical="center"/>
    </xf>
    <xf numFmtId="0" fontId="14" fillId="0" borderId="0" xfId="0" applyNumberFormat="1" applyFont="1" applyAlignment="1">
      <alignment vertical="center"/>
    </xf>
    <xf numFmtId="176" fontId="9" fillId="0" borderId="4" xfId="0" applyNumberFormat="1" applyFont="1" applyFill="1" applyBorder="1" applyAlignment="1">
      <alignment vertical="center"/>
    </xf>
    <xf numFmtId="0" fontId="15" fillId="6" borderId="10" xfId="0" applyNumberFormat="1" applyFont="1" applyFill="1" applyBorder="1" applyAlignment="1">
      <alignment horizontal="center" vertical="center"/>
    </xf>
    <xf numFmtId="0" fontId="16" fillId="6" borderId="11" xfId="0" applyNumberFormat="1" applyFont="1" applyFill="1" applyBorder="1" applyAlignment="1">
      <alignment horizontal="center" vertical="center"/>
    </xf>
    <xf numFmtId="0" fontId="15" fillId="6" borderId="11" xfId="0" applyNumberFormat="1" applyFont="1" applyFill="1" applyBorder="1" applyAlignment="1">
      <alignment horizontal="center" vertical="center"/>
    </xf>
    <xf numFmtId="176" fontId="12" fillId="0" borderId="12" xfId="0" applyNumberFormat="1" applyFont="1" applyFill="1" applyBorder="1" applyAlignment="1">
      <alignment vertical="center" shrinkToFit="1"/>
    </xf>
    <xf numFmtId="176" fontId="12" fillId="0" borderId="2" xfId="0" applyNumberFormat="1" applyFont="1" applyFill="1" applyBorder="1" applyAlignment="1">
      <alignment vertical="center" shrinkToFit="1"/>
    </xf>
    <xf numFmtId="176" fontId="4" fillId="0" borderId="13" xfId="0" applyNumberFormat="1" applyFont="1" applyFill="1" applyBorder="1" applyAlignment="1">
      <alignment vertical="center"/>
    </xf>
    <xf numFmtId="177" fontId="9" fillId="7" borderId="14" xfId="0" applyNumberFormat="1" applyFont="1" applyFill="1" applyBorder="1" applyAlignment="1">
      <alignment vertical="center"/>
    </xf>
    <xf numFmtId="177" fontId="9" fillId="7" borderId="1" xfId="0" applyNumberFormat="1" applyFont="1" applyFill="1" applyBorder="1" applyAlignment="1">
      <alignment vertical="center"/>
    </xf>
    <xf numFmtId="176" fontId="12" fillId="0" borderId="15" xfId="0" applyNumberFormat="1" applyFont="1" applyFill="1" applyBorder="1" applyAlignment="1">
      <alignment vertical="center" shrinkToFit="1"/>
    </xf>
    <xf numFmtId="0" fontId="9" fillId="5" borderId="16" xfId="0" applyNumberFormat="1" applyFont="1" applyFill="1" applyBorder="1" applyAlignment="1">
      <alignment horizontal="center" vertical="center"/>
    </xf>
    <xf numFmtId="0" fontId="9" fillId="5" borderId="15" xfId="0" applyNumberFormat="1" applyFont="1" applyFill="1" applyBorder="1" applyAlignment="1">
      <alignment horizontal="center" vertical="center"/>
    </xf>
    <xf numFmtId="176" fontId="9" fillId="0" borderId="17" xfId="0" applyNumberFormat="1" applyFont="1" applyFill="1" applyBorder="1" applyAlignment="1">
      <alignment vertical="center"/>
    </xf>
    <xf numFmtId="176" fontId="4" fillId="0" borderId="15" xfId="0" applyNumberFormat="1" applyFont="1" applyFill="1" applyBorder="1" applyAlignment="1">
      <alignment vertical="center"/>
    </xf>
    <xf numFmtId="176" fontId="11" fillId="0" borderId="17" xfId="0" applyNumberFormat="1" applyFont="1" applyBorder="1" applyAlignment="1">
      <alignment vertical="center"/>
    </xf>
    <xf numFmtId="176" fontId="11" fillId="0" borderId="17" xfId="0" applyNumberFormat="1" applyFont="1" applyFill="1" applyBorder="1" applyAlignment="1">
      <alignment vertical="center"/>
    </xf>
    <xf numFmtId="176" fontId="12" fillId="0" borderId="18" xfId="0" applyNumberFormat="1" applyFont="1" applyFill="1" applyBorder="1" applyAlignment="1">
      <alignment vertical="center" shrinkToFit="1"/>
    </xf>
    <xf numFmtId="176" fontId="4" fillId="0" borderId="19" xfId="0" applyNumberFormat="1" applyFont="1" applyFill="1" applyBorder="1" applyAlignment="1">
      <alignment vertical="center"/>
    </xf>
    <xf numFmtId="0" fontId="0" fillId="0" borderId="0" xfId="0" applyNumberFormat="1" applyFont="1" applyAlignment="1">
      <alignment horizontal="center" vertical="center"/>
    </xf>
    <xf numFmtId="0" fontId="17" fillId="0" borderId="0" xfId="0" applyNumberFormat="1" applyFont="1" applyAlignment="1">
      <alignment horizontal="center" vertical="center"/>
    </xf>
    <xf numFmtId="0" fontId="0" fillId="0" borderId="0" xfId="0" applyNumberFormat="1" applyFont="1" applyAlignment="1">
      <alignment horizontal="center" vertical="center"/>
    </xf>
    <xf numFmtId="14" fontId="0" fillId="0" borderId="0" xfId="0" applyNumberFormat="1" applyFont="1" applyAlignment="1">
      <alignment vertical="center"/>
    </xf>
    <xf numFmtId="14" fontId="0" fillId="0" borderId="0" xfId="0" applyNumberFormat="1" applyFont="1" applyAlignment="1">
      <alignment horizontal="center" vertical="center"/>
    </xf>
    <xf numFmtId="0" fontId="2" fillId="0" borderId="0" xfId="1" applyNumberFormat="1" applyFill="1" applyAlignment="1">
      <alignment horizontal="center" vertical="center" shrinkToFit="1"/>
    </xf>
    <xf numFmtId="0" fontId="18" fillId="0" borderId="0" xfId="1" applyNumberFormat="1" applyFont="1" applyFill="1" applyBorder="1" applyAlignment="1">
      <alignment horizontal="center" vertical="center" shrinkToFit="1"/>
    </xf>
    <xf numFmtId="0" fontId="19" fillId="0" borderId="0" xfId="1" applyNumberFormat="1" applyFont="1" applyFill="1" applyAlignment="1">
      <alignment shrinkToFit="1"/>
    </xf>
    <xf numFmtId="0" fontId="18" fillId="0" borderId="0" xfId="1" applyNumberFormat="1" applyFont="1" applyFill="1" applyAlignment="1">
      <alignment vertical="center" shrinkToFit="1"/>
    </xf>
    <xf numFmtId="0" fontId="2" fillId="0" borderId="0" xfId="1" applyNumberFormat="1" applyFill="1" applyAlignment="1">
      <alignment vertical="center" shrinkToFit="1"/>
    </xf>
    <xf numFmtId="0" fontId="2" fillId="0" borderId="20" xfId="1" applyNumberFormat="1" applyFont="1" applyFill="1" applyBorder="1" applyAlignment="1">
      <alignment horizontal="center" vertical="center" shrinkToFit="1"/>
    </xf>
    <xf numFmtId="0" fontId="2" fillId="0" borderId="20" xfId="1" applyNumberFormat="1" applyFont="1" applyFill="1" applyBorder="1" applyAlignment="1">
      <alignment horizontal="center" vertical="center" shrinkToFit="1"/>
    </xf>
    <xf numFmtId="0" fontId="17" fillId="0" borderId="20" xfId="1" applyNumberFormat="1" applyFont="1" applyFill="1" applyBorder="1" applyAlignment="1">
      <alignment horizontal="center" vertical="center" shrinkToFit="1"/>
    </xf>
    <xf numFmtId="0" fontId="2" fillId="0" borderId="21" xfId="1" applyNumberFormat="1" applyFont="1" applyFill="1" applyBorder="1" applyAlignment="1">
      <alignment horizontal="center" vertical="center" shrinkToFit="1"/>
    </xf>
    <xf numFmtId="0" fontId="2" fillId="0" borderId="21" xfId="1" applyNumberFormat="1" applyFont="1" applyFill="1" applyBorder="1" applyAlignment="1">
      <alignment horizontal="center" vertical="center" shrinkToFit="1"/>
    </xf>
    <xf numFmtId="0" fontId="20" fillId="0" borderId="21" xfId="1" applyNumberFormat="1" applyFont="1" applyFill="1" applyBorder="1" applyAlignment="1">
      <alignment horizontal="center" vertical="center" shrinkToFit="1"/>
    </xf>
    <xf numFmtId="0" fontId="21" fillId="0" borderId="21" xfId="1" applyNumberFormat="1" applyFont="1" applyFill="1" applyBorder="1" applyAlignment="1">
      <alignment horizontal="center" vertical="center" shrinkToFit="1"/>
    </xf>
    <xf numFmtId="0" fontId="21" fillId="0" borderId="21" xfId="1" applyNumberFormat="1" applyFont="1" applyFill="1" applyBorder="1" applyAlignment="1">
      <alignment horizontal="center" vertical="center" shrinkToFit="1"/>
    </xf>
    <xf numFmtId="0" fontId="22" fillId="0" borderId="21" xfId="1" applyNumberFormat="1" applyFont="1" applyFill="1" applyBorder="1" applyAlignment="1">
      <alignment horizontal="center" vertical="center" shrinkToFit="1"/>
    </xf>
    <xf numFmtId="0" fontId="2" fillId="0" borderId="21" xfId="1" applyNumberFormat="1" applyFont="1" applyFill="1" applyBorder="1" applyAlignment="1">
      <alignment horizontal="center" vertical="center" shrinkToFit="1"/>
    </xf>
    <xf numFmtId="0" fontId="2" fillId="0" borderId="22" xfId="1" applyNumberFormat="1" applyFill="1" applyBorder="1" applyAlignment="1">
      <alignment vertical="center" shrinkToFit="1"/>
    </xf>
    <xf numFmtId="0" fontId="2" fillId="0" borderId="23" xfId="1" applyNumberFormat="1" applyFill="1" applyBorder="1" applyAlignment="1">
      <alignment vertical="center" shrinkToFit="1"/>
    </xf>
    <xf numFmtId="0" fontId="2" fillId="0" borderId="24" xfId="1" applyNumberFormat="1" applyFill="1" applyBorder="1" applyAlignment="1">
      <alignment vertical="center" shrinkToFit="1"/>
    </xf>
    <xf numFmtId="0" fontId="23" fillId="0" borderId="21" xfId="1" applyNumberFormat="1" applyFont="1" applyFill="1" applyBorder="1" applyAlignment="1">
      <alignment horizontal="center" vertical="center" shrinkToFit="1"/>
    </xf>
    <xf numFmtId="0" fontId="24" fillId="0"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2" fillId="0" borderId="21" xfId="0" applyNumberFormat="1" applyFont="1" applyFill="1" applyBorder="1" applyAlignment="1">
      <alignment horizontal="center" vertical="center" shrinkToFit="1"/>
    </xf>
    <xf numFmtId="0" fontId="0" fillId="0" borderId="25" xfId="0" applyNumberFormat="1" applyFont="1" applyFill="1" applyBorder="1" applyAlignment="1">
      <alignment horizontal="center" vertical="center" shrinkToFit="1"/>
    </xf>
    <xf numFmtId="0" fontId="2" fillId="0" borderId="25" xfId="0" applyNumberFormat="1" applyFont="1" applyFill="1" applyBorder="1" applyAlignment="1">
      <alignment horizontal="center" vertical="center" shrinkToFit="1"/>
    </xf>
    <xf numFmtId="0" fontId="2" fillId="0" borderId="25"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ill="1" applyAlignment="1">
      <alignment horizontal="left" vertical="center" shrinkToFit="1"/>
    </xf>
    <xf numFmtId="0" fontId="2" fillId="8" borderId="21" xfId="1" applyNumberFormat="1" applyFont="1" applyFill="1" applyBorder="1" applyAlignment="1">
      <alignment horizontal="center" vertical="center" shrinkToFit="1"/>
    </xf>
    <xf numFmtId="0" fontId="2" fillId="8" borderId="21" xfId="1" applyNumberFormat="1" applyFont="1" applyFill="1" applyBorder="1" applyAlignment="1">
      <alignment horizontal="center" vertical="center" shrinkToFit="1"/>
    </xf>
    <xf numFmtId="0" fontId="2" fillId="9" borderId="21" xfId="1" applyNumberFormat="1" applyFont="1" applyFill="1" applyBorder="1" applyAlignment="1">
      <alignment horizontal="center" vertical="center" shrinkToFit="1"/>
    </xf>
    <xf numFmtId="0" fontId="20" fillId="9" borderId="21" xfId="1" applyNumberFormat="1" applyFont="1" applyFill="1" applyBorder="1" applyAlignment="1">
      <alignment horizontal="center" vertical="center" shrinkToFit="1"/>
    </xf>
    <xf numFmtId="0" fontId="2" fillId="0" borderId="0" xfId="1" applyNumberFormat="1" applyFill="1" applyBorder="1" applyAlignment="1">
      <alignment vertical="center" shrinkToFit="1"/>
    </xf>
    <xf numFmtId="0" fontId="2" fillId="9" borderId="21" xfId="1" applyNumberFormat="1" applyFont="1" applyFill="1" applyBorder="1" applyAlignment="1">
      <alignment horizontal="center" vertical="center" shrinkToFit="1"/>
    </xf>
    <xf numFmtId="0" fontId="20" fillId="10" borderId="20" xfId="1" applyNumberFormat="1" applyFont="1" applyFill="1" applyBorder="1" applyAlignment="1">
      <alignment horizontal="center" vertical="center" shrinkToFit="1"/>
    </xf>
    <xf numFmtId="0" fontId="2" fillId="10" borderId="20"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10" borderId="0" xfId="1" applyNumberFormat="1" applyFont="1" applyFill="1" applyAlignment="1">
      <alignment horizontal="center" vertical="center" shrinkToFit="1"/>
    </xf>
    <xf numFmtId="0" fontId="20" fillId="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17" fillId="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11" borderId="21" xfId="1" applyNumberFormat="1" applyFont="1" applyFill="1" applyBorder="1" applyAlignment="1">
      <alignment horizontal="center" vertical="center" shrinkToFit="1"/>
    </xf>
    <xf numFmtId="0" fontId="2" fillId="11"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3" fillId="0" borderId="21" xfId="0"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1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3" fillId="0" borderId="1" xfId="0" applyNumberFormat="1" applyFont="1" applyBorder="1" applyAlignment="1">
      <alignment horizontal="center" vertical="center"/>
    </xf>
    <xf numFmtId="0" fontId="2" fillId="0" borderId="0" xfId="1" applyNumberFormat="1" applyFont="1" applyFill="1" applyAlignment="1">
      <alignment horizontal="center" vertical="center" shrinkToFit="1"/>
    </xf>
    <xf numFmtId="0" fontId="20" fillId="0" borderId="1" xfId="0" applyNumberFormat="1" applyFont="1" applyBorder="1" applyAlignment="1">
      <alignment horizontal="center" vertical="center"/>
    </xf>
    <xf numFmtId="0" fontId="17"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14" fontId="0" fillId="0" borderId="1" xfId="0" applyNumberFormat="1" applyFont="1" applyBorder="1" applyAlignment="1">
      <alignment horizontal="center" vertical="center"/>
    </xf>
    <xf numFmtId="0" fontId="0" fillId="0" borderId="1" xfId="0" applyNumberFormat="1" applyFont="1" applyFill="1" applyBorder="1" applyAlignment="1">
      <alignment horizontal="center" vertical="center"/>
    </xf>
    <xf numFmtId="0" fontId="17" fillId="0" borderId="1" xfId="0" applyNumberFormat="1" applyFont="1" applyFill="1" applyBorder="1" applyAlignment="1">
      <alignment horizontal="center" vertical="center"/>
    </xf>
    <xf numFmtId="14" fontId="0" fillId="0" borderId="1" xfId="0" applyNumberFormat="1" applyFont="1" applyFill="1" applyBorder="1" applyAlignment="1">
      <alignment horizontal="center" vertical="center"/>
    </xf>
    <xf numFmtId="0" fontId="3" fillId="9" borderId="0" xfId="0" applyNumberFormat="1" applyFont="1" applyFill="1" applyAlignment="1">
      <alignment vertical="center"/>
    </xf>
    <xf numFmtId="0" fontId="20" fillId="9" borderId="1" xfId="0" applyNumberFormat="1" applyFont="1" applyFill="1" applyBorder="1" applyAlignment="1">
      <alignment horizontal="center" vertical="center"/>
    </xf>
    <xf numFmtId="0" fontId="3" fillId="10" borderId="0" xfId="0" applyNumberFormat="1" applyFont="1" applyFill="1" applyAlignment="1">
      <alignment horizontal="center" vertical="center"/>
    </xf>
    <xf numFmtId="0" fontId="20" fillId="10" borderId="1" xfId="0" applyNumberFormat="1" applyFont="1" applyFill="1" applyBorder="1" applyAlignment="1">
      <alignment horizontal="center" vertical="center"/>
    </xf>
    <xf numFmtId="0" fontId="2" fillId="0" borderId="0" xfId="1" applyNumberFormat="1" applyFont="1" applyFill="1" applyAlignment="1">
      <alignment horizontal="center" vertical="center" shrinkToFit="1"/>
    </xf>
    <xf numFmtId="0" fontId="2" fillId="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0" fillId="0" borderId="21" xfId="1" applyNumberFormat="1" applyFont="1" applyFill="1" applyBorder="1" applyAlignment="1">
      <alignment horizontal="center" vertical="center" wrapText="1" shrinkToFit="1"/>
    </xf>
    <xf numFmtId="0" fontId="20" fillId="0" borderId="22" xfId="1" applyNumberFormat="1" applyFont="1" applyFill="1" applyBorder="1" applyAlignment="1">
      <alignment vertical="center" shrinkToFit="1"/>
    </xf>
    <xf numFmtId="0" fontId="20" fillId="0" borderId="0" xfId="1" applyNumberFormat="1" applyFont="1" applyFill="1" applyAlignment="1">
      <alignment vertical="center" shrinkToFit="1"/>
    </xf>
    <xf numFmtId="0" fontId="2" fillId="0" borderId="0" xfId="1" applyNumberFormat="1" applyFont="1" applyFill="1" applyAlignment="1">
      <alignment vertical="center" shrinkToFit="1"/>
    </xf>
    <xf numFmtId="0" fontId="2" fillId="0" borderId="22" xfId="1" applyNumberFormat="1" applyFont="1" applyFill="1" applyBorder="1" applyAlignment="1">
      <alignment vertical="center" shrinkToFit="1"/>
    </xf>
    <xf numFmtId="0" fontId="2" fillId="0" borderId="0" xfId="1" applyNumberFormat="1" applyFont="1" applyFill="1" applyBorder="1" applyAlignment="1">
      <alignment vertical="center"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3" fillId="0" borderId="1" xfId="0" applyNumberFormat="1" applyFont="1" applyBorder="1" applyAlignment="1">
      <alignment horizontal="center" vertical="center"/>
    </xf>
    <xf numFmtId="0" fontId="20" fillId="0" borderId="21" xfId="1" applyNumberFormat="1" applyFont="1" applyFill="1" applyBorder="1" applyAlignment="1">
      <alignment horizontal="center" vertical="center" wrapText="1" shrinkToFit="1"/>
    </xf>
    <xf numFmtId="0" fontId="2"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2" fillId="0" borderId="21" xfId="1" applyNumberFormat="1" applyFont="1" applyBorder="1" applyAlignment="1">
      <alignment horizontal="center" vertical="center" shrinkToFit="1"/>
    </xf>
    <xf numFmtId="0" fontId="0" fillId="0" borderId="21" xfId="0" applyNumberFormat="1" applyFont="1" applyBorder="1" applyAlignment="1">
      <alignment horizontal="center" vertical="center" shrinkToFit="1"/>
    </xf>
    <xf numFmtId="0" fontId="17" fillId="0" borderId="21" xfId="1" applyNumberFormat="1" applyFont="1" applyFill="1" applyBorder="1" applyAlignment="1">
      <alignment horizontal="center" vertical="center" shrinkToFit="1"/>
    </xf>
    <xf numFmtId="0" fontId="2" fillId="0" borderId="0" xfId="1" applyNumberFormat="1" applyFont="1" applyFill="1" applyAlignment="1">
      <alignment horizontal="center" vertical="center" shrinkToFit="1"/>
    </xf>
    <xf numFmtId="0" fontId="3" fillId="0" borderId="1" xfId="0" applyNumberFormat="1" applyFont="1" applyBorder="1" applyAlignment="1">
      <alignment horizontal="center" vertical="center"/>
    </xf>
    <xf numFmtId="0" fontId="0" fillId="0" borderId="0" xfId="0" applyNumberFormat="1" applyFont="1" applyBorder="1" applyAlignment="1">
      <alignment horizontal="center" vertical="center"/>
    </xf>
    <xf numFmtId="0" fontId="17" fillId="0" borderId="0" xfId="0" applyNumberFormat="1" applyFont="1" applyBorder="1" applyAlignment="1">
      <alignment horizontal="center" vertical="center"/>
    </xf>
    <xf numFmtId="14" fontId="0" fillId="0" borderId="0" xfId="0" applyNumberFormat="1" applyFont="1" applyBorder="1" applyAlignment="1">
      <alignment horizontal="center" vertical="center"/>
    </xf>
    <xf numFmtId="0" fontId="2" fillId="0" borderId="21" xfId="1" applyNumberFormat="1" applyFont="1" applyFill="1" applyBorder="1" applyAlignment="1">
      <alignment horizontal="center" vertical="center" wrapText="1" shrinkToFit="1"/>
    </xf>
    <xf numFmtId="0" fontId="0" fillId="0" borderId="1" xfId="0" applyNumberFormat="1" applyFont="1" applyFill="1" applyBorder="1" applyAlignment="1">
      <alignment horizontal="center" vertical="center"/>
    </xf>
    <xf numFmtId="0" fontId="3" fillId="8" borderId="1" xfId="0" applyNumberFormat="1" applyFont="1" applyFill="1" applyBorder="1" applyAlignment="1">
      <alignment horizontal="center" vertical="center"/>
    </xf>
    <xf numFmtId="41" fontId="0" fillId="8" borderId="1" xfId="3" applyNumberFormat="1" applyFont="1" applyFill="1" applyBorder="1" applyAlignment="1">
      <alignment vertical="center"/>
    </xf>
    <xf numFmtId="0" fontId="3" fillId="12" borderId="1" xfId="0" applyNumberFormat="1" applyFont="1" applyFill="1" applyBorder="1" applyAlignment="1">
      <alignment horizontal="center" vertical="center"/>
    </xf>
    <xf numFmtId="41" fontId="0" fillId="12" borderId="1" xfId="3" applyNumberFormat="1" applyFont="1" applyFill="1" applyBorder="1" applyAlignment="1">
      <alignment vertical="center"/>
    </xf>
    <xf numFmtId="0" fontId="3" fillId="11" borderId="1" xfId="0" applyNumberFormat="1" applyFont="1" applyFill="1" applyBorder="1" applyAlignment="1">
      <alignment horizontal="center" vertical="center"/>
    </xf>
    <xf numFmtId="41" fontId="0" fillId="11" borderId="1" xfId="3" applyNumberFormat="1" applyFont="1" applyFill="1" applyBorder="1" applyAlignment="1">
      <alignment vertical="center"/>
    </xf>
    <xf numFmtId="0" fontId="0" fillId="13" borderId="1" xfId="0" applyNumberFormat="1" applyFont="1" applyFill="1" applyBorder="1" applyAlignment="1">
      <alignment horizontal="center" vertical="center"/>
    </xf>
    <xf numFmtId="0" fontId="2" fillId="0" borderId="0" xfId="1" applyNumberFormat="1" applyFont="1" applyFill="1" applyAlignment="1">
      <alignment horizontal="center" vertical="center" shrinkToFit="1"/>
    </xf>
    <xf numFmtId="0" fontId="25" fillId="13" borderId="1" xfId="0" applyNumberFormat="1" applyFont="1" applyFill="1" applyBorder="1" applyAlignment="1">
      <alignment horizontal="center" vertical="center"/>
    </xf>
    <xf numFmtId="41" fontId="26" fillId="8" borderId="1" xfId="3" applyNumberFormat="1" applyFont="1" applyFill="1" applyBorder="1" applyAlignment="1">
      <alignment vertical="center"/>
    </xf>
    <xf numFmtId="41" fontId="26" fillId="12" borderId="1" xfId="3" applyNumberFormat="1" applyFont="1" applyFill="1" applyBorder="1" applyAlignment="1">
      <alignment vertical="center"/>
    </xf>
    <xf numFmtId="41" fontId="26" fillId="11" borderId="1" xfId="3" applyNumberFormat="1" applyFont="1" applyFill="1" applyBorder="1" applyAlignment="1">
      <alignment vertical="center"/>
    </xf>
    <xf numFmtId="0" fontId="20" fillId="0" borderId="0" xfId="1" applyNumberFormat="1" applyFont="1" applyFill="1" applyAlignment="1">
      <alignment horizontal="center" vertical="center" shrinkToFit="1"/>
    </xf>
    <xf numFmtId="0" fontId="2" fillId="0" borderId="0" xfId="1" applyNumberFormat="1" applyFont="1" applyFill="1" applyAlignment="1">
      <alignment horizontal="center" vertical="center" shrinkToFit="1"/>
    </xf>
    <xf numFmtId="0" fontId="0" fillId="14" borderId="1" xfId="0" applyNumberFormat="1" applyFont="1" applyFill="1" applyBorder="1" applyAlignment="1">
      <alignment horizontal="center" vertical="center"/>
    </xf>
    <xf numFmtId="0" fontId="2" fillId="0" borderId="0" xfId="1" applyNumberFormat="1" applyFont="1" applyFill="1" applyAlignment="1">
      <alignment horizontal="center" vertical="center" shrinkToFit="1"/>
    </xf>
    <xf numFmtId="0" fontId="27" fillId="0" borderId="22" xfId="1" applyNumberFormat="1" applyFont="1" applyFill="1" applyBorder="1" applyAlignment="1">
      <alignment vertical="center" shrinkToFit="1"/>
    </xf>
    <xf numFmtId="0" fontId="2" fillId="0" borderId="0" xfId="1" applyNumberFormat="1" applyFont="1" applyFill="1" applyAlignment="1">
      <alignment horizontal="center" vertical="center" shrinkToFit="1"/>
    </xf>
    <xf numFmtId="0" fontId="27" fillId="0" borderId="0" xfId="1" applyNumberFormat="1" applyFont="1" applyFill="1" applyAlignment="1">
      <alignment vertical="center" shrinkToFit="1"/>
    </xf>
    <xf numFmtId="0" fontId="27" fillId="0" borderId="21" xfId="1" applyNumberFormat="1" applyFont="1" applyFill="1" applyBorder="1" applyAlignment="1">
      <alignment horizontal="center" vertical="center" shrinkToFit="1"/>
    </xf>
    <xf numFmtId="0" fontId="27" fillId="0" borderId="1" xfId="0" applyNumberFormat="1" applyFont="1" applyBorder="1" applyAlignment="1">
      <alignment horizontal="center" vertical="center"/>
    </xf>
    <xf numFmtId="176" fontId="4" fillId="0" borderId="26" xfId="0" applyNumberFormat="1" applyFont="1" applyFill="1" applyBorder="1" applyAlignment="1">
      <alignment vertical="center"/>
    </xf>
    <xf numFmtId="0" fontId="28" fillId="0" borderId="1" xfId="0" applyNumberFormat="1" applyFont="1" applyBorder="1" applyAlignment="1">
      <alignment vertical="center"/>
    </xf>
    <xf numFmtId="0" fontId="28" fillId="0" borderId="1" xfId="0" applyNumberFormat="1" applyFont="1" applyFill="1" applyBorder="1" applyAlignment="1">
      <alignment horizontal="center" vertical="center" shrinkToFit="1"/>
    </xf>
    <xf numFmtId="0" fontId="0" fillId="0" borderId="1" xfId="0" applyNumberFormat="1" applyFont="1" applyBorder="1" applyAlignment="1">
      <alignment vertical="center"/>
    </xf>
    <xf numFmtId="0" fontId="29" fillId="0" borderId="0" xfId="0" applyNumberFormat="1" applyFont="1" applyAlignment="1">
      <alignment horizontal="center" vertical="center"/>
    </xf>
    <xf numFmtId="0" fontId="16" fillId="6" borderId="10" xfId="0" applyNumberFormat="1" applyFont="1" applyFill="1" applyBorder="1" applyAlignment="1">
      <alignment horizontal="center" vertical="center"/>
    </xf>
    <xf numFmtId="0" fontId="16" fillId="6" borderId="11" xfId="0" applyNumberFormat="1" applyFont="1" applyFill="1" applyBorder="1" applyAlignment="1">
      <alignment horizontal="center" vertical="center"/>
    </xf>
    <xf numFmtId="0" fontId="15" fillId="16" borderId="11" xfId="0" applyNumberFormat="1" applyFont="1" applyFill="1" applyBorder="1" applyAlignment="1">
      <alignment horizontal="center" vertical="center"/>
    </xf>
    <xf numFmtId="0" fontId="15" fillId="17" borderId="11" xfId="0" applyNumberFormat="1" applyFont="1" applyFill="1" applyBorder="1" applyAlignment="1">
      <alignment horizontal="center" vertical="center" shrinkToFit="1"/>
    </xf>
    <xf numFmtId="0" fontId="9" fillId="17" borderId="11" xfId="0" applyNumberFormat="1" applyFont="1" applyFill="1" applyBorder="1" applyAlignment="1">
      <alignment horizontal="center" vertical="center" shrinkToFit="1"/>
    </xf>
    <xf numFmtId="0" fontId="30" fillId="0" borderId="0" xfId="0" quotePrefix="1" applyNumberFormat="1" applyFont="1" applyBorder="1" applyAlignment="1">
      <alignment horizontal="center" vertical="center"/>
    </xf>
    <xf numFmtId="0" fontId="9" fillId="5" borderId="29" xfId="0" applyNumberFormat="1" applyFont="1" applyFill="1" applyBorder="1" applyAlignment="1">
      <alignment horizontal="center" vertical="center"/>
    </xf>
    <xf numFmtId="0" fontId="9" fillId="5" borderId="30" xfId="0" applyNumberFormat="1" applyFont="1" applyFill="1" applyBorder="1" applyAlignment="1">
      <alignment horizontal="center" vertical="center"/>
    </xf>
    <xf numFmtId="0" fontId="31" fillId="5" borderId="31" xfId="0" applyNumberFormat="1" applyFont="1" applyFill="1" applyBorder="1" applyAlignment="1">
      <alignment horizontal="center" vertical="center"/>
    </xf>
    <xf numFmtId="0" fontId="9" fillId="5" borderId="11" xfId="0" applyNumberFormat="1" applyFont="1" applyFill="1" applyBorder="1" applyAlignment="1">
      <alignment horizontal="center" vertical="center"/>
    </xf>
    <xf numFmtId="0" fontId="32" fillId="5" borderId="31" xfId="0" applyNumberFormat="1" applyFont="1" applyFill="1" applyBorder="1" applyAlignment="1">
      <alignment horizontal="center" vertical="center"/>
    </xf>
    <xf numFmtId="0" fontId="33" fillId="18" borderId="11" xfId="0" applyNumberFormat="1" applyFont="1" applyFill="1" applyBorder="1" applyAlignment="1">
      <alignment vertical="center"/>
    </xf>
    <xf numFmtId="0" fontId="34" fillId="19" borderId="31" xfId="0" applyNumberFormat="1" applyFont="1" applyFill="1" applyBorder="1" applyAlignment="1">
      <alignment vertical="center"/>
    </xf>
    <xf numFmtId="0" fontId="34" fillId="19" borderId="32" xfId="0" applyNumberFormat="1" applyFont="1" applyFill="1" applyBorder="1" applyAlignment="1">
      <alignment vertical="center"/>
    </xf>
    <xf numFmtId="0" fontId="34" fillId="20" borderId="31" xfId="0" applyNumberFormat="1" applyFont="1" applyFill="1" applyBorder="1" applyAlignment="1">
      <alignment vertical="center"/>
    </xf>
    <xf numFmtId="0" fontId="34" fillId="20" borderId="32" xfId="0" applyNumberFormat="1" applyFont="1" applyFill="1" applyBorder="1" applyAlignment="1">
      <alignment vertical="center"/>
    </xf>
    <xf numFmtId="0" fontId="35" fillId="21" borderId="31" xfId="0" quotePrefix="1" applyNumberFormat="1" applyFont="1" applyFill="1" applyBorder="1" applyAlignment="1">
      <alignment horizontal="center" vertical="center"/>
    </xf>
    <xf numFmtId="0" fontId="35" fillId="21" borderId="31" xfId="0" applyNumberFormat="1" applyFont="1" applyFill="1" applyBorder="1" applyAlignment="1">
      <alignment horizontal="center" vertical="center"/>
    </xf>
    <xf numFmtId="0" fontId="16" fillId="15" borderId="33" xfId="0" applyNumberFormat="1" applyFont="1" applyFill="1" applyBorder="1" applyAlignment="1">
      <alignment horizontal="center" vertical="center" wrapText="1"/>
    </xf>
    <xf numFmtId="0" fontId="36" fillId="0" borderId="34" xfId="0" applyNumberFormat="1" applyFont="1" applyBorder="1" applyAlignment="1">
      <alignment vertical="center"/>
    </xf>
    <xf numFmtId="0" fontId="15" fillId="22" borderId="35" xfId="0" applyNumberFormat="1" applyFont="1" applyFill="1" applyBorder="1" applyAlignment="1">
      <alignment horizontal="center" vertical="center" wrapText="1"/>
    </xf>
    <xf numFmtId="0" fontId="37" fillId="17" borderId="36" xfId="0" applyNumberFormat="1" applyFont="1" applyFill="1" applyBorder="1" applyAlignment="1">
      <alignment horizontal="center" vertical="center"/>
    </xf>
    <xf numFmtId="0" fontId="36" fillId="19" borderId="37" xfId="0" applyNumberFormat="1" applyFont="1" applyFill="1" applyBorder="1" applyAlignment="1">
      <alignment vertical="center"/>
    </xf>
    <xf numFmtId="0" fontId="16" fillId="23" borderId="35" xfId="0" applyNumberFormat="1" applyFont="1" applyFill="1" applyBorder="1" applyAlignment="1">
      <alignment horizontal="center" vertical="center"/>
    </xf>
    <xf numFmtId="0" fontId="16" fillId="23" borderId="37" xfId="0" applyNumberFormat="1" applyFont="1" applyFill="1" applyBorder="1" applyAlignment="1">
      <alignment horizontal="center" vertical="center"/>
    </xf>
    <xf numFmtId="0" fontId="36" fillId="20" borderId="37" xfId="0" applyNumberFormat="1" applyFont="1" applyFill="1" applyBorder="1" applyAlignment="1">
      <alignment vertical="center"/>
    </xf>
    <xf numFmtId="0" fontId="9" fillId="16" borderId="11" xfId="0" applyNumberFormat="1" applyFont="1" applyFill="1" applyBorder="1" applyAlignment="1">
      <alignment horizontal="center" vertical="center"/>
    </xf>
    <xf numFmtId="0" fontId="9" fillId="24" borderId="38" xfId="0" applyNumberFormat="1" applyFont="1" applyFill="1" applyBorder="1" applyAlignment="1">
      <alignment horizontal="center" vertical="center"/>
    </xf>
    <xf numFmtId="0" fontId="9" fillId="24" borderId="39" xfId="0" applyNumberFormat="1" applyFont="1" applyFill="1" applyBorder="1" applyAlignment="1">
      <alignment horizontal="center" vertical="center"/>
    </xf>
    <xf numFmtId="0" fontId="9" fillId="24" borderId="40" xfId="0" applyNumberFormat="1" applyFont="1" applyFill="1" applyBorder="1" applyAlignment="1">
      <alignment horizontal="center" vertical="center"/>
    </xf>
    <xf numFmtId="0" fontId="15" fillId="24" borderId="11" xfId="0" applyNumberFormat="1" applyFont="1" applyFill="1" applyBorder="1" applyAlignment="1">
      <alignment horizontal="center" vertical="center"/>
    </xf>
    <xf numFmtId="0" fontId="15" fillId="25" borderId="11" xfId="0" applyNumberFormat="1" applyFont="1" applyFill="1" applyBorder="1" applyAlignment="1">
      <alignment horizontal="center" vertical="center" shrinkToFit="1"/>
    </xf>
    <xf numFmtId="0" fontId="9" fillId="25" borderId="11" xfId="0" applyNumberFormat="1" applyFont="1" applyFill="1" applyBorder="1" applyAlignment="1">
      <alignment horizontal="center" vertical="center" shrinkToFit="1"/>
    </xf>
    <xf numFmtId="0" fontId="9" fillId="24" borderId="11" xfId="0" applyNumberFormat="1" applyFont="1" applyFill="1" applyBorder="1" applyAlignment="1">
      <alignment horizontal="center" vertical="center"/>
    </xf>
    <xf numFmtId="0" fontId="15" fillId="25" borderId="11" xfId="0" applyNumberFormat="1" applyFont="1" applyFill="1" applyBorder="1" applyAlignment="1">
      <alignment horizontal="center" vertical="center"/>
    </xf>
    <xf numFmtId="0" fontId="9" fillId="25" borderId="11" xfId="0" applyNumberFormat="1" applyFont="1" applyFill="1" applyBorder="1" applyAlignment="1">
      <alignment horizontal="center" vertical="center"/>
    </xf>
    <xf numFmtId="0" fontId="37" fillId="25" borderId="38" xfId="0" applyNumberFormat="1" applyFont="1" applyFill="1" applyBorder="1" applyAlignment="1">
      <alignment horizontal="center" vertical="center"/>
    </xf>
    <xf numFmtId="0" fontId="13" fillId="25" borderId="38" xfId="0" applyNumberFormat="1" applyFont="1" applyFill="1" applyBorder="1" applyAlignment="1">
      <alignment horizontal="center" vertical="center"/>
    </xf>
    <xf numFmtId="0" fontId="37" fillId="17" borderId="27" xfId="0" applyNumberFormat="1" applyFont="1" applyFill="1" applyBorder="1" applyAlignment="1">
      <alignment horizontal="center" vertical="center"/>
    </xf>
    <xf numFmtId="0" fontId="37" fillId="17" borderId="2" xfId="0" applyNumberFormat="1" applyFont="1" applyFill="1" applyBorder="1" applyAlignment="1">
      <alignment horizontal="center" vertical="center"/>
    </xf>
    <xf numFmtId="0" fontId="37" fillId="17" borderId="41" xfId="0" applyNumberFormat="1" applyFont="1" applyFill="1" applyBorder="1" applyAlignment="1">
      <alignment horizontal="center" vertical="center"/>
    </xf>
    <xf numFmtId="0" fontId="37" fillId="25" borderId="28" xfId="0" applyNumberFormat="1" applyFont="1" applyFill="1" applyBorder="1" applyAlignment="1">
      <alignment horizontal="center" vertical="center"/>
    </xf>
    <xf numFmtId="0" fontId="37" fillId="25" borderId="12" xfId="0" applyNumberFormat="1" applyFont="1" applyFill="1" applyBorder="1" applyAlignment="1">
      <alignment horizontal="center" vertical="center"/>
    </xf>
    <xf numFmtId="0" fontId="37" fillId="25" borderId="42" xfId="0" applyNumberFormat="1" applyFont="1" applyFill="1" applyBorder="1" applyAlignment="1">
      <alignment horizontal="center" vertical="center"/>
    </xf>
    <xf numFmtId="0" fontId="9" fillId="3" borderId="1" xfId="0" applyNumberFormat="1" applyFont="1" applyFill="1" applyBorder="1" applyAlignment="1">
      <alignment horizontal="center" vertical="center"/>
    </xf>
    <xf numFmtId="0" fontId="9" fillId="16" borderId="38" xfId="0" applyNumberFormat="1" applyFont="1" applyFill="1" applyBorder="1" applyAlignment="1">
      <alignment horizontal="center" vertical="center"/>
    </xf>
    <xf numFmtId="0" fontId="9" fillId="16" borderId="39" xfId="0" applyNumberFormat="1" applyFont="1" applyFill="1" applyBorder="1" applyAlignment="1">
      <alignment horizontal="center" vertical="center"/>
    </xf>
    <xf numFmtId="0" fontId="15" fillId="17" borderId="27" xfId="0" applyNumberFormat="1" applyFont="1" applyFill="1" applyBorder="1" applyAlignment="1">
      <alignment horizontal="center" vertical="center"/>
    </xf>
    <xf numFmtId="0" fontId="15" fillId="17" borderId="41" xfId="0" applyNumberFormat="1" applyFont="1" applyFill="1" applyBorder="1" applyAlignment="1">
      <alignment horizontal="center" vertical="center"/>
    </xf>
    <xf numFmtId="0" fontId="38" fillId="26" borderId="11" xfId="0" applyNumberFormat="1" applyFont="1" applyFill="1" applyBorder="1" applyAlignment="1">
      <alignment horizontal="center" vertical="center"/>
    </xf>
    <xf numFmtId="0" fontId="39" fillId="26" borderId="11" xfId="0" applyNumberFormat="1" applyFont="1" applyFill="1" applyBorder="1" applyAlignment="1">
      <alignment horizontal="center" vertical="center"/>
    </xf>
    <xf numFmtId="0" fontId="37" fillId="17" borderId="38" xfId="0" applyNumberFormat="1" applyFont="1" applyFill="1" applyBorder="1" applyAlignment="1">
      <alignment horizontal="center" vertical="center"/>
    </xf>
    <xf numFmtId="0" fontId="13" fillId="17" borderId="38" xfId="0" applyNumberFormat="1" applyFont="1" applyFill="1" applyBorder="1" applyAlignment="1">
      <alignment horizontal="center" vertical="center"/>
    </xf>
    <xf numFmtId="0" fontId="40" fillId="0" borderId="0" xfId="1" applyNumberFormat="1" applyFont="1" applyFill="1" applyBorder="1" applyAlignment="1">
      <alignment horizontal="center" vertical="center" shrinkToFit="1"/>
    </xf>
    <xf numFmtId="0" fontId="3" fillId="13" borderId="1" xfId="0" applyNumberFormat="1" applyFont="1" applyFill="1" applyBorder="1" applyAlignment="1">
      <alignment horizontal="center" vertical="center"/>
    </xf>
    <xf numFmtId="0" fontId="3" fillId="13" borderId="7" xfId="0" applyNumberFormat="1" applyFont="1" applyFill="1" applyBorder="1" applyAlignment="1">
      <alignment horizontal="center" vertical="center"/>
    </xf>
    <xf numFmtId="0" fontId="3" fillId="13" borderId="43" xfId="0" applyNumberFormat="1" applyFont="1" applyFill="1" applyBorder="1" applyAlignment="1">
      <alignment horizontal="center" vertical="center"/>
    </xf>
    <xf numFmtId="0" fontId="3" fillId="13" borderId="14" xfId="0" applyNumberFormat="1" applyFont="1" applyFill="1" applyBorder="1" applyAlignment="1">
      <alignment horizontal="center" vertical="center"/>
    </xf>
  </cellXfs>
  <cellStyles count="5">
    <cellStyle name="쉼표 [0]" xfId="3" builtinId="6"/>
    <cellStyle name="표준" xfId="0" builtinId="0"/>
    <cellStyle name="표준 10 5" xfId="2"/>
    <cellStyle name="표준 2" xfId="1"/>
    <cellStyle name="표준 2 2" xfId="4"/>
  </cellStyles>
  <dxfs count="9">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border>
        <left style="thin">
          <color rgb="FF9C0006"/>
        </left>
        <right style="thin">
          <color rgb="FF9C0006"/>
        </right>
        <top style="thin">
          <color rgb="FF9C0006"/>
        </top>
        <bottom style="thin">
          <color rgb="FF9C0006"/>
        </bottom>
      </border>
    </dxf>
    <dxf>
      <fill>
        <patternFill>
          <bgColor rgb="FFFF0000"/>
        </patternFill>
      </fill>
    </dxf>
    <dxf>
      <fill>
        <patternFill>
          <bgColor rgb="FFFF0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ppData/Local/Microsoft/Windows/INetCache/IE/QMOIIY5B/&#49888;&#44508;%20&#45824;&#50668;&#49548;%20&#51312;&#49324;(&#44053;&#45224;&#44288;&#47532;&#49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esktop/&#51089;&#50629;&#51648;&#49884;/20200911%20&#51089;&#50629;&#51648;&#49884;%20&#48143;%20&#50756;&#47308;%20&#47532;&#49828;&#53944;(&#49888;&#44508;&#50577;&#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조사서 - 2020년 (하반기) 신규대여소 구축"/>
    </sheetNames>
    <sheetDataSet>
      <sheetData sheetId="0">
        <row r="36">
          <cell r="E36" t="str">
            <v>강동구32</v>
          </cell>
          <cell r="G36" t="str">
            <v>강동리버스트6단지</v>
          </cell>
          <cell r="H36" t="str">
            <v>아리수로93가길 77</v>
          </cell>
          <cell r="I36">
            <v>10</v>
          </cell>
          <cell r="J36">
            <v>45</v>
          </cell>
          <cell r="K36" t="str">
            <v>오태환</v>
          </cell>
          <cell r="L36" t="str">
            <v>가능</v>
          </cell>
        </row>
        <row r="37">
          <cell r="E37" t="str">
            <v>강동구33</v>
          </cell>
          <cell r="G37" t="str">
            <v>강동리버스트7단지</v>
          </cell>
          <cell r="H37" t="str">
            <v>아리수로93가길 70</v>
          </cell>
          <cell r="I37">
            <v>10</v>
          </cell>
          <cell r="J37">
            <v>45</v>
          </cell>
          <cell r="K37" t="str">
            <v>오태환</v>
          </cell>
          <cell r="L37" t="str">
            <v>가능</v>
          </cell>
        </row>
        <row r="38">
          <cell r="E38" t="str">
            <v>강동구34</v>
          </cell>
          <cell r="G38" t="str">
            <v>강동리버스트8단지</v>
          </cell>
          <cell r="H38" t="str">
            <v>강일동 80번지 일대</v>
          </cell>
          <cell r="I38">
            <v>20</v>
          </cell>
          <cell r="J38">
            <v>45</v>
          </cell>
          <cell r="K38" t="str">
            <v>오태환</v>
          </cell>
          <cell r="L38" t="str">
            <v>가능</v>
          </cell>
        </row>
        <row r="39">
          <cell r="E39" t="str">
            <v>강동구35</v>
          </cell>
          <cell r="G39" t="str">
            <v>강동리엔파크9단지</v>
          </cell>
          <cell r="H39" t="str">
            <v>강일동 475-2</v>
          </cell>
          <cell r="I39">
            <v>10</v>
          </cell>
          <cell r="J39">
            <v>45</v>
          </cell>
          <cell r="K39" t="str">
            <v>오태환</v>
          </cell>
          <cell r="L39" t="str">
            <v>가능</v>
          </cell>
        </row>
        <row r="40">
          <cell r="E40" t="str">
            <v>강동구36</v>
          </cell>
          <cell r="G40" t="str">
            <v>강동구음식물재활용센터</v>
          </cell>
          <cell r="H40" t="str">
            <v>아리수로87가길 275</v>
          </cell>
          <cell r="I40">
            <v>6</v>
          </cell>
          <cell r="J40">
            <v>45</v>
          </cell>
          <cell r="K40" t="str">
            <v>오태환</v>
          </cell>
          <cell r="L40" t="str">
            <v>가능</v>
          </cell>
        </row>
        <row r="41">
          <cell r="E41" t="str">
            <v>강서구1</v>
          </cell>
          <cell r="F41">
            <v>3752</v>
          </cell>
          <cell r="G41" t="str">
            <v>염창동관음삼성아파트</v>
          </cell>
          <cell r="H41" t="str">
            <v>양천로656</v>
          </cell>
          <cell r="I41">
            <v>10</v>
          </cell>
          <cell r="J41">
            <v>45</v>
          </cell>
          <cell r="K41" t="str">
            <v>유동렬</v>
          </cell>
          <cell r="L41" t="str">
            <v>가능</v>
          </cell>
          <cell r="M41" t="str">
            <v/>
          </cell>
          <cell r="P41">
            <v>0</v>
          </cell>
        </row>
        <row r="42">
          <cell r="E42" t="str">
            <v>강서구2</v>
          </cell>
          <cell r="F42" t="str">
            <v/>
          </cell>
          <cell r="G42" t="str">
            <v>염창제일동물병원</v>
          </cell>
          <cell r="H42" t="str">
            <v>양천로651</v>
          </cell>
          <cell r="I42">
            <v>10</v>
          </cell>
          <cell r="J42">
            <v>45</v>
          </cell>
          <cell r="K42" t="str">
            <v>유동렬</v>
          </cell>
          <cell r="L42" t="str">
            <v>불가</v>
          </cell>
          <cell r="M42" t="str">
            <v/>
          </cell>
          <cell r="P42" t="str">
            <v>보도폭 협소</v>
          </cell>
        </row>
        <row r="43">
          <cell r="E43" t="str">
            <v>강서구3</v>
          </cell>
          <cell r="F43" t="str">
            <v/>
          </cell>
          <cell r="G43" t="str">
            <v>호돌이어린이공원</v>
          </cell>
          <cell r="H43" t="str">
            <v>화곡동906-26</v>
          </cell>
          <cell r="I43">
            <v>10</v>
          </cell>
          <cell r="J43">
            <v>45</v>
          </cell>
          <cell r="K43" t="str">
            <v>유동렬</v>
          </cell>
          <cell r="L43" t="str">
            <v>불가</v>
          </cell>
          <cell r="M43" t="str">
            <v/>
          </cell>
          <cell r="P43" t="str">
            <v>보도폭 협소</v>
          </cell>
        </row>
        <row r="44">
          <cell r="E44" t="str">
            <v>강서구4</v>
          </cell>
          <cell r="F44">
            <v>3753</v>
          </cell>
          <cell r="G44" t="str">
            <v>공항중학교 버스정류장</v>
          </cell>
          <cell r="H44" t="str">
            <v>공항동9-12</v>
          </cell>
          <cell r="I44">
            <v>10</v>
          </cell>
          <cell r="J44">
            <v>90</v>
          </cell>
          <cell r="K44" t="str">
            <v>유동렬</v>
          </cell>
          <cell r="L44" t="str">
            <v>가능</v>
          </cell>
          <cell r="M44" t="str">
            <v/>
          </cell>
          <cell r="P44">
            <v>0</v>
          </cell>
        </row>
        <row r="45">
          <cell r="E45" t="str">
            <v>강서구5</v>
          </cell>
          <cell r="F45">
            <v>3754</v>
          </cell>
          <cell r="G45" t="str">
            <v>대원시장</v>
          </cell>
          <cell r="H45" t="str">
            <v>강서로211</v>
          </cell>
          <cell r="I45">
            <v>10</v>
          </cell>
          <cell r="J45">
            <v>45</v>
          </cell>
          <cell r="K45" t="str">
            <v>유동렬</v>
          </cell>
          <cell r="L45" t="str">
            <v>가능</v>
          </cell>
          <cell r="M45" t="str">
            <v/>
          </cell>
          <cell r="P45">
            <v>0</v>
          </cell>
        </row>
        <row r="46">
          <cell r="E46" t="str">
            <v>강서구6</v>
          </cell>
          <cell r="F46">
            <v>3755</v>
          </cell>
          <cell r="G46" t="str">
            <v>신광명어린이공원</v>
          </cell>
          <cell r="H46" t="str">
            <v>내발산동761</v>
          </cell>
          <cell r="I46">
            <v>10</v>
          </cell>
          <cell r="J46">
            <v>45</v>
          </cell>
          <cell r="K46" t="str">
            <v>유동렬</v>
          </cell>
          <cell r="L46" t="str">
            <v>가능</v>
          </cell>
          <cell r="M46" t="str">
            <v/>
          </cell>
          <cell r="P46" t="str">
            <v>주정차불가</v>
          </cell>
        </row>
        <row r="47">
          <cell r="E47" t="str">
            <v>강서구7</v>
          </cell>
          <cell r="F47" t="str">
            <v/>
          </cell>
          <cell r="G47" t="str">
            <v>내촌마을</v>
          </cell>
          <cell r="H47" t="str">
            <v>개화동로11길3-7</v>
          </cell>
          <cell r="I47">
            <v>10</v>
          </cell>
          <cell r="J47">
            <v>45</v>
          </cell>
          <cell r="K47" t="str">
            <v>유동렬</v>
          </cell>
          <cell r="L47" t="str">
            <v>불가</v>
          </cell>
          <cell r="M47" t="str">
            <v/>
          </cell>
          <cell r="P47" t="str">
            <v>차량 진출입 불가</v>
          </cell>
        </row>
        <row r="48">
          <cell r="E48" t="str">
            <v>강서구8</v>
          </cell>
          <cell r="F48" t="str">
            <v/>
          </cell>
          <cell r="G48" t="str">
            <v>신방화역 8번출구</v>
          </cell>
          <cell r="H48" t="str">
            <v>초원로16길3-9</v>
          </cell>
          <cell r="I48">
            <v>10</v>
          </cell>
          <cell r="J48">
            <v>45</v>
          </cell>
          <cell r="K48" t="str">
            <v>유동렬</v>
          </cell>
          <cell r="L48" t="str">
            <v>조건부가능</v>
          </cell>
          <cell r="M48" t="str">
            <v/>
          </cell>
          <cell r="P48" t="str">
            <v>일반자전거 거치대 철거필요/주정차 어려움</v>
          </cell>
        </row>
        <row r="49">
          <cell r="E49" t="str">
            <v>강서구9</v>
          </cell>
          <cell r="F49">
            <v>3756</v>
          </cell>
          <cell r="G49" t="str">
            <v>마곡힐스테이트 정문</v>
          </cell>
          <cell r="H49" t="str">
            <v>마곡중앙3로74</v>
          </cell>
          <cell r="I49">
            <v>10</v>
          </cell>
          <cell r="J49">
            <v>45</v>
          </cell>
          <cell r="K49" t="str">
            <v>유동렬</v>
          </cell>
          <cell r="L49" t="str">
            <v>가능</v>
          </cell>
          <cell r="M49" t="str">
            <v/>
          </cell>
          <cell r="P49" t="str">
            <v>보도폭 협소</v>
          </cell>
        </row>
        <row r="50">
          <cell r="E50" t="str">
            <v>강서구10</v>
          </cell>
          <cell r="F50">
            <v>3757</v>
          </cell>
          <cell r="G50" t="str">
            <v>신방화역 6번출구</v>
          </cell>
          <cell r="H50" t="str">
            <v>방화대로294</v>
          </cell>
          <cell r="I50">
            <v>10</v>
          </cell>
          <cell r="J50">
            <v>45</v>
          </cell>
          <cell r="K50" t="str">
            <v>유동렬</v>
          </cell>
          <cell r="L50" t="str">
            <v>가능</v>
          </cell>
          <cell r="M50" t="str">
            <v/>
          </cell>
          <cell r="P50" t="str">
            <v>일반자전거 거치대 철거필요/주정차 어려움</v>
          </cell>
        </row>
        <row r="51">
          <cell r="E51" t="str">
            <v>강서구11</v>
          </cell>
          <cell r="F51" t="str">
            <v/>
          </cell>
          <cell r="G51" t="str">
            <v>서울항공비즈니스고등학교</v>
          </cell>
          <cell r="H51" t="str">
            <v>방화대로34길13</v>
          </cell>
          <cell r="I51">
            <v>10</v>
          </cell>
          <cell r="J51">
            <v>45</v>
          </cell>
          <cell r="K51" t="str">
            <v>유동렬</v>
          </cell>
          <cell r="L51" t="str">
            <v>불가</v>
          </cell>
          <cell r="M51" t="str">
            <v/>
          </cell>
          <cell r="P51" t="str">
            <v>어린이보호구역</v>
          </cell>
        </row>
        <row r="52">
          <cell r="E52" t="str">
            <v>강서구12</v>
          </cell>
          <cell r="F52" t="str">
            <v/>
          </cell>
          <cell r="G52" t="str">
            <v>공항고등학교 정문</v>
          </cell>
          <cell r="H52" t="str">
            <v>방화대로34길43</v>
          </cell>
          <cell r="I52">
            <v>10</v>
          </cell>
          <cell r="J52">
            <v>45</v>
          </cell>
          <cell r="K52" t="str">
            <v>유동렬</v>
          </cell>
          <cell r="L52" t="str">
            <v>불가</v>
          </cell>
          <cell r="M52" t="str">
            <v/>
          </cell>
          <cell r="P52" t="str">
            <v>어린이보호구역</v>
          </cell>
        </row>
        <row r="53">
          <cell r="E53" t="str">
            <v>강서구13</v>
          </cell>
          <cell r="F53" t="str">
            <v/>
          </cell>
          <cell r="G53" t="str">
            <v>공항고등학교 후문</v>
          </cell>
          <cell r="H53" t="str">
            <v>방화대로34길43</v>
          </cell>
          <cell r="I53">
            <v>10</v>
          </cell>
          <cell r="J53">
            <v>45</v>
          </cell>
          <cell r="K53" t="str">
            <v>유동렬</v>
          </cell>
          <cell r="L53" t="str">
            <v>불가</v>
          </cell>
          <cell r="M53" t="str">
            <v/>
          </cell>
          <cell r="P53" t="str">
            <v>보도폭 협소</v>
          </cell>
        </row>
        <row r="54">
          <cell r="E54" t="str">
            <v>강서구14</v>
          </cell>
          <cell r="F54">
            <v>3758</v>
          </cell>
          <cell r="G54" t="str">
            <v>서울남부출입국관리소</v>
          </cell>
          <cell r="H54" t="str">
            <v>마곡동730-280</v>
          </cell>
          <cell r="I54">
            <v>10</v>
          </cell>
          <cell r="J54">
            <v>45</v>
          </cell>
          <cell r="K54" t="str">
            <v>유동렬</v>
          </cell>
          <cell r="L54" t="str">
            <v>가능</v>
          </cell>
          <cell r="M54" t="str">
            <v/>
          </cell>
          <cell r="P54">
            <v>0</v>
          </cell>
        </row>
        <row r="55">
          <cell r="E55" t="str">
            <v>강서구15</v>
          </cell>
          <cell r="F55">
            <v>3759</v>
          </cell>
          <cell r="G55" t="str">
            <v>서울이대병원</v>
          </cell>
          <cell r="H55" t="str">
            <v>마곡동728-10</v>
          </cell>
          <cell r="I55">
            <v>10</v>
          </cell>
          <cell r="J55">
            <v>45</v>
          </cell>
          <cell r="K55" t="str">
            <v>유동렬</v>
          </cell>
          <cell r="L55" t="str">
            <v>가능</v>
          </cell>
          <cell r="M55" t="str">
            <v/>
          </cell>
          <cell r="P55">
            <v>0</v>
          </cell>
        </row>
        <row r="56">
          <cell r="E56" t="str">
            <v>강서구16</v>
          </cell>
          <cell r="F56">
            <v>3760</v>
          </cell>
          <cell r="G56" t="str">
            <v>발산역 8번 출구</v>
          </cell>
          <cell r="H56" t="str">
            <v>마곡동727-1222</v>
          </cell>
          <cell r="I56">
            <v>10</v>
          </cell>
          <cell r="J56">
            <v>45</v>
          </cell>
          <cell r="K56" t="str">
            <v>유동렬</v>
          </cell>
          <cell r="L56" t="str">
            <v>가능</v>
          </cell>
          <cell r="M56" t="str">
            <v/>
          </cell>
          <cell r="P56" t="str">
            <v>주정차 어려움(교통량 혼잡)</v>
          </cell>
        </row>
        <row r="57">
          <cell r="E57" t="str">
            <v>강서구17</v>
          </cell>
          <cell r="F57">
            <v>3761</v>
          </cell>
          <cell r="G57" t="str">
            <v>나이아가라관광호텔</v>
          </cell>
          <cell r="H57" t="str">
            <v>양천로743</v>
          </cell>
          <cell r="I57">
            <v>10</v>
          </cell>
          <cell r="J57">
            <v>45</v>
          </cell>
          <cell r="K57" t="str">
            <v>유동렬</v>
          </cell>
          <cell r="L57" t="str">
            <v>가능</v>
          </cell>
          <cell r="M57" t="str">
            <v/>
          </cell>
          <cell r="P57" t="str">
            <v>주정차 어려움(교통량 혼잡)</v>
          </cell>
        </row>
        <row r="58">
          <cell r="E58" t="str">
            <v>강서구18</v>
          </cell>
          <cell r="F58" t="str">
            <v/>
          </cell>
          <cell r="G58" t="str">
            <v>탑건진선미아파트</v>
          </cell>
          <cell r="H58" t="str">
            <v>초록마을로166</v>
          </cell>
          <cell r="I58">
            <v>10</v>
          </cell>
          <cell r="J58">
            <v>45</v>
          </cell>
          <cell r="K58" t="str">
            <v>유동렬</v>
          </cell>
          <cell r="L58" t="str">
            <v>불가</v>
          </cell>
          <cell r="M58" t="str">
            <v/>
          </cell>
          <cell r="P58" t="str">
            <v>보도폭 협소</v>
          </cell>
        </row>
        <row r="59">
          <cell r="E59" t="str">
            <v>강서구19</v>
          </cell>
          <cell r="F59">
            <v>3762</v>
          </cell>
          <cell r="G59" t="str">
            <v>웰라이빌아파트</v>
          </cell>
          <cell r="H59" t="str">
            <v>강서로5나길104</v>
          </cell>
          <cell r="I59">
            <v>10</v>
          </cell>
          <cell r="J59">
            <v>45</v>
          </cell>
          <cell r="K59" t="str">
            <v>유동렬</v>
          </cell>
          <cell r="L59" t="str">
            <v>가능</v>
          </cell>
          <cell r="M59" t="str">
            <v/>
          </cell>
          <cell r="P59" t="str">
            <v>공영주차장과 주정차 협조필요</v>
          </cell>
        </row>
        <row r="60">
          <cell r="E60" t="str">
            <v>강서구20</v>
          </cell>
          <cell r="F60">
            <v>3763</v>
          </cell>
          <cell r="G60" t="str">
            <v>등촌태영아파트</v>
          </cell>
          <cell r="H60" t="str">
            <v>양천로590</v>
          </cell>
          <cell r="I60">
            <v>10</v>
          </cell>
          <cell r="J60">
            <v>45</v>
          </cell>
          <cell r="K60" t="str">
            <v>유동렬</v>
          </cell>
          <cell r="L60" t="str">
            <v>가능</v>
          </cell>
          <cell r="M60" t="str">
            <v/>
          </cell>
          <cell r="P60">
            <v>0</v>
          </cell>
        </row>
        <row r="61">
          <cell r="E61" t="str">
            <v>강서구21</v>
          </cell>
          <cell r="F61">
            <v>3764</v>
          </cell>
          <cell r="G61" t="str">
            <v>염창한화꿈에그린아파트 정문</v>
          </cell>
          <cell r="H61" t="str">
            <v>공항대로75길17</v>
          </cell>
          <cell r="I61">
            <v>10</v>
          </cell>
          <cell r="J61">
            <v>45</v>
          </cell>
          <cell r="K61" t="str">
            <v>유동렬</v>
          </cell>
          <cell r="L61" t="str">
            <v>가능</v>
          </cell>
          <cell r="M61" t="str">
            <v/>
          </cell>
          <cell r="P61">
            <v>0</v>
          </cell>
        </row>
        <row r="62">
          <cell r="E62" t="str">
            <v>강서구22</v>
          </cell>
          <cell r="F62" t="str">
            <v/>
          </cell>
          <cell r="G62" t="str">
            <v>강서대학교입구교차로</v>
          </cell>
          <cell r="H62" t="str">
            <v>화곡로235</v>
          </cell>
          <cell r="I62">
            <v>10</v>
          </cell>
          <cell r="J62">
            <v>45</v>
          </cell>
          <cell r="K62" t="str">
            <v>유동렬</v>
          </cell>
          <cell r="L62" t="str">
            <v>불가</v>
          </cell>
          <cell r="M62" t="str">
            <v/>
          </cell>
          <cell r="P62" t="str">
            <v>어린이보호구역</v>
          </cell>
        </row>
        <row r="63">
          <cell r="E63" t="str">
            <v>강서구23</v>
          </cell>
          <cell r="F63">
            <v>3765</v>
          </cell>
          <cell r="G63" t="str">
            <v>문소빌딩</v>
          </cell>
          <cell r="H63" t="str">
            <v>화곡로229</v>
          </cell>
          <cell r="I63">
            <v>10</v>
          </cell>
          <cell r="J63">
            <v>45</v>
          </cell>
          <cell r="K63" t="str">
            <v>유동렬</v>
          </cell>
          <cell r="L63" t="str">
            <v>가능</v>
          </cell>
          <cell r="M63" t="str">
            <v/>
          </cell>
          <cell r="P63">
            <v>0</v>
          </cell>
        </row>
        <row r="64">
          <cell r="E64" t="str">
            <v>강서구24</v>
          </cell>
          <cell r="F64">
            <v>3766</v>
          </cell>
          <cell r="G64" t="str">
            <v>강서문화센터</v>
          </cell>
          <cell r="H64" t="str">
            <v>화곡로215</v>
          </cell>
          <cell r="I64">
            <v>10</v>
          </cell>
          <cell r="J64">
            <v>45</v>
          </cell>
          <cell r="K64" t="str">
            <v>유동렬</v>
          </cell>
          <cell r="L64" t="str">
            <v>가능</v>
          </cell>
          <cell r="M64" t="str">
            <v/>
          </cell>
          <cell r="P64">
            <v>0</v>
          </cell>
        </row>
        <row r="65">
          <cell r="E65" t="str">
            <v>강서구25</v>
          </cell>
          <cell r="F65" t="str">
            <v/>
          </cell>
          <cell r="G65" t="str">
            <v>화곡본동시장 입구</v>
          </cell>
          <cell r="H65" t="str">
            <v>화곡로206</v>
          </cell>
          <cell r="I65">
            <v>10</v>
          </cell>
          <cell r="J65">
            <v>45</v>
          </cell>
          <cell r="K65" t="str">
            <v>유동렬</v>
          </cell>
          <cell r="L65" t="str">
            <v>확인필요</v>
          </cell>
          <cell r="M65" t="str">
            <v/>
          </cell>
          <cell r="P65" t="str">
            <v>주정차 불가(교통량혼잡)/안전사고 우려</v>
          </cell>
        </row>
        <row r="66">
          <cell r="E66" t="str">
            <v>강서구26</v>
          </cell>
          <cell r="F66">
            <v>3767</v>
          </cell>
          <cell r="G66" t="str">
            <v>대원빌딩</v>
          </cell>
          <cell r="H66" t="str">
            <v>화곡로228</v>
          </cell>
          <cell r="I66">
            <v>10</v>
          </cell>
          <cell r="J66">
            <v>45</v>
          </cell>
          <cell r="K66" t="str">
            <v>유동렬</v>
          </cell>
          <cell r="L66" t="str">
            <v>가능</v>
          </cell>
          <cell r="M66" t="str">
            <v/>
          </cell>
          <cell r="P66">
            <v>0</v>
          </cell>
        </row>
        <row r="67">
          <cell r="E67" t="str">
            <v>강서구27</v>
          </cell>
          <cell r="F67">
            <v>3768</v>
          </cell>
          <cell r="G67" t="str">
            <v>동도센트리움오피스텔</v>
          </cell>
          <cell r="H67" t="str">
            <v>화곡로278</v>
          </cell>
          <cell r="I67">
            <v>10</v>
          </cell>
          <cell r="J67">
            <v>45</v>
          </cell>
          <cell r="K67" t="str">
            <v>유동렬</v>
          </cell>
          <cell r="L67" t="str">
            <v>가능</v>
          </cell>
          <cell r="M67" t="str">
            <v/>
          </cell>
          <cell r="P67">
            <v>0</v>
          </cell>
        </row>
        <row r="68">
          <cell r="E68" t="str">
            <v>강서구28</v>
          </cell>
          <cell r="F68">
            <v>3769</v>
          </cell>
          <cell r="G68" t="str">
            <v>태승훼미리아파트 앞</v>
          </cell>
          <cell r="H68" t="str">
            <v>국회대로7길 175</v>
          </cell>
          <cell r="I68">
            <v>10</v>
          </cell>
          <cell r="J68">
            <v>90</v>
          </cell>
          <cell r="K68" t="str">
            <v>유동렬</v>
          </cell>
          <cell r="L68" t="str">
            <v>가능</v>
          </cell>
          <cell r="M68" t="str">
            <v/>
          </cell>
          <cell r="P68" t="str">
            <v>주정차 불가(교통량혼잡)/안전사고 우려</v>
          </cell>
        </row>
        <row r="69">
          <cell r="E69" t="str">
            <v>강서구29</v>
          </cell>
          <cell r="F69">
            <v>3770</v>
          </cell>
          <cell r="G69" t="str">
            <v>신도금잔디아파트 앞</v>
          </cell>
          <cell r="H69" t="str">
            <v>국회대로7길 91</v>
          </cell>
          <cell r="I69">
            <v>10</v>
          </cell>
          <cell r="J69">
            <v>90</v>
          </cell>
          <cell r="K69" t="str">
            <v>유동렬</v>
          </cell>
          <cell r="L69" t="str">
            <v>가능</v>
          </cell>
          <cell r="M69" t="str">
            <v/>
          </cell>
          <cell r="P69" t="str">
            <v>주정차 불가(교통량혼잡)/안전사고 우려</v>
          </cell>
        </row>
        <row r="70">
          <cell r="E70" t="str">
            <v>강서구30</v>
          </cell>
          <cell r="F70">
            <v>3771</v>
          </cell>
          <cell r="G70" t="str">
            <v>강서센트리빌3차아파트</v>
          </cell>
          <cell r="H70" t="str">
            <v>방화대로41길6</v>
          </cell>
          <cell r="I70">
            <v>10</v>
          </cell>
          <cell r="J70">
            <v>45</v>
          </cell>
          <cell r="K70" t="str">
            <v>유동렬</v>
          </cell>
          <cell r="L70" t="str">
            <v>가능</v>
          </cell>
          <cell r="M70" t="str">
            <v/>
          </cell>
          <cell r="P70">
            <v>0</v>
          </cell>
        </row>
        <row r="71">
          <cell r="E71" t="str">
            <v>강서구31</v>
          </cell>
          <cell r="F71">
            <v>3772</v>
          </cell>
          <cell r="G71" t="str">
            <v>길성그랑프리텔아파트</v>
          </cell>
          <cell r="H71" t="str">
            <v>방화대로319</v>
          </cell>
          <cell r="I71">
            <v>10</v>
          </cell>
          <cell r="J71">
            <v>45</v>
          </cell>
          <cell r="K71" t="str">
            <v>유동렬</v>
          </cell>
          <cell r="L71" t="str">
            <v>가능</v>
          </cell>
          <cell r="M71" t="str">
            <v/>
          </cell>
          <cell r="P71">
            <v>0</v>
          </cell>
        </row>
        <row r="72">
          <cell r="E72" t="str">
            <v>강서구32</v>
          </cell>
          <cell r="F72">
            <v>3773</v>
          </cell>
          <cell r="G72" t="str">
            <v>마곡레포츠센터</v>
          </cell>
          <cell r="H72" t="str">
            <v>양천로251</v>
          </cell>
          <cell r="I72">
            <v>20</v>
          </cell>
          <cell r="J72">
            <v>45</v>
          </cell>
          <cell r="K72" t="str">
            <v>유동렬</v>
          </cell>
          <cell r="L72" t="str">
            <v>가능</v>
          </cell>
          <cell r="M72" t="str">
            <v/>
          </cell>
          <cell r="P72">
            <v>0</v>
          </cell>
        </row>
        <row r="73">
          <cell r="E73" t="str">
            <v>강서구33</v>
          </cell>
          <cell r="F73">
            <v>3774</v>
          </cell>
          <cell r="G73" t="str">
            <v>강서구민올림픽체육센터</v>
          </cell>
          <cell r="H73" t="str">
            <v>화곡로65길 62251</v>
          </cell>
          <cell r="I73">
            <v>15</v>
          </cell>
          <cell r="J73">
            <v>45</v>
          </cell>
          <cell r="K73" t="str">
            <v>유동렬</v>
          </cell>
          <cell r="L73" t="str">
            <v>가능</v>
          </cell>
          <cell r="M73" t="str">
            <v/>
          </cell>
          <cell r="P73">
            <v>0</v>
          </cell>
        </row>
        <row r="74">
          <cell r="E74" t="str">
            <v>강서구34</v>
          </cell>
          <cell r="F74">
            <v>3775</v>
          </cell>
          <cell r="G74" t="str">
            <v>가양오토갤러리</v>
          </cell>
          <cell r="H74" t="str">
            <v>강서로74길58</v>
          </cell>
          <cell r="I74">
            <v>10</v>
          </cell>
          <cell r="J74">
            <v>45</v>
          </cell>
          <cell r="K74" t="str">
            <v>유동렬</v>
          </cell>
          <cell r="L74" t="str">
            <v>가능</v>
          </cell>
          <cell r="M74" t="str">
            <v/>
          </cell>
          <cell r="P74">
            <v>0</v>
          </cell>
        </row>
        <row r="75">
          <cell r="E75" t="str">
            <v>강서구35</v>
          </cell>
          <cell r="F75" t="str">
            <v/>
          </cell>
          <cell r="G75" t="str">
            <v>더리브골드타워</v>
          </cell>
          <cell r="H75" t="str">
            <v>양천로400-12</v>
          </cell>
          <cell r="I75">
            <v>10</v>
          </cell>
          <cell r="J75">
            <v>45</v>
          </cell>
          <cell r="K75" t="str">
            <v>유동렬</v>
          </cell>
          <cell r="L75" t="str">
            <v>확인필요</v>
          </cell>
          <cell r="M75" t="str">
            <v/>
          </cell>
          <cell r="P75" t="str">
            <v>주정차 불가(교통량혼잡)/안전사고 우려</v>
          </cell>
        </row>
        <row r="76">
          <cell r="E76" t="str">
            <v>강서구36</v>
          </cell>
          <cell r="F76" t="str">
            <v/>
          </cell>
          <cell r="G76" t="str">
            <v>어위쉬예다인오피스텔</v>
          </cell>
          <cell r="H76" t="str">
            <v>양찬로452</v>
          </cell>
          <cell r="I76">
            <v>10</v>
          </cell>
          <cell r="J76">
            <v>45</v>
          </cell>
          <cell r="K76" t="str">
            <v>유동렬</v>
          </cell>
          <cell r="L76" t="str">
            <v>확인필요</v>
          </cell>
          <cell r="M76" t="str">
            <v/>
          </cell>
          <cell r="P76" t="str">
            <v>주정차 불가(방송국차량 대기장)/안전사고 우려</v>
          </cell>
        </row>
        <row r="77">
          <cell r="E77" t="str">
            <v>강서구37</v>
          </cell>
          <cell r="F77">
            <v>3776</v>
          </cell>
          <cell r="G77" t="str">
            <v>김포공항교차로</v>
          </cell>
          <cell r="H77" t="str">
            <v>방화동651-1</v>
          </cell>
          <cell r="I77">
            <v>10</v>
          </cell>
          <cell r="J77">
            <v>90</v>
          </cell>
          <cell r="K77" t="str">
            <v>유동렬</v>
          </cell>
          <cell r="L77" t="str">
            <v>가능</v>
          </cell>
          <cell r="M77" t="str">
            <v/>
          </cell>
          <cell r="P77">
            <v>0</v>
          </cell>
        </row>
        <row r="78">
          <cell r="E78" t="str">
            <v>강서구38</v>
          </cell>
          <cell r="F78">
            <v>3777</v>
          </cell>
          <cell r="G78" t="str">
            <v>롯데몰 스카이파크 앞</v>
          </cell>
          <cell r="H78" t="str">
            <v>방화동635-26</v>
          </cell>
          <cell r="I78">
            <v>10</v>
          </cell>
          <cell r="J78">
            <v>45</v>
          </cell>
          <cell r="K78" t="str">
            <v>유동렬</v>
          </cell>
          <cell r="L78" t="str">
            <v>가능</v>
          </cell>
          <cell r="M78" t="str">
            <v/>
          </cell>
          <cell r="P78">
            <v>0</v>
          </cell>
        </row>
        <row r="79">
          <cell r="E79" t="str">
            <v>강서구39</v>
          </cell>
          <cell r="F79">
            <v>3778</v>
          </cell>
          <cell r="G79" t="str">
            <v>김포공항입구 교차로</v>
          </cell>
          <cell r="H79" t="str">
            <v>방화동621-6</v>
          </cell>
          <cell r="I79">
            <v>10</v>
          </cell>
          <cell r="J79">
            <v>45</v>
          </cell>
          <cell r="K79" t="str">
            <v>유동렬</v>
          </cell>
          <cell r="L79" t="str">
            <v>가능</v>
          </cell>
          <cell r="M79" t="str">
            <v/>
          </cell>
          <cell r="P79">
            <v>0</v>
          </cell>
        </row>
        <row r="80">
          <cell r="E80" t="str">
            <v>강서구40</v>
          </cell>
          <cell r="F80">
            <v>3779</v>
          </cell>
          <cell r="G80" t="str">
            <v>유광시여성병원</v>
          </cell>
          <cell r="H80" t="str">
            <v>강서로191</v>
          </cell>
          <cell r="I80">
            <v>10</v>
          </cell>
          <cell r="J80">
            <v>45</v>
          </cell>
          <cell r="K80" t="str">
            <v>유동렬</v>
          </cell>
          <cell r="L80" t="str">
            <v>가능</v>
          </cell>
          <cell r="M80" t="str">
            <v/>
          </cell>
          <cell r="P80">
            <v>0</v>
          </cell>
        </row>
        <row r="81">
          <cell r="E81" t="str">
            <v>강서구41</v>
          </cell>
          <cell r="F81">
            <v>3780</v>
          </cell>
          <cell r="G81" t="str">
            <v>등촌서광아파트</v>
          </cell>
          <cell r="H81" t="str">
            <v>공항대로45길68-6</v>
          </cell>
          <cell r="I81">
            <v>10</v>
          </cell>
          <cell r="J81">
            <v>45</v>
          </cell>
          <cell r="K81" t="str">
            <v>유동렬</v>
          </cell>
          <cell r="L81" t="str">
            <v>가능</v>
          </cell>
          <cell r="M81" t="str">
            <v/>
          </cell>
          <cell r="P81">
            <v>0</v>
          </cell>
        </row>
        <row r="82">
          <cell r="E82" t="str">
            <v>강서구42</v>
          </cell>
          <cell r="F82" t="str">
            <v/>
          </cell>
          <cell r="G82" t="str">
            <v>영일고등학교 앞</v>
          </cell>
          <cell r="H82" t="str">
            <v>등촌로203</v>
          </cell>
          <cell r="I82">
            <v>10</v>
          </cell>
          <cell r="J82">
            <v>45</v>
          </cell>
          <cell r="K82" t="str">
            <v>유동렬</v>
          </cell>
          <cell r="L82" t="str">
            <v>확인필요</v>
          </cell>
          <cell r="M82" t="str">
            <v/>
          </cell>
          <cell r="P82" t="str">
            <v>인도 협소/위치 불분명(실사필요)</v>
          </cell>
        </row>
        <row r="83">
          <cell r="E83" t="str">
            <v>강서구43</v>
          </cell>
          <cell r="F83">
            <v>3781</v>
          </cell>
          <cell r="G83" t="str">
            <v>강서아동복지센터</v>
          </cell>
          <cell r="H83" t="str">
            <v>금낭화로26가길 130</v>
          </cell>
          <cell r="I83">
            <v>20</v>
          </cell>
          <cell r="J83">
            <v>45</v>
          </cell>
          <cell r="K83" t="str">
            <v>유동렬</v>
          </cell>
          <cell r="L83" t="str">
            <v>가능</v>
          </cell>
          <cell r="M83" t="str">
            <v/>
          </cell>
          <cell r="P83">
            <v>0</v>
          </cell>
        </row>
        <row r="84">
          <cell r="E84" t="str">
            <v>강서구44</v>
          </cell>
          <cell r="F84">
            <v>3782</v>
          </cell>
          <cell r="G84" t="str">
            <v>겸재정선미술관</v>
          </cell>
          <cell r="H84" t="str">
            <v xml:space="preserve">강서구 양천로47길 24 </v>
          </cell>
          <cell r="I84">
            <v>10</v>
          </cell>
          <cell r="J84">
            <v>45</v>
          </cell>
          <cell r="K84" t="str">
            <v>유동렬</v>
          </cell>
          <cell r="L84" t="str">
            <v>가능</v>
          </cell>
          <cell r="M84" t="str">
            <v/>
          </cell>
          <cell r="P84">
            <v>0</v>
          </cell>
        </row>
        <row r="85">
          <cell r="E85" t="str">
            <v>강서구45</v>
          </cell>
          <cell r="F85">
            <v>3783</v>
          </cell>
          <cell r="G85" t="str">
            <v>마곡금호어울림아파트</v>
          </cell>
          <cell r="H85" t="str">
            <v>강서구 양천로47길 90</v>
          </cell>
          <cell r="I85">
            <v>10</v>
          </cell>
          <cell r="J85">
            <v>45</v>
          </cell>
          <cell r="K85" t="str">
            <v>유동렬</v>
          </cell>
          <cell r="L85" t="str">
            <v>가능</v>
          </cell>
          <cell r="M85" t="str">
            <v/>
          </cell>
          <cell r="P85">
            <v>0</v>
          </cell>
        </row>
        <row r="86">
          <cell r="E86" t="str">
            <v>강서구46</v>
          </cell>
          <cell r="F86">
            <v>3784</v>
          </cell>
          <cell r="G86" t="str">
            <v>벽산아파트</v>
          </cell>
          <cell r="H86" t="str">
            <v xml:space="preserve">양천로47길 112 </v>
          </cell>
          <cell r="I86">
            <v>10</v>
          </cell>
          <cell r="J86">
            <v>45</v>
          </cell>
          <cell r="K86" t="str">
            <v>유동렬</v>
          </cell>
          <cell r="L86" t="str">
            <v>가능</v>
          </cell>
          <cell r="M86" t="str">
            <v/>
          </cell>
          <cell r="P86">
            <v>0</v>
          </cell>
        </row>
        <row r="87">
          <cell r="E87" t="str">
            <v>강서구47</v>
          </cell>
          <cell r="F87">
            <v>3785</v>
          </cell>
          <cell r="G87" t="str">
            <v>수명초등학교</v>
          </cell>
          <cell r="H87" t="str">
            <v>수명로1길84</v>
          </cell>
          <cell r="I87">
            <v>10</v>
          </cell>
          <cell r="J87">
            <v>90</v>
          </cell>
          <cell r="K87" t="str">
            <v>유동렬</v>
          </cell>
          <cell r="L87" t="str">
            <v>가능</v>
          </cell>
          <cell r="M87" t="str">
            <v/>
          </cell>
          <cell r="P87">
            <v>0</v>
          </cell>
        </row>
        <row r="88">
          <cell r="E88" t="str">
            <v>강서구48</v>
          </cell>
          <cell r="F88" t="str">
            <v/>
          </cell>
          <cell r="G88" t="str">
            <v>수명산파크4단지</v>
          </cell>
          <cell r="H88" t="str">
            <v>내발산동 751-6</v>
          </cell>
          <cell r="I88">
            <v>10</v>
          </cell>
          <cell r="J88">
            <v>90</v>
          </cell>
          <cell r="K88" t="str">
            <v>유동렬</v>
          </cell>
          <cell r="L88" t="str">
            <v>완료</v>
          </cell>
          <cell r="M88" t="str">
            <v/>
          </cell>
          <cell r="P88" t="str">
            <v>설치완료</v>
          </cell>
        </row>
        <row r="89">
          <cell r="E89" t="str">
            <v>강서구49</v>
          </cell>
          <cell r="F89" t="str">
            <v/>
          </cell>
          <cell r="G89" t="str">
            <v>안양천합수부(현대3차아파트)</v>
          </cell>
          <cell r="H89" t="str">
            <v>강서구 염창동 222</v>
          </cell>
          <cell r="I89">
            <v>10</v>
          </cell>
          <cell r="J89">
            <v>45</v>
          </cell>
          <cell r="K89" t="str">
            <v>유동렬</v>
          </cell>
          <cell r="L89" t="str">
            <v>불가</v>
          </cell>
          <cell r="M89" t="str">
            <v/>
          </cell>
          <cell r="P89" t="str">
            <v>보도폭 협소</v>
          </cell>
        </row>
        <row r="90">
          <cell r="E90" t="str">
            <v>강서구50</v>
          </cell>
          <cell r="F90">
            <v>3786</v>
          </cell>
          <cell r="G90" t="str">
            <v>강서힐스테이트 상가 앞</v>
          </cell>
          <cell r="H90" t="str">
            <v>강서구 강서로 242</v>
          </cell>
          <cell r="I90">
            <v>15</v>
          </cell>
          <cell r="J90">
            <v>45</v>
          </cell>
          <cell r="K90" t="str">
            <v>유동렬</v>
          </cell>
          <cell r="L90" t="str">
            <v>가능</v>
          </cell>
          <cell r="M90" t="str">
            <v/>
          </cell>
          <cell r="P90">
            <v>0</v>
          </cell>
        </row>
        <row r="91">
          <cell r="E91" t="str">
            <v>강서구51</v>
          </cell>
          <cell r="F91">
            <v>3787</v>
          </cell>
          <cell r="G91" t="str">
            <v>가양나들목</v>
          </cell>
          <cell r="H91" t="str">
            <v>강서구 가양동 1456-6</v>
          </cell>
          <cell r="I91">
            <v>15</v>
          </cell>
          <cell r="J91">
            <v>45</v>
          </cell>
          <cell r="K91" t="str">
            <v>유동렬</v>
          </cell>
          <cell r="L91" t="str">
            <v>가능</v>
          </cell>
          <cell r="M91" t="str">
            <v/>
          </cell>
          <cell r="P91">
            <v>0</v>
          </cell>
        </row>
        <row r="92">
          <cell r="E92" t="str">
            <v>강서구52</v>
          </cell>
          <cell r="F92">
            <v>3788</v>
          </cell>
          <cell r="G92" t="str">
            <v>정곡나들목</v>
          </cell>
          <cell r="H92" t="str">
            <v>강서구 방화동 57-5번지</v>
          </cell>
          <cell r="I92">
            <v>15</v>
          </cell>
          <cell r="J92">
            <v>45</v>
          </cell>
          <cell r="K92" t="str">
            <v>유동렬</v>
          </cell>
          <cell r="L92" t="str">
            <v>가능</v>
          </cell>
          <cell r="M92" t="str">
            <v/>
          </cell>
          <cell r="P92">
            <v>0</v>
          </cell>
        </row>
        <row r="93">
          <cell r="E93" t="str">
            <v>강서구53</v>
          </cell>
          <cell r="F93">
            <v>3789</v>
          </cell>
          <cell r="G93" t="str">
            <v>염창나들목</v>
          </cell>
          <cell r="H93" t="str">
            <v>강서구 염창동 223-4번지</v>
          </cell>
          <cell r="I93">
            <v>15</v>
          </cell>
          <cell r="J93">
            <v>45</v>
          </cell>
          <cell r="K93" t="str">
            <v>유동렬</v>
          </cell>
          <cell r="L93" t="str">
            <v>가능</v>
          </cell>
          <cell r="M93" t="str">
            <v/>
          </cell>
          <cell r="P93">
            <v>0</v>
          </cell>
        </row>
        <row r="94">
          <cell r="E94" t="str">
            <v>강서구54</v>
          </cell>
          <cell r="F94">
            <v>3790</v>
          </cell>
          <cell r="G94" t="str">
            <v>방화e편한세상아파트</v>
          </cell>
          <cell r="H94" t="str">
            <v>강서구 방화동 874-1</v>
          </cell>
          <cell r="I94">
            <v>10</v>
          </cell>
          <cell r="J94">
            <v>45</v>
          </cell>
          <cell r="K94" t="str">
            <v>유동렬</v>
          </cell>
          <cell r="L94" t="str">
            <v>가능</v>
          </cell>
          <cell r="M94" t="str">
            <v/>
          </cell>
          <cell r="P94">
            <v>0</v>
          </cell>
        </row>
        <row r="95">
          <cell r="E95" t="str">
            <v>강서구55</v>
          </cell>
          <cell r="F95">
            <v>3791</v>
          </cell>
          <cell r="G95" t="str">
            <v>마곡힐스테이트아파트 앞</v>
          </cell>
          <cell r="H95" t="str">
            <v xml:space="preserve">강서구 마곡중앙3로 74 </v>
          </cell>
          <cell r="I95">
            <v>10</v>
          </cell>
          <cell r="J95">
            <v>45</v>
          </cell>
          <cell r="K95" t="str">
            <v>유동렬</v>
          </cell>
          <cell r="L95" t="str">
            <v>가능</v>
          </cell>
          <cell r="M95" t="str">
            <v/>
          </cell>
          <cell r="P95">
            <v>0</v>
          </cell>
        </row>
        <row r="96">
          <cell r="E96" t="str">
            <v>강서구56</v>
          </cell>
          <cell r="F96" t="str">
            <v/>
          </cell>
          <cell r="G96" t="str">
            <v>공항신성빌딩 앞</v>
          </cell>
          <cell r="H96" t="str">
            <v xml:space="preserve">강서구 공항대로 49-2 </v>
          </cell>
          <cell r="I96">
            <v>10</v>
          </cell>
          <cell r="J96">
            <v>45</v>
          </cell>
          <cell r="K96" t="str">
            <v>유동렬</v>
          </cell>
          <cell r="L96" t="str">
            <v>불가</v>
          </cell>
          <cell r="P96" t="str">
            <v>보도폭 협소</v>
          </cell>
        </row>
        <row r="97">
          <cell r="E97" t="str">
            <v>강서구57</v>
          </cell>
          <cell r="F97" t="str">
            <v/>
          </cell>
          <cell r="G97" t="str">
            <v>송정역 3번출구 앞</v>
          </cell>
          <cell r="H97" t="str">
            <v>강서구 공항대로 48</v>
          </cell>
          <cell r="I97">
            <v>10</v>
          </cell>
          <cell r="J97">
            <v>45</v>
          </cell>
          <cell r="K97" t="str">
            <v>유동렬</v>
          </cell>
          <cell r="L97" t="str">
            <v>조건부가능</v>
          </cell>
          <cell r="P97" t="str">
            <v>보도폭 협소</v>
          </cell>
        </row>
        <row r="98">
          <cell r="E98" t="str">
            <v>강서구58</v>
          </cell>
          <cell r="F98" t="str">
            <v/>
          </cell>
          <cell r="G98" t="str">
            <v>마곡수명산파크7단지 710동 앞</v>
          </cell>
          <cell r="H98" t="str">
            <v>강서구 내발산동 755</v>
          </cell>
          <cell r="I98">
            <v>10</v>
          </cell>
          <cell r="J98">
            <v>45</v>
          </cell>
          <cell r="K98" t="str">
            <v>유동렬</v>
          </cell>
          <cell r="L98" t="str">
            <v>가능</v>
          </cell>
          <cell r="P98" t="str">
            <v>가능</v>
          </cell>
        </row>
        <row r="99">
          <cell r="E99" t="str">
            <v>강서구59</v>
          </cell>
          <cell r="F99" t="str">
            <v/>
          </cell>
          <cell r="G99" t="str">
            <v>그랜드아이파트아파트 앞</v>
          </cell>
          <cell r="H99" t="str">
            <v>강서구 화곡로 347</v>
          </cell>
          <cell r="I99">
            <v>15</v>
          </cell>
          <cell r="J99">
            <v>45</v>
          </cell>
          <cell r="K99" t="str">
            <v>유동렬</v>
          </cell>
          <cell r="L99" t="str">
            <v>조건부가능</v>
          </cell>
          <cell r="P99" t="str">
            <v>교차로 우회전차로(주정차 불가)</v>
          </cell>
        </row>
        <row r="100">
          <cell r="E100" t="str">
            <v>광진구1</v>
          </cell>
          <cell r="F100" t="str">
            <v/>
          </cell>
          <cell r="G100" t="str">
            <v>아차산역2번출구 올리브영</v>
          </cell>
          <cell r="H100" t="str">
            <v>광진구 천호대로 671</v>
          </cell>
          <cell r="I100">
            <v>6</v>
          </cell>
          <cell r="J100">
            <v>45</v>
          </cell>
          <cell r="K100" t="str">
            <v>한경운</v>
          </cell>
          <cell r="L100" t="str">
            <v>불가</v>
          </cell>
          <cell r="M100" t="str">
            <v/>
          </cell>
          <cell r="O100" t="str">
            <v>신설</v>
          </cell>
          <cell r="P100" t="str">
            <v>소화전인접</v>
          </cell>
        </row>
        <row r="101">
          <cell r="E101" t="str">
            <v>광진구2</v>
          </cell>
          <cell r="F101" t="str">
            <v/>
          </cell>
          <cell r="G101" t="str">
            <v>어린이대공원 정문</v>
          </cell>
          <cell r="H101" t="str">
            <v>광진구 능동 339-2</v>
          </cell>
          <cell r="I101">
            <v>12</v>
          </cell>
          <cell r="J101">
            <v>45</v>
          </cell>
          <cell r="K101" t="str">
            <v>한경운</v>
          </cell>
          <cell r="L101" t="str">
            <v>가능</v>
          </cell>
          <cell r="M101" t="str">
            <v/>
          </cell>
          <cell r="O101" t="str">
            <v>증설</v>
          </cell>
          <cell r="P101">
            <v>0</v>
          </cell>
        </row>
        <row r="102">
          <cell r="E102" t="str">
            <v>광진구3</v>
          </cell>
          <cell r="F102" t="str">
            <v/>
          </cell>
          <cell r="G102" t="str">
            <v>건대 분수광장</v>
          </cell>
          <cell r="H102" t="str">
            <v>광진구 화양동 4-16</v>
          </cell>
          <cell r="I102">
            <v>13</v>
          </cell>
          <cell r="J102">
            <v>45</v>
          </cell>
          <cell r="K102" t="str">
            <v>한경운</v>
          </cell>
          <cell r="L102" t="str">
            <v>불가</v>
          </cell>
          <cell r="M102" t="str">
            <v/>
          </cell>
          <cell r="O102" t="str">
            <v>신설, 자전거보관대 있음(철거 가능)</v>
          </cell>
          <cell r="P102" t="str">
            <v>소화전인접</v>
          </cell>
        </row>
        <row r="103">
          <cell r="E103" t="str">
            <v>광진구4</v>
          </cell>
          <cell r="F103" t="str">
            <v/>
          </cell>
          <cell r="G103" t="str">
            <v>어린이대공원역 2번출구</v>
          </cell>
          <cell r="H103" t="str">
            <v>광진구 능동 463-1</v>
          </cell>
          <cell r="I103">
            <v>10</v>
          </cell>
          <cell r="J103">
            <v>45</v>
          </cell>
          <cell r="K103" t="str">
            <v>한경운</v>
          </cell>
          <cell r="L103" t="str">
            <v>가능</v>
          </cell>
          <cell r="M103" t="str">
            <v/>
          </cell>
          <cell r="O103" t="str">
            <v>신설</v>
          </cell>
          <cell r="P103">
            <v>0</v>
          </cell>
        </row>
        <row r="104">
          <cell r="E104" t="str">
            <v>광진구5</v>
          </cell>
          <cell r="F104" t="str">
            <v/>
          </cell>
          <cell r="G104" t="str">
            <v>능동로21길 입구</v>
          </cell>
          <cell r="H104" t="str">
            <v>광진구 군자동 317</v>
          </cell>
          <cell r="I104">
            <v>10</v>
          </cell>
          <cell r="J104">
            <v>45</v>
          </cell>
          <cell r="K104" t="str">
            <v>한경운</v>
          </cell>
          <cell r="L104" t="str">
            <v>가능</v>
          </cell>
          <cell r="M104" t="str">
            <v/>
          </cell>
          <cell r="O104" t="str">
            <v>신설</v>
          </cell>
          <cell r="P104">
            <v>0</v>
          </cell>
        </row>
        <row r="105">
          <cell r="E105" t="str">
            <v>광진구6</v>
          </cell>
          <cell r="F105" t="str">
            <v/>
          </cell>
          <cell r="G105" t="str">
            <v>강변역 하부</v>
          </cell>
          <cell r="H105" t="str">
            <v>광진구 구의동 546-6</v>
          </cell>
          <cell r="I105">
            <v>7</v>
          </cell>
          <cell r="J105">
            <v>90</v>
          </cell>
          <cell r="K105" t="str">
            <v>한경운</v>
          </cell>
          <cell r="L105" t="str">
            <v>불가</v>
          </cell>
          <cell r="M105" t="str">
            <v/>
          </cell>
          <cell r="O105" t="str">
            <v>신설, 자전거보관대 있음(철거 가능)</v>
          </cell>
          <cell r="P105" t="str">
            <v>접근불가</v>
          </cell>
        </row>
        <row r="106">
          <cell r="E106" t="str">
            <v>광진구7</v>
          </cell>
          <cell r="F106" t="str">
            <v/>
          </cell>
          <cell r="G106" t="str">
            <v>광진 유진스웰</v>
          </cell>
          <cell r="H106" t="str">
            <v>광진구 아차산로78길 7</v>
          </cell>
          <cell r="I106">
            <v>10</v>
          </cell>
          <cell r="J106">
            <v>45</v>
          </cell>
          <cell r="K106" t="str">
            <v>한경운</v>
          </cell>
          <cell r="L106" t="str">
            <v>가능</v>
          </cell>
          <cell r="M106" t="str">
            <v/>
          </cell>
          <cell r="O106" t="str">
            <v>증설</v>
          </cell>
          <cell r="P106">
            <v>0</v>
          </cell>
        </row>
        <row r="107">
          <cell r="E107" t="str">
            <v>광진구8</v>
          </cell>
          <cell r="F107" t="str">
            <v/>
          </cell>
          <cell r="G107" t="str">
            <v>구의 아리수정수센터</v>
          </cell>
          <cell r="H107" t="str">
            <v>광진구 광장동 535-1</v>
          </cell>
          <cell r="I107">
            <v>10</v>
          </cell>
          <cell r="J107">
            <v>45</v>
          </cell>
          <cell r="K107" t="str">
            <v>한경운</v>
          </cell>
          <cell r="L107" t="str">
            <v>가능</v>
          </cell>
          <cell r="M107" t="str">
            <v/>
          </cell>
          <cell r="O107" t="str">
            <v>증설</v>
          </cell>
          <cell r="P107">
            <v>0</v>
          </cell>
        </row>
        <row r="108">
          <cell r="E108" t="str">
            <v>광진구9</v>
          </cell>
          <cell r="F108" t="str">
            <v/>
          </cell>
          <cell r="G108" t="str">
            <v>커먼그라운드</v>
          </cell>
          <cell r="H108" t="str">
            <v>광진구 아차산로 200</v>
          </cell>
          <cell r="I108">
            <v>10</v>
          </cell>
          <cell r="J108">
            <v>45</v>
          </cell>
          <cell r="K108" t="str">
            <v>한경운</v>
          </cell>
          <cell r="L108" t="str">
            <v>가능</v>
          </cell>
          <cell r="M108" t="str">
            <v/>
          </cell>
          <cell r="O108" t="str">
            <v>증설</v>
          </cell>
          <cell r="P108">
            <v>0</v>
          </cell>
        </row>
        <row r="109">
          <cell r="E109" t="str">
            <v>광진구10</v>
          </cell>
          <cell r="F109" t="str">
            <v/>
          </cell>
          <cell r="G109" t="str">
            <v>광진구 자전거종합서비스센터</v>
          </cell>
          <cell r="H109" t="str">
            <v>광진구 구의강변로 84</v>
          </cell>
          <cell r="I109">
            <v>6</v>
          </cell>
          <cell r="J109">
            <v>90</v>
          </cell>
          <cell r="K109" t="str">
            <v>한경운</v>
          </cell>
          <cell r="L109" t="str">
            <v>불가</v>
          </cell>
          <cell r="M109" t="str">
            <v/>
          </cell>
          <cell r="O109" t="str">
            <v>신설, 자전거보관대 있음(철거 가능)</v>
          </cell>
          <cell r="P109" t="str">
            <v>주정차불가</v>
          </cell>
        </row>
        <row r="110">
          <cell r="E110" t="str">
            <v>광진구11</v>
          </cell>
          <cell r="F110" t="str">
            <v/>
          </cell>
          <cell r="G110" t="str">
            <v>광진 청소년수련관</v>
          </cell>
          <cell r="H110" t="str">
            <v>광진구 구천면로 2</v>
          </cell>
          <cell r="I110">
            <v>6</v>
          </cell>
          <cell r="J110">
            <v>90</v>
          </cell>
          <cell r="K110" t="str">
            <v>한경운</v>
          </cell>
          <cell r="L110" t="str">
            <v>가능</v>
          </cell>
          <cell r="M110" t="str">
            <v/>
          </cell>
          <cell r="O110" t="str">
            <v>증설</v>
          </cell>
          <cell r="P110">
            <v>0</v>
          </cell>
        </row>
        <row r="111">
          <cell r="E111" t="str">
            <v>광진구12</v>
          </cell>
          <cell r="F111" t="str">
            <v/>
          </cell>
          <cell r="G111" t="str">
            <v>광장 이노빌 오피스텔</v>
          </cell>
          <cell r="H111" t="str">
            <v>광진구 광나루로 585</v>
          </cell>
          <cell r="I111">
            <v>12</v>
          </cell>
          <cell r="J111">
            <v>45</v>
          </cell>
          <cell r="K111" t="str">
            <v>한경운</v>
          </cell>
          <cell r="L111" t="str">
            <v>가능</v>
          </cell>
          <cell r="M111" t="str">
            <v/>
          </cell>
          <cell r="O111" t="str">
            <v>신설</v>
          </cell>
          <cell r="P111">
            <v>0</v>
          </cell>
        </row>
        <row r="112">
          <cell r="E112" t="str">
            <v>광진구13</v>
          </cell>
          <cell r="F112" t="str">
            <v/>
          </cell>
          <cell r="G112" t="str">
            <v>건국대학교 정문 앞</v>
          </cell>
          <cell r="H112" t="str">
            <v>광진구 광나루로 416</v>
          </cell>
          <cell r="I112">
            <v>10</v>
          </cell>
          <cell r="J112">
            <v>45</v>
          </cell>
          <cell r="K112" t="str">
            <v>한경운</v>
          </cell>
          <cell r="L112" t="str">
            <v>가능</v>
          </cell>
          <cell r="M112" t="str">
            <v/>
          </cell>
          <cell r="O112" t="str">
            <v>신설</v>
          </cell>
          <cell r="P112">
            <v>0</v>
          </cell>
        </row>
        <row r="113">
          <cell r="E113" t="str">
            <v>광진구14</v>
          </cell>
          <cell r="F113" t="str">
            <v/>
          </cell>
          <cell r="G113" t="str">
            <v>테라팰리스</v>
          </cell>
          <cell r="H113" t="str">
            <v>광진구 아차산로 311</v>
          </cell>
          <cell r="I113">
            <v>10</v>
          </cell>
          <cell r="J113">
            <v>45</v>
          </cell>
          <cell r="K113" t="str">
            <v>한경운</v>
          </cell>
          <cell r="L113" t="str">
            <v>가능</v>
          </cell>
          <cell r="M113" t="str">
            <v/>
          </cell>
          <cell r="O113" t="str">
            <v>신설</v>
          </cell>
          <cell r="P113">
            <v>0</v>
          </cell>
        </row>
        <row r="114">
          <cell r="E114" t="str">
            <v>광진구15</v>
          </cell>
          <cell r="F114" t="str">
            <v/>
          </cell>
          <cell r="G114" t="str">
            <v>긴고랑로</v>
          </cell>
          <cell r="H114" t="str">
            <v xml:space="preserve">광진구 긴고랑로44길 4 </v>
          </cell>
          <cell r="I114">
            <v>10</v>
          </cell>
          <cell r="J114">
            <v>45</v>
          </cell>
          <cell r="K114" t="str">
            <v>한경운</v>
          </cell>
          <cell r="L114" t="str">
            <v>불가</v>
          </cell>
          <cell r="M114" t="str">
            <v/>
          </cell>
          <cell r="O114" t="str">
            <v>긴고랑로 버스노선 -광진 02번- 하루평균 60회 편성(배차간격 20분)
광진 02번 버스 외 대체교통수단 없어 공공자전거 대여소 필요함</v>
          </cell>
          <cell r="P114" t="str">
            <v>주정차불가</v>
          </cell>
        </row>
        <row r="115">
          <cell r="E115" t="str">
            <v>광진구16</v>
          </cell>
          <cell r="F115" t="str">
            <v/>
          </cell>
          <cell r="G115" t="str">
            <v>기업은행 구의동지점</v>
          </cell>
          <cell r="H115" t="str">
            <v>광진구 광나루로 528</v>
          </cell>
          <cell r="I115">
            <v>10</v>
          </cell>
          <cell r="J115">
            <v>45</v>
          </cell>
          <cell r="K115" t="str">
            <v>한경운</v>
          </cell>
          <cell r="L115" t="str">
            <v>가능</v>
          </cell>
          <cell r="M115" t="str">
            <v/>
          </cell>
          <cell r="O115" t="str">
            <v>신설</v>
          </cell>
          <cell r="P115">
            <v>0</v>
          </cell>
        </row>
        <row r="116">
          <cell r="E116" t="str">
            <v>광진구17</v>
          </cell>
          <cell r="F116" t="str">
            <v/>
          </cell>
          <cell r="G116" t="str">
            <v>동일로58길 입구</v>
          </cell>
          <cell r="H116" t="str">
            <v>광진구 동일로 296</v>
          </cell>
          <cell r="I116">
            <v>10</v>
          </cell>
          <cell r="J116">
            <v>45</v>
          </cell>
          <cell r="K116" t="str">
            <v>한경운</v>
          </cell>
          <cell r="L116" t="str">
            <v>가능</v>
          </cell>
          <cell r="M116" t="str">
            <v/>
          </cell>
          <cell r="O116" t="str">
            <v>신설</v>
          </cell>
          <cell r="P116">
            <v>0</v>
          </cell>
        </row>
        <row r="117">
          <cell r="E117" t="str">
            <v>광진구18</v>
          </cell>
          <cell r="F117" t="str">
            <v/>
          </cell>
          <cell r="G117" t="str">
            <v>광장중학교</v>
          </cell>
          <cell r="H117" t="str">
            <v>광진구 광장로1길 1</v>
          </cell>
          <cell r="I117">
            <v>10</v>
          </cell>
          <cell r="J117">
            <v>45</v>
          </cell>
          <cell r="K117" t="str">
            <v>한경운</v>
          </cell>
          <cell r="L117" t="str">
            <v>불가</v>
          </cell>
          <cell r="M117" t="str">
            <v/>
          </cell>
          <cell r="O117" t="str">
            <v>신설</v>
          </cell>
          <cell r="P117" t="str">
            <v>터널입구, 주정차불가</v>
          </cell>
        </row>
        <row r="118">
          <cell r="E118" t="str">
            <v>광진구19</v>
          </cell>
          <cell r="F118" t="str">
            <v/>
          </cell>
          <cell r="G118" t="str">
            <v>광진소방서 앞</v>
          </cell>
          <cell r="H118" t="str">
            <v>광진구 광나루로 486</v>
          </cell>
          <cell r="I118">
            <v>11</v>
          </cell>
          <cell r="J118">
            <v>45</v>
          </cell>
          <cell r="K118" t="str">
            <v>한경운</v>
          </cell>
          <cell r="L118" t="str">
            <v>가능</v>
          </cell>
          <cell r="M118" t="str">
            <v/>
          </cell>
          <cell r="O118" t="str">
            <v>신설</v>
          </cell>
          <cell r="P118">
            <v>0</v>
          </cell>
        </row>
        <row r="119">
          <cell r="E119" t="str">
            <v>광진구20</v>
          </cell>
          <cell r="F119" t="str">
            <v/>
          </cell>
          <cell r="G119" t="str">
            <v>이튼타워리버 2차</v>
          </cell>
          <cell r="H119" t="str">
            <v>광진구 능동로 50</v>
          </cell>
          <cell r="I119">
            <v>8</v>
          </cell>
          <cell r="J119">
            <v>45</v>
          </cell>
          <cell r="K119" t="str">
            <v>한경운</v>
          </cell>
          <cell r="L119" t="str">
            <v>가능</v>
          </cell>
          <cell r="M119" t="str">
            <v/>
          </cell>
          <cell r="O119" t="str">
            <v>신설</v>
          </cell>
          <cell r="P119">
            <v>0</v>
          </cell>
        </row>
        <row r="120">
          <cell r="E120" t="str">
            <v>광진구21</v>
          </cell>
          <cell r="F120" t="str">
            <v/>
          </cell>
          <cell r="G120" t="str">
            <v>구의사거리 파인캐슬 아파트</v>
          </cell>
          <cell r="H120" t="str">
            <v>광진구 자양로 216</v>
          </cell>
          <cell r="I120">
            <v>10</v>
          </cell>
          <cell r="J120">
            <v>45</v>
          </cell>
          <cell r="K120" t="str">
            <v>한경운</v>
          </cell>
          <cell r="L120" t="str">
            <v>가능</v>
          </cell>
          <cell r="M120" t="str">
            <v/>
          </cell>
          <cell r="O120" t="str">
            <v>신설</v>
          </cell>
          <cell r="P120">
            <v>0</v>
          </cell>
        </row>
        <row r="121">
          <cell r="E121" t="str">
            <v>광진구22</v>
          </cell>
          <cell r="F121" t="str">
            <v/>
          </cell>
          <cell r="G121" t="str">
            <v>뚝섬로44길 입구</v>
          </cell>
          <cell r="H121" t="str">
            <v>광진구 뚝섬로 602</v>
          </cell>
          <cell r="I121">
            <v>10</v>
          </cell>
          <cell r="J121">
            <v>45</v>
          </cell>
          <cell r="K121" t="str">
            <v>한경운</v>
          </cell>
          <cell r="L121" t="str">
            <v>가능</v>
          </cell>
          <cell r="M121" t="str">
            <v/>
          </cell>
          <cell r="O121" t="str">
            <v>신설</v>
          </cell>
          <cell r="P121">
            <v>0</v>
          </cell>
        </row>
        <row r="122">
          <cell r="E122" t="str">
            <v>광진구23</v>
          </cell>
          <cell r="F122" t="str">
            <v/>
          </cell>
          <cell r="G122" t="str">
            <v>자양문화체육센터</v>
          </cell>
          <cell r="H122" t="str">
            <v>광진구 뚝섬로52길 58</v>
          </cell>
          <cell r="I122">
            <v>10</v>
          </cell>
          <cell r="J122">
            <v>45</v>
          </cell>
          <cell r="K122" t="str">
            <v>한경운</v>
          </cell>
          <cell r="L122" t="str">
            <v>가능</v>
          </cell>
          <cell r="M122" t="str">
            <v/>
          </cell>
          <cell r="O122" t="str">
            <v>광진구 시설관리공단 담당 한명호 010-8601-5146</v>
          </cell>
          <cell r="P122">
            <v>0</v>
          </cell>
        </row>
        <row r="123">
          <cell r="E123" t="str">
            <v>광진구24</v>
          </cell>
          <cell r="F123" t="str">
            <v/>
          </cell>
          <cell r="G123" t="str">
            <v>광나루역 2번출구</v>
          </cell>
          <cell r="H123" t="str">
            <v>광진구 아차산로 583</v>
          </cell>
          <cell r="I123">
            <v>8</v>
          </cell>
          <cell r="J123">
            <v>45</v>
          </cell>
          <cell r="K123" t="str">
            <v>한경운</v>
          </cell>
          <cell r="L123" t="str">
            <v>조건부가능</v>
          </cell>
          <cell r="M123" t="str">
            <v/>
          </cell>
          <cell r="O123" t="str">
            <v>신설, 지장물있음(보도상 불법적치물)</v>
          </cell>
          <cell r="P123" t="str">
            <v>자치구 지장물 철거시 설치가능</v>
          </cell>
        </row>
        <row r="124">
          <cell r="E124" t="str">
            <v>광진구25</v>
          </cell>
          <cell r="F124" t="str">
            <v/>
          </cell>
          <cell r="G124" t="str">
            <v>동성빌딩</v>
          </cell>
          <cell r="H124" t="str">
            <v>광진구 아차산로 201</v>
          </cell>
          <cell r="I124">
            <v>7</v>
          </cell>
          <cell r="J124">
            <v>45</v>
          </cell>
          <cell r="K124" t="str">
            <v>한경운</v>
          </cell>
          <cell r="L124" t="str">
            <v>가능</v>
          </cell>
          <cell r="M124" t="str">
            <v/>
          </cell>
          <cell r="O124" t="str">
            <v>신설</v>
          </cell>
          <cell r="P124">
            <v>0</v>
          </cell>
        </row>
        <row r="125">
          <cell r="E125" t="str">
            <v>광진구26</v>
          </cell>
          <cell r="F125" t="str">
            <v/>
          </cell>
          <cell r="G125" t="str">
            <v>용곡중학교 앞</v>
          </cell>
          <cell r="H125" t="str">
            <v>광진구 용마산로 134</v>
          </cell>
          <cell r="I125">
            <v>11</v>
          </cell>
          <cell r="J125">
            <v>45</v>
          </cell>
          <cell r="K125" t="str">
            <v>한경운</v>
          </cell>
          <cell r="L125" t="str">
            <v>불가</v>
          </cell>
          <cell r="M125" t="str">
            <v/>
          </cell>
          <cell r="O125" t="str">
            <v>신설, 자전거보관대 있음(철거 가능)</v>
          </cell>
          <cell r="P125" t="str">
            <v>어린이보호구역</v>
          </cell>
        </row>
        <row r="126">
          <cell r="E126" t="str">
            <v>광진구27</v>
          </cell>
          <cell r="F126" t="str">
            <v/>
          </cell>
          <cell r="G126" t="str">
            <v>어린이대공원역 6번출구</v>
          </cell>
          <cell r="H126" t="str">
            <v>광진구 군자로 74</v>
          </cell>
          <cell r="I126">
            <v>7</v>
          </cell>
          <cell r="J126">
            <v>90</v>
          </cell>
          <cell r="K126" t="str">
            <v>한경운</v>
          </cell>
          <cell r="L126" t="str">
            <v>가능</v>
          </cell>
          <cell r="M126" t="str">
            <v/>
          </cell>
          <cell r="O126" t="str">
            <v>증설</v>
          </cell>
          <cell r="P126">
            <v>0</v>
          </cell>
        </row>
        <row r="127">
          <cell r="E127" t="str">
            <v>광진구28</v>
          </cell>
          <cell r="F127" t="str">
            <v/>
          </cell>
          <cell r="G127" t="str">
            <v>중곡SK아파트 앞</v>
          </cell>
          <cell r="H127" t="str">
            <v>광진구 용마산로 174</v>
          </cell>
          <cell r="I127">
            <v>6</v>
          </cell>
          <cell r="J127">
            <v>45</v>
          </cell>
          <cell r="K127" t="str">
            <v>한경운</v>
          </cell>
          <cell r="L127" t="str">
            <v>가능</v>
          </cell>
          <cell r="M127" t="str">
            <v/>
          </cell>
          <cell r="O127" t="str">
            <v>증설</v>
          </cell>
          <cell r="P127">
            <v>0</v>
          </cell>
        </row>
        <row r="128">
          <cell r="E128" t="str">
            <v>광진구29</v>
          </cell>
          <cell r="F128" t="str">
            <v/>
          </cell>
          <cell r="G128" t="str">
            <v>광남중학교</v>
          </cell>
          <cell r="H128" t="str">
            <v>광진구 광장동 516-15</v>
          </cell>
          <cell r="I128">
            <v>10</v>
          </cell>
          <cell r="J128">
            <v>90</v>
          </cell>
          <cell r="K128" t="str">
            <v>한경운</v>
          </cell>
          <cell r="L128" t="str">
            <v>가능</v>
          </cell>
          <cell r="M128" t="str">
            <v/>
          </cell>
          <cell r="O128" t="str">
            <v>증설</v>
          </cell>
          <cell r="P128">
            <v>0</v>
          </cell>
        </row>
        <row r="129">
          <cell r="E129" t="str">
            <v>광진구30</v>
          </cell>
          <cell r="F129" t="str">
            <v/>
          </cell>
          <cell r="G129" t="str">
            <v>동서울우편집중국 앞</v>
          </cell>
          <cell r="H129" t="str">
            <v>광진구 자양로 80</v>
          </cell>
          <cell r="I129">
            <v>8</v>
          </cell>
          <cell r="J129">
            <v>45</v>
          </cell>
          <cell r="K129" t="str">
            <v>한경운</v>
          </cell>
          <cell r="L129" t="str">
            <v>가능</v>
          </cell>
          <cell r="M129" t="str">
            <v/>
          </cell>
          <cell r="O129" t="str">
            <v>신설</v>
          </cell>
          <cell r="P129">
            <v>0</v>
          </cell>
        </row>
        <row r="130">
          <cell r="E130" t="str">
            <v>광진구31</v>
          </cell>
          <cell r="F130" t="str">
            <v/>
          </cell>
          <cell r="G130" t="str">
            <v>웰츠타워</v>
          </cell>
          <cell r="H130" t="str">
            <v>광진구 자양로 116</v>
          </cell>
          <cell r="I130">
            <v>7</v>
          </cell>
          <cell r="J130">
            <v>45</v>
          </cell>
          <cell r="K130" t="str">
            <v>한경운</v>
          </cell>
          <cell r="L130" t="str">
            <v>불가</v>
          </cell>
          <cell r="M130" t="str">
            <v/>
          </cell>
          <cell r="O130" t="str">
            <v>신설, 지장물 있음(건물 입점 매장 배너기 등 보도상 불법적치물)</v>
          </cell>
          <cell r="P130" t="str">
            <v>소화전인접</v>
          </cell>
        </row>
        <row r="131">
          <cell r="E131" t="str">
            <v>광진구32</v>
          </cell>
          <cell r="F131" t="str">
            <v/>
          </cell>
          <cell r="G131" t="str">
            <v>아차산 휴먼시아 아파트 옆</v>
          </cell>
          <cell r="H131" t="str">
            <v>광진구 구의동 40-2</v>
          </cell>
          <cell r="I131">
            <v>8</v>
          </cell>
          <cell r="J131">
            <v>45</v>
          </cell>
          <cell r="K131" t="str">
            <v>한경운</v>
          </cell>
          <cell r="L131" t="str">
            <v>가능</v>
          </cell>
          <cell r="M131" t="str">
            <v/>
          </cell>
          <cell r="O131" t="str">
            <v>증설</v>
          </cell>
          <cell r="P131">
            <v>0</v>
          </cell>
        </row>
        <row r="132">
          <cell r="E132" t="str">
            <v>광진구33</v>
          </cell>
          <cell r="F132" t="str">
            <v/>
          </cell>
          <cell r="G132" t="str">
            <v>광양중학교 앞</v>
          </cell>
          <cell r="H132" t="str">
            <v>광진구 자양로3길 7</v>
          </cell>
          <cell r="I132">
            <v>8</v>
          </cell>
          <cell r="J132">
            <v>90</v>
          </cell>
          <cell r="K132" t="str">
            <v>한경운</v>
          </cell>
          <cell r="L132" t="str">
            <v>가능</v>
          </cell>
          <cell r="M132" t="str">
            <v/>
          </cell>
          <cell r="O132" t="str">
            <v>증설</v>
          </cell>
          <cell r="P132">
            <v>0</v>
          </cell>
        </row>
        <row r="133">
          <cell r="E133" t="str">
            <v>광진구34</v>
          </cell>
          <cell r="F133" t="str">
            <v/>
          </cell>
          <cell r="G133" t="str">
            <v>건대입구역 사거리(롯데백화점)</v>
          </cell>
          <cell r="H133" t="str">
            <v>광진구 자양동 227-337</v>
          </cell>
          <cell r="I133">
            <v>8</v>
          </cell>
          <cell r="J133">
            <v>90</v>
          </cell>
          <cell r="K133" t="str">
            <v>한경운</v>
          </cell>
          <cell r="L133" t="str">
            <v>가능</v>
          </cell>
          <cell r="M133" t="str">
            <v/>
          </cell>
          <cell r="O133" t="str">
            <v>증설</v>
          </cell>
          <cell r="P133">
            <v>0</v>
          </cell>
        </row>
        <row r="134">
          <cell r="E134" t="str">
            <v>광진구35</v>
          </cell>
          <cell r="F134" t="str">
            <v/>
          </cell>
          <cell r="G134" t="str">
            <v>레미안 구의파크 스위트</v>
          </cell>
          <cell r="H134" t="str">
            <v>광진구 구의동 229-23</v>
          </cell>
          <cell r="I134">
            <v>12</v>
          </cell>
          <cell r="J134">
            <v>45</v>
          </cell>
          <cell r="K134" t="str">
            <v>한경운</v>
          </cell>
          <cell r="L134" t="str">
            <v>가능</v>
          </cell>
          <cell r="M134" t="str">
            <v/>
          </cell>
          <cell r="O134" t="str">
            <v>증설</v>
          </cell>
          <cell r="P134">
            <v>0</v>
          </cell>
        </row>
        <row r="135">
          <cell r="E135" t="str">
            <v>광진구36</v>
          </cell>
          <cell r="F135" t="str">
            <v/>
          </cell>
          <cell r="G135" t="str">
            <v>올림픽대교북단 교차로</v>
          </cell>
          <cell r="H135" t="str">
            <v>광진구 광장동 516-2</v>
          </cell>
          <cell r="I135">
            <v>8</v>
          </cell>
          <cell r="J135">
            <v>45</v>
          </cell>
          <cell r="K135" t="str">
            <v>한경운</v>
          </cell>
          <cell r="L135" t="str">
            <v>불가</v>
          </cell>
          <cell r="M135" t="str">
            <v/>
          </cell>
          <cell r="O135" t="str">
            <v>신설</v>
          </cell>
          <cell r="P135" t="str">
            <v>보도폭 협소</v>
          </cell>
        </row>
        <row r="136">
          <cell r="E136" t="str">
            <v>광진구37</v>
          </cell>
          <cell r="F136" t="str">
            <v/>
          </cell>
          <cell r="G136" t="str">
            <v>장평교 교차로</v>
          </cell>
          <cell r="H136" t="str">
            <v>광진구 동일로 462</v>
          </cell>
          <cell r="I136">
            <v>10</v>
          </cell>
          <cell r="J136">
            <v>45</v>
          </cell>
          <cell r="K136" t="str">
            <v>한경운</v>
          </cell>
          <cell r="L136" t="str">
            <v>불가</v>
          </cell>
          <cell r="M136" t="str">
            <v/>
          </cell>
          <cell r="O136" t="str">
            <v>신설</v>
          </cell>
          <cell r="P136" t="str">
            <v>소화전인접, 주정차불가</v>
          </cell>
        </row>
        <row r="137">
          <cell r="E137" t="str">
            <v>광진구38</v>
          </cell>
          <cell r="F137" t="str">
            <v/>
          </cell>
          <cell r="G137" t="str">
            <v>장로회신학대학교 주기철 기념관</v>
          </cell>
          <cell r="H137" t="str">
            <v>광진구 광장로5길 25-1</v>
          </cell>
          <cell r="I137">
            <v>10</v>
          </cell>
          <cell r="J137">
            <v>45</v>
          </cell>
          <cell r="K137" t="str">
            <v>한경운</v>
          </cell>
        </row>
        <row r="138">
          <cell r="E138" t="str">
            <v>구로구1</v>
          </cell>
          <cell r="F138" t="str">
            <v/>
          </cell>
          <cell r="G138" t="str">
            <v>항동지구7단지 정문</v>
          </cell>
          <cell r="H138" t="str">
            <v>서울 구로구 항동 207-1</v>
          </cell>
          <cell r="I138">
            <v>20</v>
          </cell>
          <cell r="J138">
            <v>45</v>
          </cell>
          <cell r="K138" t="str">
            <v>박광섭</v>
          </cell>
          <cell r="L138" t="str">
            <v>완료</v>
          </cell>
          <cell r="M138" t="str">
            <v/>
          </cell>
          <cell r="P138" t="str">
            <v>설치완료</v>
          </cell>
        </row>
        <row r="139">
          <cell r="E139" t="str">
            <v>구로구2</v>
          </cell>
          <cell r="F139" t="str">
            <v/>
          </cell>
          <cell r="G139" t="str">
            <v>항동지구8단지 803동 옆(주차장입구)</v>
          </cell>
          <cell r="H139" t="str">
            <v>서울 구로구 항동 220</v>
          </cell>
          <cell r="I139">
            <v>15</v>
          </cell>
          <cell r="J139">
            <v>45</v>
          </cell>
          <cell r="K139" t="str">
            <v>박광섭</v>
          </cell>
          <cell r="L139" t="str">
            <v>완료</v>
          </cell>
          <cell r="M139" t="str">
            <v/>
          </cell>
          <cell r="P139" t="str">
            <v>설치완료</v>
          </cell>
        </row>
        <row r="140">
          <cell r="E140" t="str">
            <v>구로구3</v>
          </cell>
          <cell r="F140">
            <v>3902</v>
          </cell>
          <cell r="G140" t="str">
            <v>항동지구5단지 501동 앞</v>
          </cell>
          <cell r="H140" t="str">
            <v>서울 구로구 항동 140-2</v>
          </cell>
          <cell r="I140">
            <v>10</v>
          </cell>
          <cell r="J140">
            <v>45</v>
          </cell>
          <cell r="K140" t="str">
            <v>박광섭</v>
          </cell>
          <cell r="L140" t="str">
            <v>가능</v>
          </cell>
          <cell r="M140" t="str">
            <v/>
          </cell>
          <cell r="P140" t="str">
            <v>어린이보호구역</v>
          </cell>
        </row>
        <row r="141">
          <cell r="E141" t="str">
            <v>구로구4</v>
          </cell>
          <cell r="F141" t="str">
            <v/>
          </cell>
          <cell r="G141" t="str">
            <v>지평회관 앞</v>
          </cell>
          <cell r="H141" t="str">
            <v>서울 구로구 오류동 108</v>
          </cell>
          <cell r="I141">
            <v>10</v>
          </cell>
          <cell r="J141">
            <v>90</v>
          </cell>
          <cell r="K141" t="str">
            <v>박광섭</v>
          </cell>
          <cell r="L141" t="str">
            <v>확인필요</v>
          </cell>
          <cell r="M141" t="str">
            <v/>
          </cell>
          <cell r="P141" t="str">
            <v>버스정류장 15m 앞으로 설치바랍니다. 기아오토큐 수시 차량 진입.</v>
          </cell>
        </row>
        <row r="142">
          <cell r="E142" t="str">
            <v>구로구5</v>
          </cell>
          <cell r="F142" t="str">
            <v/>
          </cell>
          <cell r="G142" t="str">
            <v>온수역 3번 출구 앞</v>
          </cell>
          <cell r="H142" t="str">
            <v>서울 구로구 온수동 51-7, 53-18</v>
          </cell>
          <cell r="I142">
            <v>20</v>
          </cell>
          <cell r="J142">
            <v>45</v>
          </cell>
          <cell r="K142" t="str">
            <v>박광섭</v>
          </cell>
          <cell r="L142" t="str">
            <v>불가</v>
          </cell>
          <cell r="M142" t="str">
            <v/>
          </cell>
          <cell r="O142" t="str">
            <v>철도용지로 철도공사 협의 필요</v>
          </cell>
          <cell r="P142" t="str">
            <v>보도폭 협소</v>
          </cell>
        </row>
        <row r="143">
          <cell r="E143" t="str">
            <v>구로구6</v>
          </cell>
          <cell r="F143" t="str">
            <v/>
          </cell>
          <cell r="G143" t="str">
            <v>온수역 5번 출구 앞</v>
          </cell>
          <cell r="H143" t="str">
            <v>서울 구로구 온수동 23-20</v>
          </cell>
          <cell r="I143">
            <v>10</v>
          </cell>
          <cell r="J143">
            <v>45</v>
          </cell>
          <cell r="K143" t="str">
            <v>박광섭</v>
          </cell>
          <cell r="L143" t="str">
            <v>불가</v>
          </cell>
          <cell r="M143" t="str">
            <v/>
          </cell>
          <cell r="P143" t="str">
            <v>보도폭 협소</v>
          </cell>
        </row>
        <row r="144">
          <cell r="E144" t="str">
            <v>구로구7</v>
          </cell>
          <cell r="F144" t="str">
            <v/>
          </cell>
          <cell r="G144" t="str">
            <v>신성빌딩 앞</v>
          </cell>
          <cell r="H144" t="str">
            <v>서울 구로구 궁동 288-2</v>
          </cell>
          <cell r="I144">
            <v>10</v>
          </cell>
          <cell r="J144">
            <v>45</v>
          </cell>
          <cell r="K144" t="str">
            <v>박광섭</v>
          </cell>
          <cell r="L144" t="str">
            <v>불가</v>
          </cell>
          <cell r="M144" t="str">
            <v/>
          </cell>
          <cell r="P144" t="str">
            <v>보도폭 협소</v>
          </cell>
        </row>
        <row r="145">
          <cell r="E145" t="str">
            <v>구로구8</v>
          </cell>
          <cell r="F145" t="str">
            <v/>
          </cell>
          <cell r="G145" t="str">
            <v>천왕중학교 앞</v>
          </cell>
          <cell r="H145" t="str">
            <v>서울 구로구 천왕동 273-9</v>
          </cell>
          <cell r="I145">
            <v>10</v>
          </cell>
          <cell r="J145">
            <v>45</v>
          </cell>
          <cell r="K145" t="str">
            <v>박광섭</v>
          </cell>
          <cell r="L145" t="str">
            <v>불가</v>
          </cell>
          <cell r="M145" t="str">
            <v/>
          </cell>
          <cell r="P145" t="str">
            <v>어린이보호구역</v>
          </cell>
        </row>
        <row r="146">
          <cell r="E146" t="str">
            <v>구로구9</v>
          </cell>
          <cell r="F146" t="str">
            <v/>
          </cell>
          <cell r="G146" t="str">
            <v>천왕이펜히우스6단지 601동 앞</v>
          </cell>
          <cell r="H146" t="str">
            <v>서울 구로구 천왕동 277-4</v>
          </cell>
          <cell r="I146">
            <v>10</v>
          </cell>
          <cell r="J146">
            <v>45</v>
          </cell>
          <cell r="K146" t="str">
            <v>박광섭</v>
          </cell>
          <cell r="L146" t="str">
            <v>불가</v>
          </cell>
          <cell r="M146" t="str">
            <v/>
          </cell>
          <cell r="P146" t="str">
            <v>보도폭협소</v>
          </cell>
        </row>
        <row r="147">
          <cell r="E147" t="str">
            <v>구로구10</v>
          </cell>
          <cell r="F147" t="str">
            <v/>
          </cell>
          <cell r="G147" t="str">
            <v>동선오피스텔 앞</v>
          </cell>
          <cell r="H147" t="str">
            <v>서울 구로구 오류동 135-101</v>
          </cell>
          <cell r="I147">
            <v>10</v>
          </cell>
          <cell r="J147">
            <v>45</v>
          </cell>
          <cell r="K147" t="str">
            <v>박광섭</v>
          </cell>
          <cell r="L147" t="str">
            <v>확인필요</v>
          </cell>
          <cell r="M147" t="str">
            <v/>
          </cell>
          <cell r="P147" t="str">
            <v xml:space="preserve">관로작업중 </v>
          </cell>
        </row>
        <row r="148">
          <cell r="E148" t="str">
            <v>구로구11</v>
          </cell>
          <cell r="F148" t="str">
            <v/>
          </cell>
          <cell r="G148" t="str">
            <v>우림필유아파트 앞</v>
          </cell>
          <cell r="H148" t="str">
            <v>서울 구로구 오류동 138-1</v>
          </cell>
          <cell r="I148">
            <v>10</v>
          </cell>
          <cell r="J148">
            <v>45</v>
          </cell>
          <cell r="K148" t="str">
            <v>박광섭</v>
          </cell>
          <cell r="L148" t="str">
            <v>불가</v>
          </cell>
          <cell r="M148" t="str">
            <v/>
          </cell>
          <cell r="P148" t="str">
            <v>보도폭협소</v>
          </cell>
        </row>
        <row r="149">
          <cell r="E149" t="str">
            <v>구로구12</v>
          </cell>
          <cell r="F149" t="str">
            <v/>
          </cell>
          <cell r="G149" t="str">
            <v>계남근린공원 앞</v>
          </cell>
          <cell r="H149" t="str">
            <v>서울 구로구 고척동 1-15</v>
          </cell>
          <cell r="I149">
            <v>10</v>
          </cell>
          <cell r="J149">
            <v>45</v>
          </cell>
          <cell r="K149" t="str">
            <v>박광섭</v>
          </cell>
          <cell r="L149" t="str">
            <v>확인필요</v>
          </cell>
          <cell r="M149" t="str">
            <v/>
          </cell>
          <cell r="P149" t="str">
            <v>거치대 설치소에 경사도 있음</v>
          </cell>
        </row>
        <row r="150">
          <cell r="E150" t="str">
            <v>구로구13</v>
          </cell>
          <cell r="F150" t="str">
            <v/>
          </cell>
          <cell r="G150" t="str">
            <v>라이프 플러스 앞</v>
          </cell>
          <cell r="H150" t="str">
            <v>서울 구로구 고척동 176-20</v>
          </cell>
          <cell r="I150">
            <v>10</v>
          </cell>
          <cell r="J150">
            <v>45</v>
          </cell>
          <cell r="K150" t="str">
            <v>박광섭</v>
          </cell>
          <cell r="L150" t="str">
            <v>확인필요</v>
          </cell>
          <cell r="M150" t="str">
            <v/>
          </cell>
          <cell r="P150" t="str">
            <v>초과거치시 사유지 침범 민원발생 우려됨.</v>
          </cell>
        </row>
        <row r="151">
          <cell r="E151" t="str">
            <v>구로구14</v>
          </cell>
          <cell r="F151" t="str">
            <v/>
          </cell>
          <cell r="G151" t="str">
            <v>삼명아파트 앞</v>
          </cell>
          <cell r="H151" t="str">
            <v>서울 구로구 개봉동 153-122</v>
          </cell>
          <cell r="I151">
            <v>10</v>
          </cell>
          <cell r="J151">
            <v>45</v>
          </cell>
          <cell r="K151" t="str">
            <v>박광섭</v>
          </cell>
          <cell r="L151" t="str">
            <v>불가</v>
          </cell>
          <cell r="M151" t="str">
            <v/>
          </cell>
          <cell r="P151" t="str">
            <v>상가측 주차공간과 인접 민원발생 우려됨.</v>
          </cell>
        </row>
        <row r="152">
          <cell r="E152" t="str">
            <v>구로구15</v>
          </cell>
          <cell r="F152" t="str">
            <v/>
          </cell>
          <cell r="G152" t="str">
            <v>하이마트 개봉점 앞</v>
          </cell>
          <cell r="H152" t="str">
            <v>서울 구로구 개봉동 170-4</v>
          </cell>
          <cell r="I152">
            <v>10</v>
          </cell>
          <cell r="J152">
            <v>45</v>
          </cell>
          <cell r="K152" t="str">
            <v>박광섭</v>
          </cell>
          <cell r="L152" t="str">
            <v>불가</v>
          </cell>
          <cell r="M152" t="str">
            <v/>
          </cell>
          <cell r="P152" t="str">
            <v>보도폭 협소</v>
          </cell>
        </row>
        <row r="153">
          <cell r="E153" t="str">
            <v>구로구16</v>
          </cell>
          <cell r="F153" t="str">
            <v/>
          </cell>
          <cell r="G153" t="str">
            <v>삼호아파트 앞</v>
          </cell>
          <cell r="H153" t="str">
            <v>서울 구로구 개봉동 204-20</v>
          </cell>
          <cell r="I153">
            <v>10</v>
          </cell>
          <cell r="J153">
            <v>45</v>
          </cell>
          <cell r="K153" t="str">
            <v>박광섭</v>
          </cell>
          <cell r="L153" t="str">
            <v>조건부가능</v>
          </cell>
          <cell r="M153" t="str">
            <v/>
          </cell>
          <cell r="P153" t="str">
            <v>배송작업을 위해 휀스 일부철거 협조필요</v>
          </cell>
        </row>
        <row r="154">
          <cell r="E154" t="str">
            <v>구로구17</v>
          </cell>
          <cell r="F154" t="str">
            <v/>
          </cell>
          <cell r="G154" t="str">
            <v>원진빌딩 앞</v>
          </cell>
          <cell r="H154" t="str">
            <v>서울 구로구 개봉동 407-29</v>
          </cell>
          <cell r="I154">
            <v>10</v>
          </cell>
          <cell r="J154">
            <v>45</v>
          </cell>
          <cell r="K154" t="str">
            <v>박광섭</v>
          </cell>
          <cell r="L154" t="str">
            <v>불가</v>
          </cell>
          <cell r="M154" t="str">
            <v/>
          </cell>
          <cell r="P154" t="str">
            <v>보도폭 협소</v>
          </cell>
        </row>
        <row r="155">
          <cell r="E155" t="str">
            <v>구로구18</v>
          </cell>
          <cell r="F155">
            <v>3903</v>
          </cell>
          <cell r="G155" t="str">
            <v>현대아파트 앞</v>
          </cell>
          <cell r="H155" t="str">
            <v>서울 구로구 개봉동 412-43</v>
          </cell>
          <cell r="I155">
            <v>10</v>
          </cell>
          <cell r="J155">
            <v>45</v>
          </cell>
          <cell r="K155" t="str">
            <v>박광섭</v>
          </cell>
          <cell r="L155" t="str">
            <v>가능</v>
          </cell>
          <cell r="M155" t="str">
            <v/>
          </cell>
          <cell r="P155">
            <v>0</v>
          </cell>
        </row>
        <row r="156">
          <cell r="E156" t="str">
            <v>구로구19</v>
          </cell>
          <cell r="F156" t="str">
            <v/>
          </cell>
          <cell r="G156" t="str">
            <v>개봉로20 앞</v>
          </cell>
          <cell r="H156" t="str">
            <v>서울 구로구 개봉동 403-97</v>
          </cell>
          <cell r="I156">
            <v>10</v>
          </cell>
          <cell r="J156">
            <v>45</v>
          </cell>
          <cell r="K156" t="str">
            <v>박광섭</v>
          </cell>
          <cell r="L156" t="str">
            <v>불가</v>
          </cell>
          <cell r="M156" t="str">
            <v/>
          </cell>
          <cell r="P156" t="str">
            <v>보도폭 협소</v>
          </cell>
        </row>
        <row r="157">
          <cell r="E157" t="str">
            <v>구로구20</v>
          </cell>
          <cell r="F157" t="str">
            <v/>
          </cell>
          <cell r="G157" t="str">
            <v>대림3차아파트 앞</v>
          </cell>
          <cell r="H157" t="str">
            <v>서울 구로구 신도림동 397-3</v>
          </cell>
          <cell r="I157">
            <v>10</v>
          </cell>
          <cell r="J157">
            <v>45</v>
          </cell>
          <cell r="K157" t="str">
            <v>박광섭</v>
          </cell>
          <cell r="L157" t="str">
            <v>불가</v>
          </cell>
          <cell r="M157" t="str">
            <v/>
          </cell>
          <cell r="P157" t="str">
            <v>어린이보호구역</v>
          </cell>
        </row>
        <row r="158">
          <cell r="E158" t="str">
            <v>구로구21</v>
          </cell>
          <cell r="F158" t="str">
            <v/>
          </cell>
          <cell r="G158" t="str">
            <v>신도림7차e편한세상아파트 803동 앞</v>
          </cell>
          <cell r="H158" t="str">
            <v>서울 구로구 신도림동 385-3</v>
          </cell>
          <cell r="I158">
            <v>10</v>
          </cell>
          <cell r="J158">
            <v>45</v>
          </cell>
          <cell r="K158" t="str">
            <v>박광섭</v>
          </cell>
          <cell r="L158" t="str">
            <v>불가</v>
          </cell>
          <cell r="M158" t="str">
            <v/>
          </cell>
          <cell r="P158" t="str">
            <v>보도폭 협소</v>
          </cell>
        </row>
        <row r="159">
          <cell r="E159" t="str">
            <v>구로구22</v>
          </cell>
          <cell r="F159" t="str">
            <v/>
          </cell>
          <cell r="G159" t="str">
            <v>CGV구로 앞</v>
          </cell>
          <cell r="H159" t="str">
            <v>서울 구로구 구로동 496-128</v>
          </cell>
          <cell r="I159">
            <v>10</v>
          </cell>
          <cell r="J159">
            <v>45</v>
          </cell>
          <cell r="K159" t="str">
            <v>박광섭</v>
          </cell>
          <cell r="L159" t="str">
            <v>조건부가능</v>
          </cell>
          <cell r="M159" t="str">
            <v/>
          </cell>
          <cell r="P159" t="str">
            <v>배송작업을 위해 휀스 일부철거 협조필요</v>
          </cell>
        </row>
        <row r="160">
          <cell r="E160" t="str">
            <v>구로구23</v>
          </cell>
          <cell r="F160">
            <v>3904</v>
          </cell>
          <cell r="G160" t="str">
            <v>테크노마트 앞</v>
          </cell>
          <cell r="H160" t="str">
            <v>서울 구로구 구로동 1-2</v>
          </cell>
          <cell r="I160">
            <v>10</v>
          </cell>
          <cell r="J160">
            <v>45</v>
          </cell>
          <cell r="K160" t="str">
            <v>박광섭</v>
          </cell>
          <cell r="L160" t="str">
            <v>가능</v>
          </cell>
          <cell r="M160" t="str">
            <v/>
          </cell>
          <cell r="P160">
            <v>0</v>
          </cell>
        </row>
        <row r="161">
          <cell r="E161" t="str">
            <v>구로구24</v>
          </cell>
          <cell r="F161">
            <v>3905</v>
          </cell>
          <cell r="G161" t="str">
            <v>희훈타워빌 앞</v>
          </cell>
          <cell r="H161" t="str">
            <v>서울 구로구 구로동 50</v>
          </cell>
          <cell r="I161">
            <v>10</v>
          </cell>
          <cell r="J161">
            <v>45</v>
          </cell>
          <cell r="K161" t="str">
            <v>박광섭</v>
          </cell>
          <cell r="L161" t="str">
            <v>가능</v>
          </cell>
          <cell r="M161" t="str">
            <v/>
          </cell>
          <cell r="P161">
            <v>0</v>
          </cell>
        </row>
        <row r="162">
          <cell r="E162" t="str">
            <v>구로구25</v>
          </cell>
          <cell r="F162" t="str">
            <v/>
          </cell>
          <cell r="G162" t="str">
            <v>에이스트윈타워2차 앞</v>
          </cell>
          <cell r="H162" t="str">
            <v>서울 구로구 구로동 212-30</v>
          </cell>
          <cell r="I162">
            <v>10</v>
          </cell>
          <cell r="J162">
            <v>45</v>
          </cell>
          <cell r="K162" t="str">
            <v>박광섭</v>
          </cell>
          <cell r="L162" t="str">
            <v>확인필요</v>
          </cell>
          <cell r="M162" t="str">
            <v/>
          </cell>
          <cell r="P162" t="str">
            <v>개통가능 거치대 15대로 증설 바람.</v>
          </cell>
        </row>
        <row r="163">
          <cell r="E163" t="str">
            <v>구로구26</v>
          </cell>
          <cell r="F163">
            <v>3906</v>
          </cell>
          <cell r="G163" t="str">
            <v>천왕차량사업소 입구</v>
          </cell>
          <cell r="H163" t="str">
            <v>서울 구로구 천왕동 63-5</v>
          </cell>
          <cell r="I163">
            <v>8</v>
          </cell>
          <cell r="J163">
            <v>45</v>
          </cell>
          <cell r="K163" t="str">
            <v>박광섭</v>
          </cell>
          <cell r="L163" t="str">
            <v>가능</v>
          </cell>
          <cell r="M163" t="str">
            <v/>
          </cell>
        </row>
        <row r="164">
          <cell r="E164" t="str">
            <v>금천구1</v>
          </cell>
          <cell r="F164" t="str">
            <v/>
          </cell>
          <cell r="G164" t="str">
            <v>마을버스 금천05번 정류소
(대륭테크노타운19차)</v>
          </cell>
          <cell r="H164" t="str">
            <v xml:space="preserve">가산디지털2로 70 대륭테크노타운19차 입구
 금천05번 버스 정류장 옆 </v>
          </cell>
          <cell r="I164">
            <v>10</v>
          </cell>
          <cell r="J164">
            <v>45</v>
          </cell>
          <cell r="K164" t="str">
            <v>전금영</v>
          </cell>
          <cell r="L164" t="str">
            <v>조건부가능</v>
          </cell>
          <cell r="M164" t="str">
            <v/>
          </cell>
          <cell r="O164" t="str">
            <v>공개공지(사유지)가 있어 보행에 장애가 없음.</v>
          </cell>
          <cell r="P164" t="str">
            <v>배송작업을 위해 휀스 일부철거 협조필요</v>
          </cell>
        </row>
        <row r="165">
          <cell r="E165" t="str">
            <v>금천구2</v>
          </cell>
          <cell r="F165" t="str">
            <v/>
          </cell>
          <cell r="G165" t="str">
            <v>마을버스 금천05번 정류소
(대륭테크노타운12차)</v>
          </cell>
          <cell r="H165" t="str">
            <v>가산디지털2로 14 대륭테크노타운12차 입구
 금천 05번 버스 정류장 옆</v>
          </cell>
          <cell r="I165">
            <v>10</v>
          </cell>
          <cell r="J165">
            <v>45</v>
          </cell>
          <cell r="K165" t="str">
            <v>전금영</v>
          </cell>
          <cell r="L165" t="str">
            <v>가능</v>
          </cell>
          <cell r="M165" t="str">
            <v/>
          </cell>
          <cell r="O165" t="str">
            <v>공개공지(사유지)가 있어 보행에 장애가 없음.</v>
          </cell>
          <cell r="P165">
            <v>0</v>
          </cell>
        </row>
        <row r="166">
          <cell r="E166" t="str">
            <v>금천구3</v>
          </cell>
          <cell r="F166" t="str">
            <v/>
          </cell>
          <cell r="G166" t="str">
            <v>남부순환로 1266 앞</v>
          </cell>
          <cell r="H166" t="str">
            <v>남부순환로 1266 가산양우내안애애플
 남부순환로 방면</v>
          </cell>
          <cell r="I166">
            <v>10</v>
          </cell>
          <cell r="J166">
            <v>45</v>
          </cell>
          <cell r="K166" t="str">
            <v>전금영</v>
          </cell>
          <cell r="L166" t="str">
            <v>조건부가능</v>
          </cell>
          <cell r="M166" t="str">
            <v/>
          </cell>
          <cell r="O166" t="str">
            <v>건축선후퇴 공간 외 도로(보도)가 다소 좁은 편이고 단차가 있음</v>
          </cell>
          <cell r="P166" t="str">
            <v>배송작업을 위해 휀스 일부철거 협조필요</v>
          </cell>
        </row>
        <row r="167">
          <cell r="E167" t="str">
            <v>금천구4</v>
          </cell>
          <cell r="F167" t="str">
            <v/>
          </cell>
          <cell r="G167" t="str">
            <v>말미사거리(독산동 우시장 입구)</v>
          </cell>
          <cell r="H167" t="str">
            <v>시흥대로367(우시장 입구쪽 공터)</v>
          </cell>
          <cell r="I167">
            <v>10</v>
          </cell>
          <cell r="J167">
            <v>45</v>
          </cell>
          <cell r="K167" t="str">
            <v>전금영</v>
          </cell>
          <cell r="L167" t="str">
            <v>가능</v>
          </cell>
          <cell r="M167" t="str">
            <v/>
          </cell>
          <cell r="O167" t="str">
            <v>현재 독산동 1008-1(기부채납받은 토지)의 활용도가 정해지지 않아 향후 용도 결정 후 설치가 적당함</v>
          </cell>
          <cell r="P167">
            <v>0</v>
          </cell>
        </row>
        <row r="168">
          <cell r="E168" t="str">
            <v>금천구5</v>
          </cell>
          <cell r="F168" t="str">
            <v/>
          </cell>
          <cell r="G168" t="str">
            <v>금천구민문화체육센터</v>
          </cell>
          <cell r="H168" t="str">
            <v>독산로54길 188 
(구민문화체육센터 앞 부지)</v>
          </cell>
          <cell r="I168">
            <v>10</v>
          </cell>
          <cell r="J168">
            <v>45</v>
          </cell>
          <cell r="K168" t="str">
            <v>전금영</v>
          </cell>
          <cell r="L168" t="str">
            <v>가능</v>
          </cell>
          <cell r="M168" t="str">
            <v/>
          </cell>
          <cell r="O168" t="str">
            <v>구민문화체육센터 이용자 편의 증진, 산기슭도로 내 공공자전거가 없어 설치 필요성이 있음. 단, 연계되는 자전거도로가 없어 맞은편 보도 또는 차도로 이동해야 함</v>
          </cell>
          <cell r="P168">
            <v>0</v>
          </cell>
        </row>
        <row r="169">
          <cell r="E169" t="str">
            <v>금천구6</v>
          </cell>
          <cell r="F169" t="str">
            <v/>
          </cell>
          <cell r="G169" t="str">
            <v>해찬아파트(버스정류장)</v>
          </cell>
          <cell r="H169" t="str">
            <v>독산로70길 100 일대
(마을버스 정류장 18-848)</v>
          </cell>
          <cell r="I169">
            <v>10</v>
          </cell>
          <cell r="J169">
            <v>45</v>
          </cell>
          <cell r="K169" t="str">
            <v>전금영</v>
          </cell>
          <cell r="L169" t="str">
            <v>불가</v>
          </cell>
          <cell r="M169" t="str">
            <v/>
          </cell>
          <cell r="O169" t="str">
            <v>산기슭도로 내 공공자전거가 없어 필요성이 있으나, 마을버스 정류장 대기면적 외 보도 공간이 좁은 편으로 버스승객과 상충되며 5번 후보지와 100미터 정도 거리로 5번 설치 시 설치 불필요</v>
          </cell>
          <cell r="P169" t="str">
            <v>보도폭 협소</v>
          </cell>
        </row>
        <row r="170">
          <cell r="E170" t="str">
            <v>금천구7</v>
          </cell>
          <cell r="F170" t="str">
            <v/>
          </cell>
          <cell r="G170" t="str">
            <v>독산역1번출구 옆</v>
          </cell>
          <cell r="H170" t="str">
            <v>독산동 1081-4 (독산역마을버스 정류장 뒤 자전거거치대 옆 공터)</v>
          </cell>
          <cell r="I170">
            <v>10</v>
          </cell>
          <cell r="J170">
            <v>90</v>
          </cell>
          <cell r="K170" t="str">
            <v>전금영</v>
          </cell>
          <cell r="L170" t="str">
            <v>불가</v>
          </cell>
          <cell r="M170" t="str">
            <v/>
          </cell>
          <cell r="O170" t="str">
            <v>5월 보도공사 후 시공 가능(현재 수목정리)</v>
          </cell>
          <cell r="P170" t="str">
            <v>보도폭 협소</v>
          </cell>
        </row>
        <row r="171">
          <cell r="E171" t="str">
            <v>금천구8</v>
          </cell>
          <cell r="F171" t="str">
            <v/>
          </cell>
          <cell r="G171" t="str">
            <v>안양천로 시흥대교 교차로</v>
          </cell>
          <cell r="H171" t="str">
            <v>독산동 733-33 (안양천로입구 마을버스정류장 앞 자전거도로 내려가기전 보도)</v>
          </cell>
          <cell r="I171">
            <v>10</v>
          </cell>
          <cell r="J171">
            <v>45</v>
          </cell>
          <cell r="K171" t="str">
            <v>전금영</v>
          </cell>
          <cell r="L171" t="str">
            <v>조건부가능</v>
          </cell>
          <cell r="M171" t="str">
            <v/>
          </cell>
          <cell r="O171" t="str">
            <v>행정구역상 광명시 소하동으로 협의 필요(안양천 관리청 금천구)</v>
          </cell>
          <cell r="P171" t="str">
            <v>배송작업을 위해 휀스 일부철거 협조필요</v>
          </cell>
        </row>
        <row r="172">
          <cell r="E172" t="str">
            <v>금천구9</v>
          </cell>
          <cell r="F172" t="str">
            <v/>
          </cell>
          <cell r="G172" t="str">
            <v>금나래다목적문화체육센터 앞</v>
          </cell>
          <cell r="H172" t="str">
            <v>독산동 1148</v>
          </cell>
          <cell r="I172">
            <v>10</v>
          </cell>
          <cell r="J172">
            <v>45</v>
          </cell>
          <cell r="K172" t="str">
            <v>전금영</v>
          </cell>
          <cell r="L172" t="str">
            <v>불가</v>
          </cell>
          <cell r="M172" t="str">
            <v/>
          </cell>
          <cell r="O172" t="str">
            <v>설치지역이 가까움</v>
          </cell>
          <cell r="P172" t="str">
            <v>어린이보호구역</v>
          </cell>
        </row>
        <row r="173">
          <cell r="E173" t="str">
            <v>금천구10</v>
          </cell>
          <cell r="F173" t="str">
            <v/>
          </cell>
          <cell r="G173" t="str">
            <v>가산로 9 앞</v>
          </cell>
          <cell r="H173" t="str">
            <v>예수비전교회 앞</v>
          </cell>
          <cell r="I173">
            <v>10</v>
          </cell>
          <cell r="J173">
            <v>45</v>
          </cell>
          <cell r="K173" t="str">
            <v>전금영</v>
          </cell>
          <cell r="L173" t="str">
            <v>불가</v>
          </cell>
          <cell r="M173" t="str">
            <v/>
          </cell>
          <cell r="O173" t="str">
            <v>교회 협의 필요</v>
          </cell>
          <cell r="P173" t="str">
            <v>보도폭 협소</v>
          </cell>
        </row>
        <row r="174">
          <cell r="E174" t="str">
            <v>금천구11</v>
          </cell>
          <cell r="F174" t="str">
            <v/>
          </cell>
          <cell r="G174" t="str">
            <v>금빛공원 앞</v>
          </cell>
          <cell r="H174" t="str">
            <v>금하로 668(시흥1동 자율방범대 옆, 금빛공원 시내버스정류장 옆 보도)</v>
          </cell>
          <cell r="I174">
            <v>12</v>
          </cell>
          <cell r="J174">
            <v>45</v>
          </cell>
          <cell r="K174" t="str">
            <v>전금영</v>
          </cell>
          <cell r="L174" t="str">
            <v>조건부가능</v>
          </cell>
          <cell r="M174" t="str">
            <v/>
          </cell>
          <cell r="O174" t="str">
            <v>컨테이너, 가로수가 있어 분리 설치</v>
          </cell>
          <cell r="P174" t="str">
            <v>배송작업을 위해 휀스 일부철거 협조필요</v>
          </cell>
        </row>
        <row r="175">
          <cell r="E175" t="str">
            <v>금천구12</v>
          </cell>
          <cell r="F175" t="str">
            <v/>
          </cell>
          <cell r="G175" t="str">
            <v>시흥4동 공영주차장 앞</v>
          </cell>
          <cell r="H175" t="str">
            <v>독산로36나길 21, 신흥초등학교 마을버스 정류소 옆</v>
          </cell>
          <cell r="I175">
            <v>10</v>
          </cell>
          <cell r="J175">
            <v>45</v>
          </cell>
          <cell r="K175" t="str">
            <v>전금영</v>
          </cell>
          <cell r="L175" t="str">
            <v>불가</v>
          </cell>
          <cell r="M175" t="str">
            <v/>
          </cell>
          <cell r="O175" t="str">
            <v>바닥 맨홀, 버스정류장에 가까워 협소</v>
          </cell>
          <cell r="P175" t="str">
            <v>어린이보호구역</v>
          </cell>
        </row>
        <row r="176">
          <cell r="E176" t="str">
            <v>금천구13</v>
          </cell>
          <cell r="F176" t="str">
            <v/>
          </cell>
          <cell r="G176" t="str">
            <v>순흥안씨묘 앞</v>
          </cell>
          <cell r="H176" t="str">
            <v>시흥동 808-35 앞 거주자우선주차 옆</v>
          </cell>
          <cell r="I176">
            <v>8</v>
          </cell>
          <cell r="J176">
            <v>45</v>
          </cell>
          <cell r="K176" t="str">
            <v>전금영</v>
          </cell>
          <cell r="L176" t="str">
            <v>가능</v>
          </cell>
          <cell r="M176" t="str">
            <v/>
          </cell>
          <cell r="O176" t="str">
            <v>보도 없음, 주택 바로 앞으로 주민 협의 필요</v>
          </cell>
          <cell r="P176" t="str">
            <v>설치장소 미흡 도로침범 우려됨.</v>
          </cell>
        </row>
        <row r="177">
          <cell r="E177" t="str">
            <v>금천구14</v>
          </cell>
          <cell r="F177" t="str">
            <v/>
          </cell>
          <cell r="G177" t="str">
            <v>대륭테크노타운21차 앞</v>
          </cell>
          <cell r="H177" t="str">
            <v>범안로 1126(안양천 연결 엘리베이터)</v>
          </cell>
          <cell r="I177">
            <v>10</v>
          </cell>
          <cell r="J177">
            <v>45</v>
          </cell>
          <cell r="K177" t="str">
            <v>전금영</v>
          </cell>
          <cell r="L177" t="str">
            <v>가능</v>
          </cell>
          <cell r="M177" t="str">
            <v/>
          </cell>
          <cell r="O177" t="str">
            <v>아파트형 공장 입주자 협의 필요</v>
          </cell>
          <cell r="P177" t="str">
            <v>필요시 배송작업을 위한 휀스 일부철거 협조필요</v>
          </cell>
        </row>
        <row r="178">
          <cell r="E178" t="str">
            <v>금천구15</v>
          </cell>
          <cell r="F178" t="str">
            <v/>
          </cell>
          <cell r="G178" t="str">
            <v>알에스엠타워 앞</v>
          </cell>
          <cell r="H178" t="str">
            <v>가산디지털2로 30</v>
          </cell>
          <cell r="I178">
            <v>10</v>
          </cell>
          <cell r="J178">
            <v>45</v>
          </cell>
          <cell r="K178" t="str">
            <v>전금영</v>
          </cell>
          <cell r="L178" t="str">
            <v>확인필요</v>
          </cell>
          <cell r="M178" t="str">
            <v/>
          </cell>
          <cell r="O178" t="str">
            <v>아파트형 공장 입주자 협의 필요</v>
          </cell>
          <cell r="P178" t="str">
            <v>차량주차어려움. 인도난간 작업장애, 상가쪽 민원예상</v>
          </cell>
        </row>
        <row r="179">
          <cell r="E179" t="str">
            <v>금천구16</v>
          </cell>
          <cell r="F179" t="str">
            <v/>
          </cell>
          <cell r="G179" t="str">
            <v>에이스태세라타워 앞</v>
          </cell>
          <cell r="H179" t="str">
            <v>가산동 345-25</v>
          </cell>
          <cell r="I179">
            <v>10</v>
          </cell>
          <cell r="J179">
            <v>45</v>
          </cell>
          <cell r="K179" t="str">
            <v>전금영</v>
          </cell>
          <cell r="L179" t="str">
            <v>확인필요</v>
          </cell>
          <cell r="M179" t="str">
            <v/>
          </cell>
          <cell r="O179" t="str">
            <v>아파트형 공장 입주자 협의 필요</v>
          </cell>
          <cell r="P179" t="str">
            <v>차량주차어려움. 인도난간 작업장애, 상가쪽 민원예상</v>
          </cell>
        </row>
        <row r="180">
          <cell r="E180" t="str">
            <v>금천구17</v>
          </cell>
          <cell r="F180" t="str">
            <v/>
          </cell>
          <cell r="G180" t="str">
            <v>한라시그마밸리 앞</v>
          </cell>
          <cell r="H180" t="str">
            <v>가산디지털2로 53</v>
          </cell>
          <cell r="I180">
            <v>10</v>
          </cell>
          <cell r="J180">
            <v>45</v>
          </cell>
          <cell r="K180" t="str">
            <v>전금영</v>
          </cell>
          <cell r="L180" t="str">
            <v>확인필요</v>
          </cell>
          <cell r="M180" t="str">
            <v/>
          </cell>
          <cell r="O180" t="str">
            <v>아파트형 공장 입주자 협의 필요</v>
          </cell>
          <cell r="P180" t="str">
            <v>차량주차어려움. 인도난간 작업장애, 상가쪽 민원예상</v>
          </cell>
        </row>
        <row r="181">
          <cell r="E181" t="str">
            <v>금천구18</v>
          </cell>
          <cell r="F181" t="str">
            <v/>
          </cell>
          <cell r="G181" t="str">
            <v>롯데IT캐슬 앞</v>
          </cell>
          <cell r="H181" t="str">
            <v>가산디지털2로 98</v>
          </cell>
          <cell r="I181">
            <v>10</v>
          </cell>
          <cell r="J181">
            <v>45</v>
          </cell>
          <cell r="K181" t="str">
            <v>전금영</v>
          </cell>
          <cell r="L181" t="str">
            <v>확인필요</v>
          </cell>
          <cell r="M181" t="str">
            <v/>
          </cell>
          <cell r="O181" t="str">
            <v>아파트형 공장 입주자 협의 필요</v>
          </cell>
          <cell r="P181" t="str">
            <v>화단있어 차량접급어려움.인도좁음, 상가쪽 민원 예상</v>
          </cell>
        </row>
        <row r="182">
          <cell r="E182" t="str">
            <v>금천구19</v>
          </cell>
          <cell r="F182" t="str">
            <v/>
          </cell>
          <cell r="G182" t="str">
            <v>롯데정보통신 앞</v>
          </cell>
          <cell r="H182" t="str">
            <v>가산디지털2로 179</v>
          </cell>
          <cell r="I182">
            <v>10</v>
          </cell>
          <cell r="J182">
            <v>45</v>
          </cell>
          <cell r="K182" t="str">
            <v>전금영</v>
          </cell>
          <cell r="L182" t="str">
            <v>불가</v>
          </cell>
          <cell r="M182" t="str">
            <v/>
          </cell>
          <cell r="O182" t="str">
            <v>아파트형 공장 입주자 협의 필요</v>
          </cell>
          <cell r="P182" t="str">
            <v>점자블록 침범</v>
          </cell>
        </row>
        <row r="183">
          <cell r="E183" t="str">
            <v>금천구20</v>
          </cell>
          <cell r="F183" t="str">
            <v/>
          </cell>
          <cell r="G183" t="str">
            <v>LG가산디지털센터 앞</v>
          </cell>
          <cell r="H183" t="str">
            <v>가산디지털1로 189</v>
          </cell>
          <cell r="I183">
            <v>10</v>
          </cell>
          <cell r="J183">
            <v>45</v>
          </cell>
          <cell r="K183" t="str">
            <v>전금영</v>
          </cell>
          <cell r="L183" t="str">
            <v>불가</v>
          </cell>
          <cell r="M183" t="str">
            <v/>
          </cell>
          <cell r="O183" t="str">
            <v>아파트형 공장 입주자 협의 필요</v>
          </cell>
          <cell r="P183" t="str">
            <v>점자블록 침범</v>
          </cell>
        </row>
        <row r="184">
          <cell r="E184" t="str">
            <v>금천구21</v>
          </cell>
          <cell r="F184" t="str">
            <v/>
          </cell>
          <cell r="G184" t="str">
            <v>에이스하이엔드타워3차 앞</v>
          </cell>
          <cell r="H184" t="str">
            <v>가산디지털1로 145</v>
          </cell>
          <cell r="I184">
            <v>10</v>
          </cell>
          <cell r="J184">
            <v>45</v>
          </cell>
          <cell r="K184" t="str">
            <v>전금영</v>
          </cell>
          <cell r="L184" t="str">
            <v>불가</v>
          </cell>
          <cell r="M184" t="str">
            <v/>
          </cell>
          <cell r="O184" t="str">
            <v>아파트형 공장 입주자 협의 필요</v>
          </cell>
          <cell r="P184" t="str">
            <v>인도난간 작업장애,점자블럭 침범</v>
          </cell>
        </row>
        <row r="185">
          <cell r="E185" t="str">
            <v>금천구22</v>
          </cell>
          <cell r="F185" t="str">
            <v/>
          </cell>
          <cell r="G185" t="str">
            <v>우림라이온스밸리 C동 앞</v>
          </cell>
          <cell r="H185" t="str">
            <v>가산디지털1로 168</v>
          </cell>
          <cell r="I185">
            <v>10</v>
          </cell>
          <cell r="J185">
            <v>45</v>
          </cell>
          <cell r="K185" t="str">
            <v>전금영</v>
          </cell>
          <cell r="L185" t="str">
            <v>가능</v>
          </cell>
          <cell r="M185" t="str">
            <v/>
          </cell>
          <cell r="O185" t="str">
            <v>보도 없는 공개공지로 협의 필요</v>
          </cell>
          <cell r="P185" t="str">
            <v>필요시 배송작업을 위한 휀스 일부철거 협조필요</v>
          </cell>
        </row>
        <row r="186">
          <cell r="E186" t="str">
            <v>금천구23</v>
          </cell>
          <cell r="F186" t="str">
            <v/>
          </cell>
          <cell r="G186" t="str">
            <v>석수역 건너편</v>
          </cell>
          <cell r="H186" t="str">
            <v>시흥대로 8 아르스파크 앞</v>
          </cell>
          <cell r="I186">
            <v>10</v>
          </cell>
          <cell r="J186">
            <v>45</v>
          </cell>
          <cell r="K186" t="str">
            <v>전금영</v>
          </cell>
          <cell r="L186" t="str">
            <v>불가</v>
          </cell>
          <cell r="M186" t="str">
            <v/>
          </cell>
          <cell r="O186" t="str">
            <v>2017년 공사 중으로 후보지에서 제외, 현재 보도 정비 완료</v>
          </cell>
          <cell r="P186" t="str">
            <v>인도난간 작업장애,점자블럭 침범</v>
          </cell>
        </row>
        <row r="187">
          <cell r="E187" t="str">
            <v>금천구24</v>
          </cell>
          <cell r="F187" t="str">
            <v/>
          </cell>
          <cell r="G187" t="str">
            <v>박미지하차도 앞</v>
          </cell>
          <cell r="H187" t="str">
            <v>시흥동 963 박미지하차도 앞,
시흥3동 자율방범대 앞</v>
          </cell>
          <cell r="I187">
            <v>10</v>
          </cell>
          <cell r="J187">
            <v>45</v>
          </cell>
          <cell r="K187" t="str">
            <v>전금영</v>
          </cell>
          <cell r="L187" t="str">
            <v>불가</v>
          </cell>
          <cell r="M187" t="str">
            <v/>
          </cell>
          <cell r="P187" t="str">
            <v>인도난간 작업장애, 도로폭좁음, 작업차량 주차불가,</v>
          </cell>
        </row>
        <row r="188">
          <cell r="E188" t="str">
            <v>금천구25</v>
          </cell>
          <cell r="F188" t="str">
            <v/>
          </cell>
          <cell r="G188" t="str">
            <v>롯데캐슬2차 마을버스 정류장(18804)
 뒤편</v>
          </cell>
          <cell r="H188" t="str">
            <v>시흥동 113-77 자전거도로 시작점 뒤</v>
          </cell>
          <cell r="I188">
            <v>10</v>
          </cell>
          <cell r="J188">
            <v>45</v>
          </cell>
          <cell r="K188" t="str">
            <v>전금영</v>
          </cell>
          <cell r="L188" t="str">
            <v>가능</v>
          </cell>
          <cell r="M188" t="str">
            <v/>
          </cell>
          <cell r="O188" t="str">
            <v>철도부지 사용허가 필요</v>
          </cell>
          <cell r="P188">
            <v>0</v>
          </cell>
        </row>
        <row r="189">
          <cell r="E189" t="str">
            <v>금천구26</v>
          </cell>
          <cell r="F189" t="str">
            <v/>
          </cell>
          <cell r="G189" t="str">
            <v>롯데캐슬2차(벚꽃로 30) 앞</v>
          </cell>
          <cell r="H189" t="str">
            <v>독산동 1152-4 자전거도로 시작점 뒤</v>
          </cell>
          <cell r="I189">
            <v>10</v>
          </cell>
          <cell r="J189">
            <v>45</v>
          </cell>
          <cell r="K189" t="str">
            <v>전금영</v>
          </cell>
          <cell r="L189" t="str">
            <v>불가</v>
          </cell>
          <cell r="M189" t="str">
            <v/>
          </cell>
          <cell r="O189" t="str">
            <v>1번 부지 도로 건너편으로 근접, 두 지점 모두 자전거도로와 연계되어 설치 수요 있음</v>
          </cell>
          <cell r="P189" t="str">
            <v>화단있어 차량접급어려움.인도좁음, 아파트 사유지 민원 예상</v>
          </cell>
        </row>
        <row r="190">
          <cell r="E190" t="str">
            <v>금천구27</v>
          </cell>
          <cell r="F190" t="str">
            <v/>
          </cell>
          <cell r="G190" t="str">
            <v>금천구청역 자전거 보관대 옆</v>
          </cell>
          <cell r="H190" t="str">
            <v>시흥동 113-119 연탄공장 앞 자전거 거치대 옆</v>
          </cell>
          <cell r="I190">
            <v>10</v>
          </cell>
          <cell r="J190">
            <v>45</v>
          </cell>
          <cell r="K190" t="str">
            <v>전금영</v>
          </cell>
          <cell r="L190" t="str">
            <v>불가</v>
          </cell>
          <cell r="M190" t="str">
            <v/>
          </cell>
          <cell r="O190" t="str">
            <v>부영아파트 부지(사유지)로 현재는 보도이나 향후 아파트 공사 시 철거할 수 있음</v>
          </cell>
          <cell r="P190" t="str">
            <v>도로폭좁음, 작업차량 주차불가</v>
          </cell>
        </row>
        <row r="191">
          <cell r="E191" t="str">
            <v>금천구28</v>
          </cell>
          <cell r="F191" t="str">
            <v/>
          </cell>
          <cell r="G191" t="str">
            <v>시흥사거리(시흥동 994-3 앞)</v>
          </cell>
          <cell r="H191" t="str">
            <v>시흥동 1000-48 알레르망 가게 앞</v>
          </cell>
          <cell r="I191">
            <v>10</v>
          </cell>
          <cell r="J191">
            <v>45</v>
          </cell>
          <cell r="K191" t="str">
            <v>전금영</v>
          </cell>
          <cell r="L191" t="str">
            <v>가능</v>
          </cell>
          <cell r="M191" t="str">
            <v/>
          </cell>
          <cell r="O191" t="str">
            <v>보행자가 다소 많음</v>
          </cell>
          <cell r="P191">
            <v>0</v>
          </cell>
        </row>
        <row r="192">
          <cell r="E192" t="str">
            <v>금천구29</v>
          </cell>
          <cell r="F192" t="str">
            <v/>
          </cell>
          <cell r="G192" t="str">
            <v>스타밸리(디지털로9길 99) 앞</v>
          </cell>
          <cell r="H192" t="str">
            <v>가산동 60-11 블랙야크 옆</v>
          </cell>
          <cell r="I192">
            <v>10</v>
          </cell>
          <cell r="J192">
            <v>45</v>
          </cell>
          <cell r="K192" t="str">
            <v>전금영</v>
          </cell>
          <cell r="L192" t="str">
            <v>가능</v>
          </cell>
          <cell r="M192" t="str">
            <v/>
          </cell>
          <cell r="O192" t="str">
            <v>공개공지 아파트형 공장 입주자 협의 필요</v>
          </cell>
          <cell r="P192">
            <v>0</v>
          </cell>
        </row>
        <row r="193">
          <cell r="E193" t="str">
            <v>금천구30</v>
          </cell>
          <cell r="F193" t="str">
            <v/>
          </cell>
          <cell r="G193" t="str">
            <v>에이스하이앤드타워클래식타워(벚꽃로24길 26) 앞</v>
          </cell>
          <cell r="H193" t="str">
            <v>가산동 219-6 마을버스정류장 옆</v>
          </cell>
          <cell r="I193">
            <v>10</v>
          </cell>
          <cell r="J193">
            <v>45</v>
          </cell>
          <cell r="K193" t="str">
            <v>전금영</v>
          </cell>
          <cell r="L193" t="str">
            <v>가능</v>
          </cell>
          <cell r="M193" t="str">
            <v/>
          </cell>
          <cell r="O193" t="str">
            <v>공개공지 아파트형 공장 입주자 협의 필요</v>
          </cell>
          <cell r="P193" t="str">
            <v>필요시 배송작업을 위한 휀스 일부철거 협조필요</v>
          </cell>
        </row>
        <row r="194">
          <cell r="E194" t="str">
            <v>금천구31</v>
          </cell>
          <cell r="F194" t="str">
            <v/>
          </cell>
          <cell r="G194" t="str">
            <v>글로리동물병원(시흥대로 483) 앞</v>
          </cell>
          <cell r="H194" t="str">
            <v>독산동 142-7 동물병원 주차장 앞</v>
          </cell>
          <cell r="I194">
            <v>10</v>
          </cell>
          <cell r="J194">
            <v>45</v>
          </cell>
          <cell r="K194" t="str">
            <v>전금영</v>
          </cell>
          <cell r="L194" t="str">
            <v>불가</v>
          </cell>
          <cell r="M194" t="str">
            <v/>
          </cell>
          <cell r="O194" t="str">
            <v>주차장 출입로와 다소 가까움</v>
          </cell>
          <cell r="P194" t="str">
            <v>점자블럭 침범 통행장애</v>
          </cell>
        </row>
        <row r="195">
          <cell r="E195" t="str">
            <v>금천구32</v>
          </cell>
          <cell r="F195" t="str">
            <v/>
          </cell>
          <cell r="G195" t="str">
            <v>금천세무서(시흥대로152길 11-21) 앞</v>
          </cell>
          <cell r="H195" t="str">
            <v>독산동 996-6 보도</v>
          </cell>
          <cell r="I195">
            <v>10</v>
          </cell>
          <cell r="J195">
            <v>45</v>
          </cell>
          <cell r="K195" t="str">
            <v>전금영</v>
          </cell>
          <cell r="L195" t="str">
            <v>불가</v>
          </cell>
          <cell r="M195" t="str">
            <v/>
          </cell>
          <cell r="O195" t="str">
            <v>가로수 사이 2군데로 나눠 설치</v>
          </cell>
          <cell r="P195" t="str">
            <v>인도폭좁음, 점자블럭 침범</v>
          </cell>
        </row>
        <row r="196">
          <cell r="E196" t="str">
            <v>금천구33</v>
          </cell>
          <cell r="F196" t="str">
            <v/>
          </cell>
          <cell r="G196" t="str">
            <v>남부순환로 1362 앞</v>
          </cell>
          <cell r="H196" t="str">
            <v>독산동 996-3 신축건물 앞</v>
          </cell>
          <cell r="I196">
            <v>10</v>
          </cell>
          <cell r="J196">
            <v>45</v>
          </cell>
          <cell r="K196" t="str">
            <v>전금영</v>
          </cell>
          <cell r="L196" t="str">
            <v>가능</v>
          </cell>
          <cell r="M196" t="str">
            <v/>
          </cell>
          <cell r="O196" t="str">
            <v>신축건물 앞(준공 전)</v>
          </cell>
          <cell r="P196" t="str">
            <v>필요시 배송작업을 위한 휀스 일부철거 협조필요</v>
          </cell>
        </row>
        <row r="197">
          <cell r="E197" t="str">
            <v>금천구34</v>
          </cell>
          <cell r="F197" t="str">
            <v/>
          </cell>
          <cell r="G197" t="str">
            <v>에이스 하드웨어(시흥대로 396) 앞</v>
          </cell>
          <cell r="H197" t="str">
            <v>독산동 1080-1 에이스하드웨어 정문 앞</v>
          </cell>
          <cell r="I197">
            <v>10</v>
          </cell>
          <cell r="J197">
            <v>45</v>
          </cell>
          <cell r="K197" t="str">
            <v>전금영</v>
          </cell>
          <cell r="L197" t="str">
            <v>가능</v>
          </cell>
          <cell r="M197" t="str">
            <v/>
          </cell>
          <cell r="O197" t="str">
            <v>보행자가 다소 많음</v>
          </cell>
          <cell r="P197">
            <v>0</v>
          </cell>
        </row>
        <row r="198">
          <cell r="E198" t="str">
            <v>금천구35</v>
          </cell>
          <cell r="F198" t="str">
            <v/>
          </cell>
          <cell r="G198" t="str">
            <v>범안로1249 앞</v>
          </cell>
          <cell r="H198" t="str">
            <v>독산동 1081-14 딥 앞</v>
          </cell>
          <cell r="I198">
            <v>10</v>
          </cell>
          <cell r="J198">
            <v>45</v>
          </cell>
          <cell r="K198" t="str">
            <v>전금영</v>
          </cell>
          <cell r="L198" t="str">
            <v>불가</v>
          </cell>
          <cell r="M198" t="str">
            <v/>
          </cell>
          <cell r="O198" t="str">
            <v>다소 협소하나 독산로 연계 필요, 상가 협의 필요</v>
          </cell>
          <cell r="P198" t="str">
            <v>인도폭좁음, 점자블럭 침범</v>
          </cell>
        </row>
        <row r="199">
          <cell r="E199" t="str">
            <v>금천구36</v>
          </cell>
          <cell r="F199" t="str">
            <v/>
          </cell>
          <cell r="G199" t="str">
            <v>범안로 1254 앞</v>
          </cell>
          <cell r="H199" t="str">
            <v>독산동 1081-14 원조 마포갈비 앞</v>
          </cell>
          <cell r="I199">
            <v>10</v>
          </cell>
          <cell r="J199">
            <v>45</v>
          </cell>
          <cell r="K199" t="str">
            <v>전금영</v>
          </cell>
          <cell r="L199" t="str">
            <v>확인필요</v>
          </cell>
          <cell r="M199" t="str">
            <v/>
          </cell>
          <cell r="O199" t="str">
            <v>다소 협소하나 독산로 연계 필요, 상가 협의 필요</v>
          </cell>
          <cell r="P199" t="str">
            <v>인도폭좁음 상가쪽 민원예상</v>
          </cell>
        </row>
        <row r="200">
          <cell r="E200" t="str">
            <v>금천구37</v>
          </cell>
          <cell r="F200" t="str">
            <v/>
          </cell>
          <cell r="G200" t="str">
            <v>푸른골 어린이공원</v>
          </cell>
          <cell r="H200" t="str">
            <v>독산동 1022-88</v>
          </cell>
          <cell r="I200">
            <v>10</v>
          </cell>
          <cell r="J200">
            <v>45</v>
          </cell>
          <cell r="K200" t="str">
            <v>채은영</v>
          </cell>
          <cell r="L200" t="str">
            <v>불가</v>
          </cell>
          <cell r="M200" t="str">
            <v/>
          </cell>
          <cell r="O200" t="str">
            <v>주택가 공원 계단 통행지장</v>
          </cell>
        </row>
        <row r="201">
          <cell r="E201" t="str">
            <v>금천구38</v>
          </cell>
          <cell r="F201" t="str">
            <v/>
          </cell>
          <cell r="G201" t="str">
            <v>거주자우선주차장</v>
          </cell>
          <cell r="H201" t="str">
            <v>독산동 1040-58</v>
          </cell>
          <cell r="I201">
            <v>10</v>
          </cell>
          <cell r="J201">
            <v>45</v>
          </cell>
          <cell r="K201" t="str">
            <v>채은영</v>
          </cell>
          <cell r="L201" t="str">
            <v>불가</v>
          </cell>
          <cell r="M201" t="str">
            <v/>
          </cell>
          <cell r="O201" t="str">
            <v>거주자 우선 주차장 안이라 차량이용자들의 협의가 필요함</v>
          </cell>
        </row>
        <row r="202">
          <cell r="E202" t="str">
            <v>금천구39</v>
          </cell>
          <cell r="F202" t="str">
            <v/>
          </cell>
          <cell r="G202" t="str">
            <v>독산역1번출구 옆</v>
          </cell>
          <cell r="H202" t="str">
            <v>독산동1081-4(독산역마을버스
정류장 뒤 자전거 거치대 옆)</v>
          </cell>
          <cell r="I202">
            <v>10</v>
          </cell>
          <cell r="J202">
            <v>45</v>
          </cell>
          <cell r="K202" t="str">
            <v>채은영</v>
          </cell>
          <cell r="L202" t="str">
            <v>불가</v>
          </cell>
          <cell r="M202" t="str">
            <v/>
          </cell>
          <cell r="O202" t="str">
            <v>2차에 신청하였으나 공간이 좁다고 판단이 나왔음 허나 따릉이 설치공간
으로 구청에서 자리를 마련한 것이므로 다시한번 판단 요청함</v>
          </cell>
        </row>
        <row r="203">
          <cell r="E203" t="str">
            <v>금천구40</v>
          </cell>
          <cell r="F203" t="str">
            <v/>
          </cell>
          <cell r="G203" t="str">
            <v>가산 롯데정보통신 앞</v>
          </cell>
          <cell r="H203" t="str">
            <v>가산디지털2로 179 앞(공개공지구간)</v>
          </cell>
          <cell r="I203">
            <v>10</v>
          </cell>
          <cell r="J203">
            <v>45</v>
          </cell>
          <cell r="K203" t="str">
            <v>채은영</v>
          </cell>
          <cell r="L203" t="str">
            <v>불가</v>
          </cell>
          <cell r="M203" t="str">
            <v/>
          </cell>
          <cell r="O203" t="str">
            <v>롯데정보통신 공개공지 구간으로 입주자 협의 필요</v>
          </cell>
        </row>
        <row r="204">
          <cell r="E204" t="str">
            <v>금천구41</v>
          </cell>
          <cell r="F204" t="str">
            <v/>
          </cell>
          <cell r="G204" t="str">
            <v>은행어린이 공원 안</v>
          </cell>
          <cell r="H204" t="str">
            <v>시흥동 836</v>
          </cell>
          <cell r="I204">
            <v>10</v>
          </cell>
          <cell r="J204">
            <v>45</v>
          </cell>
          <cell r="K204" t="str">
            <v>채은영</v>
          </cell>
          <cell r="L204" t="str">
            <v>불가</v>
          </cell>
          <cell r="M204" t="str">
            <v/>
          </cell>
          <cell r="O204" t="str">
            <v>설치지역에 가로수가 있으나 45도로 나누어서 설치</v>
          </cell>
        </row>
        <row r="205">
          <cell r="E205" t="str">
            <v>노원구1</v>
          </cell>
          <cell r="F205" t="str">
            <v/>
          </cell>
          <cell r="G205" t="str">
            <v>노원수학문화관</v>
          </cell>
          <cell r="H205" t="str">
            <v>중계동 산 4-2
(도로명) 서울 노원구 한글비석로19길 28</v>
          </cell>
          <cell r="I205">
            <v>10</v>
          </cell>
          <cell r="J205">
            <v>45</v>
          </cell>
          <cell r="K205" t="str">
            <v>노혜정</v>
          </cell>
          <cell r="L205" t="str">
            <v>불가</v>
          </cell>
          <cell r="M205" t="str">
            <v/>
          </cell>
          <cell r="O205" t="str">
            <v>노원수학문화관측 협의 필요</v>
          </cell>
          <cell r="P205" t="str">
            <v>관리처 미협의</v>
          </cell>
        </row>
        <row r="206">
          <cell r="E206" t="str">
            <v>노원구2</v>
          </cell>
          <cell r="F206" t="str">
            <v/>
          </cell>
          <cell r="G206" t="str">
            <v>삼성디지털프라자 노원상계점 앞</v>
          </cell>
          <cell r="H206" t="str">
            <v>상계동 1049-66
(도로명) 서울 노원구 동일로 1637</v>
          </cell>
          <cell r="I206">
            <v>10</v>
          </cell>
          <cell r="J206">
            <v>90</v>
          </cell>
          <cell r="K206" t="str">
            <v>노혜정</v>
          </cell>
          <cell r="L206" t="str">
            <v>확인필요</v>
          </cell>
          <cell r="M206" t="str">
            <v/>
          </cell>
          <cell r="O206" t="str">
            <v>기존 거치대 일부 철거 후 설치 가능한지 확인 필요</v>
          </cell>
          <cell r="P206" t="str">
            <v>자치구 일반거치대 철거시 설치가능</v>
          </cell>
        </row>
        <row r="207">
          <cell r="E207" t="str">
            <v>노원구3</v>
          </cell>
          <cell r="F207" t="str">
            <v/>
          </cell>
          <cell r="G207" t="str">
            <v>상계주공 14단지 상가 앞</v>
          </cell>
          <cell r="H207" t="str">
            <v>서울 노원구 상계동 626-1
(도로명) 서울 노원구 동일로 228길 23</v>
          </cell>
          <cell r="I207">
            <v>10</v>
          </cell>
          <cell r="J207">
            <v>45</v>
          </cell>
          <cell r="K207" t="str">
            <v>노혜정</v>
          </cell>
          <cell r="L207" t="str">
            <v>가능</v>
          </cell>
          <cell r="M207" t="str">
            <v/>
          </cell>
          <cell r="P207">
            <v>0</v>
          </cell>
        </row>
        <row r="208">
          <cell r="E208" t="str">
            <v>노원구4</v>
          </cell>
          <cell r="F208" t="str">
            <v/>
          </cell>
          <cell r="G208" t="str">
            <v>스타벅스 상계초교사거리점</v>
          </cell>
          <cell r="H208" t="str">
            <v>상계동 372-16
(도로명) 서울 노원구 노원로 449</v>
          </cell>
          <cell r="I208">
            <v>10</v>
          </cell>
          <cell r="J208">
            <v>45</v>
          </cell>
          <cell r="K208" t="str">
            <v>노혜정</v>
          </cell>
          <cell r="L208" t="str">
            <v>가능</v>
          </cell>
          <cell r="M208" t="str">
            <v/>
          </cell>
          <cell r="P208">
            <v>0</v>
          </cell>
        </row>
        <row r="209">
          <cell r="E209" t="str">
            <v>노원구5</v>
          </cell>
          <cell r="F209" t="str">
            <v/>
          </cell>
          <cell r="G209" t="str">
            <v>당고개입구오거리 당현천변</v>
          </cell>
          <cell r="H209" t="str">
            <v>서울 노원구 중계동 140-46</v>
          </cell>
          <cell r="I209">
            <v>10</v>
          </cell>
          <cell r="J209">
            <v>90</v>
          </cell>
          <cell r="K209" t="str">
            <v>노혜정</v>
          </cell>
          <cell r="L209" t="str">
            <v>가능</v>
          </cell>
          <cell r="M209" t="str">
            <v/>
          </cell>
          <cell r="P209">
            <v>0</v>
          </cell>
        </row>
        <row r="210">
          <cell r="E210" t="str">
            <v>노원구6</v>
          </cell>
          <cell r="F210" t="str">
            <v/>
          </cell>
          <cell r="G210" t="str">
            <v>중계2차 한화꿈에그린 101동 인근</v>
          </cell>
          <cell r="H210" t="str">
            <v>서울 노원구 중계동 606
(도로명)서울 노원구 덕릉로83길 5</v>
          </cell>
          <cell r="I210">
            <v>10</v>
          </cell>
          <cell r="J210">
            <v>45</v>
          </cell>
          <cell r="K210" t="str">
            <v>노혜정</v>
          </cell>
          <cell r="L210" t="str">
            <v>가능</v>
          </cell>
          <cell r="M210" t="str">
            <v/>
          </cell>
          <cell r="P210">
            <v>0</v>
          </cell>
        </row>
        <row r="211">
          <cell r="E211" t="str">
            <v>노원구7</v>
          </cell>
          <cell r="F211" t="str">
            <v/>
          </cell>
          <cell r="G211" t="str">
            <v>삿갓봉 근린공원</v>
          </cell>
          <cell r="H211" t="str">
            <v>서울 노원구 중계동 356
(도로명)서울 노원구 한글비석로 346</v>
          </cell>
          <cell r="I211">
            <v>20</v>
          </cell>
          <cell r="J211">
            <v>45</v>
          </cell>
          <cell r="K211" t="str">
            <v>노혜정</v>
          </cell>
          <cell r="L211" t="str">
            <v>가능</v>
          </cell>
          <cell r="M211" t="str">
            <v/>
          </cell>
          <cell r="P211">
            <v>0</v>
          </cell>
        </row>
        <row r="212">
          <cell r="E212" t="str">
            <v>노원구8</v>
          </cell>
          <cell r="F212" t="str">
            <v/>
          </cell>
          <cell r="G212" t="str">
            <v>중계 대웅빌딩 앞</v>
          </cell>
          <cell r="H212" t="str">
            <v>서울 노원구 중계동 359-8
(도로명) 서울 노원구 한글비석로 273</v>
          </cell>
          <cell r="I212">
            <v>10</v>
          </cell>
          <cell r="J212">
            <v>45</v>
          </cell>
          <cell r="K212" t="str">
            <v>노혜정</v>
          </cell>
          <cell r="L212" t="str">
            <v>확인필요</v>
          </cell>
          <cell r="M212" t="str">
            <v/>
          </cell>
          <cell r="O212" t="str">
            <v>기존 거치대 철거 후 설치 가능한지 확인 필요</v>
          </cell>
          <cell r="P212" t="str">
            <v>자치구 일반거치대 철거시 설치가능</v>
          </cell>
        </row>
        <row r="213">
          <cell r="E213" t="str">
            <v>노원구9</v>
          </cell>
          <cell r="F213" t="str">
            <v/>
          </cell>
          <cell r="G213" t="str">
            <v>노원 을지대학교 병원</v>
          </cell>
          <cell r="H213" t="str">
            <v>서울 노원구 하계동 280-1
(도로명) 서울 노원구 한글비석로 68</v>
          </cell>
          <cell r="I213">
            <v>10</v>
          </cell>
          <cell r="J213">
            <v>90</v>
          </cell>
          <cell r="K213" t="str">
            <v>노혜정</v>
          </cell>
          <cell r="L213" t="str">
            <v>가능</v>
          </cell>
          <cell r="M213" t="str">
            <v/>
          </cell>
          <cell r="O213" t="str">
            <v>이용 저조한 기존 거치대 철거 후 설치 가능한지 확인 필요</v>
          </cell>
          <cell r="P213">
            <v>0</v>
          </cell>
        </row>
        <row r="214">
          <cell r="E214" t="str">
            <v>노원구10</v>
          </cell>
          <cell r="F214" t="str">
            <v/>
          </cell>
          <cell r="G214" t="str">
            <v>경춘선 숲길 방문자센터</v>
          </cell>
          <cell r="H214" t="str">
            <v>서울 노원구 공릉동 706</v>
          </cell>
          <cell r="I214">
            <v>12</v>
          </cell>
          <cell r="J214">
            <v>90</v>
          </cell>
          <cell r="K214" t="str">
            <v>노혜정</v>
          </cell>
          <cell r="L214" t="str">
            <v>불가</v>
          </cell>
          <cell r="M214" t="str">
            <v/>
          </cell>
          <cell r="P214" t="str">
            <v>일방통행1개차선</v>
          </cell>
        </row>
        <row r="215">
          <cell r="E215" t="str">
            <v>노원구11</v>
          </cell>
          <cell r="F215" t="str">
            <v/>
          </cell>
          <cell r="G215" t="str">
            <v>하계 어린이 공원</v>
          </cell>
          <cell r="H215" t="str">
            <v xml:space="preserve">서울 노원구 하계2동 273-3 </v>
          </cell>
          <cell r="I215">
            <v>10</v>
          </cell>
          <cell r="J215">
            <v>45</v>
          </cell>
          <cell r="K215" t="str">
            <v>노혜정</v>
          </cell>
          <cell r="L215" t="str">
            <v>가능</v>
          </cell>
          <cell r="M215" t="str">
            <v/>
          </cell>
          <cell r="P215">
            <v>0</v>
          </cell>
        </row>
        <row r="216">
          <cell r="E216" t="str">
            <v>노원구12</v>
          </cell>
          <cell r="F216" t="str">
            <v/>
          </cell>
          <cell r="G216" t="str">
            <v>월계프라자</v>
          </cell>
          <cell r="H216" t="str">
            <v xml:space="preserve">서울 노원구 월계동 776
(도로명) 서울 노원구 초안산로5길 12 </v>
          </cell>
          <cell r="I216">
            <v>20</v>
          </cell>
          <cell r="J216">
            <v>45</v>
          </cell>
          <cell r="K216" t="str">
            <v>노혜정</v>
          </cell>
          <cell r="L216" t="str">
            <v>가능</v>
          </cell>
          <cell r="M216" t="str">
            <v/>
          </cell>
          <cell r="P216">
            <v>0</v>
          </cell>
        </row>
        <row r="217">
          <cell r="E217" t="str">
            <v>노원구13</v>
          </cell>
          <cell r="F217" t="str">
            <v/>
          </cell>
          <cell r="G217" t="str">
            <v>한내 행복발전소</v>
          </cell>
          <cell r="H217" t="str">
            <v xml:space="preserve">서울 노원구 월계동 333-1
(도로명) 서울 노원구 마들로3길 13 </v>
          </cell>
          <cell r="I217" t="str">
            <v>10 또는 15</v>
          </cell>
          <cell r="J217" t="str">
            <v>90 또는 45</v>
          </cell>
          <cell r="K217" t="str">
            <v>노혜정</v>
          </cell>
          <cell r="L217" t="str">
            <v>가능</v>
          </cell>
          <cell r="M217" t="str">
            <v/>
          </cell>
          <cell r="O217" t="str">
            <v>한내 행복발전소측 협의 필요</v>
          </cell>
          <cell r="P217">
            <v>0</v>
          </cell>
        </row>
        <row r="218">
          <cell r="E218" t="str">
            <v>노원구14</v>
          </cell>
          <cell r="F218" t="str">
            <v/>
          </cell>
          <cell r="G218" t="str">
            <v>월계 센트럴 아이파크</v>
          </cell>
          <cell r="H218" t="str">
            <v>서울 노원구 월계동 633-20 
(도로명) 서울 노원구 초안산로2라길 26</v>
          </cell>
          <cell r="I218">
            <v>10</v>
          </cell>
          <cell r="J218">
            <v>90</v>
          </cell>
          <cell r="K218" t="str">
            <v>노혜정</v>
          </cell>
          <cell r="L218" t="str">
            <v>가능</v>
          </cell>
          <cell r="M218" t="str">
            <v/>
          </cell>
          <cell r="P218">
            <v>0</v>
          </cell>
        </row>
        <row r="219">
          <cell r="E219" t="str">
            <v>노원구15</v>
          </cell>
          <cell r="F219" t="str">
            <v/>
          </cell>
          <cell r="G219" t="str">
            <v>공릉역 영진빌딩 앞
(공릉역 3번 출구 인근)</v>
          </cell>
          <cell r="H219" t="str">
            <v>서울 노원구 공릉동 494-15
(도로명) 서울 노원구 동일로 1053</v>
          </cell>
          <cell r="I219">
            <v>8</v>
          </cell>
          <cell r="J219">
            <v>45</v>
          </cell>
          <cell r="K219" t="str">
            <v>노혜정</v>
          </cell>
          <cell r="L219" t="str">
            <v>가능</v>
          </cell>
          <cell r="M219" t="str">
            <v/>
          </cell>
          <cell r="P219">
            <v>0</v>
          </cell>
        </row>
        <row r="220">
          <cell r="E220" t="str">
            <v>노원구16</v>
          </cell>
          <cell r="F220" t="str">
            <v/>
          </cell>
          <cell r="G220" t="str">
            <v>중계 롯데마트</v>
          </cell>
          <cell r="H220" t="str">
            <v>서울 노원구 중계동 361 
(도로명) 서울 노원구 노원로 330</v>
          </cell>
          <cell r="I220">
            <v>11</v>
          </cell>
          <cell r="J220">
            <v>90</v>
          </cell>
          <cell r="K220" t="str">
            <v>노혜정</v>
          </cell>
          <cell r="L220" t="str">
            <v>가능</v>
          </cell>
          <cell r="M220" t="str">
            <v/>
          </cell>
          <cell r="P220">
            <v>0</v>
          </cell>
        </row>
        <row r="221">
          <cell r="E221" t="str">
            <v>노원구17</v>
          </cell>
          <cell r="F221" t="str">
            <v/>
          </cell>
          <cell r="G221" t="str">
            <v>당고개역 3번 출구</v>
          </cell>
          <cell r="H221" t="str">
            <v xml:space="preserve">서울 노원구 상계동 111
(도로명) 서울 노원구 상계로 305 </v>
          </cell>
          <cell r="I221">
            <v>8</v>
          </cell>
          <cell r="J221">
            <v>90</v>
          </cell>
          <cell r="K221" t="str">
            <v>노혜정</v>
          </cell>
          <cell r="L221" t="str">
            <v>가능</v>
          </cell>
          <cell r="M221" t="str">
            <v/>
          </cell>
          <cell r="P221">
            <v>0</v>
          </cell>
        </row>
        <row r="222">
          <cell r="E222" t="str">
            <v>노원구18</v>
          </cell>
          <cell r="F222" t="str">
            <v/>
          </cell>
          <cell r="G222" t="str">
            <v>상계주공아파트 9단지 상가 앞</v>
          </cell>
          <cell r="H222" t="str">
            <v xml:space="preserve">서울 노원구 상계동 670-2 
(도로명) 서울 노원구 노원로 540 </v>
          </cell>
          <cell r="I222">
            <v>10</v>
          </cell>
          <cell r="J222">
            <v>90</v>
          </cell>
          <cell r="K222" t="str">
            <v>노혜정</v>
          </cell>
          <cell r="L222" t="str">
            <v>확인필요</v>
          </cell>
          <cell r="M222" t="str">
            <v/>
          </cell>
          <cell r="O222" t="str">
            <v>기존 거치대 철거 후 설치 가능한지 확인 필요 및
우리 구 한평 정원 설치 여부 확인 필요</v>
          </cell>
          <cell r="P222" t="str">
            <v>자치구 일반거치대 철거시 설치가능</v>
          </cell>
        </row>
        <row r="223">
          <cell r="E223" t="str">
            <v>노원구19</v>
          </cell>
          <cell r="F223" t="str">
            <v/>
          </cell>
          <cell r="G223" t="str">
            <v>상계 10동 마을마당</v>
          </cell>
          <cell r="H223" t="str">
            <v>서울 노원구 상계동 675</v>
          </cell>
          <cell r="I223">
            <v>10</v>
          </cell>
          <cell r="J223">
            <v>90</v>
          </cell>
          <cell r="K223" t="str">
            <v>노혜정</v>
          </cell>
          <cell r="L223" t="str">
            <v>불가</v>
          </cell>
          <cell r="M223" t="str">
            <v/>
          </cell>
          <cell r="P223" t="str">
            <v>어린이보호구역</v>
          </cell>
        </row>
        <row r="224">
          <cell r="E224" t="str">
            <v>노원구20</v>
          </cell>
          <cell r="F224" t="str">
            <v/>
          </cell>
          <cell r="G224" t="str">
            <v>상계 문화정보도서관</v>
          </cell>
          <cell r="H224" t="str">
            <v>서울 노원구 상계동 1118-66
(도로명) 서울 노원구 동일로243길 57</v>
          </cell>
          <cell r="I224">
            <v>8</v>
          </cell>
          <cell r="J224">
            <v>45</v>
          </cell>
          <cell r="K224" t="str">
            <v>노혜정</v>
          </cell>
          <cell r="L224" t="str">
            <v>불가</v>
          </cell>
          <cell r="M224" t="str">
            <v/>
          </cell>
          <cell r="O224" t="str">
            <v>상계문화정보도서관측 협의 필요 및 
기존 거치대 일부 철거 후 설치 가능한지 확인 필요</v>
          </cell>
          <cell r="P224" t="str">
            <v>도서관입구, 주정차불가</v>
          </cell>
        </row>
        <row r="225">
          <cell r="E225" t="str">
            <v>노원구21</v>
          </cell>
          <cell r="F225" t="str">
            <v/>
          </cell>
          <cell r="G225" t="str">
            <v>수락중학교</v>
          </cell>
          <cell r="H225" t="str">
            <v>서울 노원구 상계동 1254 
(도로명) 서울 노원구 동일로 1729</v>
          </cell>
          <cell r="I225">
            <v>10</v>
          </cell>
          <cell r="J225">
            <v>45</v>
          </cell>
          <cell r="K225" t="str">
            <v>노혜정</v>
          </cell>
          <cell r="L225" t="str">
            <v>가능</v>
          </cell>
          <cell r="M225" t="str">
            <v/>
          </cell>
          <cell r="O225" t="str">
            <v>기존 거치대 철거 후 설치 가능한지 확인 필요</v>
          </cell>
          <cell r="P225">
            <v>0</v>
          </cell>
        </row>
        <row r="226">
          <cell r="E226" t="str">
            <v>노원구22</v>
          </cell>
          <cell r="F226" t="str">
            <v/>
          </cell>
          <cell r="G226" t="str">
            <v>상계 근린공원</v>
          </cell>
          <cell r="H226" t="str">
            <v>서울 노원구 상계동 620</v>
          </cell>
          <cell r="I226">
            <v>10</v>
          </cell>
          <cell r="J226">
            <v>45</v>
          </cell>
          <cell r="K226" t="str">
            <v>노혜정</v>
          </cell>
          <cell r="L226" t="str">
            <v>불가</v>
          </cell>
          <cell r="M226" t="str">
            <v/>
          </cell>
          <cell r="P226" t="str">
            <v>아파트단지내주차난으로 진입불가</v>
          </cell>
        </row>
        <row r="227">
          <cell r="E227" t="str">
            <v>노원구23</v>
          </cell>
          <cell r="F227" t="str">
            <v/>
          </cell>
          <cell r="G227" t="str">
            <v>당현천 근린공원 내</v>
          </cell>
          <cell r="H227" t="str">
            <v>서울 노원구 상계동 762-1</v>
          </cell>
          <cell r="I227">
            <v>10</v>
          </cell>
          <cell r="J227">
            <v>90</v>
          </cell>
          <cell r="K227" t="str">
            <v>노혜정</v>
          </cell>
          <cell r="L227" t="str">
            <v>불가</v>
          </cell>
          <cell r="M227" t="str">
            <v/>
          </cell>
          <cell r="P227" t="str">
            <v>가드레인/버스전용차로/공원내</v>
          </cell>
        </row>
        <row r="228">
          <cell r="E228" t="str">
            <v>노원구24</v>
          </cell>
          <cell r="F228" t="str">
            <v/>
          </cell>
          <cell r="G228" t="str">
            <v>가재울 근린공원</v>
          </cell>
          <cell r="H228" t="str">
            <v>서울 노원구 중계동 515-4</v>
          </cell>
          <cell r="I228">
            <v>6</v>
          </cell>
          <cell r="J228">
            <v>45</v>
          </cell>
          <cell r="K228" t="str">
            <v>노혜정</v>
          </cell>
          <cell r="L228" t="str">
            <v>불가</v>
          </cell>
          <cell r="M228" t="str">
            <v/>
          </cell>
          <cell r="P228" t="str">
            <v>일방통행1차로</v>
          </cell>
        </row>
        <row r="229">
          <cell r="E229" t="str">
            <v>노원구25</v>
          </cell>
          <cell r="F229" t="str">
            <v/>
          </cell>
          <cell r="G229" t="str">
            <v>갈말근린공원(참새어린이공원)</v>
          </cell>
          <cell r="H229" t="str">
            <v>서울 노원구 상계8동 654
(도로명) 서울 노원구 동일로227길 85</v>
          </cell>
          <cell r="I229">
            <v>10</v>
          </cell>
          <cell r="J229">
            <v>45</v>
          </cell>
          <cell r="K229" t="str">
            <v>노혜정</v>
          </cell>
          <cell r="L229" t="str">
            <v>불가</v>
          </cell>
          <cell r="M229" t="str">
            <v/>
          </cell>
          <cell r="P229" t="str">
            <v>간선도로출입구 및 화단</v>
          </cell>
        </row>
        <row r="230">
          <cell r="E230" t="str">
            <v>노원구26</v>
          </cell>
          <cell r="F230" t="str">
            <v/>
          </cell>
          <cell r="G230" t="str">
            <v>노원 마들스타디움</v>
          </cell>
          <cell r="H230" t="str">
            <v>서울 노원구 상계동 770-2
(도로명) 서울 노원구 덕릉로 450</v>
          </cell>
          <cell r="I230">
            <v>10</v>
          </cell>
          <cell r="J230">
            <v>45</v>
          </cell>
          <cell r="K230" t="str">
            <v>노혜정</v>
          </cell>
          <cell r="L230" t="str">
            <v>가능</v>
          </cell>
          <cell r="M230" t="str">
            <v/>
          </cell>
          <cell r="P230">
            <v>0</v>
          </cell>
        </row>
        <row r="231">
          <cell r="E231" t="str">
            <v>노원구27</v>
          </cell>
          <cell r="F231" t="str">
            <v/>
          </cell>
          <cell r="G231" t="str">
            <v>월계 청백1단지 아파트 정류장</v>
          </cell>
          <cell r="H231" t="str">
            <v>서울 노원구 월계동 774
(도로명) 서울 노원구 초안산로 89</v>
          </cell>
          <cell r="I231">
            <v>20</v>
          </cell>
          <cell r="J231">
            <v>45</v>
          </cell>
          <cell r="K231" t="str">
            <v>노혜정</v>
          </cell>
          <cell r="L231" t="str">
            <v>가능</v>
          </cell>
          <cell r="M231" t="str">
            <v/>
          </cell>
          <cell r="O231" t="str">
            <v>민원인 요청 사항 유선 접수
(지하철역까지 버스 이용 시 우회하는 것에 대한 불편함 호소,
따릉이가 설치되어 이용하면 역까지 시간 단축될 거라는 의견 제시)</v>
          </cell>
          <cell r="P231">
            <v>0</v>
          </cell>
        </row>
        <row r="232">
          <cell r="E232" t="str">
            <v>노원구28</v>
          </cell>
          <cell r="F232" t="str">
            <v/>
          </cell>
          <cell r="G232" t="str">
            <v>상수초등학교 앞 
(상계주공4단지 상가 앞)</v>
          </cell>
          <cell r="H232" t="str">
            <v>서울 노원구 동일로214길 21</v>
          </cell>
          <cell r="I232">
            <v>10</v>
          </cell>
          <cell r="J232">
            <v>45</v>
          </cell>
          <cell r="K232" t="str">
            <v>상계6·7동조민섭</v>
          </cell>
          <cell r="L232" t="str">
            <v>불가</v>
          </cell>
          <cell r="M232" t="str">
            <v/>
          </cell>
          <cell r="P232" t="str">
            <v>일방통행1차로</v>
          </cell>
        </row>
        <row r="233">
          <cell r="E233" t="str">
            <v>노원구29</v>
          </cell>
          <cell r="F233" t="str">
            <v/>
          </cell>
          <cell r="G233" t="str">
            <v>상계주공4단지 402동 앞</v>
          </cell>
          <cell r="H233" t="str">
            <v>서울 노원구 동일로1362</v>
          </cell>
          <cell r="I233">
            <v>10</v>
          </cell>
          <cell r="J233">
            <v>45</v>
          </cell>
          <cell r="K233" t="str">
            <v>상계6·7동 조민섭</v>
          </cell>
          <cell r="L233" t="str">
            <v>조건부가능</v>
          </cell>
          <cell r="M233" t="str">
            <v/>
          </cell>
          <cell r="O233" t="str">
            <v>기존 거치대 철거 후 설치 가능한지 확인 필요</v>
          </cell>
          <cell r="P233" t="str">
            <v>자치구 기존거치대 철거 시 설치가능</v>
          </cell>
        </row>
        <row r="234">
          <cell r="E234" t="str">
            <v>노원구30</v>
          </cell>
          <cell r="F234" t="str">
            <v/>
          </cell>
          <cell r="G234" t="str">
            <v>상계주공15단지 버스정류소</v>
          </cell>
          <cell r="H234" t="str">
            <v>서울 노원구 상계동 650</v>
          </cell>
          <cell r="I234">
            <v>10</v>
          </cell>
          <cell r="J234">
            <v>45</v>
          </cell>
          <cell r="K234" t="str">
            <v>상계8동 전용재</v>
          </cell>
          <cell r="L234" t="str">
            <v>가능</v>
          </cell>
          <cell r="M234" t="str">
            <v/>
          </cell>
          <cell r="O234" t="str">
            <v>상계주공 4단지 주민들이 주변에 따릉이 대여소가 없어 불편사항 발생</v>
          </cell>
          <cell r="P234">
            <v>0</v>
          </cell>
        </row>
        <row r="235">
          <cell r="E235" t="str">
            <v>노원구31</v>
          </cell>
          <cell r="F235" t="str">
            <v/>
          </cell>
          <cell r="G235" t="str">
            <v>상계주공10단지 버스정류소</v>
          </cell>
          <cell r="H235" t="str">
            <v>서울 노원구 상계동 694-1</v>
          </cell>
          <cell r="I235">
            <v>10</v>
          </cell>
          <cell r="J235">
            <v>45</v>
          </cell>
          <cell r="K235" t="str">
            <v>상계8동 전용재</v>
          </cell>
          <cell r="L235" t="str">
            <v>가능</v>
          </cell>
          <cell r="M235" t="str">
            <v/>
          </cell>
          <cell r="P235">
            <v>0</v>
          </cell>
        </row>
        <row r="236">
          <cell r="E236" t="str">
            <v>노원구32</v>
          </cell>
          <cell r="F236" t="str">
            <v/>
          </cell>
          <cell r="G236" t="str">
            <v>마들역 1번출구</v>
          </cell>
          <cell r="H236" t="str">
            <v>서울 노원구 상계동 649
(도로명) 서울 노원구 동일로 1538</v>
          </cell>
          <cell r="I236">
            <v>10</v>
          </cell>
          <cell r="J236">
            <v>90</v>
          </cell>
          <cell r="K236" t="str">
            <v>상계9동 조문화</v>
          </cell>
          <cell r="L236" t="str">
            <v>조건부가능</v>
          </cell>
          <cell r="M236" t="str">
            <v/>
          </cell>
          <cell r="P236" t="str">
            <v>가드레일</v>
          </cell>
        </row>
        <row r="237">
          <cell r="E237" t="str">
            <v>노원구33</v>
          </cell>
          <cell r="F237" t="str">
            <v/>
          </cell>
          <cell r="G237" t="str">
            <v>양지근린공원 옆</v>
          </cell>
          <cell r="H237" t="str">
            <v>서울 노원구 중계동 362</v>
          </cell>
          <cell r="I237">
            <v>10</v>
          </cell>
          <cell r="J237">
            <v>45</v>
          </cell>
          <cell r="K237" t="str">
            <v>중계1동 김정민</v>
          </cell>
          <cell r="L237" t="str">
            <v>조건부가능</v>
          </cell>
          <cell r="M237" t="str">
            <v/>
          </cell>
          <cell r="P237" t="str">
            <v>가드레일</v>
          </cell>
        </row>
        <row r="238">
          <cell r="E238" t="str">
            <v>노원구34</v>
          </cell>
          <cell r="F238" t="str">
            <v/>
          </cell>
          <cell r="G238" t="str">
            <v xml:space="preserve">중계동 성모빌딩 앞 </v>
          </cell>
          <cell r="H238" t="str">
            <v>서울 노원구 한글비석로 263</v>
          </cell>
          <cell r="I238">
            <v>10</v>
          </cell>
          <cell r="J238">
            <v>45</v>
          </cell>
          <cell r="K238" t="str">
            <v>중계1동 김정민</v>
          </cell>
          <cell r="L238" t="str">
            <v>가능</v>
          </cell>
          <cell r="M238" t="str">
            <v/>
          </cell>
          <cell r="O238" t="str">
            <v>기존 거치대 철거 후 설치 가능한지 확인 필요</v>
          </cell>
          <cell r="P238">
            <v>0</v>
          </cell>
        </row>
        <row r="239">
          <cell r="E239" t="str">
            <v>노원구35</v>
          </cell>
          <cell r="F239" t="str">
            <v/>
          </cell>
          <cell r="G239" t="str">
            <v>중계본동 입구</v>
          </cell>
          <cell r="H239" t="str">
            <v>서울 노원구 중계로 90</v>
          </cell>
          <cell r="I239">
            <v>10</v>
          </cell>
          <cell r="J239">
            <v>90</v>
          </cell>
          <cell r="K239" t="str">
            <v>중계본동 최석우</v>
          </cell>
          <cell r="L239" t="str">
            <v>가능</v>
          </cell>
          <cell r="M239" t="str">
            <v/>
          </cell>
          <cell r="O239" t="str">
            <v>재개발구역이나 향후 개발완료시 상당한 수요가 예측됨</v>
          </cell>
          <cell r="P239">
            <v>0</v>
          </cell>
        </row>
        <row r="240">
          <cell r="E240" t="str">
            <v>노원구36</v>
          </cell>
          <cell r="F240" t="str">
            <v/>
          </cell>
          <cell r="G240" t="str">
            <v>서울 온천 앞</v>
          </cell>
          <cell r="H240" t="str">
            <v>서울 노원구 하계동 266</v>
          </cell>
          <cell r="I240">
            <v>10</v>
          </cell>
          <cell r="J240">
            <v>90</v>
          </cell>
          <cell r="K240" t="str">
            <v>하계1동 최은하</v>
          </cell>
          <cell r="L240" t="str">
            <v>가능</v>
          </cell>
          <cell r="M240" t="str">
            <v/>
          </cell>
          <cell r="P240">
            <v>0</v>
          </cell>
        </row>
        <row r="241">
          <cell r="E241" t="str">
            <v>노원구37</v>
          </cell>
          <cell r="F241" t="str">
            <v/>
          </cell>
          <cell r="G241" t="str">
            <v>월계역 3번출구</v>
          </cell>
          <cell r="H241" t="str">
            <v>월계동 263-6</v>
          </cell>
          <cell r="I241">
            <v>10</v>
          </cell>
          <cell r="J241">
            <v>90</v>
          </cell>
          <cell r="K241" t="str">
            <v>노혜정</v>
          </cell>
          <cell r="L241" t="str">
            <v>불가</v>
          </cell>
          <cell r="M241" t="str">
            <v/>
          </cell>
          <cell r="O241" t="str">
            <v>기존 거치대 일부 철거후 고려</v>
          </cell>
          <cell r="P241" t="str">
            <v>일방통행1차로</v>
          </cell>
        </row>
        <row r="242">
          <cell r="E242" t="str">
            <v>노원구38</v>
          </cell>
          <cell r="F242" t="str">
            <v/>
          </cell>
          <cell r="G242" t="str">
            <v>월계역 1번 출구</v>
          </cell>
          <cell r="H242" t="str">
            <v>월계동 263-6</v>
          </cell>
          <cell r="I242">
            <v>10</v>
          </cell>
          <cell r="J242">
            <v>90</v>
          </cell>
          <cell r="K242" t="str">
            <v>노혜정</v>
          </cell>
          <cell r="L242" t="str">
            <v>가능</v>
          </cell>
          <cell r="M242" t="str">
            <v/>
          </cell>
          <cell r="P242">
            <v>0</v>
          </cell>
        </row>
        <row r="243">
          <cell r="E243" t="str">
            <v>노원구39</v>
          </cell>
          <cell r="F243" t="str">
            <v/>
          </cell>
          <cell r="G243" t="str">
            <v>경춘선숲길 화랑대역공원 정류장</v>
          </cell>
          <cell r="H243" t="str">
            <v>노원구 공릉동 121-3</v>
          </cell>
          <cell r="I243">
            <v>10</v>
          </cell>
          <cell r="J243">
            <v>45</v>
          </cell>
          <cell r="K243" t="str">
            <v>노혜정</v>
          </cell>
          <cell r="L243" t="str">
            <v>조건부가능</v>
          </cell>
          <cell r="M243" t="str">
            <v/>
          </cell>
          <cell r="P243" t="str">
            <v>가드레일</v>
          </cell>
        </row>
        <row r="244">
          <cell r="E244" t="str">
            <v>노원구40</v>
          </cell>
          <cell r="F244" t="str">
            <v/>
          </cell>
          <cell r="G244" t="str">
            <v>화랑타운아파트 711동 앞</v>
          </cell>
          <cell r="H244" t="str">
            <v>노원구 화랑로 51길 17</v>
          </cell>
          <cell r="I244">
            <v>10</v>
          </cell>
          <cell r="J244">
            <v>45</v>
          </cell>
          <cell r="K244" t="str">
            <v>노혜정</v>
          </cell>
          <cell r="L244" t="str">
            <v>불가</v>
          </cell>
          <cell r="M244" t="str">
            <v/>
          </cell>
          <cell r="P244" t="str">
            <v>가드레일/1차선일방통행</v>
          </cell>
        </row>
        <row r="245">
          <cell r="E245" t="str">
            <v>노원구41</v>
          </cell>
          <cell r="F245" t="str">
            <v/>
          </cell>
          <cell r="G245" t="str">
            <v>꿈의숲 SK뷰 아파트</v>
          </cell>
          <cell r="H245" t="str">
            <v>서울시 노원구 월계로 42길97</v>
          </cell>
          <cell r="I245">
            <v>10</v>
          </cell>
          <cell r="J245">
            <v>45</v>
          </cell>
          <cell r="K245" t="str">
            <v>노혜정</v>
          </cell>
          <cell r="L245" t="str">
            <v>가능</v>
          </cell>
          <cell r="M245" t="str">
            <v/>
          </cell>
          <cell r="O245" t="str">
            <v>설치전 아파트 연락요망(02-911-7551)</v>
          </cell>
          <cell r="P245">
            <v>0</v>
          </cell>
        </row>
        <row r="246">
          <cell r="E246" t="str">
            <v>노원구42</v>
          </cell>
          <cell r="F246" t="str">
            <v/>
          </cell>
          <cell r="G246" t="str">
            <v>한천교 동편</v>
          </cell>
          <cell r="H246" t="str">
            <v>서울 노원구 공릉동 547-1</v>
          </cell>
          <cell r="I246">
            <v>10</v>
          </cell>
          <cell r="J246">
            <v>45</v>
          </cell>
          <cell r="K246" t="str">
            <v>노혜정</v>
          </cell>
          <cell r="L246" t="str">
            <v>가능</v>
          </cell>
          <cell r="M246" t="str">
            <v/>
          </cell>
          <cell r="O246" t="str">
            <v>구청 적극설치요청</v>
          </cell>
          <cell r="P246" t="str">
            <v>월계1번출구와위치,사진동일함</v>
          </cell>
        </row>
        <row r="247">
          <cell r="E247" t="str">
            <v>노원구43</v>
          </cell>
          <cell r="F247" t="str">
            <v/>
          </cell>
          <cell r="G247" t="str">
            <v>상계주공1단지아파트</v>
          </cell>
          <cell r="H247" t="str">
            <v>덕릉로459-21</v>
          </cell>
          <cell r="I247">
            <v>8</v>
          </cell>
          <cell r="J247">
            <v>45</v>
          </cell>
          <cell r="K247" t="str">
            <v>노혜정</v>
          </cell>
          <cell r="L247" t="str">
            <v>가능</v>
          </cell>
          <cell r="M247" t="str">
            <v/>
          </cell>
          <cell r="P247">
            <v>0</v>
          </cell>
        </row>
        <row r="248">
          <cell r="E248" t="str">
            <v>노원구44</v>
          </cell>
          <cell r="F248" t="str">
            <v/>
          </cell>
          <cell r="G248" t="str">
            <v>이마트 월계점</v>
          </cell>
          <cell r="H248" t="str">
            <v>서울 노원구 마들로3길 15
 (월계동)</v>
          </cell>
          <cell r="I248">
            <v>10</v>
          </cell>
          <cell r="J248">
            <v>45</v>
          </cell>
          <cell r="K248" t="str">
            <v>노혜정</v>
          </cell>
          <cell r="L248" t="str">
            <v>가능</v>
          </cell>
          <cell r="M248" t="str">
            <v/>
          </cell>
          <cell r="O248" t="str">
            <v>설치전 이마트 연락요망(02-2092-1052)</v>
          </cell>
          <cell r="P248">
            <v>0</v>
          </cell>
        </row>
        <row r="249">
          <cell r="E249" t="str">
            <v>노원구45</v>
          </cell>
          <cell r="F249" t="str">
            <v/>
          </cell>
          <cell r="G249" t="str">
            <v>풍림아파트 109동 앞</v>
          </cell>
          <cell r="H249" t="str">
            <v>노원구 공릉동 725번지</v>
          </cell>
          <cell r="I249">
            <v>10</v>
          </cell>
          <cell r="J249">
            <v>45</v>
          </cell>
          <cell r="K249" t="str">
            <v>노혜정</v>
          </cell>
          <cell r="L249" t="str">
            <v>가능</v>
          </cell>
          <cell r="M249" t="str">
            <v/>
          </cell>
          <cell r="P249">
            <v>0</v>
          </cell>
        </row>
        <row r="250">
          <cell r="E250" t="str">
            <v>노원구46</v>
          </cell>
          <cell r="F250" t="str">
            <v/>
          </cell>
          <cell r="G250" t="str">
            <v>한일유앤아이아파트 105동 인근</v>
          </cell>
          <cell r="H250" t="str">
            <v>노원구 상계동 197-38</v>
          </cell>
          <cell r="I250">
            <v>10</v>
          </cell>
          <cell r="J250">
            <v>45</v>
          </cell>
          <cell r="K250" t="str">
            <v>노혜정</v>
          </cell>
          <cell r="L250" t="str">
            <v>가능</v>
          </cell>
          <cell r="M250" t="str">
            <v/>
          </cell>
        </row>
        <row r="251">
          <cell r="E251" t="str">
            <v>노원구47</v>
          </cell>
          <cell r="F251" t="str">
            <v/>
          </cell>
          <cell r="G251" t="str">
            <v>청소년수련관 후문</v>
          </cell>
          <cell r="H251" t="str">
            <v>노원구 중계동 504-2</v>
          </cell>
          <cell r="I251">
            <v>10</v>
          </cell>
          <cell r="J251">
            <v>45</v>
          </cell>
          <cell r="K251" t="str">
            <v>노혜정</v>
          </cell>
          <cell r="L251" t="str">
            <v>가능</v>
          </cell>
          <cell r="M251" t="str">
            <v/>
          </cell>
        </row>
        <row r="252">
          <cell r="E252" t="str">
            <v>노원구48</v>
          </cell>
          <cell r="F252" t="str">
            <v/>
          </cell>
          <cell r="G252" t="str">
            <v>상계근린공원(중랑천 진입로)</v>
          </cell>
          <cell r="H252" t="str">
            <v>노원구 상계동 620</v>
          </cell>
          <cell r="I252">
            <v>10</v>
          </cell>
          <cell r="J252">
            <v>45</v>
          </cell>
          <cell r="K252" t="str">
            <v>노혜정</v>
          </cell>
          <cell r="L252" t="str">
            <v>가능</v>
          </cell>
          <cell r="M252" t="str">
            <v/>
          </cell>
        </row>
        <row r="253">
          <cell r="E253" t="str">
            <v>노원구49</v>
          </cell>
          <cell r="F253" t="str">
            <v/>
          </cell>
          <cell r="G253" t="str">
            <v>청암고교 교차로(삼화빌딩 앞)</v>
          </cell>
          <cell r="H253" t="str">
            <v>서울 노원구 중계동 411-7</v>
          </cell>
          <cell r="I253">
            <v>7</v>
          </cell>
          <cell r="J253">
            <v>45</v>
          </cell>
          <cell r="K253" t="str">
            <v>노혜정</v>
          </cell>
          <cell r="M253" t="str">
            <v/>
          </cell>
        </row>
        <row r="254">
          <cell r="E254" t="str">
            <v>노원구50</v>
          </cell>
          <cell r="F254" t="str">
            <v/>
          </cell>
          <cell r="G254" t="str">
            <v>청암예술학교 앞</v>
          </cell>
          <cell r="H254" t="str">
            <v>서울 노원구 중계동 359-19</v>
          </cell>
          <cell r="I254">
            <v>10</v>
          </cell>
          <cell r="J254">
            <v>45</v>
          </cell>
          <cell r="K254" t="str">
            <v>노혜정</v>
          </cell>
          <cell r="M254" t="str">
            <v/>
          </cell>
        </row>
        <row r="255">
          <cell r="E255" t="str">
            <v>노원구51</v>
          </cell>
          <cell r="F255" t="str">
            <v/>
          </cell>
          <cell r="G255" t="str">
            <v>은행사거리(불암주유소 앞)</v>
          </cell>
          <cell r="H255" t="str">
            <v>서울 노원구 한글비석로 268</v>
          </cell>
          <cell r="I255">
            <v>10</v>
          </cell>
          <cell r="J255">
            <v>45</v>
          </cell>
          <cell r="K255" t="str">
            <v>노혜정</v>
          </cell>
          <cell r="M255" t="str">
            <v/>
          </cell>
        </row>
        <row r="256">
          <cell r="E256" t="str">
            <v>동대문구1</v>
          </cell>
          <cell r="F256">
            <v>4102</v>
          </cell>
          <cell r="G256" t="str">
            <v>휘경1동주민센터 앞</v>
          </cell>
          <cell r="H256" t="str">
            <v xml:space="preserve"> 외대역동로6길 3</v>
          </cell>
          <cell r="I256">
            <v>10</v>
          </cell>
          <cell r="J256">
            <v>45</v>
          </cell>
          <cell r="K256" t="str">
            <v>황숙현</v>
          </cell>
          <cell r="L256" t="str">
            <v>가능</v>
          </cell>
          <cell r="M256" t="str">
            <v/>
          </cell>
          <cell r="P256">
            <v>0</v>
          </cell>
        </row>
        <row r="257">
          <cell r="E257" t="str">
            <v>동대문구2</v>
          </cell>
          <cell r="F257">
            <v>4103</v>
          </cell>
          <cell r="G257" t="str">
            <v>휘경sk뷰아파트 앞</v>
          </cell>
          <cell r="H257" t="str">
            <v>휘경로 71 맞은편</v>
          </cell>
          <cell r="I257">
            <v>10</v>
          </cell>
          <cell r="J257">
            <v>45</v>
          </cell>
          <cell r="K257" t="str">
            <v>황숙현</v>
          </cell>
          <cell r="L257" t="str">
            <v>가능</v>
          </cell>
          <cell r="M257" t="str">
            <v/>
          </cell>
          <cell r="P257">
            <v>0</v>
          </cell>
        </row>
        <row r="258">
          <cell r="E258" t="str">
            <v>동대문구3</v>
          </cell>
          <cell r="F258">
            <v>4104</v>
          </cell>
          <cell r="G258" t="str">
            <v>외대앞역 교차로</v>
          </cell>
          <cell r="H258" t="str">
            <v xml:space="preserve"> 외대역동로 67 맞은편</v>
          </cell>
          <cell r="I258">
            <v>10</v>
          </cell>
          <cell r="J258">
            <v>90</v>
          </cell>
          <cell r="K258" t="str">
            <v>황숙현</v>
          </cell>
          <cell r="L258" t="str">
            <v>가능</v>
          </cell>
          <cell r="M258" t="str">
            <v/>
          </cell>
          <cell r="P258">
            <v>0</v>
          </cell>
        </row>
        <row r="259">
          <cell r="E259" t="str">
            <v>동대문구4</v>
          </cell>
          <cell r="F259">
            <v>4105</v>
          </cell>
          <cell r="G259" t="str">
            <v>KEB하나은행 장안동지점앞</v>
          </cell>
          <cell r="H259" t="str">
            <v>천호대로 343</v>
          </cell>
          <cell r="I259">
            <v>10</v>
          </cell>
          <cell r="J259">
            <v>45</v>
          </cell>
          <cell r="K259" t="str">
            <v>황숙현</v>
          </cell>
          <cell r="L259" t="str">
            <v>가능</v>
          </cell>
          <cell r="M259" t="str">
            <v/>
          </cell>
          <cell r="P259">
            <v>0</v>
          </cell>
        </row>
        <row r="260">
          <cell r="E260" t="str">
            <v>동대문구5</v>
          </cell>
          <cell r="F260" t="str">
            <v/>
          </cell>
          <cell r="G260" t="str">
            <v>홍파초사거리</v>
          </cell>
          <cell r="H260" t="str">
            <v>고산자로 529</v>
          </cell>
          <cell r="I260">
            <v>10</v>
          </cell>
          <cell r="J260">
            <v>45</v>
          </cell>
          <cell r="K260" t="str">
            <v>황숙현</v>
          </cell>
          <cell r="L260" t="str">
            <v>조건부가능</v>
          </cell>
          <cell r="M260" t="str">
            <v/>
          </cell>
          <cell r="P260" t="str">
            <v>배송작업을 위해 휀스 일부철거 협조필요</v>
          </cell>
        </row>
        <row r="261">
          <cell r="E261" t="str">
            <v>동대문구6</v>
          </cell>
          <cell r="F261">
            <v>4106</v>
          </cell>
          <cell r="G261" t="str">
            <v>장평근린공원 입구</v>
          </cell>
          <cell r="H261" t="str">
            <v>장한로18길 88</v>
          </cell>
          <cell r="I261">
            <v>10</v>
          </cell>
          <cell r="J261">
            <v>45</v>
          </cell>
          <cell r="K261" t="str">
            <v>황숙현</v>
          </cell>
          <cell r="L261" t="str">
            <v>가능</v>
          </cell>
          <cell r="M261" t="str">
            <v/>
          </cell>
          <cell r="P261">
            <v>0</v>
          </cell>
        </row>
        <row r="262">
          <cell r="E262" t="str">
            <v>동대문구7</v>
          </cell>
          <cell r="F262">
            <v>4107</v>
          </cell>
          <cell r="G262" t="str">
            <v>장안동근린공원 입구</v>
          </cell>
          <cell r="H262" t="str">
            <v>장안동 300</v>
          </cell>
          <cell r="I262">
            <v>10</v>
          </cell>
          <cell r="J262">
            <v>45</v>
          </cell>
          <cell r="K262" t="str">
            <v>황숙현</v>
          </cell>
          <cell r="L262" t="str">
            <v>가능</v>
          </cell>
          <cell r="M262" t="str">
            <v/>
          </cell>
          <cell r="P262">
            <v>0</v>
          </cell>
        </row>
        <row r="263">
          <cell r="E263" t="str">
            <v>동대문구8</v>
          </cell>
          <cell r="F263">
            <v>4108</v>
          </cell>
          <cell r="G263" t="str">
            <v>답십리파크자이아파트 앞</v>
          </cell>
          <cell r="H263" t="str">
            <v>답십리로56길 124</v>
          </cell>
          <cell r="I263">
            <v>10</v>
          </cell>
          <cell r="J263">
            <v>45</v>
          </cell>
          <cell r="K263" t="str">
            <v>황숙현</v>
          </cell>
          <cell r="L263" t="str">
            <v>가능</v>
          </cell>
          <cell r="M263" t="str">
            <v/>
          </cell>
          <cell r="P263">
            <v>0</v>
          </cell>
        </row>
        <row r="264">
          <cell r="E264" t="str">
            <v>동대문구9</v>
          </cell>
          <cell r="F264">
            <v>4109</v>
          </cell>
          <cell r="G264" t="str">
            <v>엘르골프 휘경직영점 앞</v>
          </cell>
          <cell r="H264" t="str">
            <v>망우로 56</v>
          </cell>
          <cell r="I264">
            <v>15</v>
          </cell>
          <cell r="J264">
            <v>90</v>
          </cell>
          <cell r="K264" t="str">
            <v>황숙현</v>
          </cell>
          <cell r="L264" t="str">
            <v>가능</v>
          </cell>
          <cell r="M264" t="str">
            <v/>
          </cell>
          <cell r="P264">
            <v>0</v>
          </cell>
        </row>
        <row r="265">
          <cell r="E265" t="str">
            <v>동대문구10</v>
          </cell>
          <cell r="F265">
            <v>4110</v>
          </cell>
          <cell r="G265" t="str">
            <v>용두롯데캐슬리치아파트 앞</v>
          </cell>
          <cell r="H265" t="str">
            <v>무학로 178</v>
          </cell>
          <cell r="I265">
            <v>10</v>
          </cell>
          <cell r="J265">
            <v>45</v>
          </cell>
          <cell r="K265" t="str">
            <v>황숙현</v>
          </cell>
          <cell r="L265" t="str">
            <v>가능</v>
          </cell>
          <cell r="M265" t="str">
            <v/>
          </cell>
          <cell r="P265">
            <v>0</v>
          </cell>
        </row>
        <row r="266">
          <cell r="E266" t="str">
            <v>동대문구11</v>
          </cell>
          <cell r="F266">
            <v>4111</v>
          </cell>
          <cell r="G266" t="str">
            <v>경동갈비 앞</v>
          </cell>
          <cell r="H266" t="str">
            <v>용두동 45-2</v>
          </cell>
          <cell r="I266">
            <v>10</v>
          </cell>
          <cell r="J266">
            <v>45</v>
          </cell>
          <cell r="K266" t="str">
            <v>황숙현</v>
          </cell>
          <cell r="L266" t="str">
            <v>가능</v>
          </cell>
          <cell r="M266" t="str">
            <v/>
          </cell>
          <cell r="P266">
            <v>0</v>
          </cell>
        </row>
        <row r="267">
          <cell r="E267" t="str">
            <v>동대문구12</v>
          </cell>
          <cell r="F267" t="str">
            <v/>
          </cell>
          <cell r="G267" t="str">
            <v>한국항공전문대학 앞</v>
          </cell>
          <cell r="H267" t="str">
            <v>왕산로 35</v>
          </cell>
          <cell r="I267">
            <v>10</v>
          </cell>
          <cell r="J267">
            <v>45</v>
          </cell>
          <cell r="K267" t="str">
            <v>황숙현</v>
          </cell>
          <cell r="L267" t="str">
            <v>조건부가능</v>
          </cell>
          <cell r="M267" t="str">
            <v/>
          </cell>
          <cell r="P267" t="str">
            <v>배송작업을 위해 휀스 일부철거 협조필요</v>
          </cell>
        </row>
        <row r="268">
          <cell r="E268" t="str">
            <v>동대문구13</v>
          </cell>
          <cell r="F268" t="str">
            <v/>
          </cell>
          <cell r="G268" t="str">
            <v>세운빌딩 앞</v>
          </cell>
          <cell r="H268" t="str">
            <v>왕산로 52</v>
          </cell>
          <cell r="I268">
            <v>10</v>
          </cell>
          <cell r="J268">
            <v>45</v>
          </cell>
          <cell r="K268" t="str">
            <v>황숙현</v>
          </cell>
          <cell r="L268" t="str">
            <v>조건부가능</v>
          </cell>
          <cell r="M268" t="str">
            <v/>
          </cell>
          <cell r="P268" t="str">
            <v>배송작업을 위해 휀스 일부철거 협조필요</v>
          </cell>
        </row>
        <row r="269">
          <cell r="E269" t="str">
            <v>동대문구14</v>
          </cell>
          <cell r="F269">
            <v>4112</v>
          </cell>
          <cell r="G269" t="str">
            <v>신이문빗물펌프장 옆</v>
          </cell>
          <cell r="H269" t="str">
            <v>이문동 59</v>
          </cell>
          <cell r="I269">
            <v>10</v>
          </cell>
          <cell r="J269">
            <v>45</v>
          </cell>
          <cell r="K269" t="str">
            <v>황숙현</v>
          </cell>
          <cell r="L269" t="str">
            <v>가능</v>
          </cell>
          <cell r="M269" t="str">
            <v/>
          </cell>
          <cell r="P269">
            <v>0</v>
          </cell>
        </row>
        <row r="270">
          <cell r="E270" t="str">
            <v>동대문구15</v>
          </cell>
          <cell r="F270">
            <v>4113</v>
          </cell>
          <cell r="G270" t="str">
            <v>한국국방연구원 앞</v>
          </cell>
          <cell r="H270" t="str">
            <v>회기로 37</v>
          </cell>
          <cell r="I270">
            <v>10</v>
          </cell>
          <cell r="J270">
            <v>45</v>
          </cell>
          <cell r="K270" t="str">
            <v>황숙현</v>
          </cell>
          <cell r="L270" t="str">
            <v>확인필요</v>
          </cell>
          <cell r="M270" t="str">
            <v/>
          </cell>
          <cell r="P270" t="str">
            <v>재검토필요</v>
          </cell>
        </row>
        <row r="271">
          <cell r="E271" t="str">
            <v>동대문구16</v>
          </cell>
          <cell r="F271">
            <v>4114</v>
          </cell>
          <cell r="G271" t="str">
            <v>휘경여중고삼거리</v>
          </cell>
          <cell r="H271" t="str">
            <v>한천로 264 맞은편</v>
          </cell>
          <cell r="I271">
            <v>10</v>
          </cell>
          <cell r="J271">
            <v>45</v>
          </cell>
          <cell r="K271" t="str">
            <v>황숙현</v>
          </cell>
          <cell r="L271" t="str">
            <v>가능</v>
          </cell>
          <cell r="M271" t="str">
            <v/>
          </cell>
          <cell r="P271">
            <v>0</v>
          </cell>
        </row>
        <row r="272">
          <cell r="E272" t="str">
            <v>동대문구17</v>
          </cell>
          <cell r="F272">
            <v>4115</v>
          </cell>
          <cell r="G272" t="str">
            <v>이문2치안센터 앞</v>
          </cell>
          <cell r="H272" t="str">
            <v>이문로 196</v>
          </cell>
          <cell r="I272">
            <v>10</v>
          </cell>
          <cell r="J272">
            <v>45</v>
          </cell>
          <cell r="K272" t="str">
            <v>황숙현</v>
          </cell>
          <cell r="L272" t="str">
            <v>가능</v>
          </cell>
          <cell r="M272" t="str">
            <v/>
          </cell>
          <cell r="P272">
            <v>0</v>
          </cell>
        </row>
        <row r="273">
          <cell r="E273" t="str">
            <v>동대문구18</v>
          </cell>
          <cell r="F273">
            <v>4116</v>
          </cell>
          <cell r="G273" t="str">
            <v>이문e편한세상아파트 앞</v>
          </cell>
          <cell r="H273" t="str">
            <v>한천로63길 10</v>
          </cell>
          <cell r="I273">
            <v>10</v>
          </cell>
          <cell r="J273">
            <v>45</v>
          </cell>
          <cell r="K273" t="str">
            <v>황숙현</v>
          </cell>
          <cell r="L273" t="str">
            <v>가능</v>
          </cell>
          <cell r="M273" t="str">
            <v/>
          </cell>
          <cell r="P273">
            <v>0</v>
          </cell>
        </row>
        <row r="274">
          <cell r="E274" t="str">
            <v>동대문구19</v>
          </cell>
          <cell r="F274">
            <v>4117</v>
          </cell>
          <cell r="G274" t="str">
            <v>휘경119안전센터 앞</v>
          </cell>
          <cell r="H274" t="str">
            <v>망우로 114</v>
          </cell>
          <cell r="I274">
            <v>10</v>
          </cell>
          <cell r="J274">
            <v>45</v>
          </cell>
          <cell r="K274" t="str">
            <v>황숙현</v>
          </cell>
          <cell r="L274" t="str">
            <v>가능</v>
          </cell>
          <cell r="M274" t="str">
            <v/>
          </cell>
          <cell r="P274">
            <v>0</v>
          </cell>
        </row>
        <row r="275">
          <cell r="E275" t="str">
            <v>동대문구20</v>
          </cell>
          <cell r="F275">
            <v>4118</v>
          </cell>
          <cell r="G275" t="str">
            <v>답십리역사거리</v>
          </cell>
          <cell r="H275" t="str">
            <v>천호대로 319</v>
          </cell>
          <cell r="I275">
            <v>10</v>
          </cell>
          <cell r="J275">
            <v>45</v>
          </cell>
          <cell r="K275" t="str">
            <v>황숙현</v>
          </cell>
          <cell r="L275" t="str">
            <v>가능</v>
          </cell>
          <cell r="M275" t="str">
            <v/>
          </cell>
          <cell r="P275">
            <v>0</v>
          </cell>
        </row>
        <row r="276">
          <cell r="E276" t="str">
            <v>동대문구21</v>
          </cell>
          <cell r="F276">
            <v>4119</v>
          </cell>
          <cell r="G276" t="str">
            <v>시온성결교회 앞</v>
          </cell>
          <cell r="H276" t="str">
            <v>전농로 68</v>
          </cell>
          <cell r="I276">
            <v>10</v>
          </cell>
          <cell r="J276">
            <v>45</v>
          </cell>
          <cell r="K276" t="str">
            <v>황숙현</v>
          </cell>
          <cell r="L276" t="str">
            <v>가능</v>
          </cell>
          <cell r="M276" t="str">
            <v/>
          </cell>
          <cell r="P276">
            <v>0</v>
          </cell>
        </row>
        <row r="277">
          <cell r="E277" t="str">
            <v>동대문구22</v>
          </cell>
          <cell r="F277">
            <v>4120</v>
          </cell>
          <cell r="G277" t="str">
            <v>동대문소방서맞은편</v>
          </cell>
          <cell r="H277" t="str">
            <v>장한로 43</v>
          </cell>
          <cell r="I277">
            <v>10</v>
          </cell>
          <cell r="J277">
            <v>45</v>
          </cell>
          <cell r="K277" t="str">
            <v>황숙현</v>
          </cell>
          <cell r="L277" t="str">
            <v>가능</v>
          </cell>
          <cell r="M277" t="str">
            <v/>
          </cell>
          <cell r="P277">
            <v>0</v>
          </cell>
        </row>
        <row r="278">
          <cell r="E278" t="str">
            <v>동대문구23</v>
          </cell>
          <cell r="F278">
            <v>4121</v>
          </cell>
          <cell r="G278" t="str">
            <v>서울문화재단 앞</v>
          </cell>
          <cell r="H278" t="str">
            <v>청계천로 517</v>
          </cell>
          <cell r="I278">
            <v>10</v>
          </cell>
          <cell r="J278">
            <v>45</v>
          </cell>
          <cell r="K278" t="str">
            <v>황숙현</v>
          </cell>
          <cell r="L278" t="str">
            <v>가능</v>
          </cell>
          <cell r="M278" t="str">
            <v/>
          </cell>
          <cell r="P278">
            <v>0</v>
          </cell>
        </row>
        <row r="279">
          <cell r="E279" t="str">
            <v>동대문구24</v>
          </cell>
          <cell r="F279">
            <v>4122</v>
          </cell>
          <cell r="G279" t="str">
            <v>청계9가교차로 앞</v>
          </cell>
          <cell r="H279" t="str">
            <v>청계천로 471</v>
          </cell>
          <cell r="I279">
            <v>10</v>
          </cell>
          <cell r="J279">
            <v>45</v>
          </cell>
          <cell r="K279" t="str">
            <v>황숙현</v>
          </cell>
          <cell r="L279" t="str">
            <v>가능</v>
          </cell>
          <cell r="M279" t="str">
            <v/>
          </cell>
          <cell r="P279">
            <v>0</v>
          </cell>
        </row>
        <row r="280">
          <cell r="E280" t="str">
            <v>동대문구25</v>
          </cell>
          <cell r="F280">
            <v>4123</v>
          </cell>
          <cell r="G280" t="str">
            <v>배봉초교 교차로</v>
          </cell>
          <cell r="H280" t="str">
            <v>사가정로 200</v>
          </cell>
          <cell r="I280">
            <v>10</v>
          </cell>
          <cell r="J280">
            <v>45</v>
          </cell>
          <cell r="K280" t="str">
            <v>황숙현</v>
          </cell>
          <cell r="L280" t="str">
            <v>가능</v>
          </cell>
          <cell r="M280" t="str">
            <v/>
          </cell>
          <cell r="P280">
            <v>0</v>
          </cell>
        </row>
        <row r="281">
          <cell r="E281" t="str">
            <v>동대문구26</v>
          </cell>
          <cell r="F281" t="str">
            <v/>
          </cell>
          <cell r="G281" t="str">
            <v>프라비라운지휘트니스 앞</v>
          </cell>
          <cell r="H281" t="str">
            <v>동대문구 이문로 19</v>
          </cell>
          <cell r="I281">
            <v>10</v>
          </cell>
          <cell r="J281">
            <v>45</v>
          </cell>
          <cell r="K281" t="str">
            <v>황숙현</v>
          </cell>
          <cell r="L281" t="str">
            <v>불가</v>
          </cell>
          <cell r="M281" t="str">
            <v/>
          </cell>
          <cell r="P281" t="str">
            <v>불가(상수도맨홀, 우회전1차로 주차불가)</v>
          </cell>
        </row>
        <row r="282">
          <cell r="E282" t="str">
            <v>동대문구27</v>
          </cell>
          <cell r="F282" t="str">
            <v/>
          </cell>
          <cell r="G282" t="str">
            <v>이마트이문점 앞</v>
          </cell>
          <cell r="H282" t="str">
            <v>동대문구 이문로 136</v>
          </cell>
          <cell r="I282">
            <v>10</v>
          </cell>
          <cell r="J282">
            <v>45</v>
          </cell>
          <cell r="K282" t="str">
            <v>황숙현</v>
          </cell>
          <cell r="L282" t="str">
            <v>불가</v>
          </cell>
          <cell r="M282" t="str">
            <v/>
          </cell>
          <cell r="P282" t="str">
            <v>불가(팬스로인하여 주차불가)</v>
          </cell>
        </row>
        <row r="283">
          <cell r="E283" t="str">
            <v>마포구1</v>
          </cell>
          <cell r="F283">
            <v>4202</v>
          </cell>
          <cell r="G283" t="str">
            <v>프런트원(공덕역 4번출구 앞)</v>
          </cell>
          <cell r="H283" t="str">
            <v>마포구 마포대로 122</v>
          </cell>
          <cell r="I283">
            <v>10</v>
          </cell>
          <cell r="J283">
            <v>45</v>
          </cell>
          <cell r="K283" t="str">
            <v>박준홍</v>
          </cell>
          <cell r="L283" t="str">
            <v>가능</v>
          </cell>
          <cell r="M283" t="str">
            <v/>
          </cell>
          <cell r="O283" t="str">
            <v>애오개역 방향 약40m 지점 이동설치</v>
          </cell>
        </row>
        <row r="284">
          <cell r="E284" t="str">
            <v>마포구2</v>
          </cell>
          <cell r="F284" t="str">
            <v/>
          </cell>
          <cell r="G284" t="str">
            <v>공덕역1번출구</v>
          </cell>
          <cell r="H284" t="str">
            <v>마포구 공덕동 237-9</v>
          </cell>
          <cell r="I284">
            <v>10</v>
          </cell>
          <cell r="J284">
            <v>45</v>
          </cell>
          <cell r="K284" t="str">
            <v>박준홍</v>
          </cell>
          <cell r="L284" t="str">
            <v>불가</v>
          </cell>
          <cell r="M284" t="str">
            <v/>
          </cell>
          <cell r="P284" t="str">
            <v>불가(우회전 차량 통행이 많아 항상 밀리는 곳)</v>
          </cell>
        </row>
        <row r="285">
          <cell r="E285" t="str">
            <v>마포구3</v>
          </cell>
          <cell r="F285" t="str">
            <v/>
          </cell>
          <cell r="G285" t="str">
            <v>공덕역2번출구</v>
          </cell>
          <cell r="H285" t="str">
            <v>마포구 공덕동 237-9</v>
          </cell>
          <cell r="I285">
            <v>10</v>
          </cell>
          <cell r="J285">
            <v>45</v>
          </cell>
          <cell r="K285" t="str">
            <v>박준홍</v>
          </cell>
          <cell r="L285" t="str">
            <v>가능</v>
          </cell>
          <cell r="M285" t="str">
            <v/>
          </cell>
        </row>
        <row r="286">
          <cell r="E286" t="str">
            <v>마포구4</v>
          </cell>
          <cell r="F286" t="str">
            <v/>
          </cell>
          <cell r="G286" t="str">
            <v>대흥역1번출구</v>
          </cell>
          <cell r="H286" t="str">
            <v>마포구 대흥동 110</v>
          </cell>
          <cell r="I286">
            <v>10</v>
          </cell>
          <cell r="J286">
            <v>45</v>
          </cell>
          <cell r="K286" t="str">
            <v>박준홍</v>
          </cell>
          <cell r="L286" t="str">
            <v>가능</v>
          </cell>
          <cell r="M286" t="str">
            <v/>
          </cell>
        </row>
        <row r="287">
          <cell r="E287" t="str">
            <v>마포구5</v>
          </cell>
          <cell r="F287" t="str">
            <v/>
          </cell>
          <cell r="G287" t="str">
            <v>디지털미디어씨티역2번출구</v>
          </cell>
          <cell r="H287" t="str">
            <v>마포구 상암동 1171-1</v>
          </cell>
          <cell r="I287">
            <v>10</v>
          </cell>
          <cell r="J287">
            <v>45</v>
          </cell>
          <cell r="K287" t="str">
            <v>박준홍</v>
          </cell>
          <cell r="L287" t="str">
            <v>가능</v>
          </cell>
          <cell r="M287" t="str">
            <v/>
          </cell>
        </row>
        <row r="288">
          <cell r="E288" t="str">
            <v>마포구6</v>
          </cell>
          <cell r="F288" t="str">
            <v/>
          </cell>
          <cell r="G288" t="str">
            <v>광흥창역5번출구</v>
          </cell>
          <cell r="H288" t="str">
            <v>마포구 창전동 246-34</v>
          </cell>
          <cell r="I288">
            <v>10</v>
          </cell>
          <cell r="J288">
            <v>45</v>
          </cell>
          <cell r="K288" t="str">
            <v>박준홍</v>
          </cell>
          <cell r="L288" t="str">
            <v>가능</v>
          </cell>
          <cell r="M288" t="str">
            <v/>
          </cell>
        </row>
        <row r="289">
          <cell r="E289" t="str">
            <v>마포구7</v>
          </cell>
          <cell r="F289" t="str">
            <v/>
          </cell>
          <cell r="G289" t="str">
            <v>아만티호텔 앞</v>
          </cell>
          <cell r="H289" t="str">
            <v>마포구 서교동 445-7</v>
          </cell>
          <cell r="I289">
            <v>10</v>
          </cell>
          <cell r="J289">
            <v>45</v>
          </cell>
          <cell r="K289" t="str">
            <v>박준홍</v>
          </cell>
          <cell r="L289" t="str">
            <v>가능</v>
          </cell>
          <cell r="M289" t="str">
            <v/>
          </cell>
        </row>
        <row r="290">
          <cell r="E290" t="str">
            <v>마포구8</v>
          </cell>
          <cell r="F290" t="str">
            <v/>
          </cell>
          <cell r="G290" t="str">
            <v>스타벅스(동교동) 앞</v>
          </cell>
          <cell r="H290" t="str">
            <v>마포구 동교동 205-6</v>
          </cell>
          <cell r="I290">
            <v>10</v>
          </cell>
          <cell r="J290">
            <v>45</v>
          </cell>
          <cell r="K290" t="str">
            <v>박준홍</v>
          </cell>
          <cell r="L290" t="str">
            <v>가능</v>
          </cell>
          <cell r="M290" t="str">
            <v/>
          </cell>
        </row>
        <row r="291">
          <cell r="E291" t="str">
            <v>마포구9</v>
          </cell>
          <cell r="F291" t="str">
            <v/>
          </cell>
          <cell r="G291" t="str">
            <v>우리은행(대흥동) 앞</v>
          </cell>
          <cell r="H291" t="str">
            <v>마포구 대흥동 325-18</v>
          </cell>
          <cell r="I291">
            <v>10</v>
          </cell>
          <cell r="J291">
            <v>45</v>
          </cell>
          <cell r="K291" t="str">
            <v>박준홍</v>
          </cell>
          <cell r="L291" t="str">
            <v>가능</v>
          </cell>
          <cell r="M291" t="str">
            <v/>
          </cell>
        </row>
        <row r="292">
          <cell r="E292" t="str">
            <v>마포구10</v>
          </cell>
          <cell r="F292" t="str">
            <v/>
          </cell>
          <cell r="G292" t="str">
            <v>가좌행복주택 앞</v>
          </cell>
          <cell r="H292" t="str">
            <v>마포구 중동 275</v>
          </cell>
          <cell r="I292">
            <v>10</v>
          </cell>
          <cell r="J292">
            <v>45</v>
          </cell>
          <cell r="K292" t="str">
            <v>박준홍</v>
          </cell>
          <cell r="L292" t="str">
            <v>가능</v>
          </cell>
          <cell r="M292" t="str">
            <v/>
          </cell>
        </row>
        <row r="293">
          <cell r="E293" t="str">
            <v>마포구11</v>
          </cell>
          <cell r="F293" t="str">
            <v/>
          </cell>
          <cell r="G293" t="str">
            <v>시석빌딩 앞</v>
          </cell>
          <cell r="H293" t="str">
            <v>마포구 합정동 412-34</v>
          </cell>
          <cell r="I293">
            <v>10</v>
          </cell>
          <cell r="J293">
            <v>45</v>
          </cell>
          <cell r="K293" t="str">
            <v>박준홍</v>
          </cell>
          <cell r="L293" t="str">
            <v>가능</v>
          </cell>
          <cell r="M293" t="str">
            <v/>
          </cell>
        </row>
        <row r="294">
          <cell r="E294" t="str">
            <v>마포구12</v>
          </cell>
          <cell r="F294" t="str">
            <v/>
          </cell>
          <cell r="G294" t="str">
            <v>코오롱아파트 앞</v>
          </cell>
          <cell r="H294" t="str">
            <v>마포구 연남동 369-21</v>
          </cell>
          <cell r="I294">
            <v>10</v>
          </cell>
          <cell r="J294">
            <v>45</v>
          </cell>
          <cell r="K294" t="str">
            <v>박준홍</v>
          </cell>
          <cell r="L294" t="str">
            <v>불가</v>
          </cell>
          <cell r="M294" t="str">
            <v/>
          </cell>
          <cell r="P294" t="str">
            <v>불가(1차선이라 작업시 일반차량 통행불가)</v>
          </cell>
        </row>
        <row r="295">
          <cell r="E295" t="str">
            <v>마포구13</v>
          </cell>
          <cell r="F295" t="str">
            <v/>
          </cell>
          <cell r="G295" t="str">
            <v>한화오벨리스크 앞</v>
          </cell>
          <cell r="H295" t="str">
            <v>마포구 상암동 1758</v>
          </cell>
          <cell r="I295">
            <v>10</v>
          </cell>
          <cell r="J295">
            <v>45</v>
          </cell>
          <cell r="K295" t="str">
            <v>박준홍</v>
          </cell>
          <cell r="L295" t="str">
            <v>가능</v>
          </cell>
          <cell r="M295" t="str">
            <v/>
          </cell>
        </row>
        <row r="296">
          <cell r="E296" t="str">
            <v>마포구14</v>
          </cell>
          <cell r="F296" t="str">
            <v/>
          </cell>
          <cell r="G296" t="str">
            <v>마포구중앙도서관 정문 앞</v>
          </cell>
          <cell r="H296" t="str">
            <v>마포구 성산동 275-26</v>
          </cell>
          <cell r="I296">
            <v>10</v>
          </cell>
          <cell r="J296">
            <v>45</v>
          </cell>
          <cell r="K296" t="str">
            <v>박준홍</v>
          </cell>
          <cell r="L296" t="str">
            <v>가능</v>
          </cell>
          <cell r="M296" t="str">
            <v/>
          </cell>
        </row>
        <row r="297">
          <cell r="E297" t="str">
            <v>서대문구1</v>
          </cell>
          <cell r="F297" t="str">
            <v/>
          </cell>
          <cell r="G297" t="str">
            <v>DMC 에코자이 아파트 104동 앞</v>
          </cell>
          <cell r="H297" t="str">
            <v>서대문구 남가좌동 352-33</v>
          </cell>
          <cell r="I297">
            <v>8</v>
          </cell>
          <cell r="J297">
            <v>45</v>
          </cell>
          <cell r="K297" t="str">
            <v>윤현구</v>
          </cell>
          <cell r="L297" t="str">
            <v>보류</v>
          </cell>
          <cell r="M297" t="str">
            <v/>
          </cell>
          <cell r="O297" t="str">
            <v>보류</v>
          </cell>
          <cell r="P297">
            <v>0</v>
          </cell>
        </row>
        <row r="298">
          <cell r="E298" t="str">
            <v>서대문구2</v>
          </cell>
          <cell r="F298" t="str">
            <v/>
          </cell>
          <cell r="G298" t="str">
            <v>DMC 쌍용스윗닷홈 아파트 앞</v>
          </cell>
          <cell r="H298" t="str">
            <v xml:space="preserve">서대문구 남가좌동 380-1 </v>
          </cell>
          <cell r="I298">
            <v>10</v>
          </cell>
          <cell r="J298">
            <v>45</v>
          </cell>
          <cell r="K298" t="str">
            <v>윤현구</v>
          </cell>
          <cell r="L298" t="str">
            <v>보류</v>
          </cell>
          <cell r="M298" t="str">
            <v/>
          </cell>
          <cell r="O298" t="str">
            <v>보류</v>
          </cell>
          <cell r="P298">
            <v>0</v>
          </cell>
        </row>
        <row r="299">
          <cell r="E299" t="str">
            <v>서대문구3</v>
          </cell>
          <cell r="F299" t="str">
            <v/>
          </cell>
          <cell r="G299" t="str">
            <v>래미안DMC루센티아 아파트 109동 앞</v>
          </cell>
          <cell r="H299" t="str">
            <v xml:space="preserve">서대문구 남가좌동 175-148 </v>
          </cell>
          <cell r="I299">
            <v>10</v>
          </cell>
          <cell r="J299">
            <v>45</v>
          </cell>
          <cell r="K299" t="str">
            <v>윤현구</v>
          </cell>
          <cell r="L299" t="str">
            <v>보류</v>
          </cell>
          <cell r="M299" t="str">
            <v/>
          </cell>
          <cell r="O299" t="str">
            <v>보류</v>
          </cell>
          <cell r="P299">
            <v>0</v>
          </cell>
        </row>
        <row r="300">
          <cell r="E300" t="str">
            <v>서대문구4</v>
          </cell>
          <cell r="F300" t="str">
            <v/>
          </cell>
          <cell r="G300" t="str">
            <v>래미안DMC루센티아 아파트 110동 앞</v>
          </cell>
          <cell r="H300" t="str">
            <v>서대문구 남가좌동 215-79</v>
          </cell>
          <cell r="I300">
            <v>10</v>
          </cell>
          <cell r="J300">
            <v>45</v>
          </cell>
          <cell r="K300" t="str">
            <v>윤현구</v>
          </cell>
        </row>
        <row r="301">
          <cell r="E301" t="str">
            <v>양천구1</v>
          </cell>
          <cell r="F301" t="str">
            <v/>
          </cell>
          <cell r="G301" t="str">
            <v>오목교역 8번 출구</v>
          </cell>
          <cell r="H301" t="str">
            <v>오목로 332(LG베스트샵 목동점앞)</v>
          </cell>
          <cell r="I301">
            <v>10</v>
          </cell>
          <cell r="J301">
            <v>45</v>
          </cell>
          <cell r="K301" t="str">
            <v>이상균</v>
          </cell>
          <cell r="L301" t="str">
            <v>가능</v>
          </cell>
          <cell r="M301" t="str">
            <v/>
          </cell>
          <cell r="O301" t="str">
            <v>인근대여소 수요 많음 (703.오목교역7번출구 ≫ 2019년 32,986건)</v>
          </cell>
          <cell r="P301">
            <v>0</v>
          </cell>
        </row>
        <row r="302">
          <cell r="E302" t="str">
            <v>양천구2</v>
          </cell>
          <cell r="F302" t="str">
            <v/>
          </cell>
          <cell r="G302" t="str">
            <v>SBS방송센터 교차로</v>
          </cell>
          <cell r="H302" t="str">
            <v>목동서로 161(SBS방송국 북동쪽코너, 목동서로변)</v>
          </cell>
          <cell r="I302">
            <v>15</v>
          </cell>
          <cell r="J302">
            <v>45</v>
          </cell>
          <cell r="K302" t="str">
            <v>이상균</v>
          </cell>
          <cell r="L302" t="str">
            <v>가능</v>
          </cell>
          <cell r="M302" t="str">
            <v/>
          </cell>
          <cell r="O302" t="str">
            <v>인근대여소 수요 많음 (723.SBS방송국 ≫ 2019년 25,421건)</v>
          </cell>
          <cell r="P302">
            <v>0</v>
          </cell>
        </row>
        <row r="303">
          <cell r="E303" t="str">
            <v>양천구3</v>
          </cell>
          <cell r="F303" t="str">
            <v/>
          </cell>
          <cell r="G303" t="str">
            <v>대일고등학교</v>
          </cell>
          <cell r="H303" t="str">
            <v>등촌로 110</v>
          </cell>
          <cell r="I303">
            <v>10</v>
          </cell>
          <cell r="J303">
            <v>45</v>
          </cell>
          <cell r="K303" t="str">
            <v>이상균</v>
          </cell>
          <cell r="L303" t="str">
            <v>확인필요</v>
          </cell>
          <cell r="M303" t="str">
            <v/>
          </cell>
          <cell r="P303" t="str">
            <v>위치 불명확(실사필요)</v>
          </cell>
        </row>
        <row r="304">
          <cell r="E304" t="str">
            <v>양천구4</v>
          </cell>
          <cell r="F304" t="str">
            <v/>
          </cell>
          <cell r="G304" t="str">
            <v>메디힐병원</v>
          </cell>
          <cell r="H304" t="str">
            <v>남부순환로 331</v>
          </cell>
          <cell r="I304">
            <v>8</v>
          </cell>
          <cell r="J304">
            <v>45</v>
          </cell>
          <cell r="K304" t="str">
            <v>이상균</v>
          </cell>
          <cell r="L304" t="str">
            <v>가능</v>
          </cell>
          <cell r="M304" t="str">
            <v/>
          </cell>
          <cell r="O304" t="str">
            <v>2020.3월 현재, 신월5동 따릉이 대여소 1개소</v>
          </cell>
          <cell r="P304">
            <v>0</v>
          </cell>
        </row>
        <row r="305">
          <cell r="E305" t="str">
            <v>양천구5</v>
          </cell>
          <cell r="F305" t="str">
            <v/>
          </cell>
          <cell r="G305" t="str">
            <v>서울강서경찰서</v>
          </cell>
          <cell r="H305" t="str">
            <v>화곡로 74</v>
          </cell>
          <cell r="I305">
            <v>10</v>
          </cell>
          <cell r="J305">
            <v>45</v>
          </cell>
          <cell r="K305" t="str">
            <v>이상균</v>
          </cell>
          <cell r="L305" t="str">
            <v>가능</v>
          </cell>
          <cell r="M305" t="str">
            <v/>
          </cell>
          <cell r="O305" t="str">
            <v>2020.3월 현재, 신월5동 따릉이 대여소 1개소</v>
          </cell>
          <cell r="P305">
            <v>0</v>
          </cell>
        </row>
        <row r="306">
          <cell r="E306" t="str">
            <v>양천구6</v>
          </cell>
          <cell r="F306" t="str">
            <v/>
          </cell>
          <cell r="G306" t="str">
            <v>상진지오벨리아파트</v>
          </cell>
          <cell r="H306" t="str">
            <v>화곡로 85</v>
          </cell>
          <cell r="I306">
            <v>10</v>
          </cell>
          <cell r="J306">
            <v>45</v>
          </cell>
          <cell r="K306" t="str">
            <v>이상균</v>
          </cell>
          <cell r="L306" t="str">
            <v>가능</v>
          </cell>
          <cell r="M306" t="str">
            <v/>
          </cell>
          <cell r="O306" t="str">
            <v>2020.3월 현재, 신월5동 따릉이 대여소 1개소</v>
          </cell>
          <cell r="P306">
            <v>0</v>
          </cell>
        </row>
        <row r="307">
          <cell r="E307" t="str">
            <v>양천구7</v>
          </cell>
          <cell r="F307" t="str">
            <v/>
          </cell>
          <cell r="G307" t="str">
            <v>삼성전자서비스 신정센터</v>
          </cell>
          <cell r="H307" t="str">
            <v>신월로 308</v>
          </cell>
          <cell r="I307">
            <v>10</v>
          </cell>
          <cell r="J307">
            <v>45</v>
          </cell>
          <cell r="K307" t="str">
            <v>이상균</v>
          </cell>
          <cell r="L307" t="str">
            <v>가능</v>
          </cell>
          <cell r="M307" t="str">
            <v/>
          </cell>
          <cell r="O307" t="str">
            <v>신정네거리역 인근 따릉이 대여소 설치 요청 민원</v>
          </cell>
          <cell r="P307">
            <v>0</v>
          </cell>
        </row>
        <row r="308">
          <cell r="E308" t="str">
            <v>양천구8</v>
          </cell>
          <cell r="F308" t="str">
            <v/>
          </cell>
          <cell r="G308" t="str">
            <v>서울남부지방법원</v>
          </cell>
          <cell r="H308" t="str">
            <v>신월로 386</v>
          </cell>
          <cell r="I308">
            <v>10</v>
          </cell>
          <cell r="J308">
            <v>45</v>
          </cell>
          <cell r="K308" t="str">
            <v>이상균</v>
          </cell>
          <cell r="L308" t="str">
            <v>확인필요</v>
          </cell>
          <cell r="M308" t="str">
            <v/>
          </cell>
          <cell r="O308" t="str">
            <v>인근대여소 수요 많음 (704.남부법원검찰청교차로 ≫ 2019년 27,109건)</v>
          </cell>
          <cell r="P308" t="str">
            <v>위치 불명확(실사필요)</v>
          </cell>
        </row>
        <row r="309">
          <cell r="E309" t="str">
            <v>양천구9</v>
          </cell>
          <cell r="F309" t="str">
            <v/>
          </cell>
          <cell r="G309" t="str">
            <v>유원목동아파트 앞</v>
          </cell>
          <cell r="H309" t="str">
            <v>신목로 77</v>
          </cell>
          <cell r="I309">
            <v>15</v>
          </cell>
          <cell r="J309">
            <v>45</v>
          </cell>
          <cell r="K309" t="str">
            <v>이상균</v>
          </cell>
          <cell r="L309" t="str">
            <v>가능</v>
          </cell>
          <cell r="M309" t="str">
            <v/>
          </cell>
          <cell r="O309" t="str">
            <v>2020.3월 현재, 신정2동 따릉이 대여소 없음</v>
          </cell>
          <cell r="P309">
            <v>0</v>
          </cell>
        </row>
        <row r="310">
          <cell r="E310" t="str">
            <v>양천구10</v>
          </cell>
          <cell r="F310" t="str">
            <v/>
          </cell>
          <cell r="G310" t="str">
            <v>금옥여고보도육교</v>
          </cell>
          <cell r="H310" t="str">
            <v>신정로 213</v>
          </cell>
          <cell r="I310">
            <v>15</v>
          </cell>
          <cell r="J310">
            <v>45</v>
          </cell>
          <cell r="K310" t="str">
            <v>이상균</v>
          </cell>
          <cell r="L310" t="str">
            <v>불가</v>
          </cell>
          <cell r="M310" t="str">
            <v/>
          </cell>
          <cell r="P310" t="str">
            <v>주정차 불가(교통혼잡)</v>
          </cell>
        </row>
        <row r="311">
          <cell r="E311" t="str">
            <v>양천구11</v>
          </cell>
          <cell r="F311" t="str">
            <v/>
          </cell>
          <cell r="G311" t="str">
            <v>서울영상고교 입구</v>
          </cell>
          <cell r="H311" t="str">
            <v>신월로 347</v>
          </cell>
          <cell r="I311">
            <v>15</v>
          </cell>
          <cell r="J311">
            <v>45</v>
          </cell>
          <cell r="K311" t="str">
            <v>이상균</v>
          </cell>
          <cell r="L311" t="str">
            <v>가능</v>
          </cell>
          <cell r="M311" t="str">
            <v/>
          </cell>
          <cell r="O311" t="str">
            <v>2020.3월 현재, 신정4동 따릉이 대여소 1개소</v>
          </cell>
          <cell r="P311">
            <v>0</v>
          </cell>
        </row>
        <row r="312">
          <cell r="E312" t="str">
            <v>양천구12</v>
          </cell>
          <cell r="F312" t="str">
            <v/>
          </cell>
          <cell r="G312" t="str">
            <v>신정네거리역 교차로</v>
          </cell>
          <cell r="H312" t="str">
            <v>중앙로 280</v>
          </cell>
          <cell r="I312">
            <v>15</v>
          </cell>
          <cell r="J312">
            <v>45</v>
          </cell>
          <cell r="K312" t="str">
            <v>이상균</v>
          </cell>
          <cell r="L312" t="str">
            <v>가능</v>
          </cell>
          <cell r="M312" t="str">
            <v/>
          </cell>
          <cell r="O312" t="str">
            <v>2020.3월 현재, 신정4동 따릉이 대여소 1개소</v>
          </cell>
          <cell r="P312">
            <v>0</v>
          </cell>
        </row>
        <row r="313">
          <cell r="E313" t="str">
            <v>양천구13</v>
          </cell>
          <cell r="F313" t="str">
            <v/>
          </cell>
          <cell r="G313" t="str">
            <v>해누리타운</v>
          </cell>
          <cell r="H313" t="str">
            <v>목동동로 81</v>
          </cell>
          <cell r="I313">
            <v>15</v>
          </cell>
          <cell r="J313">
            <v>45</v>
          </cell>
          <cell r="K313" t="str">
            <v>이상균</v>
          </cell>
          <cell r="L313" t="str">
            <v>가능</v>
          </cell>
          <cell r="M313" t="str">
            <v/>
          </cell>
          <cell r="O313" t="str">
            <v>따릉이 대여소 설치 요청 민원 다수 지역</v>
          </cell>
          <cell r="P313">
            <v>0</v>
          </cell>
        </row>
        <row r="314">
          <cell r="E314" t="str">
            <v>양천구14</v>
          </cell>
          <cell r="F314" t="str">
            <v/>
          </cell>
          <cell r="G314" t="str">
            <v>목동13_14단지 사거리</v>
          </cell>
          <cell r="H314" t="str">
            <v>목동동로 130</v>
          </cell>
          <cell r="I314">
            <v>10</v>
          </cell>
          <cell r="J314">
            <v>45</v>
          </cell>
          <cell r="K314" t="str">
            <v>이상균</v>
          </cell>
          <cell r="L314" t="str">
            <v>가능</v>
          </cell>
          <cell r="M314" t="str">
            <v/>
          </cell>
          <cell r="P314">
            <v>0</v>
          </cell>
        </row>
        <row r="315">
          <cell r="E315" t="str">
            <v>양천구15</v>
          </cell>
          <cell r="F315" t="str">
            <v/>
          </cell>
          <cell r="G315" t="str">
            <v>삼성쉐르빌1</v>
          </cell>
          <cell r="H315" t="str">
            <v>목동동로 189(B동 앞 사거리코너)</v>
          </cell>
          <cell r="I315">
            <v>8</v>
          </cell>
          <cell r="J315">
            <v>45</v>
          </cell>
          <cell r="K315" t="str">
            <v>이상균</v>
          </cell>
          <cell r="L315" t="str">
            <v>가능</v>
          </cell>
          <cell r="M315" t="str">
            <v/>
          </cell>
          <cell r="O315" t="str">
            <v>인근대여소 수요 많음 (708.서울출입국관리사무소 ≫ 2019년 22,697건)</v>
          </cell>
          <cell r="P315">
            <v>0</v>
          </cell>
        </row>
        <row r="316">
          <cell r="E316" t="str">
            <v>양천구16</v>
          </cell>
          <cell r="F316" t="str">
            <v/>
          </cell>
          <cell r="G316" t="str">
            <v>목동성당 앞</v>
          </cell>
          <cell r="H316" t="str">
            <v>목동서로 271</v>
          </cell>
          <cell r="I316">
            <v>20</v>
          </cell>
          <cell r="J316">
            <v>90</v>
          </cell>
          <cell r="K316" t="str">
            <v>이상균</v>
          </cell>
          <cell r="L316" t="str">
            <v>가능</v>
          </cell>
          <cell r="M316" t="str">
            <v/>
          </cell>
          <cell r="O316" t="str">
            <v>따릉이 대여소 설치 요청 민원 다수 지역</v>
          </cell>
          <cell r="P316">
            <v>0</v>
          </cell>
        </row>
        <row r="317">
          <cell r="E317" t="str">
            <v>양천구17</v>
          </cell>
          <cell r="F317" t="str">
            <v/>
          </cell>
          <cell r="G317" t="str">
            <v>동문굿모닝탑</v>
          </cell>
          <cell r="H317" t="str">
            <v>목동동로 53</v>
          </cell>
          <cell r="I317">
            <v>10</v>
          </cell>
          <cell r="J317">
            <v>45</v>
          </cell>
          <cell r="K317" t="str">
            <v>이상균</v>
          </cell>
          <cell r="L317" t="str">
            <v>가능</v>
          </cell>
          <cell r="M317" t="str">
            <v/>
          </cell>
          <cell r="O317" t="str">
            <v>따릉이 대여소 설치 요청 민원 다수 지역</v>
          </cell>
          <cell r="P317">
            <v>0</v>
          </cell>
        </row>
        <row r="318">
          <cell r="E318" t="str">
            <v>양천구18</v>
          </cell>
          <cell r="F318" t="str">
            <v/>
          </cell>
          <cell r="G318" t="str">
            <v>안양천(안양천우드볼장)</v>
          </cell>
          <cell r="H318" t="str">
            <v xml:space="preserve">  </v>
          </cell>
          <cell r="I318">
            <v>20</v>
          </cell>
          <cell r="J318">
            <v>90</v>
          </cell>
          <cell r="K318" t="str">
            <v>이상균</v>
          </cell>
          <cell r="L318" t="str">
            <v>불가</v>
          </cell>
          <cell r="M318" t="str">
            <v/>
          </cell>
          <cell r="O318" t="str">
            <v>안양천변 따릉이 대여소 설치 요청 지역</v>
          </cell>
          <cell r="P318" t="str">
            <v>차량 진출입 불가</v>
          </cell>
        </row>
        <row r="319">
          <cell r="E319" t="str">
            <v>양천구19</v>
          </cell>
          <cell r="F319" t="str">
            <v/>
          </cell>
          <cell r="G319" t="str">
            <v>안양천(목동교하부)</v>
          </cell>
          <cell r="H319" t="str">
            <v xml:space="preserve">  </v>
          </cell>
          <cell r="I319">
            <v>20</v>
          </cell>
          <cell r="J319">
            <v>90</v>
          </cell>
          <cell r="K319" t="str">
            <v>이상균</v>
          </cell>
          <cell r="L319" t="str">
            <v>불가</v>
          </cell>
          <cell r="M319" t="str">
            <v/>
          </cell>
          <cell r="O319" t="str">
            <v>안양천변 따릉이 대여소 설치 요청 지역</v>
          </cell>
          <cell r="P319" t="str">
            <v>위치 불명확(실사필요)/차량 진출입 불가</v>
          </cell>
        </row>
        <row r="320">
          <cell r="E320" t="str">
            <v>양천구20</v>
          </cell>
          <cell r="F320" t="str">
            <v/>
          </cell>
          <cell r="G320" t="str">
            <v>안양천(영학정)</v>
          </cell>
          <cell r="H320" t="str">
            <v>안양천로 916</v>
          </cell>
          <cell r="I320">
            <v>10</v>
          </cell>
          <cell r="J320">
            <v>45</v>
          </cell>
          <cell r="K320" t="str">
            <v>이상균</v>
          </cell>
          <cell r="L320" t="str">
            <v>불가</v>
          </cell>
          <cell r="M320" t="str">
            <v/>
          </cell>
          <cell r="O320" t="str">
            <v>안양천변 따릉이 대여소 설치 요청 지역</v>
          </cell>
          <cell r="P320" t="str">
            <v>차량 진출입 불가</v>
          </cell>
        </row>
        <row r="321">
          <cell r="E321" t="str">
            <v>양천구21</v>
          </cell>
          <cell r="F321" t="str">
            <v/>
          </cell>
          <cell r="G321" t="str">
            <v>안양천(오목교하부)</v>
          </cell>
          <cell r="H321" t="str">
            <v>양천수변게이트볼장 앞</v>
          </cell>
          <cell r="I321">
            <v>15</v>
          </cell>
          <cell r="J321">
            <v>45</v>
          </cell>
          <cell r="K321" t="str">
            <v>이상균</v>
          </cell>
          <cell r="L321" t="str">
            <v>불가</v>
          </cell>
          <cell r="M321" t="str">
            <v/>
          </cell>
          <cell r="O321" t="str">
            <v>안양천변 따릉이 대여소 설치 요청 지역</v>
          </cell>
          <cell r="P321" t="str">
            <v>차량 진출입 불가</v>
          </cell>
        </row>
        <row r="322">
          <cell r="E322" t="str">
            <v>양천구22</v>
          </cell>
          <cell r="F322" t="str">
            <v/>
          </cell>
          <cell r="G322" t="str">
            <v>안양천(안양천생태공원)</v>
          </cell>
          <cell r="H322" t="str">
            <v>신정동 871-2</v>
          </cell>
          <cell r="I322">
            <v>20</v>
          </cell>
          <cell r="J322">
            <v>45</v>
          </cell>
          <cell r="K322" t="str">
            <v>이상균</v>
          </cell>
          <cell r="L322" t="str">
            <v>불가</v>
          </cell>
          <cell r="M322" t="str">
            <v/>
          </cell>
          <cell r="O322" t="str">
            <v>안양천변 따릉이 대여소 설치 요청 지역</v>
          </cell>
          <cell r="P322" t="str">
            <v>차량 진출입 불가</v>
          </cell>
        </row>
        <row r="323">
          <cell r="E323" t="str">
            <v>양천구23</v>
          </cell>
          <cell r="F323" t="str">
            <v/>
          </cell>
          <cell r="G323" t="str">
            <v>안양천(오금인라인파크)</v>
          </cell>
          <cell r="H323" t="str">
            <v>신정동 871-6</v>
          </cell>
          <cell r="I323">
            <v>20</v>
          </cell>
          <cell r="J323">
            <v>45</v>
          </cell>
          <cell r="K323" t="str">
            <v>이상균</v>
          </cell>
          <cell r="L323" t="str">
            <v>불가</v>
          </cell>
          <cell r="M323" t="str">
            <v/>
          </cell>
          <cell r="O323" t="str">
            <v>안양천변 따릉이 대여소 설치 요청 지역</v>
          </cell>
          <cell r="P323" t="str">
            <v>차량 진출입 불가</v>
          </cell>
        </row>
        <row r="324">
          <cell r="E324" t="str">
            <v>양천구24</v>
          </cell>
          <cell r="F324" t="str">
            <v/>
          </cell>
          <cell r="G324" t="str">
            <v>신진빌라</v>
          </cell>
          <cell r="H324" t="str">
            <v>남부순환로53길 7</v>
          </cell>
          <cell r="I324">
            <v>8</v>
          </cell>
          <cell r="J324">
            <v>45</v>
          </cell>
          <cell r="K324" t="str">
            <v>이상균</v>
          </cell>
          <cell r="L324" t="str">
            <v>가능</v>
          </cell>
          <cell r="M324" t="str">
            <v/>
          </cell>
          <cell r="P324">
            <v>0</v>
          </cell>
        </row>
        <row r="325">
          <cell r="E325" t="str">
            <v>양천구25</v>
          </cell>
          <cell r="F325" t="str">
            <v/>
          </cell>
          <cell r="G325" t="str">
            <v>성보하이드로빌딩</v>
          </cell>
          <cell r="H325" t="str">
            <v>남부순환로 435</v>
          </cell>
          <cell r="I325">
            <v>8</v>
          </cell>
          <cell r="J325">
            <v>45</v>
          </cell>
          <cell r="K325" t="str">
            <v>이상균</v>
          </cell>
          <cell r="L325" t="str">
            <v>가능</v>
          </cell>
          <cell r="M325" t="str">
            <v/>
          </cell>
          <cell r="P325">
            <v>0</v>
          </cell>
        </row>
        <row r="326">
          <cell r="E326" t="str">
            <v>양천구26</v>
          </cell>
          <cell r="F326" t="str">
            <v/>
          </cell>
          <cell r="G326" t="str">
            <v>청기와빌딩</v>
          </cell>
          <cell r="H326" t="str">
            <v>신월로 200</v>
          </cell>
          <cell r="I326">
            <v>10</v>
          </cell>
          <cell r="J326">
            <v>45</v>
          </cell>
          <cell r="K326" t="str">
            <v>이상균</v>
          </cell>
          <cell r="L326" t="str">
            <v>가능</v>
          </cell>
          <cell r="M326" t="str">
            <v/>
          </cell>
          <cell r="P326">
            <v>0</v>
          </cell>
        </row>
        <row r="327">
          <cell r="E327" t="str">
            <v>양천구27</v>
          </cell>
          <cell r="F327" t="str">
            <v/>
          </cell>
          <cell r="G327" t="str">
            <v>양원보도육교</v>
          </cell>
          <cell r="H327" t="str">
            <v>화곡로 16</v>
          </cell>
          <cell r="I327">
            <v>8</v>
          </cell>
          <cell r="J327">
            <v>45</v>
          </cell>
          <cell r="K327" t="str">
            <v>이상균</v>
          </cell>
          <cell r="L327" t="str">
            <v>가능</v>
          </cell>
          <cell r="M327" t="str">
            <v/>
          </cell>
          <cell r="P327">
            <v>0</v>
          </cell>
        </row>
        <row r="328">
          <cell r="E328" t="str">
            <v>양천구28</v>
          </cell>
          <cell r="F328" t="str">
            <v/>
          </cell>
          <cell r="G328" t="str">
            <v>대성유니드아파트</v>
          </cell>
          <cell r="H328" t="str">
            <v>신월로15길 25</v>
          </cell>
          <cell r="I328">
            <v>10</v>
          </cell>
          <cell r="J328">
            <v>45</v>
          </cell>
          <cell r="K328" t="str">
            <v>이상균</v>
          </cell>
          <cell r="L328" t="str">
            <v>가능</v>
          </cell>
          <cell r="M328" t="str">
            <v/>
          </cell>
          <cell r="P328">
            <v>0</v>
          </cell>
        </row>
        <row r="329">
          <cell r="E329" t="str">
            <v>양천구29</v>
          </cell>
          <cell r="F329" t="str">
            <v/>
          </cell>
          <cell r="G329" t="str">
            <v>문화어린이공원</v>
          </cell>
          <cell r="H329" t="str">
            <v>신월동 515</v>
          </cell>
          <cell r="I329">
            <v>8</v>
          </cell>
          <cell r="J329">
            <v>45</v>
          </cell>
          <cell r="K329" t="str">
            <v>이상균</v>
          </cell>
          <cell r="L329" t="str">
            <v>가능</v>
          </cell>
          <cell r="M329" t="str">
            <v/>
          </cell>
          <cell r="P329">
            <v>0</v>
          </cell>
        </row>
        <row r="330">
          <cell r="E330" t="str">
            <v>양천구30</v>
          </cell>
          <cell r="F330" t="str">
            <v/>
          </cell>
          <cell r="G330" t="str">
            <v>다이소신곡시장점</v>
          </cell>
          <cell r="H330" t="str">
            <v>신월로 160</v>
          </cell>
          <cell r="I330">
            <v>10</v>
          </cell>
          <cell r="J330">
            <v>45</v>
          </cell>
          <cell r="K330" t="str">
            <v>이상균</v>
          </cell>
          <cell r="L330" t="str">
            <v>가능</v>
          </cell>
          <cell r="M330" t="str">
            <v/>
          </cell>
          <cell r="O330" t="str">
            <v>2020. 3월 현재 신월6동 소재 따릉이 대여소 없음</v>
          </cell>
          <cell r="P330">
            <v>0</v>
          </cell>
        </row>
        <row r="331">
          <cell r="E331" t="str">
            <v>양천구31</v>
          </cell>
          <cell r="F331" t="str">
            <v/>
          </cell>
          <cell r="G331" t="str">
            <v>구립양천어르신요양센터</v>
          </cell>
          <cell r="H331" t="str">
            <v>신월로 26</v>
          </cell>
          <cell r="I331">
            <v>20</v>
          </cell>
          <cell r="J331">
            <v>45</v>
          </cell>
          <cell r="K331" t="str">
            <v>이상균</v>
          </cell>
          <cell r="L331" t="str">
            <v>가능</v>
          </cell>
          <cell r="M331" t="str">
            <v/>
          </cell>
          <cell r="O331" t="str">
            <v>민원인 따릉이 대여소 설치 요청 지역</v>
          </cell>
          <cell r="P331" t="str">
            <v>차량 접근성 나쁨(외곽지역)</v>
          </cell>
        </row>
        <row r="332">
          <cell r="E332" t="str">
            <v>양천구32</v>
          </cell>
          <cell r="F332" t="str">
            <v/>
          </cell>
          <cell r="G332" t="str">
            <v>소망보도육교</v>
          </cell>
          <cell r="H332" t="str">
            <v>국회대로 214</v>
          </cell>
          <cell r="I332">
            <v>7</v>
          </cell>
          <cell r="J332">
            <v>45</v>
          </cell>
          <cell r="K332" t="str">
            <v>이상균</v>
          </cell>
          <cell r="L332" t="str">
            <v>가능</v>
          </cell>
          <cell r="M332" t="str">
            <v/>
          </cell>
          <cell r="O332" t="str">
            <v>2020. 3월 현재 신정4동 소재 따릉이 대여소 1개소</v>
          </cell>
          <cell r="P332">
            <v>0</v>
          </cell>
        </row>
        <row r="333">
          <cell r="E333" t="str">
            <v>양천구33</v>
          </cell>
          <cell r="F333" t="str">
            <v/>
          </cell>
          <cell r="G333" t="str">
            <v>홍익병원앞교차로</v>
          </cell>
          <cell r="H333" t="str">
            <v>교차로 남서쪽 코너</v>
          </cell>
          <cell r="I333">
            <v>10</v>
          </cell>
          <cell r="J333">
            <v>45</v>
          </cell>
          <cell r="K333" t="str">
            <v>이상균</v>
          </cell>
          <cell r="L333" t="str">
            <v>가능</v>
          </cell>
          <cell r="M333" t="str">
            <v/>
          </cell>
          <cell r="O333" t="str">
            <v>2020. 3월 현재 신정4동 소재 따릉이 대여소 1개소</v>
          </cell>
          <cell r="P333">
            <v>0</v>
          </cell>
        </row>
        <row r="334">
          <cell r="E334" t="str">
            <v>양천구34</v>
          </cell>
          <cell r="F334" t="str">
            <v/>
          </cell>
          <cell r="G334" t="str">
            <v>목동2차우성아파트</v>
          </cell>
          <cell r="H334" t="str">
            <v>목동남로4길 6-46(205동 앞)</v>
          </cell>
          <cell r="I334">
            <v>8</v>
          </cell>
          <cell r="J334">
            <v>45</v>
          </cell>
          <cell r="K334" t="str">
            <v>이상균</v>
          </cell>
          <cell r="L334" t="str">
            <v>불가</v>
          </cell>
          <cell r="M334" t="str">
            <v/>
          </cell>
          <cell r="O334" t="str">
            <v>민원인 따릉이 대여소 설치 요청 지역</v>
          </cell>
          <cell r="P334" t="str">
            <v>보도 협소/주정차 불가</v>
          </cell>
        </row>
        <row r="335">
          <cell r="E335" t="str">
            <v>양천구35</v>
          </cell>
          <cell r="F335" t="str">
            <v/>
          </cell>
          <cell r="G335" t="str">
            <v>갈산문화복합시설</v>
          </cell>
          <cell r="H335" t="str">
            <v>신정동 163-8</v>
          </cell>
          <cell r="I335">
            <v>10</v>
          </cell>
          <cell r="J335">
            <v>45</v>
          </cell>
          <cell r="K335" t="str">
            <v>이상균</v>
          </cell>
          <cell r="L335" t="str">
            <v>불가</v>
          </cell>
          <cell r="M335" t="str">
            <v/>
          </cell>
          <cell r="P335" t="str">
            <v>보도 협소/주정차 불가</v>
          </cell>
        </row>
        <row r="336">
          <cell r="E336" t="str">
            <v>양천구36</v>
          </cell>
          <cell r="F336" t="str">
            <v/>
          </cell>
          <cell r="G336" t="str">
            <v>목동2차우성파트</v>
          </cell>
          <cell r="H336" t="str">
            <v>양천구 목동남로4길 6-46
(201동 앞 또는 관제실 앞)</v>
          </cell>
          <cell r="I336">
            <v>10</v>
          </cell>
          <cell r="J336">
            <v>90</v>
          </cell>
          <cell r="K336" t="str">
            <v>이상균</v>
          </cell>
          <cell r="L336" t="str">
            <v>확인필요</v>
          </cell>
          <cell r="M336" t="str">
            <v/>
          </cell>
          <cell r="P336" t="str">
            <v>위치 불명확(실사필요)</v>
          </cell>
        </row>
        <row r="337">
          <cell r="E337" t="str">
            <v>양천구37</v>
          </cell>
          <cell r="F337" t="str">
            <v/>
          </cell>
          <cell r="G337" t="str">
            <v>목양의 교회</v>
          </cell>
          <cell r="H337" t="str">
            <v>양천구 목동중앙로 105-1</v>
          </cell>
          <cell r="I337">
            <v>10</v>
          </cell>
          <cell r="J337">
            <v>45</v>
          </cell>
          <cell r="K337" t="str">
            <v>이상균</v>
          </cell>
          <cell r="L337" t="str">
            <v>불가</v>
          </cell>
          <cell r="M337" t="str">
            <v/>
          </cell>
          <cell r="P337" t="str">
            <v>장애인 점자블록 저촉</v>
          </cell>
        </row>
        <row r="338">
          <cell r="E338" t="str">
            <v>양천구38</v>
          </cell>
          <cell r="F338" t="str">
            <v/>
          </cell>
          <cell r="G338" t="str">
            <v>목동아파트2단지 222동 앞</v>
          </cell>
          <cell r="H338" t="str">
            <v>양천구 목동중앙로 125건너편</v>
          </cell>
          <cell r="I338">
            <v>10</v>
          </cell>
          <cell r="J338">
            <v>45</v>
          </cell>
          <cell r="K338" t="str">
            <v>이상균</v>
          </cell>
          <cell r="L338" t="str">
            <v>가능</v>
          </cell>
          <cell r="M338" t="str">
            <v/>
          </cell>
        </row>
        <row r="339">
          <cell r="E339" t="str">
            <v>양천구39</v>
          </cell>
          <cell r="F339" t="str">
            <v/>
          </cell>
          <cell r="G339" t="str">
            <v>은빛보도육교</v>
          </cell>
          <cell r="H339" t="str">
            <v>양천구 국회대로 170</v>
          </cell>
          <cell r="I339">
            <v>15</v>
          </cell>
          <cell r="J339">
            <v>45</v>
          </cell>
          <cell r="K339" t="str">
            <v>이상균</v>
          </cell>
          <cell r="L339" t="str">
            <v>불가</v>
          </cell>
          <cell r="P339" t="str">
            <v>보도폭협소</v>
          </cell>
        </row>
        <row r="340">
          <cell r="E340" t="str">
            <v>양천구40</v>
          </cell>
          <cell r="F340" t="str">
            <v/>
          </cell>
          <cell r="G340" t="str">
            <v>목동신시가지아파트6단지</v>
          </cell>
          <cell r="H340" t="str">
            <v>양천구 목동동로 430
(6단지 상가동 앞)</v>
          </cell>
          <cell r="I340">
            <v>15</v>
          </cell>
          <cell r="J340">
            <v>45</v>
          </cell>
          <cell r="K340" t="str">
            <v>이상균</v>
          </cell>
          <cell r="L340" t="str">
            <v>가능</v>
          </cell>
        </row>
        <row r="341">
          <cell r="E341" t="str">
            <v>영등포구1</v>
          </cell>
          <cell r="F341" t="str">
            <v/>
          </cell>
          <cell r="G341" t="str">
            <v>코레일유통본사</v>
          </cell>
          <cell r="H341" t="str">
            <v>영등포구 국회대로 612</v>
          </cell>
          <cell r="I341">
            <v>10</v>
          </cell>
          <cell r="J341">
            <v>90</v>
          </cell>
          <cell r="K341" t="str">
            <v>서미나</v>
          </cell>
          <cell r="L341" t="str">
            <v>가능</v>
          </cell>
          <cell r="M341" t="str">
            <v/>
          </cell>
          <cell r="P341">
            <v>0</v>
          </cell>
        </row>
        <row r="342">
          <cell r="E342" t="str">
            <v>영등포구2</v>
          </cell>
          <cell r="F342" t="str">
            <v/>
          </cell>
          <cell r="G342" t="str">
            <v>당산대우아파트</v>
          </cell>
          <cell r="H342" t="str">
            <v>영등포구 당산동2가 21-1</v>
          </cell>
          <cell r="I342">
            <v>10</v>
          </cell>
          <cell r="J342">
            <v>45</v>
          </cell>
          <cell r="K342" t="str">
            <v>서미나</v>
          </cell>
          <cell r="L342" t="str">
            <v>불가</v>
          </cell>
          <cell r="M342" t="str">
            <v/>
          </cell>
          <cell r="P342" t="str">
            <v>보도폭 협소</v>
          </cell>
        </row>
        <row r="343">
          <cell r="E343" t="str">
            <v>영등포구3</v>
          </cell>
          <cell r="F343" t="str">
            <v/>
          </cell>
          <cell r="G343" t="str">
            <v>당산삼성2차아파트</v>
          </cell>
          <cell r="H343" t="str">
            <v>영등포구 당산동4가 94-1</v>
          </cell>
          <cell r="I343">
            <v>10</v>
          </cell>
          <cell r="J343">
            <v>45</v>
          </cell>
          <cell r="K343" t="str">
            <v>서미나</v>
          </cell>
          <cell r="L343" t="str">
            <v>가능</v>
          </cell>
          <cell r="M343" t="str">
            <v/>
          </cell>
          <cell r="P343">
            <v>0</v>
          </cell>
        </row>
        <row r="344">
          <cell r="E344" t="str">
            <v>영등포구4</v>
          </cell>
          <cell r="F344" t="str">
            <v/>
          </cell>
          <cell r="G344" t="str">
            <v>당산초등학교</v>
          </cell>
          <cell r="H344" t="str">
            <v>영등포구 양평로22길 13</v>
          </cell>
          <cell r="I344">
            <v>10</v>
          </cell>
          <cell r="J344">
            <v>90</v>
          </cell>
          <cell r="K344" t="str">
            <v>서미나</v>
          </cell>
          <cell r="L344" t="str">
            <v>가능</v>
          </cell>
          <cell r="M344" t="str">
            <v/>
          </cell>
          <cell r="P344">
            <v>0</v>
          </cell>
        </row>
        <row r="345">
          <cell r="E345" t="str">
            <v>영등포구5</v>
          </cell>
          <cell r="F345" t="str">
            <v/>
          </cell>
          <cell r="G345" t="str">
            <v>대림우성2차아파트</v>
          </cell>
          <cell r="H345" t="str">
            <v>영등포구 도림로47길 1</v>
          </cell>
          <cell r="I345">
            <v>10</v>
          </cell>
          <cell r="J345">
            <v>45</v>
          </cell>
          <cell r="K345" t="str">
            <v>서미나</v>
          </cell>
          <cell r="L345" t="str">
            <v>가능</v>
          </cell>
          <cell r="M345" t="str">
            <v/>
          </cell>
          <cell r="P345">
            <v>0</v>
          </cell>
        </row>
        <row r="346">
          <cell r="E346" t="str">
            <v>영등포구6</v>
          </cell>
          <cell r="F346" t="str">
            <v/>
          </cell>
          <cell r="G346" t="str">
            <v>리버뷰신안인스빌1차 후문</v>
          </cell>
          <cell r="H346" t="str">
            <v>영등포구 경인로77길 49</v>
          </cell>
          <cell r="I346">
            <v>10</v>
          </cell>
          <cell r="J346">
            <v>45</v>
          </cell>
          <cell r="K346" t="str">
            <v>서미나</v>
          </cell>
          <cell r="L346" t="str">
            <v>가능</v>
          </cell>
          <cell r="M346" t="str">
            <v/>
          </cell>
          <cell r="P346">
            <v>0</v>
          </cell>
        </row>
        <row r="347">
          <cell r="E347" t="str">
            <v>영등포구7</v>
          </cell>
          <cell r="F347" t="str">
            <v/>
          </cell>
          <cell r="G347" t="str">
            <v>리버뷰신안인스빌2차 후문</v>
          </cell>
          <cell r="H347" t="str">
            <v>영등포구 도림로143길 27</v>
          </cell>
          <cell r="I347">
            <v>10</v>
          </cell>
          <cell r="J347">
            <v>45</v>
          </cell>
          <cell r="K347" t="str">
            <v>서미나</v>
          </cell>
          <cell r="L347" t="str">
            <v>가능</v>
          </cell>
          <cell r="M347" t="str">
            <v/>
          </cell>
          <cell r="P347">
            <v>0</v>
          </cell>
        </row>
        <row r="348">
          <cell r="E348" t="str">
            <v>영등포구8</v>
          </cell>
          <cell r="F348" t="str">
            <v/>
          </cell>
          <cell r="G348" t="str">
            <v>양화중학교</v>
          </cell>
          <cell r="H348" t="str">
            <v>영등포구 당산로 56</v>
          </cell>
          <cell r="I348">
            <v>10</v>
          </cell>
          <cell r="J348">
            <v>45</v>
          </cell>
          <cell r="K348" t="str">
            <v>서미나</v>
          </cell>
          <cell r="L348" t="str">
            <v>불가</v>
          </cell>
          <cell r="M348" t="str">
            <v/>
          </cell>
          <cell r="P348" t="str">
            <v>3221. 서울특별시 남부교육지원청 대여소와 50미터 이내에 위치</v>
          </cell>
        </row>
        <row r="349">
          <cell r="E349" t="str">
            <v>영등포구9</v>
          </cell>
          <cell r="F349" t="str">
            <v/>
          </cell>
          <cell r="G349" t="str">
            <v>대영중고 후문</v>
          </cell>
          <cell r="H349" t="str">
            <v>영등포구 가마산로 426</v>
          </cell>
          <cell r="I349">
            <v>10</v>
          </cell>
          <cell r="J349">
            <v>90</v>
          </cell>
          <cell r="K349" t="str">
            <v>서미나</v>
          </cell>
          <cell r="L349" t="str">
            <v>가능</v>
          </cell>
          <cell r="M349" t="str">
            <v/>
          </cell>
          <cell r="P349">
            <v>0</v>
          </cell>
        </row>
        <row r="350">
          <cell r="E350" t="str">
            <v>영등포구10</v>
          </cell>
          <cell r="F350" t="str">
            <v/>
          </cell>
          <cell r="G350" t="str">
            <v>신길역 2번출구</v>
          </cell>
          <cell r="H350" t="str">
            <v xml:space="preserve">영등포구 신길동 42-7 </v>
          </cell>
          <cell r="I350">
            <v>10</v>
          </cell>
          <cell r="J350">
            <v>90</v>
          </cell>
          <cell r="K350" t="str">
            <v>서미나</v>
          </cell>
          <cell r="L350" t="str">
            <v>가능</v>
          </cell>
          <cell r="M350" t="str">
            <v/>
          </cell>
          <cell r="P350">
            <v>0</v>
          </cell>
        </row>
        <row r="351">
          <cell r="E351" t="str">
            <v>영등포구11</v>
          </cell>
          <cell r="F351" t="str">
            <v/>
          </cell>
          <cell r="G351" t="str">
            <v>양평동성원아파트</v>
          </cell>
          <cell r="H351" t="str">
            <v>영등포구 양평로17길 36</v>
          </cell>
          <cell r="I351">
            <v>10</v>
          </cell>
          <cell r="J351">
            <v>45</v>
          </cell>
          <cell r="K351" t="str">
            <v>서미나</v>
          </cell>
          <cell r="L351" t="str">
            <v>가능</v>
          </cell>
          <cell r="M351" t="str">
            <v/>
          </cell>
          <cell r="P351">
            <v>0</v>
          </cell>
        </row>
        <row r="352">
          <cell r="E352" t="str">
            <v>영등포구12</v>
          </cell>
          <cell r="F352" t="str">
            <v/>
          </cell>
          <cell r="G352" t="str">
            <v>양평역 1번출구</v>
          </cell>
          <cell r="H352" t="str">
            <v>영등포구 양평동3가 22-1</v>
          </cell>
          <cell r="I352">
            <v>10</v>
          </cell>
          <cell r="J352">
            <v>45</v>
          </cell>
          <cell r="K352" t="str">
            <v>서미나</v>
          </cell>
          <cell r="L352" t="str">
            <v>가능</v>
          </cell>
          <cell r="M352" t="str">
            <v/>
          </cell>
          <cell r="P352">
            <v>0</v>
          </cell>
        </row>
        <row r="353">
          <cell r="E353" t="str">
            <v>영등포구13</v>
          </cell>
          <cell r="F353" t="str">
            <v/>
          </cell>
          <cell r="G353" t="str">
            <v>여의도 삼부아파트</v>
          </cell>
          <cell r="H353" t="str">
            <v>영등포구 여의도동 30-2</v>
          </cell>
          <cell r="I353">
            <v>10</v>
          </cell>
          <cell r="J353">
            <v>45</v>
          </cell>
          <cell r="K353" t="str">
            <v>서미나</v>
          </cell>
          <cell r="L353" t="str">
            <v>가능</v>
          </cell>
          <cell r="M353" t="str">
            <v/>
          </cell>
          <cell r="P353">
            <v>0</v>
          </cell>
        </row>
        <row r="354">
          <cell r="E354" t="str">
            <v>영등포구14</v>
          </cell>
          <cell r="F354" t="str">
            <v/>
          </cell>
          <cell r="G354" t="str">
            <v>여의도 은하아파트</v>
          </cell>
          <cell r="H354" t="str">
            <v>영등포구 여의도동 52</v>
          </cell>
          <cell r="I354">
            <v>10</v>
          </cell>
          <cell r="J354">
            <v>45</v>
          </cell>
          <cell r="K354" t="str">
            <v>서미나</v>
          </cell>
          <cell r="L354" t="str">
            <v>가능</v>
          </cell>
          <cell r="M354" t="str">
            <v/>
          </cell>
          <cell r="P354">
            <v>0</v>
          </cell>
        </row>
        <row r="355">
          <cell r="E355" t="str">
            <v>영등포구15</v>
          </cell>
          <cell r="F355" t="str">
            <v/>
          </cell>
          <cell r="G355" t="str">
            <v>63스퀘어</v>
          </cell>
          <cell r="H355" t="str">
            <v>영등포구 여의도동 6</v>
          </cell>
          <cell r="I355">
            <v>10</v>
          </cell>
          <cell r="J355">
            <v>45</v>
          </cell>
          <cell r="K355" t="str">
            <v>서미나</v>
          </cell>
          <cell r="L355" t="str">
            <v>가능</v>
          </cell>
          <cell r="M355" t="str">
            <v/>
          </cell>
          <cell r="P355">
            <v>0</v>
          </cell>
        </row>
        <row r="356">
          <cell r="E356" t="str">
            <v>영등포구16</v>
          </cell>
          <cell r="F356" t="str">
            <v/>
          </cell>
          <cell r="G356" t="str">
            <v>영등포 신세계백화점</v>
          </cell>
          <cell r="H356" t="str">
            <v>영등포구 영등포4가 442-6</v>
          </cell>
          <cell r="I356">
            <v>10</v>
          </cell>
          <cell r="J356">
            <v>45</v>
          </cell>
          <cell r="K356" t="str">
            <v>서미나</v>
          </cell>
          <cell r="L356" t="str">
            <v>가능</v>
          </cell>
          <cell r="M356" t="str">
            <v/>
          </cell>
          <cell r="P356">
            <v>0</v>
          </cell>
        </row>
        <row r="357">
          <cell r="E357" t="str">
            <v>영등포구17</v>
          </cell>
          <cell r="F357" t="str">
            <v/>
          </cell>
          <cell r="G357" t="str">
            <v>대림성원상떼빌아파트</v>
          </cell>
          <cell r="H357" t="str">
            <v>영등포구 대림로 256</v>
          </cell>
          <cell r="I357">
            <v>10</v>
          </cell>
          <cell r="J357">
            <v>45</v>
          </cell>
          <cell r="K357" t="str">
            <v>서미나</v>
          </cell>
          <cell r="L357" t="str">
            <v>가능</v>
          </cell>
          <cell r="M357" t="str">
            <v/>
          </cell>
          <cell r="P357">
            <v>0</v>
          </cell>
        </row>
        <row r="358">
          <cell r="E358" t="str">
            <v>영등포구18</v>
          </cell>
          <cell r="F358" t="str">
            <v/>
          </cell>
          <cell r="G358" t="str">
            <v>영등포경남아너스빌아파트</v>
          </cell>
          <cell r="H358" t="str">
            <v>영등포구 영등포동7가 46-1</v>
          </cell>
          <cell r="I358">
            <v>10</v>
          </cell>
          <cell r="J358">
            <v>45</v>
          </cell>
          <cell r="K358" t="str">
            <v>서미나</v>
          </cell>
          <cell r="L358" t="str">
            <v>불가</v>
          </cell>
          <cell r="M358" t="str">
            <v/>
          </cell>
          <cell r="P358" t="str">
            <v>보도폭 협소</v>
          </cell>
        </row>
        <row r="359">
          <cell r="E359" t="str">
            <v>영등포구19</v>
          </cell>
          <cell r="F359" t="str">
            <v/>
          </cell>
          <cell r="G359" t="str">
            <v>한림대학교 강남성심병원 신관</v>
          </cell>
          <cell r="H359" t="str">
            <v>영등포구 시흥대로 665</v>
          </cell>
          <cell r="I359">
            <v>10</v>
          </cell>
          <cell r="J359">
            <v>45</v>
          </cell>
          <cell r="K359" t="str">
            <v>서미나</v>
          </cell>
          <cell r="L359" t="str">
            <v>가능</v>
          </cell>
          <cell r="M359" t="str">
            <v/>
          </cell>
          <cell r="P359">
            <v>0</v>
          </cell>
        </row>
        <row r="360">
          <cell r="E360" t="str">
            <v>영등포구20</v>
          </cell>
          <cell r="F360" t="str">
            <v/>
          </cell>
          <cell r="G360" t="str">
            <v>영등포로터리</v>
          </cell>
          <cell r="H360" t="str">
            <v>영등포구 영등포동2가 174-1</v>
          </cell>
          <cell r="I360">
            <v>10</v>
          </cell>
          <cell r="J360">
            <v>45</v>
          </cell>
          <cell r="K360" t="str">
            <v>서미나</v>
          </cell>
          <cell r="L360" t="str">
            <v>가능</v>
          </cell>
          <cell r="M360" t="str">
            <v/>
          </cell>
          <cell r="P360">
            <v>0</v>
          </cell>
        </row>
        <row r="361">
          <cell r="E361" t="str">
            <v>영등포구21</v>
          </cell>
          <cell r="F361" t="str">
            <v/>
          </cell>
          <cell r="G361" t="str">
            <v>힐스테이트클래시안아파트</v>
          </cell>
          <cell r="H361" t="str">
            <v>영등포구 신길동 242-193</v>
          </cell>
          <cell r="I361">
            <v>10</v>
          </cell>
          <cell r="J361">
            <v>45</v>
          </cell>
          <cell r="K361" t="str">
            <v>서미나</v>
          </cell>
          <cell r="L361" t="str">
            <v>가능</v>
          </cell>
          <cell r="M361" t="str">
            <v/>
          </cell>
          <cell r="P361">
            <v>0</v>
          </cell>
        </row>
        <row r="362">
          <cell r="E362" t="str">
            <v>영등포구22</v>
          </cell>
          <cell r="F362" t="str">
            <v/>
          </cell>
          <cell r="G362" t="str">
            <v>보라매SK뷰아파트</v>
          </cell>
          <cell r="H362" t="str">
            <v>영등포구 신길동 1722</v>
          </cell>
          <cell r="I362">
            <v>10</v>
          </cell>
          <cell r="J362">
            <v>45</v>
          </cell>
          <cell r="K362" t="str">
            <v>서미나</v>
          </cell>
          <cell r="L362" t="str">
            <v>가능</v>
          </cell>
          <cell r="M362" t="str">
            <v/>
          </cell>
          <cell r="P362">
            <v>0</v>
          </cell>
        </row>
        <row r="363">
          <cell r="E363" t="str">
            <v>영등포구23</v>
          </cell>
          <cell r="F363" t="str">
            <v/>
          </cell>
          <cell r="G363" t="str">
            <v>문래동롯데캐슬아파트</v>
          </cell>
          <cell r="H363" t="str">
            <v>영등포구 선유로9길 30</v>
          </cell>
          <cell r="I363">
            <v>10</v>
          </cell>
          <cell r="J363">
            <v>45</v>
          </cell>
          <cell r="K363" t="str">
            <v>서미나</v>
          </cell>
          <cell r="L363" t="str">
            <v>가능</v>
          </cell>
          <cell r="M363" t="str">
            <v/>
          </cell>
          <cell r="P363">
            <v>0</v>
          </cell>
        </row>
        <row r="364">
          <cell r="E364" t="str">
            <v>영등포구24</v>
          </cell>
          <cell r="F364" t="str">
            <v/>
          </cell>
          <cell r="G364" t="str">
            <v>신길자이아파트 후문</v>
          </cell>
          <cell r="H364" t="str">
            <v>영등포구 신길동 4934-4</v>
          </cell>
          <cell r="I364">
            <v>10</v>
          </cell>
          <cell r="J364">
            <v>45</v>
          </cell>
          <cell r="K364" t="str">
            <v>서미나</v>
          </cell>
          <cell r="L364" t="str">
            <v>가능</v>
          </cell>
          <cell r="M364" t="str">
            <v/>
          </cell>
          <cell r="P364">
            <v>0</v>
          </cell>
        </row>
        <row r="365">
          <cell r="E365" t="str">
            <v>영등포구25</v>
          </cell>
          <cell r="F365" t="str">
            <v/>
          </cell>
          <cell r="G365" t="str">
            <v>두산위브아파트</v>
          </cell>
          <cell r="H365" t="str">
            <v>영등포구 신길로60나길 9</v>
          </cell>
          <cell r="I365">
            <v>10</v>
          </cell>
          <cell r="J365">
            <v>45</v>
          </cell>
          <cell r="K365" t="str">
            <v>서미나</v>
          </cell>
          <cell r="L365" t="str">
            <v>가능</v>
          </cell>
          <cell r="M365" t="str">
            <v/>
          </cell>
          <cell r="P365">
            <v>0</v>
          </cell>
        </row>
        <row r="366">
          <cell r="E366" t="str">
            <v>영등포구26</v>
          </cell>
          <cell r="F366" t="str">
            <v/>
          </cell>
          <cell r="G366" t="str">
            <v>영등포시장역 포레나영등포</v>
          </cell>
          <cell r="H366" t="str">
            <v>영등포구 영등포동7가 23-4</v>
          </cell>
          <cell r="I366">
            <v>9</v>
          </cell>
          <cell r="J366">
            <v>45</v>
          </cell>
          <cell r="K366" t="str">
            <v>서윤미</v>
          </cell>
          <cell r="L366" t="str">
            <v>불가</v>
          </cell>
          <cell r="P366" t="str">
            <v>보도폭 협소</v>
          </cell>
        </row>
        <row r="367">
          <cell r="E367" t="str">
            <v>영등포구27</v>
          </cell>
          <cell r="F367" t="str">
            <v/>
          </cell>
          <cell r="G367" t="str">
            <v>도림초등학교 사거리</v>
          </cell>
          <cell r="H367" t="str">
            <v>영등포구 도신로126</v>
          </cell>
          <cell r="I367">
            <v>7</v>
          </cell>
          <cell r="J367">
            <v>45</v>
          </cell>
          <cell r="K367" t="str">
            <v>서윤미</v>
          </cell>
          <cell r="L367" t="str">
            <v>확인필요</v>
          </cell>
          <cell r="P367" t="str">
            <v>어린이 보호구역</v>
          </cell>
        </row>
        <row r="368">
          <cell r="E368" t="str">
            <v>영등포구28</v>
          </cell>
          <cell r="F368" t="str">
            <v/>
          </cell>
          <cell r="G368" t="str">
            <v>대림동 e편한세상영등포아델포레</v>
          </cell>
          <cell r="H368" t="str">
            <v>영등포구 대림동 917-49</v>
          </cell>
          <cell r="I368">
            <v>5</v>
          </cell>
          <cell r="J368">
            <v>45</v>
          </cell>
          <cell r="K368" t="str">
            <v>서윤미</v>
          </cell>
          <cell r="L368" t="str">
            <v>가능</v>
          </cell>
        </row>
        <row r="369">
          <cell r="E369" t="str">
            <v>영등포구29</v>
          </cell>
          <cell r="F369" t="str">
            <v/>
          </cell>
          <cell r="G369" t="str">
            <v>한국상하수도협회</v>
          </cell>
          <cell r="H369" t="str">
            <v>영등포구 대림로 244</v>
          </cell>
          <cell r="I369">
            <v>6</v>
          </cell>
          <cell r="J369">
            <v>45</v>
          </cell>
          <cell r="K369" t="str">
            <v>서윤미</v>
          </cell>
          <cell r="L369" t="str">
            <v>확인필요</v>
          </cell>
          <cell r="P369" t="str">
            <v>보도협소</v>
          </cell>
        </row>
        <row r="370">
          <cell r="E370" t="str">
            <v>영등포구30</v>
          </cell>
          <cell r="F370" t="str">
            <v/>
          </cell>
          <cell r="G370" t="str">
            <v>보라매sk뷰 108동 앞</v>
          </cell>
          <cell r="H370" t="str">
            <v>여의대방로35가길19(신길동)</v>
          </cell>
          <cell r="I370">
            <v>5</v>
          </cell>
          <cell r="J370">
            <v>45</v>
          </cell>
          <cell r="K370" t="str">
            <v>서윤미</v>
          </cell>
          <cell r="L370" t="str">
            <v>불가</v>
          </cell>
          <cell r="P370" t="str">
            <v>골목 협소</v>
          </cell>
        </row>
        <row r="371">
          <cell r="E371" t="str">
            <v>영등포구31</v>
          </cell>
          <cell r="F371" t="str">
            <v/>
          </cell>
          <cell r="G371" t="str">
            <v>보라매sk뷰 109동 앞</v>
          </cell>
          <cell r="H371" t="str">
            <v>여의대방로35가길19(신길동)</v>
          </cell>
          <cell r="I371">
            <v>10</v>
          </cell>
          <cell r="J371">
            <v>45</v>
          </cell>
          <cell r="K371" t="str">
            <v>서윤미</v>
          </cell>
          <cell r="L371" t="str">
            <v>불가</v>
          </cell>
          <cell r="P371" t="str">
            <v>골목 협소</v>
          </cell>
        </row>
        <row r="372">
          <cell r="E372" t="str">
            <v>영등포구32</v>
          </cell>
          <cell r="G372" t="str">
            <v>보라매sk뷰 201동 앞</v>
          </cell>
          <cell r="H372" t="str">
            <v>여의대방로35가길19(신길동)</v>
          </cell>
          <cell r="I372">
            <v>10</v>
          </cell>
          <cell r="J372">
            <v>45</v>
          </cell>
          <cell r="K372" t="str">
            <v>서윤미</v>
          </cell>
          <cell r="L372" t="str">
            <v>확인필요</v>
          </cell>
          <cell r="P372" t="str">
            <v>아파트 입구(진출입시 확인필요)</v>
          </cell>
        </row>
        <row r="373">
          <cell r="E373" t="str">
            <v>서초구1</v>
          </cell>
          <cell r="F373" t="str">
            <v/>
          </cell>
          <cell r="G373" t="str">
            <v>양재도서관</v>
          </cell>
          <cell r="H373" t="str">
            <v>양재동102-6</v>
          </cell>
          <cell r="I373">
            <v>8</v>
          </cell>
          <cell r="J373">
            <v>45</v>
          </cell>
          <cell r="K373" t="str">
            <v>송성해</v>
          </cell>
          <cell r="L373" t="str">
            <v>불가</v>
          </cell>
          <cell r="M373" t="str">
            <v/>
          </cell>
          <cell r="P373" t="str">
            <v>보도폭 협소</v>
          </cell>
        </row>
        <row r="374">
          <cell r="E374" t="str">
            <v>서초구2</v>
          </cell>
          <cell r="F374" t="str">
            <v/>
          </cell>
          <cell r="G374" t="str">
            <v>반포치안센터</v>
          </cell>
          <cell r="H374" t="str">
            <v>반포동749-6</v>
          </cell>
          <cell r="I374">
            <v>10</v>
          </cell>
          <cell r="J374">
            <v>45</v>
          </cell>
          <cell r="K374" t="str">
            <v>송성해</v>
          </cell>
          <cell r="L374" t="str">
            <v>불가</v>
          </cell>
          <cell r="M374" t="str">
            <v/>
          </cell>
          <cell r="P374" t="str">
            <v xml:space="preserve">2548. 반포자유방범초소와 25미터 부근 </v>
          </cell>
        </row>
        <row r="375">
          <cell r="E375" t="str">
            <v>서초구3</v>
          </cell>
          <cell r="F375" t="str">
            <v/>
          </cell>
          <cell r="G375" t="str">
            <v>반포치안센터</v>
          </cell>
          <cell r="H375" t="str">
            <v>반포동749-6</v>
          </cell>
          <cell r="I375">
            <v>10</v>
          </cell>
          <cell r="J375">
            <v>45</v>
          </cell>
          <cell r="K375" t="str">
            <v>송성해</v>
          </cell>
          <cell r="L375" t="str">
            <v>가능</v>
          </cell>
          <cell r="M375" t="str">
            <v/>
          </cell>
          <cell r="P375">
            <v>0</v>
          </cell>
        </row>
        <row r="376">
          <cell r="E376" t="str">
            <v>서초구4</v>
          </cell>
          <cell r="F376" t="str">
            <v/>
          </cell>
          <cell r="G376" t="str">
            <v>신논현역 2번출구</v>
          </cell>
          <cell r="H376" t="str">
            <v>강남대로483</v>
          </cell>
          <cell r="I376">
            <v>10</v>
          </cell>
          <cell r="J376">
            <v>45</v>
          </cell>
          <cell r="K376" t="str">
            <v>양병갑</v>
          </cell>
          <cell r="L376" t="str">
            <v>불가</v>
          </cell>
          <cell r="M376" t="str">
            <v/>
          </cell>
          <cell r="P376" t="str">
            <v>2542.신논현타워 대여소 인접</v>
          </cell>
        </row>
        <row r="377">
          <cell r="E377" t="str">
            <v>서초구5</v>
          </cell>
          <cell r="F377" t="str">
            <v/>
          </cell>
          <cell r="G377" t="str">
            <v>경문고 버스정류장앞</v>
          </cell>
          <cell r="H377" t="str">
            <v>동작대로156</v>
          </cell>
          <cell r="I377">
            <v>10</v>
          </cell>
          <cell r="J377">
            <v>45</v>
          </cell>
          <cell r="K377" t="str">
            <v>이승일</v>
          </cell>
          <cell r="L377" t="str">
            <v>불가</v>
          </cell>
          <cell r="M377" t="str">
            <v/>
          </cell>
          <cell r="P377" t="str">
            <v>주차혼잡  이수교 남단 대여소와 인접</v>
          </cell>
        </row>
        <row r="378">
          <cell r="E378" t="str">
            <v>서초구6</v>
          </cell>
          <cell r="F378" t="str">
            <v/>
          </cell>
          <cell r="G378" t="str">
            <v>서초더샾포레 정문 맞은편</v>
          </cell>
          <cell r="H378" t="str">
            <v>내곡동132</v>
          </cell>
          <cell r="I378">
            <v>5</v>
          </cell>
          <cell r="J378">
            <v>90</v>
          </cell>
          <cell r="K378" t="str">
            <v>신재인</v>
          </cell>
          <cell r="L378" t="str">
            <v>불가</v>
          </cell>
          <cell r="M378" t="str">
            <v/>
          </cell>
          <cell r="P378" t="str">
            <v>어린이 보호구역</v>
          </cell>
        </row>
        <row r="379">
          <cell r="E379" t="str">
            <v>서초구7</v>
          </cell>
          <cell r="F379" t="str">
            <v/>
          </cell>
          <cell r="G379" t="str">
            <v>강남역 7~8번 출구사이</v>
          </cell>
          <cell r="H379" t="str">
            <v>서초대로78길5 대각빌딩앞</v>
          </cell>
          <cell r="I379">
            <v>10</v>
          </cell>
          <cell r="J379">
            <v>90</v>
          </cell>
          <cell r="K379" t="str">
            <v>최보은</v>
          </cell>
          <cell r="L379" t="str">
            <v>불가</v>
          </cell>
          <cell r="M379" t="str">
            <v/>
          </cell>
          <cell r="P379" t="str">
            <v>상가 밀집지역 및 교차로 교통혼잡지역</v>
          </cell>
        </row>
        <row r="380">
          <cell r="E380" t="str">
            <v>서초구8</v>
          </cell>
          <cell r="F380" t="str">
            <v/>
          </cell>
          <cell r="G380" t="str">
            <v>매헌역 2번출구앞
광역버스 정류장앞(22-297)</v>
          </cell>
          <cell r="H380" t="str">
            <v>강남대로18길25(삼덕빌딩) 앞</v>
          </cell>
          <cell r="I380">
            <v>10</v>
          </cell>
          <cell r="J380">
            <v>45</v>
          </cell>
          <cell r="K380" t="str">
            <v>전수연</v>
          </cell>
          <cell r="L380" t="str">
            <v>가능</v>
          </cell>
          <cell r="M380" t="str">
            <v/>
          </cell>
          <cell r="P380" t="str">
            <v>가능하나 버스전용차선 구간</v>
          </cell>
        </row>
        <row r="381">
          <cell r="E381" t="str">
            <v>서초구9</v>
          </cell>
          <cell r="F381" t="str">
            <v/>
          </cell>
          <cell r="G381" t="str">
            <v>서울고앞</v>
          </cell>
          <cell r="H381" t="str">
            <v>서초동1526-1</v>
          </cell>
          <cell r="I381">
            <v>10</v>
          </cell>
          <cell r="J381">
            <v>45</v>
          </cell>
          <cell r="K381" t="str">
            <v>신재인</v>
          </cell>
          <cell r="L381" t="str">
            <v>가능</v>
          </cell>
          <cell r="M381" t="str">
            <v/>
          </cell>
          <cell r="P381">
            <v>0</v>
          </cell>
        </row>
        <row r="382">
          <cell r="E382" t="str">
            <v>서초구10</v>
          </cell>
          <cell r="F382" t="str">
            <v/>
          </cell>
          <cell r="G382" t="str">
            <v>서리풀 문화광장 앞</v>
          </cell>
          <cell r="H382" t="str">
            <v>서초동 1498-1</v>
          </cell>
          <cell r="I382">
            <v>10</v>
          </cell>
          <cell r="J382">
            <v>45</v>
          </cell>
          <cell r="K382" t="str">
            <v>신재인</v>
          </cell>
          <cell r="L382" t="str">
            <v>불가</v>
          </cell>
          <cell r="M382" t="str">
            <v/>
          </cell>
          <cell r="P382" t="str">
            <v>보도폭 협소</v>
          </cell>
        </row>
        <row r="383">
          <cell r="E383" t="str">
            <v>서초구11</v>
          </cell>
          <cell r="F383" t="str">
            <v/>
          </cell>
          <cell r="G383" t="str">
            <v>양재역 1번출구</v>
          </cell>
          <cell r="H383" t="str">
            <v>서초동 1366-9</v>
          </cell>
          <cell r="I383">
            <v>10</v>
          </cell>
          <cell r="J383">
            <v>90</v>
          </cell>
          <cell r="K383" t="str">
            <v>신재인</v>
          </cell>
          <cell r="L383" t="str">
            <v>확인필요</v>
          </cell>
          <cell r="M383" t="str">
            <v/>
          </cell>
          <cell r="P383" t="str">
            <v>교통혼잡 차도 협소</v>
          </cell>
        </row>
        <row r="384">
          <cell r="E384" t="str">
            <v>서초구12</v>
          </cell>
          <cell r="F384" t="str">
            <v/>
          </cell>
          <cell r="G384" t="str">
            <v>서일스포츠센터</v>
          </cell>
          <cell r="H384" t="str">
            <v>서초동 1313-12</v>
          </cell>
          <cell r="I384">
            <v>10</v>
          </cell>
          <cell r="J384">
            <v>45</v>
          </cell>
          <cell r="K384" t="str">
            <v>신재인</v>
          </cell>
          <cell r="L384" t="str">
            <v>가능</v>
          </cell>
          <cell r="M384" t="str">
            <v/>
          </cell>
          <cell r="P384">
            <v>0</v>
          </cell>
        </row>
        <row r="385">
          <cell r="E385" t="str">
            <v>서초구13</v>
          </cell>
          <cell r="F385" t="str">
            <v/>
          </cell>
          <cell r="G385" t="str">
            <v>서래공원 앞</v>
          </cell>
          <cell r="H385" t="str">
            <v>반포동63-6</v>
          </cell>
          <cell r="I385">
            <v>10</v>
          </cell>
          <cell r="J385">
            <v>90</v>
          </cell>
          <cell r="K385" t="str">
            <v>신재인</v>
          </cell>
          <cell r="L385" t="str">
            <v>가능</v>
          </cell>
          <cell r="M385" t="str">
            <v/>
          </cell>
          <cell r="P385">
            <v>0</v>
          </cell>
        </row>
        <row r="386">
          <cell r="E386" t="str">
            <v>서초구14</v>
          </cell>
          <cell r="F386" t="str">
            <v/>
          </cell>
          <cell r="G386" t="str">
            <v>고투몰 gate 15옆</v>
          </cell>
          <cell r="H386" t="str">
            <v>반포동20-45</v>
          </cell>
          <cell r="I386">
            <v>10</v>
          </cell>
          <cell r="J386">
            <v>90</v>
          </cell>
          <cell r="K386" t="str">
            <v>신재인</v>
          </cell>
          <cell r="L386" t="str">
            <v>가능</v>
          </cell>
          <cell r="M386" t="str">
            <v/>
          </cell>
          <cell r="P386">
            <v>0</v>
          </cell>
        </row>
        <row r="387">
          <cell r="E387" t="str">
            <v>서초구15</v>
          </cell>
          <cell r="F387" t="str">
            <v/>
          </cell>
          <cell r="G387" t="str">
            <v>세화고앞 육교 아래</v>
          </cell>
          <cell r="H387" t="str">
            <v>반포동753</v>
          </cell>
          <cell r="I387">
            <v>5</v>
          </cell>
          <cell r="J387">
            <v>45</v>
          </cell>
          <cell r="K387" t="str">
            <v>신재인</v>
          </cell>
          <cell r="L387" t="str">
            <v>불가</v>
          </cell>
          <cell r="M387" t="str">
            <v/>
          </cell>
          <cell r="P387" t="str">
            <v>보도폭 협소</v>
          </cell>
        </row>
        <row r="388">
          <cell r="E388" t="str">
            <v>서초구16</v>
          </cell>
          <cell r="F388" t="str">
            <v/>
          </cell>
          <cell r="G388" t="str">
            <v>신반포상가 입구
(아크로리버파크입구 건너편)</v>
          </cell>
          <cell r="H388" t="str">
            <v>반포동2-8</v>
          </cell>
          <cell r="I388">
            <v>10</v>
          </cell>
          <cell r="J388">
            <v>90</v>
          </cell>
          <cell r="K388" t="str">
            <v>신재인</v>
          </cell>
          <cell r="L388" t="str">
            <v>가능</v>
          </cell>
          <cell r="M388" t="str">
            <v/>
          </cell>
          <cell r="P388">
            <v>0</v>
          </cell>
        </row>
        <row r="389">
          <cell r="E389" t="str">
            <v>서초구17</v>
          </cell>
          <cell r="F389" t="str">
            <v/>
          </cell>
          <cell r="G389" t="str">
            <v>반포고가 옆 고속터미널방향</v>
          </cell>
          <cell r="H389" t="str">
            <v>반포동28-4</v>
          </cell>
          <cell r="I389">
            <v>10</v>
          </cell>
          <cell r="J389">
            <v>90</v>
          </cell>
          <cell r="K389" t="str">
            <v>신재인</v>
          </cell>
          <cell r="L389" t="str">
            <v>확인필요</v>
          </cell>
          <cell r="M389" t="str">
            <v/>
          </cell>
          <cell r="P389" t="str">
            <v>가로수  기둥등 검토요망</v>
          </cell>
        </row>
        <row r="390">
          <cell r="E390" t="str">
            <v>서초구18</v>
          </cell>
          <cell r="F390" t="str">
            <v/>
          </cell>
          <cell r="G390" t="str">
            <v>서초케이트타운앞</v>
          </cell>
          <cell r="H390" t="str">
            <v>신원동 산63</v>
          </cell>
          <cell r="I390">
            <v>10</v>
          </cell>
          <cell r="J390">
            <v>45</v>
          </cell>
          <cell r="K390" t="str">
            <v>신재인</v>
          </cell>
          <cell r="L390" t="str">
            <v>가능</v>
          </cell>
          <cell r="M390" t="str">
            <v/>
          </cell>
          <cell r="P390">
            <v>0</v>
          </cell>
        </row>
        <row r="391">
          <cell r="E391" t="str">
            <v>서초구19</v>
          </cell>
          <cell r="F391" t="str">
            <v/>
          </cell>
          <cell r="G391" t="str">
            <v>염곡동(염동골) 입구</v>
          </cell>
          <cell r="H391" t="str">
            <v>염곡동181-12</v>
          </cell>
          <cell r="I391">
            <v>10</v>
          </cell>
          <cell r="J391">
            <v>90</v>
          </cell>
          <cell r="K391" t="str">
            <v>신재인</v>
          </cell>
          <cell r="L391" t="str">
            <v>가능</v>
          </cell>
          <cell r="M391" t="str">
            <v/>
          </cell>
          <cell r="P391">
            <v>0</v>
          </cell>
        </row>
        <row r="392">
          <cell r="E392" t="str">
            <v>서초구20</v>
          </cell>
          <cell r="F392" t="str">
            <v/>
          </cell>
          <cell r="G392" t="str">
            <v>동부센트리빌 앞</v>
          </cell>
          <cell r="H392" t="str">
            <v>방배동3275</v>
          </cell>
          <cell r="I392">
            <v>10</v>
          </cell>
          <cell r="J392">
            <v>90</v>
          </cell>
          <cell r="K392" t="str">
            <v>신재인</v>
          </cell>
          <cell r="L392" t="str">
            <v>가능</v>
          </cell>
          <cell r="M392" t="str">
            <v/>
          </cell>
          <cell r="P392">
            <v>0</v>
          </cell>
        </row>
        <row r="393">
          <cell r="E393" t="str">
            <v>서초구21</v>
          </cell>
          <cell r="F393" t="str">
            <v/>
          </cell>
          <cell r="G393" t="str">
            <v>양재동 꽃시장 건너편</v>
          </cell>
          <cell r="H393" t="str">
            <v>양재동351</v>
          </cell>
          <cell r="I393">
            <v>10</v>
          </cell>
          <cell r="J393">
            <v>90</v>
          </cell>
          <cell r="K393" t="str">
            <v>신재인</v>
          </cell>
          <cell r="L393" t="str">
            <v>완료</v>
          </cell>
          <cell r="M393" t="str">
            <v/>
          </cell>
          <cell r="P393" t="str">
            <v>설치완료</v>
          </cell>
        </row>
        <row r="394">
          <cell r="E394" t="str">
            <v>서초구22</v>
          </cell>
          <cell r="F394" t="str">
            <v/>
          </cell>
          <cell r="G394" t="str">
            <v>반포미도2차아파트 옆</v>
          </cell>
          <cell r="H394" t="str">
            <v>반포동60-1</v>
          </cell>
          <cell r="I394">
            <v>10</v>
          </cell>
          <cell r="J394">
            <v>45</v>
          </cell>
          <cell r="K394" t="str">
            <v>신재인</v>
          </cell>
          <cell r="L394" t="str">
            <v>가능</v>
          </cell>
          <cell r="M394" t="str">
            <v/>
          </cell>
          <cell r="P394">
            <v>0</v>
          </cell>
        </row>
        <row r="395">
          <cell r="E395" t="str">
            <v>서초구23</v>
          </cell>
          <cell r="F395" t="str">
            <v/>
          </cell>
          <cell r="G395" t="str">
            <v>반포종합운동장</v>
          </cell>
          <cell r="H395" t="str">
            <v>반포동15-2</v>
          </cell>
          <cell r="I395">
            <v>10</v>
          </cell>
          <cell r="J395">
            <v>45</v>
          </cell>
          <cell r="K395" t="str">
            <v>신재인</v>
          </cell>
          <cell r="L395" t="str">
            <v>가능</v>
          </cell>
          <cell r="M395" t="str">
            <v/>
          </cell>
          <cell r="P395">
            <v>0</v>
          </cell>
        </row>
        <row r="396">
          <cell r="E396" t="str">
            <v>서초구24</v>
          </cell>
          <cell r="F396" t="str">
            <v/>
          </cell>
          <cell r="G396" t="str">
            <v>서초두산위브트레지움 앞</v>
          </cell>
          <cell r="H396" t="str">
            <v>서초동 1310-4</v>
          </cell>
          <cell r="I396">
            <v>10</v>
          </cell>
          <cell r="J396">
            <v>45</v>
          </cell>
          <cell r="K396" t="str">
            <v>신재인</v>
          </cell>
          <cell r="L396" t="str">
            <v>불가</v>
          </cell>
          <cell r="M396" t="str">
            <v/>
          </cell>
          <cell r="P396" t="str">
            <v>보도폭 협소</v>
          </cell>
        </row>
        <row r="397">
          <cell r="E397" t="str">
            <v>서초구25</v>
          </cell>
          <cell r="F397" t="str">
            <v/>
          </cell>
          <cell r="G397" t="str">
            <v>반포역 3번출구</v>
          </cell>
          <cell r="H397" t="str">
            <v>반포동20-45</v>
          </cell>
          <cell r="I397">
            <v>10</v>
          </cell>
          <cell r="J397">
            <v>90</v>
          </cell>
          <cell r="K397" t="str">
            <v>신재인</v>
          </cell>
          <cell r="L397" t="str">
            <v>불가</v>
          </cell>
          <cell r="M397" t="str">
            <v/>
          </cell>
          <cell r="P397" t="str">
            <v>고투몰 게이트15와 중복되는 부분 있음</v>
          </cell>
        </row>
        <row r="398">
          <cell r="E398" t="str">
            <v>서초구26</v>
          </cell>
          <cell r="F398" t="str">
            <v/>
          </cell>
          <cell r="G398" t="str">
            <v>탑성마을 버스정거장 옆</v>
          </cell>
          <cell r="H398" t="str">
            <v>염곡동 189-19</v>
          </cell>
          <cell r="I398">
            <v>10</v>
          </cell>
          <cell r="J398">
            <v>90</v>
          </cell>
          <cell r="K398" t="str">
            <v>신재인</v>
          </cell>
          <cell r="L398" t="str">
            <v>가능</v>
          </cell>
          <cell r="M398" t="str">
            <v/>
          </cell>
          <cell r="P398">
            <v>0</v>
          </cell>
        </row>
        <row r="399">
          <cell r="E399" t="str">
            <v>서초구27</v>
          </cell>
          <cell r="F399" t="str">
            <v/>
          </cell>
          <cell r="G399" t="str">
            <v>반포2교</v>
          </cell>
          <cell r="H399" t="str">
            <v>반포동 117-20</v>
          </cell>
          <cell r="I399">
            <v>10</v>
          </cell>
          <cell r="J399">
            <v>45</v>
          </cell>
          <cell r="K399" t="str">
            <v>신재인</v>
          </cell>
          <cell r="L399" t="str">
            <v>조건부가능</v>
          </cell>
          <cell r="M399" t="str">
            <v/>
          </cell>
          <cell r="P399" t="str">
            <v>반포 시민체육회 관내 진입 협조필요</v>
          </cell>
        </row>
        <row r="400">
          <cell r="E400" t="str">
            <v>서초구28</v>
          </cell>
          <cell r="F400" t="str">
            <v/>
          </cell>
          <cell r="G400" t="str">
            <v>이투스교육 앞</v>
          </cell>
          <cell r="H400" t="str">
            <v>서초동 1354-3</v>
          </cell>
          <cell r="I400">
            <v>10</v>
          </cell>
          <cell r="J400">
            <v>90</v>
          </cell>
          <cell r="K400" t="str">
            <v>신재인</v>
          </cell>
          <cell r="L400" t="str">
            <v>가능</v>
          </cell>
          <cell r="M400" t="str">
            <v/>
          </cell>
          <cell r="P400">
            <v>0</v>
          </cell>
        </row>
        <row r="401">
          <cell r="E401" t="str">
            <v>서초구29</v>
          </cell>
          <cell r="F401" t="str">
            <v/>
          </cell>
          <cell r="G401" t="str">
            <v>서초네이처힐1단지 아파트 앞</v>
          </cell>
          <cell r="H401" t="str">
            <v>우면동 703</v>
          </cell>
          <cell r="I401">
            <v>5</v>
          </cell>
          <cell r="J401">
            <v>45</v>
          </cell>
          <cell r="K401" t="str">
            <v>신재인</v>
          </cell>
          <cell r="L401" t="str">
            <v>불가</v>
          </cell>
          <cell r="M401" t="str">
            <v/>
          </cell>
          <cell r="P401" t="str">
            <v>어린이 보호구역</v>
          </cell>
        </row>
        <row r="402">
          <cell r="E402" t="str">
            <v>서초구30</v>
          </cell>
          <cell r="F402" t="str">
            <v/>
          </cell>
          <cell r="G402" t="str">
            <v>남서울농협 앞</v>
          </cell>
          <cell r="H402" t="str">
            <v>방배로18길 5</v>
          </cell>
          <cell r="I402">
            <v>10</v>
          </cell>
          <cell r="J402">
            <v>90</v>
          </cell>
          <cell r="K402" t="str">
            <v>이윤정</v>
          </cell>
          <cell r="L402" t="str">
            <v>불가</v>
          </cell>
          <cell r="M402" t="str">
            <v/>
          </cell>
          <cell r="P402" t="str">
            <v>편도 2차선 차도 보도 폭 좁고 육교 위치</v>
          </cell>
        </row>
        <row r="403">
          <cell r="E403" t="str">
            <v>서초구31</v>
          </cell>
          <cell r="F403" t="str">
            <v/>
          </cell>
          <cell r="G403" t="str">
            <v>고속터미널 3번출구</v>
          </cell>
          <cell r="H403" t="str">
            <v>반포동 118-3</v>
          </cell>
          <cell r="I403">
            <v>10</v>
          </cell>
          <cell r="J403">
            <v>45</v>
          </cell>
          <cell r="K403" t="str">
            <v>박태준</v>
          </cell>
          <cell r="L403" t="str">
            <v>가능</v>
          </cell>
          <cell r="M403" t="str">
            <v/>
          </cell>
          <cell r="P403">
            <v>0</v>
          </cell>
        </row>
        <row r="404">
          <cell r="E404" t="str">
            <v>서초구32</v>
          </cell>
          <cell r="F404" t="str">
            <v/>
          </cell>
          <cell r="G404" t="str">
            <v>반포1동 자율방범초소 옆</v>
          </cell>
          <cell r="H404" t="str">
            <v>반포동 28-4</v>
          </cell>
          <cell r="I404">
            <v>10</v>
          </cell>
          <cell r="J404">
            <v>45</v>
          </cell>
          <cell r="K404" t="str">
            <v>신재인</v>
          </cell>
          <cell r="L404" t="str">
            <v>완료</v>
          </cell>
          <cell r="M404" t="str">
            <v/>
          </cell>
          <cell r="O404" t="str">
            <v>기설치 완료</v>
          </cell>
          <cell r="P404" t="str">
            <v>설치완료</v>
          </cell>
        </row>
        <row r="405">
          <cell r="E405" t="str">
            <v>서초구33</v>
          </cell>
          <cell r="F405" t="str">
            <v/>
          </cell>
          <cell r="G405" t="str">
            <v>삼성 R&amp;D 센터 (A타워 앞)</v>
          </cell>
          <cell r="H405" t="str">
            <v>우면동 689</v>
          </cell>
          <cell r="I405">
            <v>10</v>
          </cell>
          <cell r="J405">
            <v>45</v>
          </cell>
          <cell r="K405" t="str">
            <v>신재인</v>
          </cell>
          <cell r="L405" t="str">
            <v>불가</v>
          </cell>
          <cell r="M405" t="str">
            <v/>
          </cell>
          <cell r="O405" t="str">
            <v>사유지</v>
          </cell>
          <cell r="P405" t="str">
            <v>사유지</v>
          </cell>
        </row>
        <row r="406">
          <cell r="E406" t="str">
            <v>서초구34</v>
          </cell>
          <cell r="F406" t="str">
            <v/>
          </cell>
          <cell r="G406" t="str">
            <v>LH 서초 4단지 403동</v>
          </cell>
          <cell r="H406" t="str">
            <v>우면동788</v>
          </cell>
          <cell r="I406">
            <v>10</v>
          </cell>
          <cell r="J406">
            <v>45</v>
          </cell>
          <cell r="K406" t="str">
            <v>신재인</v>
          </cell>
          <cell r="L406" t="str">
            <v>완료</v>
          </cell>
          <cell r="M406" t="str">
            <v/>
          </cell>
          <cell r="O406" t="str">
            <v>기설치 완료</v>
          </cell>
          <cell r="P406" t="str">
            <v>설치완료</v>
          </cell>
        </row>
        <row r="407">
          <cell r="E407" t="str">
            <v>서초구35</v>
          </cell>
          <cell r="F407" t="str">
            <v/>
          </cell>
          <cell r="G407" t="str">
            <v>잠원나들목</v>
          </cell>
          <cell r="H407" t="str">
            <v>서초구 잠원동 81</v>
          </cell>
          <cell r="I407">
            <v>7</v>
          </cell>
          <cell r="J407">
            <v>45</v>
          </cell>
          <cell r="K407" t="str">
            <v>신재인</v>
          </cell>
          <cell r="L407" t="str">
            <v>불가</v>
          </cell>
          <cell r="M407" t="str">
            <v/>
          </cell>
          <cell r="P407" t="str">
            <v>상가 밀집지역 및 교차로 교통혼잡지역</v>
          </cell>
        </row>
        <row r="408">
          <cell r="E408" t="str">
            <v>서초구36</v>
          </cell>
          <cell r="F408" t="str">
            <v/>
          </cell>
          <cell r="G408" t="str">
            <v>양재근린공원</v>
          </cell>
          <cell r="H408" t="str">
            <v>양재동 310-6</v>
          </cell>
          <cell r="I408">
            <v>5</v>
          </cell>
          <cell r="J408">
            <v>45</v>
          </cell>
          <cell r="K408" t="str">
            <v>신재인</v>
          </cell>
          <cell r="L408" t="str">
            <v>불가</v>
          </cell>
          <cell r="M408" t="str">
            <v/>
          </cell>
          <cell r="P408" t="str">
            <v>상가 밀집지역 및 교차로 교통혼잡지역(어린이보호구역)</v>
          </cell>
        </row>
        <row r="409">
          <cell r="E409" t="str">
            <v>서초구37</v>
          </cell>
          <cell r="F409" t="str">
            <v/>
          </cell>
          <cell r="G409" t="str">
            <v>방배역 2번 출구</v>
          </cell>
          <cell r="H409" t="str">
            <v>방배동 981-16</v>
          </cell>
          <cell r="I409">
            <v>5</v>
          </cell>
          <cell r="J409">
            <v>45</v>
          </cell>
          <cell r="K409" t="str">
            <v>신재인</v>
          </cell>
          <cell r="L409" t="str">
            <v>불가</v>
          </cell>
          <cell r="M409" t="str">
            <v/>
          </cell>
          <cell r="P409" t="str">
            <v>상가 밀집지역 및 교차로 교통혼잡지역(보도울타리)</v>
          </cell>
        </row>
        <row r="410">
          <cell r="E410" t="str">
            <v>서초구38</v>
          </cell>
          <cell r="F410" t="str">
            <v/>
          </cell>
          <cell r="G410" t="str">
            <v>삼성전자R&amp;D어린이집 뒤</v>
          </cell>
          <cell r="H410" t="str">
            <v>서초구 성촌 1길 20</v>
          </cell>
          <cell r="I410">
            <v>10</v>
          </cell>
          <cell r="J410">
            <v>45</v>
          </cell>
          <cell r="K410" t="str">
            <v>신재인</v>
          </cell>
          <cell r="L410" t="str">
            <v>불가</v>
          </cell>
          <cell r="M410" t="str">
            <v/>
          </cell>
          <cell r="P410" t="str">
            <v>상가 밀집지역 및 교차로 교통혼잡지역</v>
          </cell>
        </row>
        <row r="411">
          <cell r="E411" t="str">
            <v>서초구39</v>
          </cell>
          <cell r="F411" t="str">
            <v/>
          </cell>
          <cell r="G411" t="str">
            <v>신영체르니 아파트</v>
          </cell>
          <cell r="H411" t="str">
            <v>서울 서초구 논현로27길 57</v>
          </cell>
          <cell r="I411">
            <v>7</v>
          </cell>
          <cell r="J411">
            <v>45</v>
          </cell>
          <cell r="K411" t="str">
            <v>신재인</v>
          </cell>
          <cell r="L411" t="str">
            <v>불가</v>
          </cell>
          <cell r="M411" t="str">
            <v/>
          </cell>
          <cell r="P411" t="str">
            <v>아파트 단지내(분배차량 진입 불가)</v>
          </cell>
        </row>
        <row r="412">
          <cell r="E412" t="str">
            <v>성동구1</v>
          </cell>
          <cell r="F412">
            <v>4352</v>
          </cell>
          <cell r="G412" t="str">
            <v>아리수동부수도사업소앞</v>
          </cell>
          <cell r="H412" t="str">
            <v>고산자로10길13</v>
          </cell>
          <cell r="I412">
            <v>10</v>
          </cell>
          <cell r="J412">
            <v>45</v>
          </cell>
          <cell r="K412" t="str">
            <v>최정윤</v>
          </cell>
          <cell r="L412" t="str">
            <v>가능</v>
          </cell>
          <cell r="M412" t="str">
            <v/>
          </cell>
          <cell r="P412">
            <v>0</v>
          </cell>
        </row>
        <row r="413">
          <cell r="E413" t="str">
            <v>성동구2</v>
          </cell>
          <cell r="F413" t="str">
            <v/>
          </cell>
          <cell r="G413" t="str">
            <v>생활맥주 상왕십리점 앞</v>
          </cell>
          <cell r="H413" t="str">
            <v>왕십리로410</v>
          </cell>
          <cell r="I413">
            <v>8</v>
          </cell>
          <cell r="J413">
            <v>45</v>
          </cell>
          <cell r="K413" t="str">
            <v>최정윤</v>
          </cell>
          <cell r="L413" t="str">
            <v>불가</v>
          </cell>
          <cell r="M413" t="str">
            <v/>
          </cell>
          <cell r="P413" t="str">
            <v>버스정류장인접주정차불가</v>
          </cell>
        </row>
        <row r="414">
          <cell r="E414" t="str">
            <v>성동구3</v>
          </cell>
          <cell r="F414">
            <v>4353</v>
          </cell>
          <cell r="G414" t="str">
            <v>코오롱디지털타워 3차앞</v>
          </cell>
          <cell r="H414" t="str">
            <v>아차산로49</v>
          </cell>
          <cell r="I414">
            <v>10</v>
          </cell>
          <cell r="J414">
            <v>90</v>
          </cell>
          <cell r="K414" t="str">
            <v>최정윤</v>
          </cell>
          <cell r="L414" t="str">
            <v>가능</v>
          </cell>
          <cell r="M414" t="str">
            <v/>
          </cell>
          <cell r="P414">
            <v>0</v>
          </cell>
        </row>
        <row r="415">
          <cell r="E415" t="str">
            <v>성동구4</v>
          </cell>
          <cell r="F415">
            <v>4354</v>
          </cell>
          <cell r="G415" t="str">
            <v>우리은행 화양동지점 앞</v>
          </cell>
          <cell r="H415" t="str">
            <v>광나루로324</v>
          </cell>
          <cell r="I415">
            <v>5</v>
          </cell>
          <cell r="J415">
            <v>45</v>
          </cell>
          <cell r="K415" t="str">
            <v>최정윤</v>
          </cell>
          <cell r="L415" t="str">
            <v>가능</v>
          </cell>
          <cell r="M415" t="str">
            <v/>
          </cell>
          <cell r="P415">
            <v>0</v>
          </cell>
        </row>
        <row r="416">
          <cell r="E416" t="str">
            <v>성동구5</v>
          </cell>
          <cell r="F416">
            <v>4355</v>
          </cell>
          <cell r="G416" t="str">
            <v>화양검사정비사업소  앞</v>
          </cell>
          <cell r="H416" t="str">
            <v>광나루로320-2</v>
          </cell>
          <cell r="I416">
            <v>10</v>
          </cell>
          <cell r="J416">
            <v>90</v>
          </cell>
          <cell r="K416" t="str">
            <v>최정윤</v>
          </cell>
          <cell r="L416" t="str">
            <v>가능</v>
          </cell>
          <cell r="M416" t="str">
            <v/>
          </cell>
          <cell r="P416">
            <v>0</v>
          </cell>
        </row>
        <row r="417">
          <cell r="E417" t="str">
            <v>성동구6</v>
          </cell>
          <cell r="F417">
            <v>4356</v>
          </cell>
          <cell r="G417" t="str">
            <v>금풍빌딩 앞</v>
          </cell>
          <cell r="H417" t="str">
            <v>천호대로432</v>
          </cell>
          <cell r="I417">
            <v>10</v>
          </cell>
          <cell r="J417">
            <v>90</v>
          </cell>
          <cell r="K417" t="str">
            <v>최정윤</v>
          </cell>
          <cell r="L417" t="str">
            <v>가능</v>
          </cell>
          <cell r="M417" t="str">
            <v/>
          </cell>
          <cell r="P417">
            <v>0</v>
          </cell>
        </row>
        <row r="418">
          <cell r="E418" t="str">
            <v>성동구7</v>
          </cell>
          <cell r="F418">
            <v>4357</v>
          </cell>
          <cell r="G418" t="str">
            <v>서울숲한라시그마밸리빌딩 앞</v>
          </cell>
          <cell r="H418" t="str">
            <v>성수이로51</v>
          </cell>
          <cell r="I418">
            <v>10</v>
          </cell>
          <cell r="J418">
            <v>90</v>
          </cell>
          <cell r="K418" t="str">
            <v>최정윤</v>
          </cell>
          <cell r="L418" t="str">
            <v>가능</v>
          </cell>
          <cell r="M418" t="str">
            <v/>
          </cell>
          <cell r="P418">
            <v>0</v>
          </cell>
        </row>
        <row r="419">
          <cell r="E419" t="str">
            <v>성동구8</v>
          </cell>
          <cell r="F419">
            <v>4358</v>
          </cell>
          <cell r="G419" t="str">
            <v>서울숲코오롱타워2차 앞</v>
          </cell>
          <cell r="H419" t="str">
            <v>성수이로7길27</v>
          </cell>
          <cell r="I419">
            <v>8</v>
          </cell>
          <cell r="J419">
            <v>90</v>
          </cell>
          <cell r="K419" t="str">
            <v>최정윤</v>
          </cell>
          <cell r="L419" t="str">
            <v>가능</v>
          </cell>
          <cell r="M419" t="str">
            <v/>
          </cell>
          <cell r="P419">
            <v>0</v>
          </cell>
        </row>
        <row r="420">
          <cell r="E420" t="str">
            <v>성동구9</v>
          </cell>
          <cell r="F420">
            <v>4359</v>
          </cell>
          <cell r="G420" t="str">
            <v>투썸플레이스 옥수역점 앞</v>
          </cell>
          <cell r="H420" t="str">
            <v>독서당로40길39</v>
          </cell>
          <cell r="I420">
            <v>8</v>
          </cell>
          <cell r="J420">
            <v>45</v>
          </cell>
          <cell r="K420" t="str">
            <v>최정윤</v>
          </cell>
          <cell r="L420" t="str">
            <v>가능</v>
          </cell>
          <cell r="M420" t="str">
            <v/>
          </cell>
          <cell r="P420">
            <v>0</v>
          </cell>
        </row>
        <row r="421">
          <cell r="E421" t="str">
            <v>성동구10</v>
          </cell>
          <cell r="F421" t="str">
            <v/>
          </cell>
          <cell r="G421" t="str">
            <v>SK세원2주유소 앞</v>
          </cell>
          <cell r="H421" t="str">
            <v>광나루로184</v>
          </cell>
          <cell r="I421">
            <v>6</v>
          </cell>
          <cell r="J421">
            <v>45</v>
          </cell>
          <cell r="K421" t="str">
            <v>최정윤</v>
          </cell>
          <cell r="L421" t="str">
            <v>불가</v>
          </cell>
          <cell r="M421" t="str">
            <v/>
          </cell>
          <cell r="P421" t="str">
            <v>소화전 저촉</v>
          </cell>
        </row>
        <row r="422">
          <cell r="E422" t="str">
            <v>성동구11</v>
          </cell>
          <cell r="F422">
            <v>4360</v>
          </cell>
          <cell r="G422" t="str">
            <v>르노삼성자동차 성수사업소 앞</v>
          </cell>
          <cell r="H422" t="str">
            <v>광나루로270</v>
          </cell>
          <cell r="I422">
            <v>10</v>
          </cell>
          <cell r="J422">
            <v>90</v>
          </cell>
          <cell r="K422" t="str">
            <v>최정윤</v>
          </cell>
          <cell r="L422" t="str">
            <v>가능</v>
          </cell>
          <cell r="M422" t="str">
            <v/>
          </cell>
          <cell r="P422">
            <v>0</v>
          </cell>
        </row>
        <row r="423">
          <cell r="E423" t="str">
            <v>성동구12</v>
          </cell>
          <cell r="F423">
            <v>4361</v>
          </cell>
          <cell r="G423" t="str">
            <v>송정동 건영아파트</v>
          </cell>
          <cell r="H423" t="str">
            <v>동일로263</v>
          </cell>
          <cell r="I423">
            <v>10</v>
          </cell>
          <cell r="J423">
            <v>45</v>
          </cell>
          <cell r="K423" t="str">
            <v>최정윤</v>
          </cell>
          <cell r="L423" t="str">
            <v>가능</v>
          </cell>
          <cell r="M423" t="str">
            <v/>
          </cell>
          <cell r="P423">
            <v>0</v>
          </cell>
        </row>
        <row r="424">
          <cell r="E424" t="str">
            <v>성동구13</v>
          </cell>
          <cell r="F424" t="str">
            <v/>
          </cell>
          <cell r="G424" t="str">
            <v>장한평역 5번출구</v>
          </cell>
          <cell r="H424" t="str">
            <v>천호대로416</v>
          </cell>
          <cell r="I424">
            <v>13</v>
          </cell>
          <cell r="J424">
            <v>90</v>
          </cell>
          <cell r="K424" t="str">
            <v>최정윤</v>
          </cell>
          <cell r="L424" t="str">
            <v>불가</v>
          </cell>
          <cell r="M424" t="str">
            <v/>
          </cell>
          <cell r="P424" t="str">
            <v>인접대여소, 우회전길1차선주정차불가</v>
          </cell>
        </row>
        <row r="425">
          <cell r="E425" t="str">
            <v>성동구14</v>
          </cell>
          <cell r="F425">
            <v>4362</v>
          </cell>
          <cell r="G425" t="str">
            <v>행당중학교 후문</v>
          </cell>
          <cell r="H425" t="str">
            <v>왕십리로189</v>
          </cell>
          <cell r="I425">
            <v>8</v>
          </cell>
          <cell r="J425">
            <v>45</v>
          </cell>
          <cell r="K425" t="str">
            <v>최정윤</v>
          </cell>
          <cell r="L425" t="str">
            <v>가능</v>
          </cell>
          <cell r="M425" t="str">
            <v/>
          </cell>
          <cell r="P425">
            <v>0</v>
          </cell>
        </row>
        <row r="426">
          <cell r="E426" t="str">
            <v>성동구15</v>
          </cell>
          <cell r="F426" t="str">
            <v/>
          </cell>
          <cell r="G426" t="str">
            <v>사근빗물펌프장 맞은편 교량아래</v>
          </cell>
          <cell r="H426" t="str">
            <v>사근동길74 맞은편 교량아래(내부순환로)</v>
          </cell>
          <cell r="I426">
            <v>12</v>
          </cell>
          <cell r="J426">
            <v>90</v>
          </cell>
          <cell r="K426" t="str">
            <v>최정윤</v>
          </cell>
          <cell r="L426" t="str">
            <v>불가</v>
          </cell>
          <cell r="M426" t="str">
            <v/>
          </cell>
          <cell r="O426" t="str">
            <v>하상</v>
          </cell>
          <cell r="P426" t="str">
            <v>하상 설치불가</v>
          </cell>
        </row>
        <row r="427">
          <cell r="E427" t="str">
            <v>성동구16</v>
          </cell>
          <cell r="F427" t="str">
            <v/>
          </cell>
          <cell r="G427" t="str">
            <v>사근하이츠 맞은편 교량아래</v>
          </cell>
          <cell r="H427" t="str">
            <v>사근동길65 맞은편 교량아래(내부순환로)</v>
          </cell>
          <cell r="I427">
            <v>10</v>
          </cell>
          <cell r="J427">
            <v>90</v>
          </cell>
          <cell r="K427" t="str">
            <v>최정윤</v>
          </cell>
          <cell r="L427" t="str">
            <v>불가</v>
          </cell>
          <cell r="M427" t="str">
            <v/>
          </cell>
          <cell r="O427" t="str">
            <v>하상</v>
          </cell>
          <cell r="P427" t="str">
            <v>하상 설치불가</v>
          </cell>
        </row>
        <row r="428">
          <cell r="E428" t="str">
            <v>성동구17</v>
          </cell>
          <cell r="F428" t="str">
            <v/>
          </cell>
          <cell r="G428" t="str">
            <v>사근빗물펌프장 건너편</v>
          </cell>
          <cell r="H428" t="str">
            <v>성동구 사근동 239-1</v>
          </cell>
          <cell r="I428">
            <v>8</v>
          </cell>
          <cell r="J428">
            <v>45</v>
          </cell>
          <cell r="K428" t="str">
            <v>최정윤</v>
          </cell>
          <cell r="L428" t="str">
            <v>완료</v>
          </cell>
          <cell r="M428" t="str">
            <v/>
          </cell>
          <cell r="P428" t="str">
            <v>설치완료</v>
          </cell>
        </row>
        <row r="429">
          <cell r="E429" t="str">
            <v>성동구18</v>
          </cell>
          <cell r="F429" t="str">
            <v/>
          </cell>
          <cell r="G429" t="str">
            <v>용답역2번출구앞</v>
          </cell>
          <cell r="H429" t="str">
            <v>사근동237-1</v>
          </cell>
          <cell r="I429">
            <v>8</v>
          </cell>
          <cell r="J429">
            <v>45</v>
          </cell>
          <cell r="K429" t="str">
            <v>최정윤</v>
          </cell>
          <cell r="L429" t="str">
            <v>불가</v>
          </cell>
          <cell r="M429" t="str">
            <v/>
          </cell>
          <cell r="P429" t="str">
            <v>민원설치불가</v>
          </cell>
        </row>
        <row r="430">
          <cell r="E430" t="str">
            <v>성동구19</v>
          </cell>
          <cell r="F430">
            <v>4363</v>
          </cell>
          <cell r="G430" t="str">
            <v>신금호역 2번출구 앞</v>
          </cell>
          <cell r="H430" t="str">
            <v>신금호역 2번출구</v>
          </cell>
          <cell r="I430">
            <v>6</v>
          </cell>
          <cell r="J430">
            <v>45</v>
          </cell>
          <cell r="K430" t="str">
            <v>최정윤</v>
          </cell>
          <cell r="L430" t="str">
            <v>가능</v>
          </cell>
          <cell r="M430" t="str">
            <v/>
          </cell>
          <cell r="P430">
            <v>0</v>
          </cell>
        </row>
        <row r="431">
          <cell r="E431" t="str">
            <v>성동구20</v>
          </cell>
          <cell r="F431" t="str">
            <v/>
          </cell>
          <cell r="G431" t="str">
            <v>하나은행 응봉삼거리지점 앞</v>
          </cell>
          <cell r="H431" t="str">
            <v>성동구 고산자로 164</v>
          </cell>
          <cell r="I431">
            <v>8</v>
          </cell>
          <cell r="J431">
            <v>45</v>
          </cell>
          <cell r="K431" t="str">
            <v>최정윤</v>
          </cell>
          <cell r="L431" t="str">
            <v>가능</v>
          </cell>
          <cell r="M431" t="str">
            <v/>
          </cell>
        </row>
        <row r="432">
          <cell r="E432" t="str">
            <v>성동구21</v>
          </cell>
          <cell r="F432" t="str">
            <v/>
          </cell>
          <cell r="G432" t="str">
            <v>행당역 3번출구 앞</v>
          </cell>
          <cell r="H432" t="str">
            <v>성동구 행당동 322-624</v>
          </cell>
          <cell r="I432">
            <v>5</v>
          </cell>
          <cell r="J432">
            <v>45</v>
          </cell>
          <cell r="K432" t="str">
            <v>최정윤</v>
          </cell>
          <cell r="L432" t="str">
            <v>불가</v>
          </cell>
          <cell r="M432" t="str">
            <v/>
          </cell>
          <cell r="P432" t="str">
            <v>불가(보도폭협소, 엘리베이터인근)</v>
          </cell>
        </row>
        <row r="433">
          <cell r="E433" t="str">
            <v>성동구22</v>
          </cell>
          <cell r="F433" t="str">
            <v/>
          </cell>
          <cell r="G433" t="str">
            <v>행당한진타운아파트 101동 앞</v>
          </cell>
          <cell r="H433" t="str">
            <v>성동구 행당로 82</v>
          </cell>
          <cell r="I433">
            <v>8</v>
          </cell>
          <cell r="J433">
            <v>45</v>
          </cell>
          <cell r="K433" t="str">
            <v>최정윤</v>
          </cell>
          <cell r="L433" t="str">
            <v>불가</v>
          </cell>
          <cell r="M433" t="str">
            <v/>
          </cell>
          <cell r="P433" t="str">
            <v>불가(보도폭협소, 경사심함, 팬스로 주차불가)</v>
          </cell>
        </row>
        <row r="434">
          <cell r="E434" t="str">
            <v>성동구23</v>
          </cell>
          <cell r="F434" t="str">
            <v/>
          </cell>
          <cell r="G434" t="str">
            <v>행당대림아파트 107동 앞</v>
          </cell>
          <cell r="H434" t="str">
            <v>성동구 행당로 75</v>
          </cell>
          <cell r="I434">
            <v>6</v>
          </cell>
          <cell r="J434">
            <v>45</v>
          </cell>
          <cell r="K434" t="str">
            <v>최정윤</v>
          </cell>
        </row>
        <row r="435">
          <cell r="E435" t="str">
            <v>송파구1</v>
          </cell>
          <cell r="F435" t="str">
            <v/>
          </cell>
          <cell r="G435" t="str">
            <v>풍남동 아이파크107동 앞</v>
          </cell>
          <cell r="H435" t="str">
            <v>올림픽로43길34</v>
          </cell>
          <cell r="I435">
            <v>7</v>
          </cell>
          <cell r="J435">
            <v>45</v>
          </cell>
          <cell r="K435" t="str">
            <v>정인선</v>
          </cell>
          <cell r="L435" t="str">
            <v>불가</v>
          </cell>
          <cell r="M435" t="str">
            <v/>
          </cell>
          <cell r="P435" t="str">
            <v>설치불가, 서울아산병원 진출입 도로로, 상시 정체발생되는지역임. 현재도 구청에 민원이 접수되고 있는 상황.</v>
          </cell>
        </row>
        <row r="436">
          <cell r="E436" t="str">
            <v>송파구2</v>
          </cell>
          <cell r="F436" t="str">
            <v/>
          </cell>
          <cell r="G436" t="str">
            <v>서울힐링요양병원 앞</v>
          </cell>
          <cell r="H436" t="str">
            <v>중대로191</v>
          </cell>
          <cell r="I436">
            <v>10</v>
          </cell>
          <cell r="J436">
            <v>45</v>
          </cell>
          <cell r="K436" t="str">
            <v>정인선</v>
          </cell>
          <cell r="L436" t="str">
            <v>가능</v>
          </cell>
          <cell r="M436" t="str">
            <v/>
          </cell>
          <cell r="P436">
            <v>0</v>
          </cell>
        </row>
        <row r="437">
          <cell r="E437" t="str">
            <v>송파구3</v>
          </cell>
          <cell r="F437" t="str">
            <v/>
          </cell>
          <cell r="G437" t="str">
            <v>현대그린빌아파트 앞</v>
          </cell>
          <cell r="H437" t="str">
            <v>마천동181</v>
          </cell>
          <cell r="I437">
            <v>7</v>
          </cell>
          <cell r="J437">
            <v>45</v>
          </cell>
          <cell r="K437" t="str">
            <v>정인선</v>
          </cell>
          <cell r="L437" t="str">
            <v>가능</v>
          </cell>
          <cell r="M437" t="str">
            <v/>
          </cell>
          <cell r="P437">
            <v>0</v>
          </cell>
        </row>
        <row r="438">
          <cell r="E438" t="str">
            <v>송파구4</v>
          </cell>
          <cell r="F438" t="str">
            <v/>
          </cell>
          <cell r="G438" t="str">
            <v>올림필훼미리아파트 112동 앞</v>
          </cell>
          <cell r="H438" t="str">
            <v>중대로24</v>
          </cell>
          <cell r="I438">
            <v>8</v>
          </cell>
          <cell r="J438">
            <v>45</v>
          </cell>
          <cell r="K438" t="str">
            <v>정인선</v>
          </cell>
          <cell r="L438" t="str">
            <v>가능</v>
          </cell>
          <cell r="M438" t="str">
            <v/>
          </cell>
          <cell r="P438">
            <v>0</v>
          </cell>
        </row>
        <row r="439">
          <cell r="E439" t="str">
            <v>송파구5</v>
          </cell>
          <cell r="F439" t="str">
            <v/>
          </cell>
          <cell r="G439" t="str">
            <v>한양3차아파트 3동 앞</v>
          </cell>
          <cell r="H439" t="str">
            <v>방이동225</v>
          </cell>
          <cell r="I439">
            <v>7</v>
          </cell>
          <cell r="J439">
            <v>45</v>
          </cell>
          <cell r="K439" t="str">
            <v>정인선</v>
          </cell>
          <cell r="L439" t="str">
            <v>가능</v>
          </cell>
          <cell r="M439" t="str">
            <v/>
          </cell>
          <cell r="P439">
            <v>0</v>
          </cell>
        </row>
        <row r="440">
          <cell r="E440" t="str">
            <v>송파구6</v>
          </cell>
          <cell r="F440" t="str">
            <v/>
          </cell>
          <cell r="G440" t="str">
            <v>가락중학교 앞</v>
          </cell>
          <cell r="H440" t="str">
            <v>송파동166-2</v>
          </cell>
          <cell r="I440">
            <v>10</v>
          </cell>
          <cell r="J440">
            <v>45</v>
          </cell>
          <cell r="K440" t="str">
            <v>정인선</v>
          </cell>
          <cell r="L440" t="str">
            <v>가능</v>
          </cell>
          <cell r="M440" t="str">
            <v/>
          </cell>
          <cell r="P440">
            <v>0</v>
          </cell>
        </row>
        <row r="441">
          <cell r="E441" t="str">
            <v>송파구7</v>
          </cell>
          <cell r="F441" t="str">
            <v/>
          </cell>
          <cell r="G441" t="str">
            <v>방이역 2번 출구</v>
          </cell>
          <cell r="H441" t="str">
            <v>오금동43</v>
          </cell>
          <cell r="I441">
            <v>10</v>
          </cell>
          <cell r="J441">
            <v>45</v>
          </cell>
          <cell r="K441" t="str">
            <v>정인선</v>
          </cell>
          <cell r="L441" t="str">
            <v>가능</v>
          </cell>
          <cell r="M441" t="str">
            <v/>
          </cell>
          <cell r="P441">
            <v>0</v>
          </cell>
        </row>
        <row r="442">
          <cell r="E442" t="str">
            <v>송파구8</v>
          </cell>
          <cell r="F442" t="str">
            <v/>
          </cell>
          <cell r="G442" t="str">
            <v>올림픽공원 북2문</v>
          </cell>
          <cell r="H442" t="str">
            <v>방이동88-16</v>
          </cell>
          <cell r="I442">
            <v>10</v>
          </cell>
          <cell r="J442">
            <v>45</v>
          </cell>
          <cell r="K442" t="str">
            <v>정인선</v>
          </cell>
          <cell r="L442" t="str">
            <v>가능</v>
          </cell>
          <cell r="M442" t="str">
            <v/>
          </cell>
          <cell r="P442">
            <v>0</v>
          </cell>
        </row>
        <row r="443">
          <cell r="E443" t="str">
            <v>송파구9</v>
          </cell>
          <cell r="F443" t="str">
            <v/>
          </cell>
          <cell r="G443" t="str">
            <v>건영아파트앞 사거리</v>
          </cell>
          <cell r="H443" t="str">
            <v>문정동 72</v>
          </cell>
          <cell r="I443">
            <v>10</v>
          </cell>
          <cell r="J443">
            <v>45</v>
          </cell>
          <cell r="K443" t="str">
            <v>정인선</v>
          </cell>
          <cell r="L443" t="str">
            <v>가능</v>
          </cell>
          <cell r="M443" t="str">
            <v/>
          </cell>
          <cell r="P443">
            <v>0</v>
          </cell>
        </row>
        <row r="444">
          <cell r="E444" t="str">
            <v>송파구10</v>
          </cell>
          <cell r="F444" t="str">
            <v/>
          </cell>
          <cell r="G444" t="str">
            <v>문정중교 사거리 2</v>
          </cell>
          <cell r="H444" t="str">
            <v>문정동116-5</v>
          </cell>
          <cell r="I444">
            <v>10</v>
          </cell>
          <cell r="J444">
            <v>45</v>
          </cell>
          <cell r="K444" t="str">
            <v>정인선</v>
          </cell>
          <cell r="L444" t="str">
            <v>가능</v>
          </cell>
          <cell r="M444" t="str">
            <v/>
          </cell>
          <cell r="P444">
            <v>0</v>
          </cell>
        </row>
        <row r="445">
          <cell r="E445" t="str">
            <v>송파구11</v>
          </cell>
          <cell r="F445" t="str">
            <v/>
          </cell>
          <cell r="G445" t="str">
            <v>한림연예예술고등학교</v>
          </cell>
          <cell r="H445" t="str">
            <v>충민로172</v>
          </cell>
          <cell r="I445">
            <v>10</v>
          </cell>
          <cell r="J445">
            <v>45</v>
          </cell>
          <cell r="K445" t="str">
            <v>정인선</v>
          </cell>
          <cell r="L445" t="str">
            <v>가능</v>
          </cell>
          <cell r="M445" t="str">
            <v/>
          </cell>
          <cell r="P445">
            <v>0</v>
          </cell>
        </row>
        <row r="446">
          <cell r="E446" t="str">
            <v>송파구12</v>
          </cell>
          <cell r="F446" t="str">
            <v/>
          </cell>
          <cell r="G446" t="str">
            <v>가락1동 주민센터</v>
          </cell>
          <cell r="H446" t="str">
            <v>양재대로 925</v>
          </cell>
          <cell r="I446">
            <v>15</v>
          </cell>
          <cell r="J446">
            <v>45</v>
          </cell>
          <cell r="K446" t="str">
            <v>정인선</v>
          </cell>
          <cell r="L446" t="str">
            <v>가능</v>
          </cell>
          <cell r="M446" t="str">
            <v/>
          </cell>
          <cell r="P446">
            <v>0</v>
          </cell>
        </row>
        <row r="447">
          <cell r="E447" t="str">
            <v>송파구13</v>
          </cell>
          <cell r="F447" t="str">
            <v/>
          </cell>
          <cell r="G447" t="str">
            <v>가락쌍용2차아파트 103동</v>
          </cell>
          <cell r="H447" t="str">
            <v>가락동22-7</v>
          </cell>
          <cell r="I447">
            <v>8</v>
          </cell>
          <cell r="J447">
            <v>45</v>
          </cell>
          <cell r="K447" t="str">
            <v>정인선</v>
          </cell>
          <cell r="L447" t="str">
            <v>확인필요</v>
          </cell>
          <cell r="M447" t="str">
            <v/>
          </cell>
          <cell r="P447" t="str">
            <v>설치가능 - 화단으로 인해 민원발생시 대처하기 어렵고, 분배회수 어려움</v>
          </cell>
        </row>
        <row r="448">
          <cell r="E448" t="str">
            <v>송파구14</v>
          </cell>
          <cell r="F448" t="str">
            <v/>
          </cell>
          <cell r="G448" t="str">
            <v>거여동 어울림아파트  102동앞</v>
          </cell>
          <cell r="H448" t="str">
            <v>오금로56길28</v>
          </cell>
          <cell r="I448">
            <v>10</v>
          </cell>
          <cell r="J448">
            <v>45</v>
          </cell>
          <cell r="K448" t="str">
            <v>정인선</v>
          </cell>
          <cell r="L448" t="str">
            <v>가능</v>
          </cell>
          <cell r="M448" t="str">
            <v/>
          </cell>
          <cell r="P448">
            <v>0</v>
          </cell>
        </row>
        <row r="449">
          <cell r="E449" t="str">
            <v>송파구15</v>
          </cell>
          <cell r="F449" t="str">
            <v/>
          </cell>
          <cell r="G449" t="str">
            <v>장지근린공원 앞</v>
          </cell>
          <cell r="H449" t="str">
            <v>거여동 산23</v>
          </cell>
          <cell r="I449">
            <v>10</v>
          </cell>
          <cell r="J449">
            <v>45</v>
          </cell>
          <cell r="K449" t="str">
            <v>정인선</v>
          </cell>
          <cell r="L449" t="str">
            <v>가능</v>
          </cell>
          <cell r="M449" t="str">
            <v/>
          </cell>
          <cell r="P449">
            <v>0</v>
          </cell>
        </row>
        <row r="450">
          <cell r="E450" t="str">
            <v>송파구16</v>
          </cell>
          <cell r="F450" t="str">
            <v/>
          </cell>
          <cell r="G450" t="str">
            <v>거여4단지아파트</v>
          </cell>
          <cell r="H450" t="str">
            <v>양산로4길8</v>
          </cell>
          <cell r="I450">
            <v>10</v>
          </cell>
          <cell r="J450">
            <v>45</v>
          </cell>
          <cell r="K450" t="str">
            <v>정인선</v>
          </cell>
          <cell r="L450" t="str">
            <v>불가</v>
          </cell>
          <cell r="M450" t="str">
            <v/>
          </cell>
          <cell r="P450" t="str">
            <v>설치불가 -  인도 폭이 좁아 과거치시 통행불편 민원발생 우려</v>
          </cell>
        </row>
        <row r="451">
          <cell r="E451" t="str">
            <v>송파구17</v>
          </cell>
          <cell r="F451" t="str">
            <v/>
          </cell>
          <cell r="G451" t="str">
            <v>마천동 널문공원</v>
          </cell>
          <cell r="H451" t="str">
            <v>마천동581</v>
          </cell>
          <cell r="I451">
            <v>10</v>
          </cell>
          <cell r="J451">
            <v>45</v>
          </cell>
          <cell r="K451" t="str">
            <v>정인선</v>
          </cell>
          <cell r="L451" t="str">
            <v>가능</v>
          </cell>
          <cell r="M451" t="str">
            <v/>
          </cell>
          <cell r="P451">
            <v>0</v>
          </cell>
        </row>
        <row r="452">
          <cell r="E452" t="str">
            <v>송파구18</v>
          </cell>
          <cell r="F452" t="str">
            <v/>
          </cell>
          <cell r="G452" t="str">
            <v>송파파크데일 1단지 115동 건너편</v>
          </cell>
          <cell r="H452" t="str">
            <v>마천동588</v>
          </cell>
          <cell r="I452">
            <v>10</v>
          </cell>
          <cell r="J452">
            <v>45</v>
          </cell>
          <cell r="K452" t="str">
            <v>정인선</v>
          </cell>
          <cell r="L452" t="str">
            <v>가능</v>
          </cell>
          <cell r="M452" t="str">
            <v/>
          </cell>
          <cell r="P452">
            <v>0</v>
          </cell>
        </row>
        <row r="453">
          <cell r="E453" t="str">
            <v>송파구19</v>
          </cell>
          <cell r="F453" t="str">
            <v/>
          </cell>
          <cell r="G453" t="str">
            <v>마천금호어울림 1차 102동앞</v>
          </cell>
          <cell r="H453" t="str">
            <v>성내천로245</v>
          </cell>
          <cell r="I453">
            <v>10</v>
          </cell>
          <cell r="J453">
            <v>45</v>
          </cell>
          <cell r="K453" t="str">
            <v>정인선</v>
          </cell>
          <cell r="L453" t="str">
            <v>가능</v>
          </cell>
          <cell r="M453" t="str">
            <v/>
          </cell>
          <cell r="P453">
            <v>0</v>
          </cell>
        </row>
        <row r="454">
          <cell r="E454" t="str">
            <v>송파구20</v>
          </cell>
          <cell r="F454" t="str">
            <v/>
          </cell>
          <cell r="G454" t="str">
            <v>가락현대 1차 11동 앞</v>
          </cell>
          <cell r="H454" t="str">
            <v>문정동 3</v>
          </cell>
          <cell r="I454">
            <v>10</v>
          </cell>
          <cell r="J454">
            <v>45</v>
          </cell>
          <cell r="K454" t="str">
            <v>정인선</v>
          </cell>
          <cell r="L454" t="str">
            <v>가능</v>
          </cell>
          <cell r="M454" t="str">
            <v/>
          </cell>
          <cell r="P454">
            <v>0</v>
          </cell>
        </row>
        <row r="455">
          <cell r="E455" t="str">
            <v>송파구21</v>
          </cell>
          <cell r="F455" t="str">
            <v/>
          </cell>
          <cell r="G455" t="str">
            <v>숯내교</v>
          </cell>
          <cell r="H455" t="str">
            <v>문정동419-8</v>
          </cell>
          <cell r="I455">
            <v>10</v>
          </cell>
          <cell r="J455">
            <v>45</v>
          </cell>
          <cell r="K455" t="str">
            <v>정인선</v>
          </cell>
          <cell r="L455" t="str">
            <v>불가</v>
          </cell>
          <cell r="M455" t="str">
            <v/>
          </cell>
          <cell r="P455" t="str">
            <v>동부간선도로 진출입로가 인근에 위치해 있어, 현장직원의 교통사고 발생이우려됨</v>
          </cell>
        </row>
        <row r="456">
          <cell r="E456" t="str">
            <v>송파구22</v>
          </cell>
          <cell r="F456" t="str">
            <v/>
          </cell>
          <cell r="G456" t="str">
            <v>송파와이즈더샾</v>
          </cell>
          <cell r="H456" t="str">
            <v>위례광장로270</v>
          </cell>
          <cell r="I456">
            <v>10</v>
          </cell>
          <cell r="J456">
            <v>45</v>
          </cell>
          <cell r="K456" t="str">
            <v>정인선</v>
          </cell>
          <cell r="L456" t="str">
            <v>불가</v>
          </cell>
          <cell r="M456" t="str">
            <v/>
          </cell>
          <cell r="P456" t="str">
            <v>설치불가 - 편도2차로 분배차량 주정차시 직진방향 진행불가, 과거치시 통행불편 민원발생 우려</v>
          </cell>
        </row>
        <row r="457">
          <cell r="E457" t="str">
            <v>송파구23</v>
          </cell>
          <cell r="F457" t="str">
            <v/>
          </cell>
          <cell r="G457" t="str">
            <v>위례 아이파크</v>
          </cell>
          <cell r="H457" t="str">
            <v>위례광장로136</v>
          </cell>
          <cell r="I457">
            <v>10</v>
          </cell>
          <cell r="J457">
            <v>45</v>
          </cell>
          <cell r="K457" t="str">
            <v>정인선</v>
          </cell>
          <cell r="L457" t="str">
            <v>불가</v>
          </cell>
          <cell r="M457" t="str">
            <v/>
          </cell>
          <cell r="P457" t="str">
            <v>설치불가 - 편도2차로 분배차량 주정차시 직진방향 진행불가, 과거치시 통행불편 민원발생 우려</v>
          </cell>
        </row>
        <row r="458">
          <cell r="E458" t="str">
            <v>송파구24</v>
          </cell>
          <cell r="F458" t="str">
            <v/>
          </cell>
          <cell r="G458" t="str">
            <v>송파파인타운 4단지 403동</v>
          </cell>
          <cell r="H458" t="str">
            <v>새말로12길 16</v>
          </cell>
          <cell r="I458">
            <v>10</v>
          </cell>
          <cell r="J458">
            <v>45</v>
          </cell>
          <cell r="K458" t="str">
            <v>정인선</v>
          </cell>
          <cell r="L458" t="str">
            <v>가능</v>
          </cell>
          <cell r="M458" t="str">
            <v/>
          </cell>
          <cell r="P458">
            <v>0</v>
          </cell>
        </row>
        <row r="459">
          <cell r="E459" t="str">
            <v>송파구25</v>
          </cell>
          <cell r="F459" t="str">
            <v/>
          </cell>
          <cell r="G459" t="str">
            <v>아이코리아 건너편</v>
          </cell>
          <cell r="H459" t="str">
            <v>장지동853</v>
          </cell>
          <cell r="I459">
            <v>10</v>
          </cell>
          <cell r="J459">
            <v>45</v>
          </cell>
          <cell r="K459" t="str">
            <v>정인선</v>
          </cell>
          <cell r="L459" t="str">
            <v>가능</v>
          </cell>
          <cell r="M459" t="str">
            <v/>
          </cell>
          <cell r="P459">
            <v>0</v>
          </cell>
        </row>
        <row r="460">
          <cell r="E460" t="str">
            <v>송파구26</v>
          </cell>
          <cell r="F460" t="str">
            <v/>
          </cell>
          <cell r="G460" t="str">
            <v>풍남동 갑을아파트 건너편</v>
          </cell>
          <cell r="H460" t="str">
            <v>풍남동214-20</v>
          </cell>
          <cell r="I460">
            <v>8</v>
          </cell>
          <cell r="J460">
            <v>45</v>
          </cell>
          <cell r="K460" t="str">
            <v>정인선</v>
          </cell>
          <cell r="L460" t="str">
            <v>불가</v>
          </cell>
          <cell r="M460" t="str">
            <v/>
          </cell>
          <cell r="P460" t="str">
            <v>인근 2604. 삼표레미콘 대여소도 과거치로 인해, 현장민원이 끊이지않고있음. 동일상황 발생 예상됨. 설치불가</v>
          </cell>
        </row>
        <row r="461">
          <cell r="E461" t="str">
            <v>송파구27</v>
          </cell>
          <cell r="F461" t="str">
            <v/>
          </cell>
          <cell r="G461" t="str">
            <v>풍남동 현대아파트 쉼터 2</v>
          </cell>
          <cell r="H461" t="str">
            <v>풍남동413-2</v>
          </cell>
          <cell r="I461">
            <v>10</v>
          </cell>
          <cell r="J461">
            <v>45</v>
          </cell>
          <cell r="K461" t="str">
            <v>정인선</v>
          </cell>
          <cell r="L461" t="str">
            <v>불가</v>
          </cell>
          <cell r="M461" t="str">
            <v/>
          </cell>
          <cell r="P461" t="str">
            <v>설치불가 - 상습정체구간및 버스전용차로구간및 곡선도로로 버스들이 과속하는 장소임. 주정차시 현장직원 교통사고 위험에 노출됨.</v>
          </cell>
        </row>
        <row r="462">
          <cell r="E462" t="str">
            <v>송파구28</v>
          </cell>
          <cell r="F462" t="str">
            <v/>
          </cell>
          <cell r="G462" t="str">
            <v>가락몰 업무동</v>
          </cell>
          <cell r="H462" t="str">
            <v>가락동600</v>
          </cell>
          <cell r="I462">
            <v>10</v>
          </cell>
          <cell r="J462">
            <v>45</v>
          </cell>
          <cell r="K462" t="str">
            <v>정인선</v>
          </cell>
          <cell r="L462" t="str">
            <v>완료</v>
          </cell>
          <cell r="M462" t="str">
            <v/>
          </cell>
          <cell r="O462" t="str">
            <v>기설치완료</v>
          </cell>
          <cell r="P462" t="str">
            <v>설치완료</v>
          </cell>
        </row>
        <row r="463">
          <cell r="E463" t="str">
            <v>송파구29</v>
          </cell>
          <cell r="F463" t="str">
            <v/>
          </cell>
          <cell r="G463" t="str">
            <v>서울친환경유통센터</v>
          </cell>
          <cell r="H463" t="str">
            <v>가락동600</v>
          </cell>
          <cell r="I463">
            <v>10</v>
          </cell>
          <cell r="J463">
            <v>45</v>
          </cell>
          <cell r="K463" t="str">
            <v>정인선</v>
          </cell>
          <cell r="L463" t="str">
            <v>완료</v>
          </cell>
          <cell r="M463" t="str">
            <v/>
          </cell>
          <cell r="O463" t="str">
            <v>기설치완료</v>
          </cell>
          <cell r="P463" t="str">
            <v>설치완료</v>
          </cell>
        </row>
        <row r="464">
          <cell r="E464" t="str">
            <v>송파구30</v>
          </cell>
          <cell r="F464" t="str">
            <v/>
          </cell>
          <cell r="G464" t="str">
            <v>레미안 파크팰리스 102동 앞</v>
          </cell>
          <cell r="H464" t="str">
            <v>동남로225</v>
          </cell>
          <cell r="I464">
            <v>10</v>
          </cell>
          <cell r="J464">
            <v>45</v>
          </cell>
          <cell r="K464" t="str">
            <v>정인선</v>
          </cell>
          <cell r="L464" t="str">
            <v>가능</v>
          </cell>
          <cell r="M464" t="str">
            <v/>
          </cell>
          <cell r="P464">
            <v>0</v>
          </cell>
        </row>
        <row r="465">
          <cell r="E465" t="str">
            <v>송파구31</v>
          </cell>
          <cell r="F465" t="str">
            <v/>
          </cell>
          <cell r="G465" t="str">
            <v>문정근리공원2</v>
          </cell>
          <cell r="H465" t="str">
            <v>문정동90</v>
          </cell>
          <cell r="I465">
            <v>10</v>
          </cell>
          <cell r="J465">
            <v>45</v>
          </cell>
          <cell r="K465" t="str">
            <v>정인선</v>
          </cell>
          <cell r="L465" t="str">
            <v>가능</v>
          </cell>
          <cell r="M465" t="str">
            <v/>
          </cell>
          <cell r="P465">
            <v>0</v>
          </cell>
        </row>
        <row r="466">
          <cell r="E466" t="str">
            <v>송파구32</v>
          </cell>
          <cell r="F466" t="str">
            <v/>
          </cell>
          <cell r="G466" t="str">
            <v>문정중학교</v>
          </cell>
          <cell r="H466" t="str">
            <v>문정로73</v>
          </cell>
          <cell r="I466">
            <v>10</v>
          </cell>
          <cell r="J466">
            <v>45</v>
          </cell>
          <cell r="K466" t="str">
            <v>정인선</v>
          </cell>
          <cell r="L466" t="str">
            <v>가능</v>
          </cell>
          <cell r="M466" t="str">
            <v/>
          </cell>
          <cell r="P466">
            <v>0</v>
          </cell>
        </row>
        <row r="467">
          <cell r="E467" t="str">
            <v>송파구33</v>
          </cell>
          <cell r="F467" t="str">
            <v/>
          </cell>
          <cell r="G467" t="str">
            <v>가락시장역 롯데마트2</v>
          </cell>
          <cell r="H467" t="str">
            <v>중대로70-2</v>
          </cell>
          <cell r="I467">
            <v>10</v>
          </cell>
          <cell r="J467">
            <v>45</v>
          </cell>
          <cell r="K467" t="str">
            <v>정인선</v>
          </cell>
          <cell r="L467" t="str">
            <v>가능</v>
          </cell>
          <cell r="M467" t="str">
            <v/>
          </cell>
          <cell r="P467">
            <v>0</v>
          </cell>
        </row>
        <row r="468">
          <cell r="E468" t="str">
            <v>송파구34</v>
          </cell>
          <cell r="F468" t="str">
            <v/>
          </cell>
          <cell r="G468" t="str">
            <v>올림픽공원 북2문 2</v>
          </cell>
          <cell r="H468" t="str">
            <v>방이동88-16</v>
          </cell>
          <cell r="I468">
            <v>10</v>
          </cell>
          <cell r="J468">
            <v>45</v>
          </cell>
          <cell r="K468" t="str">
            <v>정인선</v>
          </cell>
          <cell r="L468" t="str">
            <v>가능</v>
          </cell>
          <cell r="M468" t="str">
            <v/>
          </cell>
          <cell r="P468">
            <v>0</v>
          </cell>
        </row>
        <row r="469">
          <cell r="E469" t="str">
            <v>송파구35</v>
          </cell>
          <cell r="F469" t="str">
            <v/>
          </cell>
          <cell r="G469" t="str">
            <v>잠실나들목3(리센트아파트 201동앞)</v>
          </cell>
          <cell r="H469" t="str">
            <v>잠실동22-8</v>
          </cell>
          <cell r="I469">
            <v>10</v>
          </cell>
          <cell r="J469">
            <v>45</v>
          </cell>
          <cell r="K469" t="str">
            <v>정인선</v>
          </cell>
          <cell r="L469" t="str">
            <v>가능</v>
          </cell>
          <cell r="M469" t="str">
            <v/>
          </cell>
          <cell r="P469">
            <v>0</v>
          </cell>
        </row>
        <row r="470">
          <cell r="E470" t="str">
            <v>송파구36</v>
          </cell>
          <cell r="F470" t="str">
            <v/>
          </cell>
          <cell r="G470" t="str">
            <v>잠실나들목4</v>
          </cell>
          <cell r="H470" t="str">
            <v>잠실동24</v>
          </cell>
          <cell r="I470">
            <v>10</v>
          </cell>
          <cell r="J470">
            <v>45</v>
          </cell>
          <cell r="K470" t="str">
            <v>정인선</v>
          </cell>
          <cell r="L470" t="str">
            <v>가능</v>
          </cell>
          <cell r="M470" t="str">
            <v/>
          </cell>
          <cell r="P470">
            <v>0</v>
          </cell>
        </row>
        <row r="471">
          <cell r="E471" t="str">
            <v>송파구37</v>
          </cell>
          <cell r="F471" t="str">
            <v/>
          </cell>
          <cell r="G471" t="str">
            <v>삼성SDS</v>
          </cell>
          <cell r="H471" t="str">
            <v>올림픽로35길 125</v>
          </cell>
          <cell r="I471">
            <v>10</v>
          </cell>
          <cell r="J471">
            <v>45</v>
          </cell>
          <cell r="K471" t="str">
            <v>정인선</v>
          </cell>
          <cell r="L471" t="str">
            <v>가능</v>
          </cell>
          <cell r="M471" t="str">
            <v/>
          </cell>
          <cell r="P471">
            <v>0</v>
          </cell>
        </row>
        <row r="472">
          <cell r="E472" t="str">
            <v>송파구38</v>
          </cell>
          <cell r="F472" t="str">
            <v/>
          </cell>
          <cell r="G472" t="str">
            <v>잠실나루역4번출구뒤</v>
          </cell>
          <cell r="H472" t="str">
            <v>신천동15</v>
          </cell>
          <cell r="I472">
            <v>10</v>
          </cell>
          <cell r="J472">
            <v>45</v>
          </cell>
          <cell r="K472" t="str">
            <v>정인선</v>
          </cell>
          <cell r="L472" t="str">
            <v>가능</v>
          </cell>
          <cell r="M472" t="str">
            <v/>
          </cell>
          <cell r="P472">
            <v>0</v>
          </cell>
        </row>
        <row r="473">
          <cell r="E473" t="str">
            <v>송파구39</v>
          </cell>
          <cell r="F473" t="str">
            <v/>
          </cell>
          <cell r="G473" t="str">
            <v>잠실나루역 고가하부</v>
          </cell>
          <cell r="H473" t="str">
            <v>오금로20</v>
          </cell>
          <cell r="I473">
            <v>10</v>
          </cell>
          <cell r="J473">
            <v>45</v>
          </cell>
          <cell r="K473" t="str">
            <v>정인선</v>
          </cell>
          <cell r="L473" t="str">
            <v>가능</v>
          </cell>
          <cell r="M473" t="str">
            <v/>
          </cell>
          <cell r="P473">
            <v>0</v>
          </cell>
        </row>
        <row r="474">
          <cell r="E474" t="str">
            <v>송파구40</v>
          </cell>
          <cell r="F474" t="str">
            <v/>
          </cell>
          <cell r="G474" t="str">
            <v>홈플러스 잠실점</v>
          </cell>
          <cell r="H474" t="str">
            <v>올림픽로35가길 16</v>
          </cell>
          <cell r="I474">
            <v>10</v>
          </cell>
          <cell r="J474">
            <v>45</v>
          </cell>
          <cell r="K474" t="str">
            <v>정인선</v>
          </cell>
          <cell r="L474" t="str">
            <v>가능</v>
          </cell>
          <cell r="M474" t="str">
            <v/>
          </cell>
          <cell r="P474">
            <v>0</v>
          </cell>
        </row>
        <row r="475">
          <cell r="E475" t="str">
            <v>송파구41</v>
          </cell>
          <cell r="F475" t="str">
            <v/>
          </cell>
          <cell r="G475" t="str">
            <v>문정푸르지오 2차 건너편</v>
          </cell>
          <cell r="H475" t="str">
            <v>문정동18-3</v>
          </cell>
          <cell r="I475">
            <v>10</v>
          </cell>
          <cell r="J475">
            <v>45</v>
          </cell>
          <cell r="K475" t="str">
            <v>정인선</v>
          </cell>
          <cell r="L475" t="str">
            <v>가능</v>
          </cell>
          <cell r="M475" t="str">
            <v/>
          </cell>
          <cell r="P475">
            <v>0</v>
          </cell>
        </row>
        <row r="476">
          <cell r="E476" t="str">
            <v>송파구42</v>
          </cell>
          <cell r="F476" t="str">
            <v/>
          </cell>
          <cell r="G476" t="str">
            <v>문정중.고등학교 사이</v>
          </cell>
          <cell r="H476" t="str">
            <v>장지동838-2</v>
          </cell>
          <cell r="I476">
            <v>10</v>
          </cell>
          <cell r="J476">
            <v>45</v>
          </cell>
          <cell r="K476" t="str">
            <v>정인선</v>
          </cell>
          <cell r="L476" t="str">
            <v>가능</v>
          </cell>
          <cell r="M476" t="str">
            <v/>
          </cell>
          <cell r="P476">
            <v>0</v>
          </cell>
        </row>
        <row r="477">
          <cell r="E477" t="str">
            <v>송파구43</v>
          </cell>
          <cell r="F477" t="str">
            <v/>
          </cell>
          <cell r="G477" t="str">
            <v>송파파인타운 7단지 703동앞</v>
          </cell>
          <cell r="H477" t="str">
            <v>충민로4길19</v>
          </cell>
          <cell r="I477">
            <v>10</v>
          </cell>
          <cell r="J477">
            <v>45</v>
          </cell>
          <cell r="K477" t="str">
            <v>정인선</v>
          </cell>
          <cell r="L477" t="str">
            <v>가능</v>
          </cell>
          <cell r="M477" t="str">
            <v/>
          </cell>
          <cell r="P477">
            <v>0</v>
          </cell>
        </row>
        <row r="478">
          <cell r="E478" t="str">
            <v>송파구44</v>
          </cell>
          <cell r="F478" t="str">
            <v/>
          </cell>
          <cell r="G478" t="str">
            <v>송파파인타운 10단지 1005동</v>
          </cell>
          <cell r="H478" t="str">
            <v>송파대로8길 20</v>
          </cell>
          <cell r="I478">
            <v>10</v>
          </cell>
          <cell r="J478">
            <v>45</v>
          </cell>
          <cell r="K478" t="str">
            <v>정인선</v>
          </cell>
          <cell r="L478" t="str">
            <v>가능</v>
          </cell>
          <cell r="M478" t="str">
            <v/>
          </cell>
          <cell r="P478">
            <v>0</v>
          </cell>
        </row>
        <row r="479">
          <cell r="E479" t="str">
            <v>송파구45</v>
          </cell>
          <cell r="F479" t="str">
            <v/>
          </cell>
          <cell r="G479" t="str">
            <v>장지역 1번출구</v>
          </cell>
          <cell r="H479" t="str">
            <v>충민로2길 8</v>
          </cell>
          <cell r="I479">
            <v>8</v>
          </cell>
          <cell r="J479">
            <v>45</v>
          </cell>
          <cell r="K479" t="str">
            <v>정인선</v>
          </cell>
          <cell r="L479" t="str">
            <v>가능</v>
          </cell>
          <cell r="M479" t="str">
            <v/>
          </cell>
          <cell r="P479">
            <v>0</v>
          </cell>
        </row>
        <row r="480">
          <cell r="E480" t="str">
            <v>송파구46</v>
          </cell>
          <cell r="F480" t="str">
            <v/>
          </cell>
          <cell r="G480" t="str">
            <v>몽촌토성역 1번출구 옆(증설요청)</v>
          </cell>
          <cell r="H480" t="str">
            <v>방이동88-21</v>
          </cell>
          <cell r="I480">
            <v>5</v>
          </cell>
          <cell r="J480">
            <v>45</v>
          </cell>
          <cell r="K480" t="str">
            <v>정인선</v>
          </cell>
          <cell r="L480" t="str">
            <v>가능</v>
          </cell>
          <cell r="M480" t="str">
            <v/>
          </cell>
          <cell r="P480">
            <v>0</v>
          </cell>
        </row>
        <row r="481">
          <cell r="E481" t="str">
            <v>송파구47</v>
          </cell>
          <cell r="F481" t="str">
            <v/>
          </cell>
          <cell r="G481" t="str">
            <v>마천사거리</v>
          </cell>
          <cell r="H481" t="str">
            <v>마천동 36</v>
          </cell>
          <cell r="I481">
            <v>10</v>
          </cell>
          <cell r="J481">
            <v>45</v>
          </cell>
          <cell r="K481" t="str">
            <v>정인선</v>
          </cell>
          <cell r="L481" t="str">
            <v>가능</v>
          </cell>
          <cell r="M481" t="str">
            <v/>
          </cell>
        </row>
        <row r="482">
          <cell r="E482" t="str">
            <v>송파구48</v>
          </cell>
          <cell r="F482" t="str">
            <v/>
          </cell>
          <cell r="G482" t="str">
            <v>개롱역 2번출구</v>
          </cell>
          <cell r="H482" t="str">
            <v>오금로 405</v>
          </cell>
          <cell r="I482">
            <v>10</v>
          </cell>
          <cell r="J482">
            <v>45</v>
          </cell>
          <cell r="K482" t="str">
            <v>정인선</v>
          </cell>
          <cell r="L482" t="str">
            <v>가능</v>
          </cell>
          <cell r="M482" t="str">
            <v/>
          </cell>
          <cell r="P482" t="str">
            <v>자치구 일반거치대 철거후 설치가능</v>
          </cell>
        </row>
        <row r="483">
          <cell r="E483" t="str">
            <v>송파구49</v>
          </cell>
          <cell r="F483" t="str">
            <v/>
          </cell>
          <cell r="G483" t="str">
            <v>잠실고등학교</v>
          </cell>
          <cell r="H483" t="str">
            <v>올림픽로33길 71</v>
          </cell>
          <cell r="I483">
            <v>15</v>
          </cell>
          <cell r="J483">
            <v>45</v>
          </cell>
          <cell r="K483" t="str">
            <v>정인선</v>
          </cell>
          <cell r="L483" t="str">
            <v>가능</v>
          </cell>
          <cell r="M483" t="str">
            <v/>
          </cell>
          <cell r="P483" t="str">
            <v>장애인 점자블록 저촉</v>
          </cell>
        </row>
        <row r="484">
          <cell r="E484" t="str">
            <v>송파구50</v>
          </cell>
          <cell r="F484" t="str">
            <v/>
          </cell>
          <cell r="G484" t="str">
            <v>잠실 파크리오 120동 앞</v>
          </cell>
          <cell r="H484" t="str">
            <v>올림픽로 435</v>
          </cell>
          <cell r="I484">
            <v>10</v>
          </cell>
          <cell r="J484">
            <v>45</v>
          </cell>
          <cell r="K484" t="str">
            <v>정인선</v>
          </cell>
          <cell r="L484" t="str">
            <v>가능</v>
          </cell>
          <cell r="M484" t="str">
            <v/>
          </cell>
        </row>
        <row r="485">
          <cell r="E485" t="str">
            <v>송파구51</v>
          </cell>
          <cell r="F485" t="str">
            <v/>
          </cell>
          <cell r="G485" t="str">
            <v>아시아선수촌아파트 교차로</v>
          </cell>
          <cell r="H485" t="str">
            <v>올림픽로4길 15</v>
          </cell>
          <cell r="I485">
            <v>10</v>
          </cell>
          <cell r="J485">
            <v>45</v>
          </cell>
          <cell r="K485" t="str">
            <v>정인선</v>
          </cell>
          <cell r="L485" t="str">
            <v>가능</v>
          </cell>
          <cell r="M485" t="str">
            <v/>
          </cell>
        </row>
        <row r="486">
          <cell r="E486" t="str">
            <v>송파구52</v>
          </cell>
          <cell r="F486" t="str">
            <v/>
          </cell>
          <cell r="G486" t="str">
            <v>서울복합물류</v>
          </cell>
          <cell r="H486" t="str">
            <v>장지동 644</v>
          </cell>
          <cell r="I486">
            <v>10</v>
          </cell>
          <cell r="J486">
            <v>45</v>
          </cell>
          <cell r="K486" t="str">
            <v>정인선</v>
          </cell>
          <cell r="L486" t="str">
            <v>가능</v>
          </cell>
          <cell r="M486" t="str">
            <v/>
          </cell>
        </row>
        <row r="487">
          <cell r="E487" t="str">
            <v>송파구53</v>
          </cell>
          <cell r="F487" t="str">
            <v/>
          </cell>
          <cell r="G487" t="str">
            <v>세양청마루 101동 앞</v>
          </cell>
          <cell r="H487" t="str">
            <v>송이로31길 66</v>
          </cell>
          <cell r="I487">
            <v>10</v>
          </cell>
          <cell r="J487">
            <v>45</v>
          </cell>
          <cell r="K487" t="str">
            <v>정인선</v>
          </cell>
          <cell r="L487" t="str">
            <v>가능</v>
          </cell>
          <cell r="M487" t="str">
            <v/>
          </cell>
        </row>
        <row r="488">
          <cell r="E488" t="str">
            <v>송파구54</v>
          </cell>
          <cell r="F488" t="str">
            <v/>
          </cell>
          <cell r="G488" t="str">
            <v>풍납나들목</v>
          </cell>
          <cell r="H488" t="str">
            <v>풍납동 425</v>
          </cell>
          <cell r="I488">
            <v>10</v>
          </cell>
          <cell r="J488">
            <v>45</v>
          </cell>
          <cell r="K488" t="str">
            <v>정인선</v>
          </cell>
          <cell r="L488" t="str">
            <v>가능</v>
          </cell>
          <cell r="M488" t="str">
            <v/>
          </cell>
        </row>
        <row r="489">
          <cell r="E489" t="str">
            <v>송파구55</v>
          </cell>
          <cell r="F489" t="str">
            <v/>
          </cell>
          <cell r="G489" t="str">
            <v>e편한세상 송파파크센트럴 입구</v>
          </cell>
          <cell r="H489" t="str">
            <v>거여동 692-15</v>
          </cell>
          <cell r="I489">
            <v>10</v>
          </cell>
          <cell r="J489">
            <v>45</v>
          </cell>
          <cell r="K489" t="str">
            <v>정인선</v>
          </cell>
          <cell r="L489" t="str">
            <v>가능</v>
          </cell>
          <cell r="M489" t="str">
            <v/>
          </cell>
        </row>
        <row r="490">
          <cell r="E490" t="str">
            <v>송파구56</v>
          </cell>
          <cell r="F490" t="str">
            <v/>
          </cell>
          <cell r="G490" t="str">
            <v>서울복합물류 게이트 1</v>
          </cell>
          <cell r="H490" t="str">
            <v>장지동 662</v>
          </cell>
          <cell r="I490">
            <v>10</v>
          </cell>
          <cell r="J490">
            <v>45</v>
          </cell>
          <cell r="K490" t="str">
            <v>정인선</v>
          </cell>
          <cell r="L490" t="str">
            <v>가능</v>
          </cell>
          <cell r="M490" t="str">
            <v/>
          </cell>
        </row>
        <row r="491">
          <cell r="E491" t="str">
            <v>송파구57</v>
          </cell>
          <cell r="F491" t="str">
            <v/>
          </cell>
          <cell r="G491" t="str">
            <v>송파 안전체험교육관</v>
          </cell>
          <cell r="H491" t="str">
            <v>성내천로35길 53</v>
          </cell>
          <cell r="I491">
            <v>10</v>
          </cell>
          <cell r="J491">
            <v>45</v>
          </cell>
          <cell r="K491" t="str">
            <v>정인선</v>
          </cell>
          <cell r="L491" t="str">
            <v>가능</v>
          </cell>
        </row>
        <row r="492">
          <cell r="E492" t="str">
            <v>송파구58</v>
          </cell>
          <cell r="F492" t="str">
            <v/>
          </cell>
          <cell r="G492" t="str">
            <v>가락시장역 2번 출구</v>
          </cell>
          <cell r="H492" t="str">
            <v>가락동 184-23</v>
          </cell>
          <cell r="I492">
            <v>10</v>
          </cell>
          <cell r="J492">
            <v>45</v>
          </cell>
          <cell r="K492" t="str">
            <v>정인선</v>
          </cell>
          <cell r="L492" t="str">
            <v>불가</v>
          </cell>
          <cell r="P492" t="str">
            <v>가락시장으로 인한, 대형차량 통행 잦음. 교통혼잡지역으로 주정차 불가</v>
          </cell>
        </row>
        <row r="493">
          <cell r="E493" t="str">
            <v>송파구59</v>
          </cell>
          <cell r="F493" t="str">
            <v/>
          </cell>
          <cell r="G493" t="str">
            <v>거여5단지 503동 앞</v>
          </cell>
          <cell r="H493" t="str">
            <v>양산로4길 16</v>
          </cell>
          <cell r="I493">
            <v>10</v>
          </cell>
          <cell r="J493">
            <v>45</v>
          </cell>
          <cell r="K493" t="str">
            <v>정인선</v>
          </cell>
          <cell r="L493" t="str">
            <v>불가</v>
          </cell>
          <cell r="P493" t="str">
            <v>버스전용차로에 따릉이차량이 주차로 인해, 교통혼잡 발생및 버스전용차로 단속카메라에 단속될 우려가 있음</v>
          </cell>
        </row>
        <row r="494">
          <cell r="E494" t="str">
            <v>송파구60</v>
          </cell>
          <cell r="F494" t="str">
            <v/>
          </cell>
          <cell r="G494" t="str">
            <v>올림픽공원 서1문 앞</v>
          </cell>
          <cell r="H494" t="str">
            <v>올림픽로 424</v>
          </cell>
          <cell r="I494">
            <v>10</v>
          </cell>
          <cell r="J494">
            <v>45</v>
          </cell>
          <cell r="K494" t="str">
            <v>정인선</v>
          </cell>
          <cell r="L494" t="str">
            <v>불가</v>
          </cell>
        </row>
        <row r="495">
          <cell r="E495" t="str">
            <v>송파구61</v>
          </cell>
          <cell r="F495" t="str">
            <v/>
          </cell>
          <cell r="G495" t="str">
            <v>올림픽공원 장미광장</v>
          </cell>
          <cell r="H495" t="str">
            <v>방이동 88-18</v>
          </cell>
          <cell r="I495">
            <v>10</v>
          </cell>
          <cell r="J495">
            <v>45</v>
          </cell>
          <cell r="K495" t="str">
            <v>정인선</v>
          </cell>
          <cell r="L495" t="str">
            <v>가능</v>
          </cell>
        </row>
        <row r="496">
          <cell r="E496" t="str">
            <v>송파구62</v>
          </cell>
          <cell r="F496" t="str">
            <v/>
          </cell>
          <cell r="G496" t="str">
            <v>세계로 병원</v>
          </cell>
          <cell r="H496" t="str">
            <v>위례서로 260</v>
          </cell>
          <cell r="I496">
            <v>10</v>
          </cell>
          <cell r="J496">
            <v>45</v>
          </cell>
          <cell r="K496" t="str">
            <v>정인선</v>
          </cell>
          <cell r="L496" t="str">
            <v>조건부가능</v>
          </cell>
          <cell r="P496" t="str">
            <v>향후 보행자 펜스설치시, 관리가 불가능함.</v>
          </cell>
        </row>
        <row r="497">
          <cell r="E497" t="str">
            <v>송파구63</v>
          </cell>
          <cell r="F497" t="str">
            <v/>
          </cell>
          <cell r="G497" t="str">
            <v>위례스타힐스 2508동 부근</v>
          </cell>
          <cell r="H497" t="str">
            <v>위례광장로 215</v>
          </cell>
          <cell r="I497">
            <v>10</v>
          </cell>
          <cell r="J497">
            <v>45</v>
          </cell>
          <cell r="K497" t="str">
            <v>정인선</v>
          </cell>
          <cell r="L497" t="str">
            <v>확인필요</v>
          </cell>
          <cell r="P497" t="str">
            <v>자전거 초과거치시 자전거도로 침범 민원 발생소지 있음</v>
          </cell>
        </row>
        <row r="498">
          <cell r="E498" t="str">
            <v>송파구64</v>
          </cell>
          <cell r="F498" t="str">
            <v/>
          </cell>
          <cell r="G498" t="str">
            <v>위례중앙푸르지오 201동 앞</v>
          </cell>
          <cell r="H498" t="str">
            <v>위례광장로 290</v>
          </cell>
          <cell r="I498">
            <v>15</v>
          </cell>
          <cell r="J498">
            <v>45</v>
          </cell>
          <cell r="K498" t="str">
            <v>정인선</v>
          </cell>
          <cell r="L498" t="str">
            <v>가능</v>
          </cell>
        </row>
        <row r="499">
          <cell r="E499" t="str">
            <v>송파구65</v>
          </cell>
          <cell r="F499" t="str">
            <v/>
          </cell>
          <cell r="G499" t="str">
            <v>위례 포레샤인 1812동 부근</v>
          </cell>
          <cell r="H499" t="str">
            <v>거여동 274</v>
          </cell>
          <cell r="I499">
            <v>15</v>
          </cell>
          <cell r="J499">
            <v>45</v>
          </cell>
          <cell r="K499" t="str">
            <v>정인선</v>
          </cell>
          <cell r="L499" t="str">
            <v>가능</v>
          </cell>
        </row>
        <row r="500">
          <cell r="E500" t="str">
            <v>송파구66</v>
          </cell>
          <cell r="F500" t="str">
            <v/>
          </cell>
          <cell r="G500" t="str">
            <v>위례 포레샤인 2306동 부근</v>
          </cell>
          <cell r="H500" t="str">
            <v>장지동 934</v>
          </cell>
          <cell r="I500">
            <v>10</v>
          </cell>
          <cell r="J500">
            <v>45</v>
          </cell>
          <cell r="K500" t="str">
            <v>정인선</v>
          </cell>
          <cell r="L500" t="str">
            <v>불가</v>
          </cell>
          <cell r="P500" t="str">
            <v>직진및 우회전 교차로로 인해, 주정차 불가능.</v>
          </cell>
        </row>
        <row r="501">
          <cell r="E501" t="str">
            <v>송파구67</v>
          </cell>
          <cell r="F501" t="str">
            <v/>
          </cell>
          <cell r="G501" t="str">
            <v>위례포레샤인 2310동 부근</v>
          </cell>
          <cell r="H501" t="str">
            <v>장지동 592-10</v>
          </cell>
          <cell r="I501">
            <v>10</v>
          </cell>
          <cell r="J501">
            <v>45</v>
          </cell>
          <cell r="K501" t="str">
            <v>정인선</v>
          </cell>
          <cell r="L501" t="str">
            <v>가능</v>
          </cell>
        </row>
        <row r="502">
          <cell r="E502" t="str">
            <v>송파구68</v>
          </cell>
          <cell r="F502" t="str">
            <v/>
          </cell>
          <cell r="G502" t="str">
            <v>아산병원 기숙사 부근</v>
          </cell>
          <cell r="H502" t="str">
            <v>올림픽로43길 88</v>
          </cell>
          <cell r="I502">
            <v>10</v>
          </cell>
          <cell r="J502">
            <v>45</v>
          </cell>
          <cell r="K502" t="str">
            <v>정인선</v>
          </cell>
          <cell r="L502" t="str">
            <v>가능</v>
          </cell>
        </row>
        <row r="503">
          <cell r="E503" t="str">
            <v>용산구1</v>
          </cell>
          <cell r="F503">
            <v>4602</v>
          </cell>
          <cell r="G503" t="str">
            <v>숙명여대앞 버스정류소 주변</v>
          </cell>
          <cell r="H503" t="str">
            <v>청파로47길 99</v>
          </cell>
          <cell r="I503">
            <v>10</v>
          </cell>
          <cell r="J503">
            <v>90</v>
          </cell>
          <cell r="K503" t="str">
            <v>유미숙</v>
          </cell>
          <cell r="L503" t="str">
            <v>가능</v>
          </cell>
          <cell r="M503" t="str">
            <v/>
          </cell>
          <cell r="P503">
            <v>0</v>
          </cell>
        </row>
        <row r="504">
          <cell r="E504" t="str">
            <v>용산구2</v>
          </cell>
          <cell r="F504">
            <v>4603</v>
          </cell>
          <cell r="G504" t="str">
            <v>한강GS에클라트 건너편 교통섬</v>
          </cell>
          <cell r="H504" t="str">
            <v>이촌로1</v>
          </cell>
          <cell r="I504">
            <v>10</v>
          </cell>
          <cell r="J504">
            <v>90</v>
          </cell>
          <cell r="K504" t="str">
            <v>유미숙</v>
          </cell>
          <cell r="L504" t="str">
            <v>가능</v>
          </cell>
          <cell r="M504" t="str">
            <v/>
          </cell>
          <cell r="P504">
            <v>0</v>
          </cell>
        </row>
        <row r="505">
          <cell r="E505" t="str">
            <v>용산구3</v>
          </cell>
          <cell r="F505">
            <v>4604</v>
          </cell>
          <cell r="G505" t="str">
            <v>원효로다목적체육관 앞</v>
          </cell>
          <cell r="H505" t="str">
            <v>원효로3가 54-14</v>
          </cell>
          <cell r="I505">
            <v>10</v>
          </cell>
          <cell r="J505">
            <v>90</v>
          </cell>
          <cell r="K505" t="str">
            <v>유미숙</v>
          </cell>
          <cell r="L505" t="str">
            <v>가능</v>
          </cell>
          <cell r="M505" t="str">
            <v/>
          </cell>
          <cell r="P505">
            <v>0</v>
          </cell>
        </row>
        <row r="506">
          <cell r="E506" t="str">
            <v>용산구4</v>
          </cell>
          <cell r="F506">
            <v>4605</v>
          </cell>
          <cell r="G506" t="str">
            <v>노들섬 다목적홀(동쪽) 숲, 앞</v>
          </cell>
          <cell r="H506" t="str">
            <v>이촌동 303-15</v>
          </cell>
          <cell r="I506">
            <v>10</v>
          </cell>
          <cell r="J506">
            <v>90</v>
          </cell>
          <cell r="K506" t="str">
            <v>유미숙</v>
          </cell>
          <cell r="L506" t="str">
            <v>가능</v>
          </cell>
          <cell r="M506" t="str">
            <v/>
          </cell>
          <cell r="P506">
            <v>0</v>
          </cell>
        </row>
        <row r="507">
          <cell r="E507" t="str">
            <v>용산구5</v>
          </cell>
          <cell r="F507" t="str">
            <v/>
          </cell>
          <cell r="G507" t="str">
            <v>노들섬 서측 앞</v>
          </cell>
          <cell r="H507" t="str">
            <v>이촌동 303-15</v>
          </cell>
          <cell r="I507">
            <v>10</v>
          </cell>
          <cell r="J507">
            <v>45</v>
          </cell>
          <cell r="K507" t="str">
            <v>방경남</v>
          </cell>
          <cell r="L507" t="str">
            <v>불가</v>
          </cell>
          <cell r="M507" t="str">
            <v/>
          </cell>
          <cell r="O507" t="str">
            <v>설치완료</v>
          </cell>
          <cell r="P507" t="str">
            <v>설치완료</v>
          </cell>
        </row>
        <row r="508">
          <cell r="E508" t="str">
            <v>용산구6</v>
          </cell>
          <cell r="F508">
            <v>4606</v>
          </cell>
          <cell r="G508" t="str">
            <v>한강대교 전망대
(노들견우까페)앞</v>
          </cell>
          <cell r="H508" t="str">
            <v>이촌동 361-1</v>
          </cell>
          <cell r="I508">
            <v>10</v>
          </cell>
          <cell r="J508">
            <v>90</v>
          </cell>
          <cell r="K508" t="str">
            <v>유미숙</v>
          </cell>
          <cell r="L508" t="str">
            <v>가능</v>
          </cell>
          <cell r="M508" t="str">
            <v/>
          </cell>
          <cell r="P508">
            <v>0</v>
          </cell>
        </row>
        <row r="509">
          <cell r="E509" t="str">
            <v>용산구7</v>
          </cell>
          <cell r="F509">
            <v>4607</v>
          </cell>
          <cell r="G509" t="str">
            <v>국립중앙박물관 -용산가족공원 앞</v>
          </cell>
          <cell r="H509" t="str">
            <v>용산동6가 11-438</v>
          </cell>
          <cell r="I509">
            <v>10</v>
          </cell>
          <cell r="J509">
            <v>90</v>
          </cell>
          <cell r="K509" t="str">
            <v>유미숙</v>
          </cell>
          <cell r="L509" t="str">
            <v>가능</v>
          </cell>
          <cell r="M509" t="str">
            <v/>
          </cell>
          <cell r="P509">
            <v>0</v>
          </cell>
        </row>
        <row r="510">
          <cell r="E510" t="str">
            <v>용산구8</v>
          </cell>
          <cell r="F510">
            <v>4608</v>
          </cell>
          <cell r="G510" t="str">
            <v>국립중앙박물관 정문 앞</v>
          </cell>
          <cell r="H510" t="str">
            <v>용산동6가 11-438</v>
          </cell>
          <cell r="I510">
            <v>10</v>
          </cell>
          <cell r="J510">
            <v>90</v>
          </cell>
          <cell r="K510" t="str">
            <v>유미숙</v>
          </cell>
          <cell r="L510" t="str">
            <v>가능</v>
          </cell>
          <cell r="M510" t="str">
            <v/>
          </cell>
          <cell r="P510">
            <v>0</v>
          </cell>
        </row>
        <row r="511">
          <cell r="E511" t="str">
            <v>용산구9</v>
          </cell>
          <cell r="F511">
            <v>4609</v>
          </cell>
          <cell r="G511" t="str">
            <v>파크타워 104동 앞</v>
          </cell>
          <cell r="H511" t="str">
            <v>서빙고로 69</v>
          </cell>
          <cell r="I511">
            <v>10</v>
          </cell>
          <cell r="J511">
            <v>90</v>
          </cell>
          <cell r="K511" t="str">
            <v>유미숙</v>
          </cell>
          <cell r="L511" t="str">
            <v>가능</v>
          </cell>
          <cell r="M511" t="str">
            <v/>
          </cell>
          <cell r="P511">
            <v>0</v>
          </cell>
        </row>
        <row r="512">
          <cell r="E512" t="str">
            <v>용산구10</v>
          </cell>
          <cell r="F512">
            <v>4610</v>
          </cell>
          <cell r="G512" t="str">
            <v>한남나인원 105동 앞</v>
          </cell>
          <cell r="H512" t="str">
            <v>한남대로 91</v>
          </cell>
          <cell r="I512">
            <v>10</v>
          </cell>
          <cell r="J512">
            <v>90</v>
          </cell>
          <cell r="K512" t="str">
            <v>유미숙</v>
          </cell>
          <cell r="L512" t="str">
            <v>가능</v>
          </cell>
          <cell r="M512" t="str">
            <v/>
          </cell>
          <cell r="O512" t="str">
            <v>(사업승인조건에 따른 설치)</v>
          </cell>
          <cell r="P512">
            <v>0</v>
          </cell>
        </row>
        <row r="513">
          <cell r="E513" t="str">
            <v>용산구11</v>
          </cell>
          <cell r="F513">
            <v>4611</v>
          </cell>
          <cell r="G513" t="str">
            <v>국제루터교회 앞</v>
          </cell>
          <cell r="H513" t="str">
            <v>한남대로 148</v>
          </cell>
          <cell r="I513">
            <v>10</v>
          </cell>
          <cell r="J513">
            <v>90</v>
          </cell>
          <cell r="K513" t="str">
            <v>유미숙</v>
          </cell>
          <cell r="L513" t="str">
            <v>가능</v>
          </cell>
          <cell r="M513" t="str">
            <v/>
          </cell>
          <cell r="P513">
            <v>0</v>
          </cell>
        </row>
        <row r="514">
          <cell r="E514" t="str">
            <v>용산구12</v>
          </cell>
          <cell r="F514">
            <v>4612</v>
          </cell>
          <cell r="G514" t="str">
            <v>한남 준 J.FSS 앞</v>
          </cell>
          <cell r="H514" t="str">
            <v>이태원로 55</v>
          </cell>
          <cell r="I514">
            <v>10</v>
          </cell>
          <cell r="J514">
            <v>90</v>
          </cell>
          <cell r="K514" t="str">
            <v>유미숙</v>
          </cell>
          <cell r="L514" t="str">
            <v>가능</v>
          </cell>
          <cell r="M514" t="str">
            <v/>
          </cell>
          <cell r="P514">
            <v>0</v>
          </cell>
        </row>
        <row r="515">
          <cell r="E515" t="str">
            <v>용산구13</v>
          </cell>
          <cell r="F515">
            <v>4613</v>
          </cell>
          <cell r="G515" t="str">
            <v>서울갤러리아 앞</v>
          </cell>
          <cell r="H515" t="str">
            <v>이태원로 239</v>
          </cell>
          <cell r="I515">
            <v>7</v>
          </cell>
          <cell r="J515">
            <v>90</v>
          </cell>
          <cell r="K515" t="str">
            <v>유미숙</v>
          </cell>
          <cell r="L515" t="str">
            <v>가능</v>
          </cell>
          <cell r="M515" t="str">
            <v/>
          </cell>
          <cell r="P515">
            <v>0</v>
          </cell>
        </row>
        <row r="516">
          <cell r="E516" t="str">
            <v>용산구14</v>
          </cell>
          <cell r="F516">
            <v>4614</v>
          </cell>
          <cell r="G516" t="str">
            <v>동빙고 푸르지오아파트202동앞</v>
          </cell>
          <cell r="H516" t="str">
            <v>녹사평대로 66</v>
          </cell>
          <cell r="I516">
            <v>10</v>
          </cell>
          <cell r="J516">
            <v>90</v>
          </cell>
          <cell r="K516" t="str">
            <v>유미숙</v>
          </cell>
          <cell r="L516" t="str">
            <v>가능</v>
          </cell>
          <cell r="M516" t="str">
            <v/>
          </cell>
          <cell r="P516">
            <v>0</v>
          </cell>
        </row>
        <row r="517">
          <cell r="E517" t="str">
            <v>용산구15</v>
          </cell>
          <cell r="F517">
            <v>4615</v>
          </cell>
          <cell r="G517" t="str">
            <v>크라운호텔앞 버스정류소</v>
          </cell>
          <cell r="H517" t="str">
            <v>녹사평대로 140</v>
          </cell>
          <cell r="I517">
            <v>7</v>
          </cell>
          <cell r="J517">
            <v>45</v>
          </cell>
          <cell r="K517" t="str">
            <v>유미숙</v>
          </cell>
          <cell r="L517" t="str">
            <v>가능</v>
          </cell>
          <cell r="M517" t="str">
            <v/>
          </cell>
          <cell r="P517">
            <v>0</v>
          </cell>
        </row>
        <row r="518">
          <cell r="E518" t="str">
            <v>용산구16</v>
          </cell>
          <cell r="F518">
            <v>4616</v>
          </cell>
          <cell r="G518" t="str">
            <v>신용산지하차도 앞</v>
          </cell>
          <cell r="H518" t="str">
            <v>한강로3가 6</v>
          </cell>
          <cell r="I518">
            <v>15</v>
          </cell>
          <cell r="J518">
            <v>90</v>
          </cell>
          <cell r="K518" t="str">
            <v>유미숙</v>
          </cell>
          <cell r="L518" t="str">
            <v>가능</v>
          </cell>
          <cell r="M518" t="str">
            <v/>
          </cell>
          <cell r="P518">
            <v>0</v>
          </cell>
        </row>
        <row r="519">
          <cell r="E519" t="str">
            <v>용산구17</v>
          </cell>
          <cell r="F519">
            <v>4617</v>
          </cell>
          <cell r="G519" t="str">
            <v>동원베네스트 건너편</v>
          </cell>
          <cell r="H519" t="str">
            <v>한강로3가 37-2</v>
          </cell>
          <cell r="I519">
            <v>6</v>
          </cell>
          <cell r="J519">
            <v>90</v>
          </cell>
          <cell r="K519" t="str">
            <v>유미숙</v>
          </cell>
          <cell r="L519" t="str">
            <v>가능</v>
          </cell>
          <cell r="M519" t="str">
            <v/>
          </cell>
          <cell r="P519">
            <v>0</v>
          </cell>
        </row>
        <row r="520">
          <cell r="E520" t="str">
            <v>용산구18</v>
          </cell>
          <cell r="F520">
            <v>4618</v>
          </cell>
          <cell r="G520" t="str">
            <v>풍전아파트 건너편</v>
          </cell>
          <cell r="H520" t="str">
            <v>원효로4가 114-38</v>
          </cell>
          <cell r="I520">
            <v>10</v>
          </cell>
          <cell r="J520">
            <v>90</v>
          </cell>
          <cell r="K520" t="str">
            <v>유미숙</v>
          </cell>
          <cell r="L520" t="str">
            <v>가능</v>
          </cell>
          <cell r="M520" t="str">
            <v/>
          </cell>
          <cell r="P520">
            <v>0</v>
          </cell>
        </row>
        <row r="521">
          <cell r="E521" t="str">
            <v>용산구19</v>
          </cell>
          <cell r="F521" t="str">
            <v/>
          </cell>
          <cell r="G521" t="str">
            <v>우성아파트 101동 앞</v>
          </cell>
          <cell r="H521" t="str">
            <v>이촌로 193</v>
          </cell>
          <cell r="I521">
            <v>10</v>
          </cell>
          <cell r="J521">
            <v>45</v>
          </cell>
          <cell r="K521" t="str">
            <v>유미숙</v>
          </cell>
          <cell r="L521" t="str">
            <v>조건부가능</v>
          </cell>
          <cell r="M521" t="str">
            <v/>
          </cell>
          <cell r="P521" t="str">
            <v>펜스로 인해 상하차불가</v>
          </cell>
        </row>
        <row r="522">
          <cell r="E522" t="str">
            <v>용산구20</v>
          </cell>
          <cell r="F522" t="str">
            <v/>
          </cell>
          <cell r="G522" t="str">
            <v>삼일교회 앞</v>
          </cell>
          <cell r="H522" t="str">
            <v>청파로 304</v>
          </cell>
          <cell r="I522">
            <v>10</v>
          </cell>
          <cell r="J522">
            <v>90</v>
          </cell>
          <cell r="K522" t="str">
            <v>유미숙</v>
          </cell>
          <cell r="L522" t="str">
            <v>조건부가능</v>
          </cell>
          <cell r="M522" t="str">
            <v/>
          </cell>
          <cell r="P522" t="str">
            <v>펜스로 인해 상하차불가</v>
          </cell>
        </row>
        <row r="523">
          <cell r="E523" t="str">
            <v>용산구21</v>
          </cell>
          <cell r="F523" t="str">
            <v/>
          </cell>
          <cell r="G523" t="str">
            <v>동서골프연습장 앞</v>
          </cell>
          <cell r="H523" t="str">
            <v>청파로 312</v>
          </cell>
          <cell r="I523">
            <v>10</v>
          </cell>
          <cell r="J523">
            <v>45</v>
          </cell>
          <cell r="K523" t="str">
            <v>유미숙</v>
          </cell>
          <cell r="L523" t="str">
            <v>조건부가능</v>
          </cell>
          <cell r="M523" t="str">
            <v/>
          </cell>
          <cell r="P523" t="str">
            <v>펜스로 인해 상하차불가</v>
          </cell>
        </row>
        <row r="524">
          <cell r="E524" t="str">
            <v>용산구22</v>
          </cell>
          <cell r="F524" t="str">
            <v/>
          </cell>
          <cell r="G524" t="str">
            <v>세계평화통일가정연합본부</v>
          </cell>
          <cell r="H524" t="str">
            <v>청파로 319</v>
          </cell>
          <cell r="I524">
            <v>7</v>
          </cell>
          <cell r="J524">
            <v>45</v>
          </cell>
          <cell r="K524" t="str">
            <v>유미숙</v>
          </cell>
          <cell r="L524" t="str">
            <v>불가</v>
          </cell>
          <cell r="M524" t="str">
            <v/>
          </cell>
          <cell r="P524" t="str">
            <v>펜스로 인해 상하차불가,오르막 경사 심함</v>
          </cell>
        </row>
        <row r="525">
          <cell r="E525" t="str">
            <v>용산구23</v>
          </cell>
          <cell r="F525" t="str">
            <v/>
          </cell>
          <cell r="G525" t="str">
            <v>힐튼호텔 삼거리</v>
          </cell>
          <cell r="H525" t="str">
            <v>소월로 56</v>
          </cell>
          <cell r="I525">
            <v>10</v>
          </cell>
          <cell r="J525">
            <v>90</v>
          </cell>
          <cell r="K525" t="str">
            <v>유미숙</v>
          </cell>
          <cell r="L525" t="str">
            <v>불가</v>
          </cell>
          <cell r="M525" t="str">
            <v/>
          </cell>
          <cell r="P525" t="str">
            <v>펜스로 인해 상하차불가</v>
          </cell>
        </row>
        <row r="526">
          <cell r="E526" t="str">
            <v>용산구24</v>
          </cell>
          <cell r="F526" t="str">
            <v/>
          </cell>
          <cell r="G526" t="str">
            <v>이촌지하차도 입구(온누리교회)</v>
          </cell>
          <cell r="H526" t="str">
            <v>이촌로 343-20</v>
          </cell>
          <cell r="I526">
            <v>7</v>
          </cell>
          <cell r="J526">
            <v>45</v>
          </cell>
          <cell r="K526" t="str">
            <v>유미숙</v>
          </cell>
          <cell r="L526" t="str">
            <v>조건부가능</v>
          </cell>
          <cell r="M526" t="str">
            <v/>
          </cell>
          <cell r="P526" t="str">
            <v>펜스로 인해 상하차불가 (대여소명 변경필요=&gt; 한강트럼프월드3앞)</v>
          </cell>
        </row>
        <row r="527">
          <cell r="E527" t="str">
            <v>용산구25</v>
          </cell>
          <cell r="F527">
            <v>4619</v>
          </cell>
          <cell r="G527" t="str">
            <v>대우월드마크 앞</v>
          </cell>
          <cell r="H527" t="str">
            <v>한강대로 26</v>
          </cell>
          <cell r="I527">
            <v>10</v>
          </cell>
          <cell r="J527">
            <v>90</v>
          </cell>
          <cell r="K527" t="str">
            <v>유미숙</v>
          </cell>
          <cell r="L527" t="str">
            <v>가능</v>
          </cell>
          <cell r="M527" t="str">
            <v/>
          </cell>
          <cell r="P527">
            <v>0</v>
          </cell>
        </row>
        <row r="528">
          <cell r="E528" t="str">
            <v>용산구26</v>
          </cell>
          <cell r="F528">
            <v>4620</v>
          </cell>
          <cell r="G528" t="str">
            <v>삼각지역 14번 출구 앞(교통섬)</v>
          </cell>
          <cell r="H528" t="str">
            <v>이태원로 6</v>
          </cell>
          <cell r="I528">
            <v>8</v>
          </cell>
          <cell r="J528">
            <v>45</v>
          </cell>
          <cell r="K528" t="str">
            <v>유미숙</v>
          </cell>
          <cell r="L528" t="str">
            <v>가능</v>
          </cell>
          <cell r="M528" t="str">
            <v/>
          </cell>
          <cell r="P528">
            <v>0</v>
          </cell>
        </row>
        <row r="529">
          <cell r="E529" t="str">
            <v>용산구27</v>
          </cell>
          <cell r="F529">
            <v>4621</v>
          </cell>
          <cell r="G529" t="str">
            <v>남산도서관 앞</v>
          </cell>
          <cell r="H529" t="str">
            <v>소월로109</v>
          </cell>
          <cell r="I529">
            <v>10</v>
          </cell>
          <cell r="J529">
            <v>90</v>
          </cell>
          <cell r="K529" t="str">
            <v>유미숙</v>
          </cell>
          <cell r="L529" t="str">
            <v>가능</v>
          </cell>
          <cell r="M529" t="str">
            <v/>
          </cell>
          <cell r="P529">
            <v>0</v>
          </cell>
        </row>
        <row r="530">
          <cell r="E530" t="str">
            <v>용산구28</v>
          </cell>
          <cell r="F530">
            <v>4622</v>
          </cell>
          <cell r="G530" t="str">
            <v>한강중학교 앞 버스정류장</v>
          </cell>
          <cell r="H530" t="str">
            <v>녹사평대로73</v>
          </cell>
          <cell r="I530">
            <v>6</v>
          </cell>
          <cell r="J530">
            <v>45</v>
          </cell>
          <cell r="K530" t="str">
            <v>유미숙</v>
          </cell>
          <cell r="L530" t="str">
            <v>가능</v>
          </cell>
          <cell r="M530" t="str">
            <v/>
          </cell>
          <cell r="P530">
            <v>0</v>
          </cell>
        </row>
        <row r="531">
          <cell r="E531" t="str">
            <v>용산구29</v>
          </cell>
          <cell r="F531">
            <v>4623</v>
          </cell>
          <cell r="G531" t="str">
            <v>라인프랜즈이태원점 앞</v>
          </cell>
          <cell r="H531" t="str">
            <v>이태원로200</v>
          </cell>
          <cell r="I531">
            <v>10</v>
          </cell>
          <cell r="J531">
            <v>90</v>
          </cell>
          <cell r="K531" t="str">
            <v>유미숙</v>
          </cell>
          <cell r="L531" t="str">
            <v>가능</v>
          </cell>
          <cell r="M531" t="str">
            <v/>
          </cell>
          <cell r="P531">
            <v>0</v>
          </cell>
        </row>
        <row r="532">
          <cell r="E532" t="str">
            <v>용산구30</v>
          </cell>
          <cell r="F532">
            <v>4624</v>
          </cell>
          <cell r="G532" t="str">
            <v>용산롯데캐슬센터포레 101동앞</v>
          </cell>
          <cell r="H532" t="str">
            <v>백범로313</v>
          </cell>
          <cell r="I532">
            <v>10</v>
          </cell>
          <cell r="J532">
            <v>90</v>
          </cell>
          <cell r="K532" t="str">
            <v>유미숙</v>
          </cell>
          <cell r="L532" t="str">
            <v>가능</v>
          </cell>
          <cell r="M532" t="str">
            <v/>
          </cell>
          <cell r="P532">
            <v>0</v>
          </cell>
        </row>
        <row r="533">
          <cell r="E533" t="str">
            <v>용산구31</v>
          </cell>
          <cell r="F533">
            <v>4625</v>
          </cell>
          <cell r="G533" t="str">
            <v>용산공원갤러리앞</v>
          </cell>
          <cell r="H533" t="str">
            <v>한강로1가 1-1</v>
          </cell>
          <cell r="I533">
            <v>10</v>
          </cell>
          <cell r="J533">
            <v>45</v>
          </cell>
          <cell r="K533" t="str">
            <v>유미숙</v>
          </cell>
          <cell r="L533" t="str">
            <v>가능</v>
          </cell>
          <cell r="M533" t="str">
            <v/>
          </cell>
          <cell r="P533">
            <v>0</v>
          </cell>
        </row>
        <row r="534">
          <cell r="E534" t="str">
            <v>용산구32</v>
          </cell>
          <cell r="F534">
            <v>4626</v>
          </cell>
          <cell r="G534" t="str">
            <v>용산e-편한세상 진입로앞</v>
          </cell>
          <cell r="H534" t="str">
            <v>원효로2가 1-95</v>
          </cell>
          <cell r="I534">
            <v>10</v>
          </cell>
          <cell r="J534">
            <v>90</v>
          </cell>
          <cell r="K534" t="str">
            <v>유미숙</v>
          </cell>
          <cell r="L534" t="str">
            <v>가능</v>
          </cell>
          <cell r="M534" t="str">
            <v/>
          </cell>
          <cell r="P534">
            <v>0</v>
          </cell>
        </row>
        <row r="535">
          <cell r="E535" t="str">
            <v>용산구33</v>
          </cell>
          <cell r="F535">
            <v>4627</v>
          </cell>
          <cell r="G535" t="str">
            <v>효창공원앞역 5번출구 옆</v>
          </cell>
          <cell r="H535" t="str">
            <v>효창동 12-14</v>
          </cell>
          <cell r="I535">
            <v>7</v>
          </cell>
          <cell r="J535">
            <v>90</v>
          </cell>
          <cell r="K535" t="str">
            <v>유미숙</v>
          </cell>
          <cell r="L535" t="str">
            <v>가능</v>
          </cell>
          <cell r="M535" t="str">
            <v/>
          </cell>
          <cell r="P535">
            <v>0</v>
          </cell>
        </row>
        <row r="536">
          <cell r="E536" t="str">
            <v>용산구34</v>
          </cell>
          <cell r="F536" t="str">
            <v/>
          </cell>
          <cell r="G536" t="str">
            <v>한강중학교 버스정류소(03155)</v>
          </cell>
          <cell r="H536" t="str">
            <v>동빙고동 7-43</v>
          </cell>
          <cell r="I536">
            <v>9</v>
          </cell>
          <cell r="J536">
            <v>90</v>
          </cell>
          <cell r="K536" t="str">
            <v>유미숙</v>
          </cell>
          <cell r="L536" t="str">
            <v>확인필요</v>
          </cell>
          <cell r="M536" t="str">
            <v/>
          </cell>
          <cell r="P536" t="str">
            <v>자치구 일반거치대 철거시 설치가능</v>
          </cell>
        </row>
        <row r="537">
          <cell r="E537" t="str">
            <v>용산구35</v>
          </cell>
          <cell r="F537">
            <v>4628</v>
          </cell>
          <cell r="G537" t="str">
            <v>신용산역2번 출구</v>
          </cell>
          <cell r="H537" t="str">
            <v>한강대로 191</v>
          </cell>
          <cell r="I537">
            <v>6</v>
          </cell>
          <cell r="J537">
            <v>90</v>
          </cell>
          <cell r="K537" t="str">
            <v>유미숙</v>
          </cell>
          <cell r="L537" t="str">
            <v>가능</v>
          </cell>
          <cell r="M537" t="str">
            <v/>
          </cell>
          <cell r="P537">
            <v>0</v>
          </cell>
        </row>
        <row r="538">
          <cell r="E538" t="str">
            <v>용산구36</v>
          </cell>
          <cell r="F538">
            <v>4629</v>
          </cell>
          <cell r="G538" t="str">
            <v>한강초교보도육교 앞</v>
          </cell>
          <cell r="H538" t="str">
            <v>한강대로 52-1</v>
          </cell>
          <cell r="I538">
            <v>8</v>
          </cell>
          <cell r="J538">
            <v>90</v>
          </cell>
          <cell r="K538" t="str">
            <v>유미숙</v>
          </cell>
          <cell r="L538" t="str">
            <v>가능</v>
          </cell>
          <cell r="M538" t="str">
            <v/>
          </cell>
          <cell r="P538">
            <v>0</v>
          </cell>
        </row>
        <row r="539">
          <cell r="E539" t="str">
            <v>용산구37</v>
          </cell>
          <cell r="F539">
            <v>4630</v>
          </cell>
          <cell r="G539" t="str">
            <v>삼성테마트상가 앞</v>
          </cell>
          <cell r="H539" t="str">
            <v>원효로 51</v>
          </cell>
          <cell r="I539">
            <v>10</v>
          </cell>
          <cell r="J539">
            <v>90</v>
          </cell>
          <cell r="K539" t="str">
            <v>유미숙</v>
          </cell>
          <cell r="L539" t="str">
            <v>가능</v>
          </cell>
          <cell r="M539" t="str">
            <v/>
          </cell>
          <cell r="P539">
            <v>0</v>
          </cell>
        </row>
        <row r="540">
          <cell r="E540" t="str">
            <v>은평구1</v>
          </cell>
          <cell r="F540" t="str">
            <v/>
          </cell>
          <cell r="G540" t="str">
            <v>다이소앞</v>
          </cell>
          <cell r="H540" t="str">
            <v>은평로127</v>
          </cell>
          <cell r="I540">
            <v>10</v>
          </cell>
          <cell r="J540">
            <v>45</v>
          </cell>
          <cell r="K540" t="str">
            <v>정기준</v>
          </cell>
          <cell r="L540" t="str">
            <v>가능</v>
          </cell>
          <cell r="M540" t="str">
            <v/>
          </cell>
          <cell r="P540">
            <v>0</v>
          </cell>
        </row>
        <row r="541">
          <cell r="E541" t="str">
            <v>은평구2</v>
          </cell>
          <cell r="F541" t="str">
            <v/>
          </cell>
          <cell r="G541" t="str">
            <v>녹번역1번출구앞</v>
          </cell>
          <cell r="H541" t="str">
            <v>통일로</v>
          </cell>
          <cell r="I541">
            <v>10</v>
          </cell>
          <cell r="J541">
            <v>90</v>
          </cell>
          <cell r="K541" t="str">
            <v>정기준</v>
          </cell>
          <cell r="L541" t="str">
            <v>가능</v>
          </cell>
          <cell r="M541" t="str">
            <v/>
          </cell>
          <cell r="P541">
            <v>0</v>
          </cell>
        </row>
        <row r="542">
          <cell r="E542" t="str">
            <v>은평구3</v>
          </cell>
          <cell r="F542" t="str">
            <v/>
          </cell>
          <cell r="G542" t="str">
            <v>커피데이응암동지점</v>
          </cell>
          <cell r="H542" t="str">
            <v>응암로291</v>
          </cell>
          <cell r="I542">
            <v>10</v>
          </cell>
          <cell r="J542">
            <v>90</v>
          </cell>
          <cell r="K542" t="str">
            <v>정기준</v>
          </cell>
          <cell r="L542" t="str">
            <v>가능</v>
          </cell>
          <cell r="M542" t="str">
            <v/>
          </cell>
          <cell r="P542">
            <v>0</v>
          </cell>
        </row>
        <row r="543">
          <cell r="E543" t="str">
            <v>은평구4</v>
          </cell>
          <cell r="F543" t="str">
            <v/>
          </cell>
          <cell r="G543" t="str">
            <v>신도중학교정류장</v>
          </cell>
          <cell r="H543" t="str">
            <v>진관1로77-30</v>
          </cell>
          <cell r="I543">
            <v>10</v>
          </cell>
          <cell r="J543">
            <v>90</v>
          </cell>
          <cell r="K543" t="str">
            <v>정기준</v>
          </cell>
          <cell r="L543" t="str">
            <v>가능</v>
          </cell>
          <cell r="M543" t="str">
            <v/>
          </cell>
          <cell r="P543">
            <v>0</v>
          </cell>
        </row>
        <row r="544">
          <cell r="E544" t="str">
            <v>은평구5</v>
          </cell>
          <cell r="F544" t="str">
            <v/>
          </cell>
          <cell r="G544" t="str">
            <v>디지털미디어시티역(경의선)앞</v>
          </cell>
          <cell r="H544" t="str">
            <v>은평구 수색로193</v>
          </cell>
          <cell r="I544">
            <v>10</v>
          </cell>
          <cell r="J544">
            <v>90</v>
          </cell>
          <cell r="K544" t="str">
            <v>정기준</v>
          </cell>
          <cell r="L544" t="str">
            <v>가능</v>
          </cell>
          <cell r="M544" t="str">
            <v/>
          </cell>
          <cell r="P544">
            <v>0</v>
          </cell>
        </row>
        <row r="545">
          <cell r="E545" t="str">
            <v>은평구6</v>
          </cell>
          <cell r="F545" t="str">
            <v/>
          </cell>
          <cell r="G545" t="str">
            <v>LG전자불광본점앞</v>
          </cell>
          <cell r="H545" t="str">
            <v>불광로</v>
          </cell>
          <cell r="I545">
            <v>10</v>
          </cell>
          <cell r="J545">
            <v>90</v>
          </cell>
          <cell r="K545" t="str">
            <v>정기준</v>
          </cell>
          <cell r="L545" t="str">
            <v>가능</v>
          </cell>
          <cell r="M545" t="str">
            <v/>
          </cell>
          <cell r="P545">
            <v>0</v>
          </cell>
        </row>
        <row r="546">
          <cell r="E546" t="str">
            <v>은평구7</v>
          </cell>
          <cell r="F546" t="str">
            <v/>
          </cell>
          <cell r="G546" t="str">
            <v>삼성디지털은평불광점앞</v>
          </cell>
          <cell r="H546" t="str">
            <v>통일로760</v>
          </cell>
          <cell r="I546">
            <v>10</v>
          </cell>
          <cell r="J546">
            <v>45</v>
          </cell>
          <cell r="K546" t="str">
            <v>정기준</v>
          </cell>
          <cell r="L546" t="str">
            <v>가능</v>
          </cell>
          <cell r="M546" t="str">
            <v/>
          </cell>
          <cell r="P546">
            <v>0</v>
          </cell>
        </row>
        <row r="547">
          <cell r="E547" t="str">
            <v>은평구8</v>
          </cell>
          <cell r="F547" t="str">
            <v/>
          </cell>
          <cell r="G547" t="str">
            <v>더위일아파트앞</v>
          </cell>
          <cell r="H547" t="str">
            <v>은평로194</v>
          </cell>
          <cell r="I547">
            <v>10</v>
          </cell>
          <cell r="J547">
            <v>45</v>
          </cell>
          <cell r="K547" t="str">
            <v>정기준</v>
          </cell>
          <cell r="L547" t="str">
            <v>가능</v>
          </cell>
          <cell r="M547" t="str">
            <v/>
          </cell>
          <cell r="P547">
            <v>0</v>
          </cell>
        </row>
        <row r="548">
          <cell r="E548" t="str">
            <v>은평구9</v>
          </cell>
          <cell r="F548" t="str">
            <v/>
          </cell>
          <cell r="G548" t="str">
            <v>김혜영손뜨개 앞</v>
          </cell>
          <cell r="H548" t="str">
            <v>은평로85 CJ드림시티 A동</v>
          </cell>
          <cell r="I548">
            <v>10</v>
          </cell>
          <cell r="J548">
            <v>45</v>
          </cell>
          <cell r="K548" t="str">
            <v>정기준</v>
          </cell>
          <cell r="L548" t="str">
            <v>가능</v>
          </cell>
          <cell r="M548" t="str">
            <v/>
          </cell>
          <cell r="P548">
            <v>0</v>
          </cell>
        </row>
        <row r="549">
          <cell r="E549" t="str">
            <v>은평구10</v>
          </cell>
          <cell r="F549" t="str">
            <v/>
          </cell>
          <cell r="G549" t="str">
            <v>보스톤 탑치과의원 앞</v>
          </cell>
          <cell r="H549" t="str">
            <v>통일로835</v>
          </cell>
          <cell r="I549">
            <v>10</v>
          </cell>
          <cell r="J549">
            <v>45</v>
          </cell>
          <cell r="K549" t="str">
            <v>정기준</v>
          </cell>
          <cell r="L549" t="str">
            <v>불가</v>
          </cell>
          <cell r="M549" t="str">
            <v/>
          </cell>
          <cell r="P549" t="str">
            <v>인근대여소 12m
(922 연신내역 4번출구)</v>
          </cell>
        </row>
        <row r="550">
          <cell r="E550" t="str">
            <v>은평구11</v>
          </cell>
          <cell r="F550" t="str">
            <v/>
          </cell>
          <cell r="G550" t="str">
            <v>은평발달장애인평생교육센터앞</v>
          </cell>
          <cell r="H550" t="str">
            <v>통일로934</v>
          </cell>
          <cell r="I550">
            <v>10</v>
          </cell>
          <cell r="J550">
            <v>45</v>
          </cell>
          <cell r="K550" t="str">
            <v>정기준</v>
          </cell>
          <cell r="L550" t="str">
            <v>가능</v>
          </cell>
          <cell r="M550" t="str">
            <v/>
          </cell>
          <cell r="P550">
            <v>0</v>
          </cell>
        </row>
        <row r="551">
          <cell r="E551" t="str">
            <v>은평구12</v>
          </cell>
          <cell r="F551" t="str">
            <v/>
          </cell>
          <cell r="G551" t="str">
            <v>폭포동입구 교차로</v>
          </cell>
          <cell r="H551" t="str">
            <v>연서로</v>
          </cell>
          <cell r="I551">
            <v>10</v>
          </cell>
          <cell r="J551">
            <v>45</v>
          </cell>
          <cell r="K551" t="str">
            <v>정기준</v>
          </cell>
          <cell r="L551" t="str">
            <v>가능</v>
          </cell>
          <cell r="M551" t="str">
            <v/>
          </cell>
          <cell r="P551">
            <v>0</v>
          </cell>
        </row>
        <row r="552">
          <cell r="E552" t="str">
            <v>은평구13</v>
          </cell>
          <cell r="F552" t="str">
            <v/>
          </cell>
          <cell r="G552" t="str">
            <v>기자촌사거리</v>
          </cell>
          <cell r="H552" t="str">
            <v>진관2로</v>
          </cell>
          <cell r="I552">
            <v>10</v>
          </cell>
          <cell r="J552">
            <v>45</v>
          </cell>
          <cell r="K552" t="str">
            <v>정기준</v>
          </cell>
          <cell r="L552" t="str">
            <v>가능</v>
          </cell>
          <cell r="M552" t="str">
            <v/>
          </cell>
          <cell r="P552">
            <v>0</v>
          </cell>
        </row>
        <row r="553">
          <cell r="E553" t="str">
            <v>은평구14</v>
          </cell>
          <cell r="F553" t="str">
            <v/>
          </cell>
          <cell r="G553" t="str">
            <v>박석고개 교차로</v>
          </cell>
          <cell r="H553" t="str">
            <v>통일로937</v>
          </cell>
          <cell r="I553">
            <v>10</v>
          </cell>
          <cell r="J553">
            <v>45</v>
          </cell>
          <cell r="K553" t="str">
            <v>정기준</v>
          </cell>
          <cell r="L553" t="str">
            <v>가능</v>
          </cell>
          <cell r="M553" t="str">
            <v/>
          </cell>
          <cell r="P553">
            <v>0</v>
          </cell>
        </row>
        <row r="554">
          <cell r="E554" t="str">
            <v>은평구15</v>
          </cell>
          <cell r="F554" t="str">
            <v/>
          </cell>
          <cell r="G554" t="str">
            <v>은평뉴타운구파발9단지 928동앞</v>
          </cell>
          <cell r="I554">
            <v>10</v>
          </cell>
          <cell r="J554">
            <v>45</v>
          </cell>
          <cell r="K554" t="str">
            <v>정기준</v>
          </cell>
          <cell r="L554" t="str">
            <v>불가</v>
          </cell>
          <cell r="M554" t="str">
            <v/>
          </cell>
          <cell r="P554" t="str">
            <v>작업시 우회전차량
통행불가</v>
          </cell>
        </row>
        <row r="555">
          <cell r="E555" t="str">
            <v>은평구16</v>
          </cell>
          <cell r="F555" t="str">
            <v/>
          </cell>
          <cell r="G555" t="str">
            <v>은평인공암벽장앞</v>
          </cell>
          <cell r="H555" t="str">
            <v>통일로</v>
          </cell>
          <cell r="I555">
            <v>10</v>
          </cell>
          <cell r="J555">
            <v>45</v>
          </cell>
          <cell r="K555" t="str">
            <v>정기준</v>
          </cell>
          <cell r="L555" t="str">
            <v>불가</v>
          </cell>
          <cell r="M555" t="str">
            <v/>
          </cell>
          <cell r="P555" t="str">
            <v>펜스, 주차불가</v>
          </cell>
        </row>
        <row r="556">
          <cell r="E556" t="str">
            <v>은평구17</v>
          </cell>
          <cell r="F556" t="str">
            <v/>
          </cell>
          <cell r="G556" t="str">
            <v>구파발역 3번출구앞</v>
          </cell>
          <cell r="I556">
            <v>10</v>
          </cell>
          <cell r="J556">
            <v>45</v>
          </cell>
          <cell r="K556" t="str">
            <v>정기준</v>
          </cell>
          <cell r="L556" t="str">
            <v>가능</v>
          </cell>
          <cell r="M556" t="str">
            <v/>
          </cell>
          <cell r="P556">
            <v>0</v>
          </cell>
        </row>
        <row r="557">
          <cell r="E557" t="str">
            <v>은평구18</v>
          </cell>
          <cell r="F557" t="str">
            <v/>
          </cell>
          <cell r="G557" t="str">
            <v>기자촌사거리</v>
          </cell>
          <cell r="H557" t="str">
            <v>진관2로</v>
          </cell>
          <cell r="I557">
            <v>10</v>
          </cell>
          <cell r="J557">
            <v>45</v>
          </cell>
          <cell r="K557" t="str">
            <v>정기준</v>
          </cell>
          <cell r="L557" t="str">
            <v>가능</v>
          </cell>
          <cell r="M557" t="str">
            <v/>
          </cell>
          <cell r="P557">
            <v>0</v>
          </cell>
        </row>
        <row r="558">
          <cell r="E558" t="str">
            <v>은평구19</v>
          </cell>
          <cell r="F558" t="str">
            <v/>
          </cell>
          <cell r="G558" t="str">
            <v>신도근린공원앞</v>
          </cell>
          <cell r="H558" t="str">
            <v>진관2로</v>
          </cell>
          <cell r="I558">
            <v>10</v>
          </cell>
          <cell r="J558">
            <v>45</v>
          </cell>
          <cell r="K558" t="str">
            <v>정기준</v>
          </cell>
          <cell r="L558" t="str">
            <v>가능</v>
          </cell>
          <cell r="M558" t="str">
            <v/>
          </cell>
          <cell r="P558">
            <v>0</v>
          </cell>
        </row>
        <row r="559">
          <cell r="E559" t="str">
            <v>은평구20</v>
          </cell>
          <cell r="F559" t="str">
            <v/>
          </cell>
          <cell r="G559" t="str">
            <v>골드제련앞</v>
          </cell>
          <cell r="H559" t="str">
            <v>서오릉로78</v>
          </cell>
          <cell r="I559">
            <v>10</v>
          </cell>
          <cell r="J559">
            <v>45</v>
          </cell>
          <cell r="K559" t="str">
            <v>정기준</v>
          </cell>
          <cell r="L559" t="str">
            <v>가능</v>
          </cell>
          <cell r="M559" t="str">
            <v/>
          </cell>
          <cell r="P559">
            <v>0</v>
          </cell>
        </row>
        <row r="560">
          <cell r="E560" t="str">
            <v>은평구21</v>
          </cell>
          <cell r="F560" t="str">
            <v/>
          </cell>
          <cell r="G560" t="str">
            <v>은평문화예술회관앞</v>
          </cell>
          <cell r="H560" t="str">
            <v>녹번로16</v>
          </cell>
          <cell r="I560">
            <v>10</v>
          </cell>
          <cell r="J560">
            <v>45</v>
          </cell>
          <cell r="K560" t="str">
            <v>정기준</v>
          </cell>
          <cell r="L560" t="str">
            <v>불가</v>
          </cell>
          <cell r="M560" t="str">
            <v/>
          </cell>
          <cell r="P560" t="str">
            <v>기존 대여소와 5m,
어린이 보호구역</v>
          </cell>
        </row>
        <row r="561">
          <cell r="E561" t="str">
            <v>은평구22</v>
          </cell>
          <cell r="F561" t="str">
            <v/>
          </cell>
          <cell r="G561" t="str">
            <v>국민ATM기 앞</v>
          </cell>
          <cell r="H561" t="str">
            <v>백련산로</v>
          </cell>
          <cell r="I561">
            <v>10</v>
          </cell>
          <cell r="J561">
            <v>45</v>
          </cell>
          <cell r="K561" t="str">
            <v>정기준</v>
          </cell>
          <cell r="L561" t="str">
            <v>불가</v>
          </cell>
          <cell r="M561" t="str">
            <v/>
          </cell>
          <cell r="P561" t="str">
            <v>펜스, 어린이 보호구역</v>
          </cell>
        </row>
        <row r="562">
          <cell r="E562" t="str">
            <v>은평구23</v>
          </cell>
          <cell r="F562" t="str">
            <v/>
          </cell>
          <cell r="G562" t="str">
            <v>해모로아파트 101동앞</v>
          </cell>
          <cell r="H562" t="str">
            <v>응암로30길5-15앞</v>
          </cell>
          <cell r="I562">
            <v>10</v>
          </cell>
          <cell r="J562">
            <v>45</v>
          </cell>
          <cell r="K562" t="str">
            <v>정기준</v>
          </cell>
          <cell r="L562" t="str">
            <v>불가</v>
          </cell>
          <cell r="M562" t="str">
            <v/>
          </cell>
          <cell r="P562" t="str">
            <v>펜스, 어린이 보호구역</v>
          </cell>
        </row>
        <row r="563">
          <cell r="E563" t="str">
            <v>은평구24</v>
          </cell>
          <cell r="F563" t="str">
            <v/>
          </cell>
          <cell r="G563" t="str">
            <v>불광중학교 앞</v>
          </cell>
          <cell r="H563" t="str">
            <v>불광동193</v>
          </cell>
          <cell r="I563">
            <v>10</v>
          </cell>
          <cell r="J563">
            <v>45</v>
          </cell>
          <cell r="K563" t="str">
            <v>정기준</v>
          </cell>
          <cell r="L563" t="str">
            <v>불가</v>
          </cell>
          <cell r="M563" t="str">
            <v/>
          </cell>
          <cell r="P563" t="str">
            <v>코너, 어린이보호구역,
버스정류장</v>
          </cell>
        </row>
        <row r="564">
          <cell r="E564" t="str">
            <v>은평구25</v>
          </cell>
          <cell r="F564" t="str">
            <v/>
          </cell>
          <cell r="G564" t="str">
            <v>은평권역 공영차고지 앞</v>
          </cell>
          <cell r="H564" t="str">
            <v>수색동414-1</v>
          </cell>
          <cell r="I564">
            <v>10</v>
          </cell>
          <cell r="J564">
            <v>45</v>
          </cell>
          <cell r="K564" t="str">
            <v>정기준</v>
          </cell>
          <cell r="L564" t="str">
            <v>불가</v>
          </cell>
          <cell r="M564" t="str">
            <v/>
          </cell>
          <cell r="P564" t="str">
            <v>회전로터리 코너,
주차불가(버스차고지)</v>
          </cell>
        </row>
        <row r="565">
          <cell r="E565" t="str">
            <v>은평구26</v>
          </cell>
          <cell r="F565">
            <v>4652</v>
          </cell>
          <cell r="G565" t="str">
            <v>신사두산위브2차아파트앞</v>
          </cell>
          <cell r="H565" t="str">
            <v>가좌로12길</v>
          </cell>
          <cell r="I565">
            <v>10</v>
          </cell>
          <cell r="J565">
            <v>45</v>
          </cell>
          <cell r="K565" t="str">
            <v>정기준</v>
          </cell>
          <cell r="L565" t="str">
            <v>가능</v>
          </cell>
          <cell r="M565" t="str">
            <v>완료</v>
          </cell>
        </row>
        <row r="566">
          <cell r="E566" t="str">
            <v>은평구27</v>
          </cell>
          <cell r="F566" t="str">
            <v/>
          </cell>
          <cell r="G566" t="str">
            <v>밝은문아파트 건너편</v>
          </cell>
          <cell r="H566" t="str">
            <v>응암로258</v>
          </cell>
          <cell r="I566">
            <v>10</v>
          </cell>
          <cell r="J566">
            <v>45</v>
          </cell>
          <cell r="K566" t="str">
            <v>정기준</v>
          </cell>
          <cell r="L566" t="str">
            <v>불가</v>
          </cell>
          <cell r="M566" t="str">
            <v/>
          </cell>
          <cell r="P566" t="str">
            <v>민원으로인한 설치 취소</v>
          </cell>
        </row>
        <row r="567">
          <cell r="E567" t="str">
            <v>은평구28</v>
          </cell>
          <cell r="F567" t="str">
            <v/>
          </cell>
          <cell r="G567" t="str">
            <v>녹번역e편한세상 캐슬 정문 앞</v>
          </cell>
          <cell r="H567" t="str">
            <v>은평로220</v>
          </cell>
          <cell r="I567">
            <v>10</v>
          </cell>
          <cell r="J567">
            <v>45</v>
          </cell>
          <cell r="K567" t="str">
            <v>김미선</v>
          </cell>
          <cell r="L567" t="str">
            <v>가능</v>
          </cell>
          <cell r="M567" t="str">
            <v/>
          </cell>
        </row>
        <row r="568">
          <cell r="E568" t="str">
            <v>은평구29</v>
          </cell>
          <cell r="F568">
            <v>4653</v>
          </cell>
          <cell r="G568" t="str">
            <v>LG 베스트샵 앞</v>
          </cell>
          <cell r="H568" t="str">
            <v>불광로 41</v>
          </cell>
          <cell r="I568">
            <v>10</v>
          </cell>
          <cell r="J568">
            <v>45</v>
          </cell>
          <cell r="K568" t="str">
            <v>김미선</v>
          </cell>
          <cell r="L568" t="str">
            <v>가능</v>
          </cell>
          <cell r="O568" t="str">
            <v>구청 우선설치요청</v>
          </cell>
        </row>
        <row r="569">
          <cell r="E569" t="str">
            <v>은평구30</v>
          </cell>
          <cell r="F569" t="str">
            <v/>
          </cell>
          <cell r="G569" t="str">
            <v>대한웰빙홈 앞</v>
          </cell>
          <cell r="H569" t="str">
            <v>통일로 925</v>
          </cell>
          <cell r="I569">
            <v>10</v>
          </cell>
          <cell r="J569">
            <v>45</v>
          </cell>
          <cell r="K569" t="str">
            <v>김미선</v>
          </cell>
        </row>
        <row r="570">
          <cell r="E570" t="str">
            <v>은평구31</v>
          </cell>
          <cell r="F570">
            <v>4654</v>
          </cell>
          <cell r="G570" t="str">
            <v>OK부동산 앞</v>
          </cell>
          <cell r="H570" t="str">
            <v>수색로 270-2</v>
          </cell>
          <cell r="I570">
            <v>10</v>
          </cell>
          <cell r="J570">
            <v>45</v>
          </cell>
          <cell r="K570" t="str">
            <v>김미선</v>
          </cell>
          <cell r="L570" t="str">
            <v>가능</v>
          </cell>
          <cell r="O570" t="str">
            <v>구청 우선설치요청</v>
          </cell>
        </row>
        <row r="571">
          <cell r="E571" t="str">
            <v>은평구32</v>
          </cell>
          <cell r="F571">
            <v>4655</v>
          </cell>
          <cell r="G571" t="str">
            <v>삼성안경 프라자 앞</v>
          </cell>
          <cell r="H571" t="str">
            <v>수색로 266-1</v>
          </cell>
          <cell r="I571">
            <v>10</v>
          </cell>
          <cell r="J571">
            <v>45</v>
          </cell>
          <cell r="K571" t="str">
            <v>김미선</v>
          </cell>
          <cell r="L571" t="str">
            <v>가능</v>
          </cell>
          <cell r="O571" t="str">
            <v>구청 우선설치요청</v>
          </cell>
        </row>
        <row r="572">
          <cell r="E572" t="str">
            <v>은평구33</v>
          </cell>
          <cell r="F572">
            <v>4656</v>
          </cell>
          <cell r="G572" t="str">
            <v>신사오거리 교통섬</v>
          </cell>
          <cell r="H572" t="str">
            <v>연서로 10(리드힐 병원 건너편)</v>
          </cell>
          <cell r="I572">
            <v>10</v>
          </cell>
          <cell r="J572">
            <v>45</v>
          </cell>
          <cell r="K572" t="str">
            <v>김미선</v>
          </cell>
          <cell r="L572" t="str">
            <v>가능</v>
          </cell>
          <cell r="O572" t="str">
            <v>구청 우선설치요청</v>
          </cell>
        </row>
        <row r="573">
          <cell r="E573" t="str">
            <v>종로구1</v>
          </cell>
          <cell r="F573" t="str">
            <v/>
          </cell>
          <cell r="G573" t="str">
            <v>평창동 주민센터</v>
          </cell>
          <cell r="H573" t="str">
            <v>평창문화로 65</v>
          </cell>
          <cell r="I573">
            <v>10</v>
          </cell>
          <cell r="J573">
            <v>90</v>
          </cell>
          <cell r="K573" t="str">
            <v>임원옥</v>
          </cell>
          <cell r="L573" t="str">
            <v>완료</v>
          </cell>
          <cell r="M573" t="str">
            <v/>
          </cell>
          <cell r="O573" t="str">
            <v>기설치완료</v>
          </cell>
          <cell r="P573" t="str">
            <v>설치완료</v>
          </cell>
        </row>
        <row r="574">
          <cell r="E574" t="str">
            <v>종로구2</v>
          </cell>
          <cell r="F574">
            <v>4702</v>
          </cell>
          <cell r="G574" t="str">
            <v>평창동 꽃여울(꽃집),스타벅스 앞</v>
          </cell>
          <cell r="H574" t="str">
            <v>평창12길 3</v>
          </cell>
          <cell r="I574">
            <v>5</v>
          </cell>
          <cell r="J574">
            <v>45</v>
          </cell>
          <cell r="K574" t="str">
            <v>임원옥</v>
          </cell>
          <cell r="L574" t="str">
            <v>완료</v>
          </cell>
          <cell r="M574" t="str">
            <v>완료</v>
          </cell>
          <cell r="P574">
            <v>0</v>
          </cell>
        </row>
        <row r="575">
          <cell r="E575" t="str">
            <v>종로구3</v>
          </cell>
          <cell r="F575" t="str">
            <v/>
          </cell>
          <cell r="G575" t="str">
            <v>주한브루나이대사관</v>
          </cell>
          <cell r="H575" t="str">
            <v>청운동38-7</v>
          </cell>
          <cell r="I575">
            <v>5</v>
          </cell>
          <cell r="J575">
            <v>45</v>
          </cell>
          <cell r="K575" t="str">
            <v>임원옥</v>
          </cell>
          <cell r="L575" t="str">
            <v>불가</v>
          </cell>
          <cell r="M575" t="str">
            <v/>
          </cell>
          <cell r="P575" t="str">
            <v>보도폭 협소</v>
          </cell>
        </row>
        <row r="576">
          <cell r="E576" t="str">
            <v>종로구4</v>
          </cell>
          <cell r="F576">
            <v>4703</v>
          </cell>
          <cell r="G576" t="str">
            <v>쌍용아파트2단지 정문</v>
          </cell>
          <cell r="H576" t="str">
            <v>낙산길198(창신3동)</v>
          </cell>
          <cell r="I576">
            <v>6</v>
          </cell>
          <cell r="J576">
            <v>45</v>
          </cell>
          <cell r="K576" t="str">
            <v>임원옥</v>
          </cell>
          <cell r="L576" t="str">
            <v>가능</v>
          </cell>
          <cell r="M576" t="str">
            <v/>
          </cell>
          <cell r="P576">
            <v>0</v>
          </cell>
        </row>
        <row r="577">
          <cell r="E577" t="str">
            <v>종로구5</v>
          </cell>
          <cell r="F577">
            <v>4704</v>
          </cell>
          <cell r="G577" t="str">
            <v>쌍용아파트3단지 상가앞</v>
          </cell>
          <cell r="H577" t="str">
            <v>낙산길198(창신3동)</v>
          </cell>
          <cell r="I577">
            <v>5</v>
          </cell>
          <cell r="J577">
            <v>45</v>
          </cell>
          <cell r="K577" t="str">
            <v>임원옥</v>
          </cell>
          <cell r="L577" t="str">
            <v>가능</v>
          </cell>
          <cell r="M577" t="str">
            <v/>
          </cell>
          <cell r="P577">
            <v>0</v>
          </cell>
        </row>
        <row r="578">
          <cell r="E578" t="str">
            <v>종로구6</v>
          </cell>
          <cell r="F578" t="str">
            <v/>
          </cell>
          <cell r="G578" t="str">
            <v>통의동 우체국앞</v>
          </cell>
          <cell r="H578" t="str">
            <v>자하문로30(사직동)</v>
          </cell>
          <cell r="I578">
            <v>8</v>
          </cell>
          <cell r="J578">
            <v>45</v>
          </cell>
          <cell r="K578" t="str">
            <v>임원옥</v>
          </cell>
          <cell r="L578" t="str">
            <v>불가</v>
          </cell>
          <cell r="M578" t="str">
            <v/>
          </cell>
          <cell r="P578">
            <v>0</v>
          </cell>
        </row>
        <row r="579">
          <cell r="E579" t="str">
            <v>종로구7</v>
          </cell>
          <cell r="F579">
            <v>4706</v>
          </cell>
          <cell r="G579" t="str">
            <v>경일오피스텔</v>
          </cell>
          <cell r="H579" t="str">
            <v>종로412(숭인동)</v>
          </cell>
          <cell r="I579">
            <v>5</v>
          </cell>
          <cell r="J579">
            <v>45</v>
          </cell>
          <cell r="K579" t="str">
            <v>임원옥</v>
          </cell>
          <cell r="L579" t="str">
            <v>가능</v>
          </cell>
          <cell r="M579" t="str">
            <v/>
          </cell>
          <cell r="P579">
            <v>0</v>
          </cell>
        </row>
        <row r="580">
          <cell r="E580" t="str">
            <v>종로구8</v>
          </cell>
          <cell r="F580">
            <v>4707</v>
          </cell>
          <cell r="G580" t="str">
            <v>청계3가 사거리</v>
          </cell>
          <cell r="H580" t="str">
            <v>관수동91-1</v>
          </cell>
          <cell r="I580">
            <v>5</v>
          </cell>
          <cell r="J580">
            <v>45</v>
          </cell>
          <cell r="K580" t="str">
            <v>임원옥</v>
          </cell>
          <cell r="L580" t="str">
            <v>가능</v>
          </cell>
          <cell r="M580" t="str">
            <v/>
          </cell>
          <cell r="P580">
            <v>0</v>
          </cell>
        </row>
        <row r="581">
          <cell r="E581" t="str">
            <v>종로구9</v>
          </cell>
          <cell r="F581">
            <v>4708</v>
          </cell>
          <cell r="G581" t="str">
            <v>조계사앞사거리(파리바케트앞)</v>
          </cell>
          <cell r="H581" t="str">
            <v>삼봉로95(견지동110)</v>
          </cell>
          <cell r="I581">
            <v>8</v>
          </cell>
          <cell r="J581">
            <v>45</v>
          </cell>
          <cell r="K581" t="str">
            <v>임원옥</v>
          </cell>
          <cell r="L581" t="str">
            <v>가능</v>
          </cell>
          <cell r="M581" t="str">
            <v/>
          </cell>
          <cell r="P581">
            <v>0</v>
          </cell>
        </row>
        <row r="582">
          <cell r="E582" t="str">
            <v>종로구10</v>
          </cell>
          <cell r="F582">
            <v>4710</v>
          </cell>
          <cell r="G582" t="str">
            <v>자교교회 앞</v>
          </cell>
          <cell r="H582" t="str">
            <v>자하문로 58</v>
          </cell>
          <cell r="I582">
            <v>8</v>
          </cell>
          <cell r="J582">
            <v>45</v>
          </cell>
          <cell r="K582" t="str">
            <v>임원옥</v>
          </cell>
          <cell r="L582" t="str">
            <v>가능</v>
          </cell>
          <cell r="M582" t="str">
            <v/>
          </cell>
        </row>
        <row r="583">
          <cell r="E583" t="str">
            <v>종로구11</v>
          </cell>
          <cell r="F583">
            <v>4711</v>
          </cell>
          <cell r="G583" t="str">
            <v>올림픽기념 국민생활관 로터리</v>
          </cell>
          <cell r="H583" t="str">
            <v>종로구 혜화동 9-8</v>
          </cell>
          <cell r="I583">
            <v>10</v>
          </cell>
          <cell r="J583">
            <v>45</v>
          </cell>
          <cell r="K583" t="str">
            <v>공단</v>
          </cell>
          <cell r="L583" t="str">
            <v>가능</v>
          </cell>
          <cell r="M583" t="str">
            <v>완료</v>
          </cell>
        </row>
        <row r="584">
          <cell r="E584" t="str">
            <v>종로구12</v>
          </cell>
          <cell r="F584">
            <v>4712</v>
          </cell>
          <cell r="G584" t="str">
            <v>통의동 우체국 인근</v>
          </cell>
          <cell r="H584" t="str">
            <v>자하문로 30</v>
          </cell>
          <cell r="I584">
            <v>8</v>
          </cell>
          <cell r="J584">
            <v>45</v>
          </cell>
          <cell r="K584" t="str">
            <v>임원옥</v>
          </cell>
          <cell r="L584" t="str">
            <v>가능</v>
          </cell>
          <cell r="M584" t="str">
            <v/>
          </cell>
        </row>
        <row r="585">
          <cell r="E585" t="str">
            <v>중구1</v>
          </cell>
          <cell r="F585">
            <v>4752</v>
          </cell>
          <cell r="G585" t="str">
            <v>삼성사이버빌리지아파트</v>
          </cell>
          <cell r="H585" t="str">
            <v>중림로 10</v>
          </cell>
          <cell r="I585">
            <v>10</v>
          </cell>
          <cell r="J585">
            <v>45</v>
          </cell>
          <cell r="K585" t="str">
            <v>최승원</v>
          </cell>
          <cell r="L585" t="str">
            <v>가능</v>
          </cell>
          <cell r="M585" t="str">
            <v/>
          </cell>
          <cell r="P585">
            <v>0</v>
          </cell>
        </row>
        <row r="586">
          <cell r="E586" t="str">
            <v>중구2</v>
          </cell>
          <cell r="F586">
            <v>4753</v>
          </cell>
          <cell r="G586" t="str">
            <v>우리은행 서소문금융센터</v>
          </cell>
          <cell r="H586" t="str">
            <v>서소문로 103</v>
          </cell>
          <cell r="I586">
            <v>10</v>
          </cell>
          <cell r="J586">
            <v>45</v>
          </cell>
          <cell r="K586" t="str">
            <v>최승원</v>
          </cell>
          <cell r="L586" t="str">
            <v>가능</v>
          </cell>
          <cell r="M586" t="str">
            <v/>
          </cell>
          <cell r="P586">
            <v>0</v>
          </cell>
        </row>
        <row r="587">
          <cell r="E587" t="str">
            <v>중구3</v>
          </cell>
          <cell r="F587">
            <v>4754</v>
          </cell>
          <cell r="G587" t="str">
            <v>우리은행 종로금융센터</v>
          </cell>
          <cell r="H587" t="str">
            <v>남대문로1가 48-6</v>
          </cell>
          <cell r="I587">
            <v>8</v>
          </cell>
          <cell r="J587">
            <v>45</v>
          </cell>
          <cell r="K587" t="str">
            <v>최승원</v>
          </cell>
          <cell r="L587" t="str">
            <v>가능</v>
          </cell>
          <cell r="M587" t="str">
            <v/>
          </cell>
          <cell r="P587">
            <v>0</v>
          </cell>
        </row>
        <row r="588">
          <cell r="E588" t="str">
            <v>중구4</v>
          </cell>
          <cell r="F588">
            <v>4755</v>
          </cell>
          <cell r="G588" t="str">
            <v>을지로입구3번출구</v>
          </cell>
          <cell r="H588" t="str">
            <v>남대문로1가 35</v>
          </cell>
          <cell r="I588">
            <v>10</v>
          </cell>
          <cell r="J588">
            <v>45</v>
          </cell>
          <cell r="K588" t="str">
            <v>최승원</v>
          </cell>
          <cell r="L588" t="str">
            <v>가능</v>
          </cell>
          <cell r="M588" t="str">
            <v/>
          </cell>
          <cell r="P588">
            <v>0</v>
          </cell>
        </row>
        <row r="589">
          <cell r="E589" t="str">
            <v>중구5</v>
          </cell>
          <cell r="F589">
            <v>4756</v>
          </cell>
          <cell r="G589" t="str">
            <v>삼성본관빌딩</v>
          </cell>
          <cell r="H589" t="str">
            <v>태평로2가 252</v>
          </cell>
          <cell r="I589">
            <v>10</v>
          </cell>
          <cell r="J589">
            <v>45</v>
          </cell>
          <cell r="K589" t="str">
            <v>최승원</v>
          </cell>
          <cell r="L589" t="str">
            <v>가능</v>
          </cell>
          <cell r="M589" t="str">
            <v/>
          </cell>
          <cell r="P589">
            <v>0</v>
          </cell>
        </row>
        <row r="590">
          <cell r="E590" t="str">
            <v>중구6</v>
          </cell>
          <cell r="F590">
            <v>4757</v>
          </cell>
          <cell r="G590" t="str">
            <v>서울신문사</v>
          </cell>
          <cell r="H590" t="str">
            <v>태평로1가61-29</v>
          </cell>
          <cell r="I590">
            <v>18</v>
          </cell>
          <cell r="J590">
            <v>45</v>
          </cell>
          <cell r="K590" t="str">
            <v>최승원</v>
          </cell>
          <cell r="L590" t="str">
            <v>가능</v>
          </cell>
          <cell r="M590" t="str">
            <v/>
          </cell>
          <cell r="P590">
            <v>0</v>
          </cell>
        </row>
        <row r="591">
          <cell r="E591" t="str">
            <v>중구7</v>
          </cell>
          <cell r="F591">
            <v>4758</v>
          </cell>
          <cell r="G591" t="str">
            <v>시청역8번출구</v>
          </cell>
          <cell r="H591" t="str">
            <v>태평로1가 113-1</v>
          </cell>
          <cell r="I591">
            <v>15</v>
          </cell>
          <cell r="J591">
            <v>90</v>
          </cell>
          <cell r="K591" t="str">
            <v>최승원</v>
          </cell>
          <cell r="L591" t="str">
            <v>가능</v>
          </cell>
          <cell r="M591" t="str">
            <v/>
          </cell>
          <cell r="P591">
            <v>0</v>
          </cell>
        </row>
        <row r="592">
          <cell r="E592" t="str">
            <v>중구8</v>
          </cell>
          <cell r="F592">
            <v>4759</v>
          </cell>
          <cell r="G592" t="str">
            <v>신한은행본점</v>
          </cell>
          <cell r="H592" t="str">
            <v>태평로2가 120-6</v>
          </cell>
          <cell r="I592">
            <v>10</v>
          </cell>
          <cell r="J592">
            <v>45</v>
          </cell>
          <cell r="K592" t="str">
            <v>최승원</v>
          </cell>
          <cell r="L592" t="str">
            <v>가능</v>
          </cell>
          <cell r="M592" t="str">
            <v/>
          </cell>
          <cell r="P592">
            <v>0</v>
          </cell>
        </row>
        <row r="593">
          <cell r="E593" t="str">
            <v>중구9</v>
          </cell>
          <cell r="F593" t="str">
            <v/>
          </cell>
          <cell r="G593" t="str">
            <v>을지로4가 10번출구</v>
          </cell>
          <cell r="H593" t="str">
            <v>순화동 53-13</v>
          </cell>
          <cell r="I593">
            <v>12</v>
          </cell>
          <cell r="J593">
            <v>45</v>
          </cell>
          <cell r="K593" t="str">
            <v>최승원</v>
          </cell>
          <cell r="L593" t="str">
            <v>조건부가능</v>
          </cell>
          <cell r="M593" t="str">
            <v/>
          </cell>
          <cell r="P593" t="str">
            <v>배송작업을 위해 휀스 일부철거 협조필요</v>
          </cell>
        </row>
        <row r="594">
          <cell r="E594" t="str">
            <v>중구10</v>
          </cell>
          <cell r="F594">
            <v>4760</v>
          </cell>
          <cell r="G594" t="str">
            <v>서울역 7번출구</v>
          </cell>
          <cell r="H594" t="str">
            <v>남대문로5가 84-11</v>
          </cell>
          <cell r="I594">
            <v>10</v>
          </cell>
          <cell r="J594">
            <v>45</v>
          </cell>
          <cell r="K594" t="str">
            <v>최승원</v>
          </cell>
          <cell r="L594" t="str">
            <v>가능</v>
          </cell>
          <cell r="M594" t="str">
            <v/>
          </cell>
          <cell r="P594">
            <v>0</v>
          </cell>
        </row>
        <row r="595">
          <cell r="E595" t="str">
            <v>중구11</v>
          </cell>
          <cell r="F595">
            <v>4761</v>
          </cell>
          <cell r="G595" t="str">
            <v>탐앤탐스 을지로3가점</v>
          </cell>
          <cell r="H595" t="str">
            <v>초동 107-9</v>
          </cell>
          <cell r="I595">
            <v>10</v>
          </cell>
          <cell r="J595">
            <v>45</v>
          </cell>
          <cell r="K595" t="str">
            <v>최승원</v>
          </cell>
          <cell r="L595" t="str">
            <v>가능</v>
          </cell>
          <cell r="M595" t="str">
            <v/>
          </cell>
          <cell r="P595">
            <v>0</v>
          </cell>
        </row>
        <row r="596">
          <cell r="E596" t="str">
            <v>중구12</v>
          </cell>
          <cell r="F596">
            <v>4762</v>
          </cell>
          <cell r="G596" t="str">
            <v>국제빌딩</v>
          </cell>
          <cell r="H596" t="str">
            <v>남대문로 109</v>
          </cell>
          <cell r="I596">
            <v>10</v>
          </cell>
          <cell r="J596">
            <v>90</v>
          </cell>
          <cell r="K596" t="str">
            <v>최승원</v>
          </cell>
          <cell r="L596" t="str">
            <v>가능</v>
          </cell>
          <cell r="M596" t="str">
            <v/>
          </cell>
          <cell r="P596">
            <v>0</v>
          </cell>
        </row>
        <row r="597">
          <cell r="E597" t="str">
            <v>중구13</v>
          </cell>
          <cell r="F597">
            <v>4763</v>
          </cell>
          <cell r="G597" t="str">
            <v>서울역6번출구</v>
          </cell>
          <cell r="H597" t="str">
            <v>남대문로5가 84-27</v>
          </cell>
          <cell r="I597">
            <v>12</v>
          </cell>
          <cell r="J597">
            <v>45</v>
          </cell>
          <cell r="K597" t="str">
            <v>최승원</v>
          </cell>
          <cell r="L597" t="str">
            <v>가능</v>
          </cell>
          <cell r="M597" t="str">
            <v/>
          </cell>
          <cell r="P597">
            <v>0</v>
          </cell>
        </row>
        <row r="598">
          <cell r="E598" t="str">
            <v>중구14</v>
          </cell>
          <cell r="F598">
            <v>4764</v>
          </cell>
          <cell r="G598" t="str">
            <v>DB저축은행</v>
          </cell>
          <cell r="H598" t="str">
            <v>남대문로1가 100-1</v>
          </cell>
          <cell r="I598">
            <v>10</v>
          </cell>
          <cell r="J598">
            <v>45</v>
          </cell>
          <cell r="K598" t="str">
            <v>최승원</v>
          </cell>
          <cell r="L598" t="str">
            <v>가능</v>
          </cell>
          <cell r="M598" t="str">
            <v/>
          </cell>
          <cell r="P598">
            <v>0</v>
          </cell>
        </row>
        <row r="599">
          <cell r="E599" t="str">
            <v>중구15</v>
          </cell>
          <cell r="F599">
            <v>4765</v>
          </cell>
          <cell r="G599" t="str">
            <v>동대문디자인플라자</v>
          </cell>
          <cell r="H599" t="str">
            <v>을지로6가 18-169</v>
          </cell>
          <cell r="I599">
            <v>20</v>
          </cell>
          <cell r="J599">
            <v>45</v>
          </cell>
          <cell r="K599" t="str">
            <v>최승원</v>
          </cell>
          <cell r="L599" t="str">
            <v>가능</v>
          </cell>
          <cell r="M599" t="str">
            <v/>
          </cell>
          <cell r="P599">
            <v>0</v>
          </cell>
        </row>
        <row r="600">
          <cell r="E600" t="str">
            <v>중구16</v>
          </cell>
          <cell r="F600">
            <v>4766</v>
          </cell>
          <cell r="G600" t="str">
            <v>서소문성지역박물관</v>
          </cell>
          <cell r="H600" t="str">
            <v>중림동 373</v>
          </cell>
          <cell r="I600">
            <v>18</v>
          </cell>
          <cell r="J600">
            <v>45</v>
          </cell>
          <cell r="K600" t="str">
            <v>최승원</v>
          </cell>
          <cell r="L600" t="str">
            <v>가능</v>
          </cell>
          <cell r="M600" t="str">
            <v/>
          </cell>
          <cell r="P600">
            <v>0</v>
          </cell>
        </row>
        <row r="601">
          <cell r="E601" t="str">
            <v>중구17</v>
          </cell>
          <cell r="F601">
            <v>4767</v>
          </cell>
          <cell r="G601" t="str">
            <v>코리아나호텔</v>
          </cell>
          <cell r="H601" t="str">
            <v>태평로1가 60-22</v>
          </cell>
          <cell r="I601">
            <v>10</v>
          </cell>
          <cell r="J601">
            <v>45</v>
          </cell>
          <cell r="K601" t="str">
            <v>최승원</v>
          </cell>
          <cell r="L601" t="str">
            <v>가능</v>
          </cell>
          <cell r="M601" t="str">
            <v/>
          </cell>
          <cell r="P601">
            <v>0</v>
          </cell>
        </row>
        <row r="602">
          <cell r="E602" t="str">
            <v>중구18</v>
          </cell>
          <cell r="F602">
            <v>4768</v>
          </cell>
          <cell r="G602" t="str">
            <v>서울도시건축전시관</v>
          </cell>
          <cell r="H602" t="str">
            <v>정동 3-9</v>
          </cell>
          <cell r="I602">
            <v>12</v>
          </cell>
          <cell r="J602">
            <v>90</v>
          </cell>
          <cell r="K602" t="str">
            <v>최승원</v>
          </cell>
          <cell r="L602" t="str">
            <v>가능</v>
          </cell>
          <cell r="M602" t="str">
            <v/>
          </cell>
          <cell r="P602">
            <v>0</v>
          </cell>
        </row>
        <row r="603">
          <cell r="E603" t="str">
            <v>중구19</v>
          </cell>
          <cell r="F603">
            <v>4769</v>
          </cell>
          <cell r="G603" t="str">
            <v>동아빌딩</v>
          </cell>
          <cell r="H603" t="str">
            <v>다동 97-1</v>
          </cell>
          <cell r="I603">
            <v>10</v>
          </cell>
          <cell r="J603">
            <v>45</v>
          </cell>
          <cell r="K603" t="str">
            <v>최승원</v>
          </cell>
          <cell r="L603" t="str">
            <v>가능</v>
          </cell>
          <cell r="M603" t="str">
            <v/>
          </cell>
          <cell r="P603">
            <v>0</v>
          </cell>
        </row>
        <row r="604">
          <cell r="E604" t="str">
            <v>중구20</v>
          </cell>
          <cell r="F604">
            <v>4770</v>
          </cell>
          <cell r="G604" t="str">
            <v>버티고개역 2번출구</v>
          </cell>
          <cell r="H604" t="str">
            <v>다산로56</v>
          </cell>
          <cell r="I604">
            <v>10</v>
          </cell>
          <cell r="J604">
            <v>45</v>
          </cell>
          <cell r="K604" t="str">
            <v>최승원</v>
          </cell>
          <cell r="L604" t="str">
            <v>가능</v>
          </cell>
          <cell r="M604" t="str">
            <v/>
          </cell>
          <cell r="P604">
            <v>0</v>
          </cell>
        </row>
        <row r="605">
          <cell r="E605" t="str">
            <v>중구21</v>
          </cell>
          <cell r="F605" t="str">
            <v/>
          </cell>
          <cell r="G605" t="str">
            <v>청구역 1번출구 뒤</v>
          </cell>
          <cell r="H605" t="str">
            <v>신당동295-25</v>
          </cell>
          <cell r="I605">
            <v>10</v>
          </cell>
          <cell r="J605">
            <v>90</v>
          </cell>
          <cell r="K605" t="str">
            <v>최승원</v>
          </cell>
          <cell r="L605" t="str">
            <v>조건부가능</v>
          </cell>
          <cell r="M605" t="str">
            <v/>
          </cell>
          <cell r="P605" t="str">
            <v>배송작업을 위해 휀스 일부철거 협조필요</v>
          </cell>
        </row>
        <row r="606">
          <cell r="E606" t="str">
            <v>중구22</v>
          </cell>
          <cell r="F606">
            <v>4771</v>
          </cell>
          <cell r="G606" t="str">
            <v>시청역 9번출구 뒤</v>
          </cell>
          <cell r="H606" t="str">
            <v>서소문동 69-3</v>
          </cell>
          <cell r="I606">
            <v>7</v>
          </cell>
          <cell r="J606">
            <v>45</v>
          </cell>
          <cell r="K606" t="str">
            <v>최승원</v>
          </cell>
          <cell r="L606" t="str">
            <v>가능</v>
          </cell>
          <cell r="M606" t="str">
            <v/>
          </cell>
          <cell r="P606">
            <v>0</v>
          </cell>
        </row>
        <row r="607">
          <cell r="E607" t="str">
            <v>중구23</v>
          </cell>
          <cell r="F607">
            <v>4772</v>
          </cell>
          <cell r="G607" t="str">
            <v>중앙일보</v>
          </cell>
          <cell r="H607" t="str">
            <v>서소문동58-6</v>
          </cell>
          <cell r="I607">
            <v>10</v>
          </cell>
          <cell r="J607">
            <v>90</v>
          </cell>
          <cell r="K607" t="str">
            <v>최승원</v>
          </cell>
          <cell r="L607" t="str">
            <v>가능</v>
          </cell>
          <cell r="M607" t="str">
            <v/>
          </cell>
          <cell r="P607">
            <v>0</v>
          </cell>
        </row>
        <row r="608">
          <cell r="E608" t="str">
            <v>중구24</v>
          </cell>
          <cell r="F608">
            <v>4773</v>
          </cell>
          <cell r="G608" t="str">
            <v>KB국민은행 청구역점</v>
          </cell>
          <cell r="H608" t="str">
            <v>신당동295-3</v>
          </cell>
          <cell r="I608">
            <v>8</v>
          </cell>
          <cell r="J608">
            <v>45</v>
          </cell>
          <cell r="K608" t="str">
            <v>최승원</v>
          </cell>
          <cell r="L608" t="str">
            <v>가능</v>
          </cell>
          <cell r="M608" t="str">
            <v/>
          </cell>
          <cell r="P608">
            <v>0</v>
          </cell>
        </row>
        <row r="609">
          <cell r="E609" t="str">
            <v>중구25</v>
          </cell>
          <cell r="F609">
            <v>4774</v>
          </cell>
          <cell r="G609" t="str">
            <v>을지로입구역 8번출구</v>
          </cell>
          <cell r="H609" t="str">
            <v>을지로1가 140-1</v>
          </cell>
          <cell r="I609">
            <v>10</v>
          </cell>
          <cell r="J609">
            <v>45</v>
          </cell>
          <cell r="K609" t="str">
            <v>최승원</v>
          </cell>
          <cell r="L609" t="str">
            <v>가능</v>
          </cell>
          <cell r="M609" t="str">
            <v/>
          </cell>
          <cell r="P609">
            <v>0</v>
          </cell>
        </row>
        <row r="610">
          <cell r="E610" t="str">
            <v>중구26</v>
          </cell>
          <cell r="F610">
            <v>4775</v>
          </cell>
          <cell r="G610" t="str">
            <v>을지로지하쇼핑센터</v>
          </cell>
          <cell r="H610" t="str">
            <v>을지로1가 199-80</v>
          </cell>
          <cell r="I610">
            <v>10</v>
          </cell>
          <cell r="J610">
            <v>45</v>
          </cell>
          <cell r="K610" t="str">
            <v>최승원</v>
          </cell>
          <cell r="L610" t="str">
            <v>가능</v>
          </cell>
          <cell r="M610" t="str">
            <v/>
          </cell>
          <cell r="P610">
            <v>0</v>
          </cell>
        </row>
        <row r="611">
          <cell r="E611" t="str">
            <v>중구27</v>
          </cell>
          <cell r="F611" t="str">
            <v/>
          </cell>
          <cell r="G611" t="str">
            <v>서울고용노동청본청</v>
          </cell>
          <cell r="H611" t="str">
            <v>장교동23-1</v>
          </cell>
          <cell r="I611">
            <v>20</v>
          </cell>
          <cell r="J611">
            <v>45</v>
          </cell>
          <cell r="K611" t="str">
            <v>최승원</v>
          </cell>
          <cell r="L611" t="str">
            <v>완료</v>
          </cell>
          <cell r="M611" t="str">
            <v/>
          </cell>
          <cell r="P611" t="str">
            <v>설치완료</v>
          </cell>
        </row>
        <row r="612">
          <cell r="E612" t="str">
            <v>중구28</v>
          </cell>
          <cell r="F612">
            <v>4776</v>
          </cell>
          <cell r="G612" t="str">
            <v>신세계면세점</v>
          </cell>
          <cell r="H612" t="str">
            <v>충무로1가 54-3</v>
          </cell>
          <cell r="I612">
            <v>10</v>
          </cell>
          <cell r="J612">
            <v>90</v>
          </cell>
          <cell r="K612" t="str">
            <v>최승원</v>
          </cell>
          <cell r="L612" t="str">
            <v>가능</v>
          </cell>
          <cell r="M612" t="str">
            <v/>
          </cell>
          <cell r="P612">
            <v>0</v>
          </cell>
        </row>
        <row r="613">
          <cell r="E613" t="str">
            <v>중구29</v>
          </cell>
          <cell r="F613">
            <v>4777</v>
          </cell>
          <cell r="G613" t="str">
            <v>약수동 주민센터</v>
          </cell>
          <cell r="H613" t="str">
            <v>다산로96</v>
          </cell>
          <cell r="I613">
            <v>12</v>
          </cell>
          <cell r="J613">
            <v>45</v>
          </cell>
          <cell r="K613" t="str">
            <v>최승원</v>
          </cell>
          <cell r="L613" t="str">
            <v>가능</v>
          </cell>
          <cell r="M613" t="str">
            <v/>
          </cell>
          <cell r="P613">
            <v>0</v>
          </cell>
        </row>
        <row r="614">
          <cell r="E614" t="str">
            <v>중구30</v>
          </cell>
          <cell r="F614">
            <v>4778</v>
          </cell>
          <cell r="G614" t="str">
            <v>대신파이낸스센터</v>
          </cell>
          <cell r="H614" t="str">
            <v>저동1가 48-10</v>
          </cell>
          <cell r="I614">
            <v>10</v>
          </cell>
          <cell r="J614">
            <v>45</v>
          </cell>
          <cell r="K614" t="str">
            <v>최승원</v>
          </cell>
          <cell r="L614" t="str">
            <v>가능</v>
          </cell>
          <cell r="M614" t="str">
            <v/>
          </cell>
          <cell r="P614">
            <v>0</v>
          </cell>
        </row>
        <row r="615">
          <cell r="E615" t="str">
            <v>중구31</v>
          </cell>
          <cell r="F615">
            <v>4779</v>
          </cell>
          <cell r="G615" t="str">
            <v>태극당</v>
          </cell>
          <cell r="H615" t="str">
            <v>동호로24길7</v>
          </cell>
          <cell r="I615">
            <v>8</v>
          </cell>
          <cell r="J615">
            <v>45</v>
          </cell>
          <cell r="K615" t="str">
            <v>최승원</v>
          </cell>
          <cell r="L615" t="str">
            <v>가능</v>
          </cell>
          <cell r="M615" t="str">
            <v/>
          </cell>
          <cell r="P615">
            <v>0</v>
          </cell>
        </row>
        <row r="616">
          <cell r="E616" t="str">
            <v>중구32</v>
          </cell>
          <cell r="F616">
            <v>4780</v>
          </cell>
          <cell r="G616" t="str">
            <v>동대문역사문화공원역 5번출구</v>
          </cell>
          <cell r="H616" t="str">
            <v>광희동1가 202-5</v>
          </cell>
          <cell r="I616">
            <v>20</v>
          </cell>
          <cell r="J616">
            <v>90</v>
          </cell>
          <cell r="K616" t="str">
            <v>최승원</v>
          </cell>
          <cell r="L616" t="str">
            <v>불가</v>
          </cell>
          <cell r="M616" t="str">
            <v/>
          </cell>
          <cell r="O616" t="str">
            <v>구청취소</v>
          </cell>
          <cell r="P616">
            <v>0</v>
          </cell>
        </row>
        <row r="617">
          <cell r="E617" t="str">
            <v>중구33</v>
          </cell>
          <cell r="F617">
            <v>4781</v>
          </cell>
          <cell r="G617" t="str">
            <v>브라운스위트레지던스</v>
          </cell>
          <cell r="H617" t="str">
            <v>중립동 340-1</v>
          </cell>
          <cell r="I617">
            <v>10</v>
          </cell>
          <cell r="J617">
            <v>45</v>
          </cell>
          <cell r="K617" t="str">
            <v>최승원</v>
          </cell>
          <cell r="L617" t="str">
            <v>가능</v>
          </cell>
          <cell r="M617" t="str">
            <v/>
          </cell>
          <cell r="P617">
            <v>0</v>
          </cell>
        </row>
        <row r="618">
          <cell r="E618" t="str">
            <v>중구34</v>
          </cell>
          <cell r="F618">
            <v>4782</v>
          </cell>
          <cell r="G618" t="str">
            <v>서소문역사공원</v>
          </cell>
          <cell r="H618" t="str">
            <v>의주로2가 16-6</v>
          </cell>
          <cell r="I618">
            <v>10</v>
          </cell>
          <cell r="J618">
            <v>90</v>
          </cell>
          <cell r="K618" t="str">
            <v>최승원</v>
          </cell>
          <cell r="L618" t="str">
            <v>가능</v>
          </cell>
          <cell r="M618" t="str">
            <v/>
          </cell>
          <cell r="P618">
            <v>0</v>
          </cell>
        </row>
        <row r="619">
          <cell r="E619" t="str">
            <v>중구35</v>
          </cell>
          <cell r="F619">
            <v>4783</v>
          </cell>
          <cell r="G619" t="str">
            <v>KB국민 남대문지점</v>
          </cell>
          <cell r="H619" t="str">
            <v>남대문로4가 17-14</v>
          </cell>
          <cell r="I619">
            <v>10</v>
          </cell>
          <cell r="J619">
            <v>45</v>
          </cell>
          <cell r="K619" t="str">
            <v>최승원</v>
          </cell>
          <cell r="L619" t="str">
            <v>가능</v>
          </cell>
          <cell r="M619" t="str">
            <v/>
          </cell>
          <cell r="P619">
            <v>0</v>
          </cell>
        </row>
        <row r="620">
          <cell r="E620" t="str">
            <v>중구36</v>
          </cell>
          <cell r="F620">
            <v>4784</v>
          </cell>
          <cell r="G620" t="str">
            <v>중부경찰서앞 사거리</v>
          </cell>
          <cell r="H620" t="str">
            <v>저동2가 22-1</v>
          </cell>
          <cell r="I620">
            <v>10</v>
          </cell>
          <cell r="J620">
            <v>45</v>
          </cell>
          <cell r="K620" t="str">
            <v>최승원</v>
          </cell>
          <cell r="L620" t="str">
            <v>가능</v>
          </cell>
          <cell r="M620" t="str">
            <v/>
          </cell>
          <cell r="P620">
            <v>0</v>
          </cell>
        </row>
        <row r="621">
          <cell r="E621" t="str">
            <v>중구37</v>
          </cell>
          <cell r="F621">
            <v>4785</v>
          </cell>
          <cell r="G621" t="str">
            <v>롯데시티호텔</v>
          </cell>
          <cell r="H621" t="str">
            <v>장교동 74</v>
          </cell>
          <cell r="I621">
            <v>8</v>
          </cell>
          <cell r="J621">
            <v>90</v>
          </cell>
          <cell r="K621" t="str">
            <v>최승원</v>
          </cell>
          <cell r="L621" t="str">
            <v>가능</v>
          </cell>
          <cell r="M621" t="str">
            <v/>
          </cell>
          <cell r="P621">
            <v>0</v>
          </cell>
        </row>
        <row r="622">
          <cell r="E622" t="str">
            <v>중구38</v>
          </cell>
          <cell r="F622">
            <v>4786</v>
          </cell>
          <cell r="G622" t="str">
            <v>센트럴플레이스</v>
          </cell>
          <cell r="H622" t="str">
            <v>중림동420-1</v>
          </cell>
          <cell r="I622">
            <v>20</v>
          </cell>
          <cell r="J622">
            <v>45</v>
          </cell>
          <cell r="K622" t="str">
            <v>최승원</v>
          </cell>
          <cell r="L622" t="str">
            <v>가능</v>
          </cell>
          <cell r="M622" t="str">
            <v/>
          </cell>
          <cell r="P622">
            <v>0</v>
          </cell>
        </row>
        <row r="623">
          <cell r="E623" t="str">
            <v>중구39</v>
          </cell>
          <cell r="F623">
            <v>4787</v>
          </cell>
          <cell r="G623" t="str">
            <v>버거킹 숭례문점</v>
          </cell>
          <cell r="H623" t="str">
            <v>남대문5가 1-3</v>
          </cell>
          <cell r="I623">
            <v>10</v>
          </cell>
          <cell r="J623">
            <v>45</v>
          </cell>
          <cell r="K623" t="str">
            <v>최승원</v>
          </cell>
          <cell r="L623" t="str">
            <v>가능</v>
          </cell>
          <cell r="M623" t="str">
            <v/>
          </cell>
          <cell r="P623">
            <v>0</v>
          </cell>
        </row>
        <row r="624">
          <cell r="E624" t="str">
            <v>중구40</v>
          </cell>
          <cell r="F624">
            <v>4788</v>
          </cell>
          <cell r="G624" t="str">
            <v>세븐일레븐 남대문점</v>
          </cell>
          <cell r="H624" t="str">
            <v>남대문5가 9-2</v>
          </cell>
          <cell r="I624">
            <v>10</v>
          </cell>
          <cell r="J624">
            <v>45</v>
          </cell>
          <cell r="K624" t="str">
            <v>최승원</v>
          </cell>
          <cell r="L624" t="str">
            <v>가능</v>
          </cell>
          <cell r="M624" t="str">
            <v/>
          </cell>
          <cell r="P624">
            <v>0</v>
          </cell>
        </row>
        <row r="625">
          <cell r="E625" t="str">
            <v>중구41</v>
          </cell>
          <cell r="F625">
            <v>4789</v>
          </cell>
          <cell r="G625" t="str">
            <v>서울 태평로 우체국</v>
          </cell>
          <cell r="H625" t="str">
            <v>봉래동1가 5-14</v>
          </cell>
          <cell r="I625">
            <v>10</v>
          </cell>
          <cell r="J625">
            <v>45</v>
          </cell>
          <cell r="K625" t="str">
            <v>최승원</v>
          </cell>
          <cell r="L625" t="str">
            <v>가능</v>
          </cell>
          <cell r="M625" t="str">
            <v/>
          </cell>
          <cell r="P625">
            <v>0</v>
          </cell>
        </row>
        <row r="626">
          <cell r="E626" t="str">
            <v>중구42</v>
          </cell>
          <cell r="F626">
            <v>4790</v>
          </cell>
          <cell r="G626" t="str">
            <v>서대문역 6번출구</v>
          </cell>
          <cell r="H626" t="str">
            <v>충정로1가 100-1</v>
          </cell>
          <cell r="I626">
            <v>8</v>
          </cell>
          <cell r="J626">
            <v>45</v>
          </cell>
          <cell r="K626" t="str">
            <v>최승원</v>
          </cell>
          <cell r="L626" t="str">
            <v>불가</v>
          </cell>
          <cell r="M626" t="str">
            <v/>
          </cell>
          <cell r="O626" t="str">
            <v>구청취소</v>
          </cell>
          <cell r="P626">
            <v>0</v>
          </cell>
        </row>
        <row r="627">
          <cell r="E627" t="str">
            <v>중구43</v>
          </cell>
          <cell r="F627">
            <v>4791</v>
          </cell>
          <cell r="G627" t="str">
            <v>명동역 9번 출구</v>
          </cell>
          <cell r="H627" t="str">
            <v>중구 충무로2가 111</v>
          </cell>
          <cell r="I627">
            <v>10</v>
          </cell>
          <cell r="J627">
            <v>45</v>
          </cell>
          <cell r="K627" t="str">
            <v>최승원</v>
          </cell>
          <cell r="L627" t="str">
            <v>조건부가능</v>
          </cell>
          <cell r="M627" t="str">
            <v/>
          </cell>
          <cell r="P627" t="str">
            <v>명동역9번출구방향 20m나아가 설치하면 가능</v>
          </cell>
        </row>
        <row r="628">
          <cell r="E628" t="str">
            <v>성북구1</v>
          </cell>
          <cell r="F628">
            <v>4402</v>
          </cell>
          <cell r="G628" t="str">
            <v>월계로 그린빌아파트 앞</v>
          </cell>
          <cell r="H628" t="str">
            <v>장위동 314</v>
          </cell>
          <cell r="I628">
            <v>10</v>
          </cell>
          <cell r="J628">
            <v>45</v>
          </cell>
          <cell r="K628" t="str">
            <v>박지훈</v>
          </cell>
          <cell r="L628" t="str">
            <v>가능</v>
          </cell>
          <cell r="M628" t="str">
            <v/>
          </cell>
          <cell r="P628">
            <v>0</v>
          </cell>
        </row>
        <row r="629">
          <cell r="E629" t="str">
            <v>성북구2</v>
          </cell>
          <cell r="F629">
            <v>4403</v>
          </cell>
          <cell r="G629" t="str">
            <v>하월곡동 광명비전교회 앞</v>
          </cell>
          <cell r="H629" t="str">
            <v>하월곡동 225-9</v>
          </cell>
          <cell r="I629">
            <v>10</v>
          </cell>
          <cell r="J629">
            <v>45</v>
          </cell>
          <cell r="K629" t="str">
            <v>박지훈</v>
          </cell>
          <cell r="L629" t="str">
            <v>가능</v>
          </cell>
          <cell r="M629" t="str">
            <v/>
          </cell>
          <cell r="P629">
            <v>0</v>
          </cell>
        </row>
        <row r="630">
          <cell r="E630" t="str">
            <v>성북구3</v>
          </cell>
          <cell r="F630">
            <v>4404</v>
          </cell>
          <cell r="G630" t="str">
            <v>미아사거리 서쪽 교통섬</v>
          </cell>
          <cell r="H630" t="str">
            <v>길음동 15-3</v>
          </cell>
          <cell r="I630">
            <v>10</v>
          </cell>
          <cell r="J630">
            <v>45</v>
          </cell>
          <cell r="K630" t="str">
            <v>박지훈</v>
          </cell>
          <cell r="L630" t="str">
            <v>가능</v>
          </cell>
          <cell r="M630" t="str">
            <v/>
          </cell>
          <cell r="P630">
            <v>0</v>
          </cell>
        </row>
        <row r="631">
          <cell r="E631" t="str">
            <v>성북구4</v>
          </cell>
          <cell r="F631" t="str">
            <v/>
          </cell>
          <cell r="G631" t="str">
            <v>서울숭례초 앞</v>
          </cell>
          <cell r="H631" t="str">
            <v>종암동 25-20</v>
          </cell>
          <cell r="I631">
            <v>10</v>
          </cell>
          <cell r="J631">
            <v>45</v>
          </cell>
          <cell r="K631" t="str">
            <v>박지훈</v>
          </cell>
          <cell r="L631" t="str">
            <v>불가</v>
          </cell>
          <cell r="M631" t="str">
            <v/>
          </cell>
          <cell r="P631" t="str">
            <v>어린이보호구역</v>
          </cell>
        </row>
        <row r="632">
          <cell r="E632" t="str">
            <v>성북구5</v>
          </cell>
          <cell r="F632" t="str">
            <v/>
          </cell>
          <cell r="G632" t="str">
            <v>삼선초 정문 앞</v>
          </cell>
          <cell r="H632" t="str">
            <v>삼선동3가 115-1</v>
          </cell>
          <cell r="I632">
            <v>10</v>
          </cell>
          <cell r="J632">
            <v>45</v>
          </cell>
          <cell r="K632" t="str">
            <v>박지훈</v>
          </cell>
          <cell r="L632" t="str">
            <v>불가</v>
          </cell>
          <cell r="M632" t="str">
            <v/>
          </cell>
          <cell r="P632" t="str">
            <v>어린이보호구역</v>
          </cell>
        </row>
        <row r="633">
          <cell r="E633" t="str">
            <v>성북구6</v>
          </cell>
          <cell r="F633" t="str">
            <v/>
          </cell>
          <cell r="G633" t="str">
            <v>동신초 정문 앞</v>
          </cell>
          <cell r="H633" t="str">
            <v>보문동3가 210</v>
          </cell>
          <cell r="I633">
            <v>10</v>
          </cell>
          <cell r="J633">
            <v>45</v>
          </cell>
          <cell r="K633" t="str">
            <v>박지훈</v>
          </cell>
          <cell r="L633" t="str">
            <v>불가</v>
          </cell>
          <cell r="M633" t="str">
            <v/>
          </cell>
          <cell r="P633" t="str">
            <v>어린이보호구역</v>
          </cell>
        </row>
        <row r="634">
          <cell r="E634" t="str">
            <v>성북구7</v>
          </cell>
          <cell r="F634" t="str">
            <v/>
          </cell>
          <cell r="G634" t="str">
            <v>정덕초 정문 옆</v>
          </cell>
          <cell r="H634" t="str">
            <v>돈암동 644-1</v>
          </cell>
          <cell r="I634">
            <v>10</v>
          </cell>
          <cell r="J634">
            <v>45</v>
          </cell>
          <cell r="K634" t="str">
            <v>박지훈</v>
          </cell>
          <cell r="L634" t="str">
            <v>불가</v>
          </cell>
          <cell r="M634" t="str">
            <v/>
          </cell>
          <cell r="P634" t="str">
            <v>어린이보호구역</v>
          </cell>
        </row>
        <row r="635">
          <cell r="E635" t="str">
            <v>성북구8</v>
          </cell>
          <cell r="F635" t="str">
            <v/>
          </cell>
          <cell r="G635" t="str">
            <v>국세청 우편물자동화센터</v>
          </cell>
          <cell r="H635" t="str">
            <v>보문동7가 104</v>
          </cell>
          <cell r="I635">
            <v>10</v>
          </cell>
          <cell r="J635">
            <v>45</v>
          </cell>
          <cell r="K635" t="str">
            <v>박지훈</v>
          </cell>
          <cell r="L635" t="str">
            <v>불가</v>
          </cell>
          <cell r="M635" t="str">
            <v/>
          </cell>
          <cell r="P635" t="str">
            <v>어린이보호구역</v>
          </cell>
        </row>
        <row r="636">
          <cell r="E636" t="str">
            <v>성북구9</v>
          </cell>
          <cell r="F636" t="str">
            <v/>
          </cell>
          <cell r="G636" t="str">
            <v>리홀아트갤러리 앞</v>
          </cell>
          <cell r="H636" t="str">
            <v>성북동 227-9</v>
          </cell>
          <cell r="I636">
            <v>10</v>
          </cell>
          <cell r="J636">
            <v>45</v>
          </cell>
          <cell r="K636" t="str">
            <v>박지훈</v>
          </cell>
          <cell r="L636" t="str">
            <v>조건부가능</v>
          </cell>
          <cell r="M636" t="str">
            <v/>
          </cell>
          <cell r="P636" t="str">
            <v>배송작업을 위해 휀스 일부철거 협조필요</v>
          </cell>
        </row>
        <row r="637">
          <cell r="E637" t="str">
            <v>성북구10</v>
          </cell>
          <cell r="F637" t="str">
            <v/>
          </cell>
          <cell r="G637" t="str">
            <v>석계역 6번출구 앞</v>
          </cell>
          <cell r="H637" t="str">
            <v>석관동 375-66</v>
          </cell>
          <cell r="I637">
            <v>10</v>
          </cell>
          <cell r="J637">
            <v>45</v>
          </cell>
          <cell r="K637" t="str">
            <v>박지훈</v>
          </cell>
          <cell r="L637" t="str">
            <v>조건부가능</v>
          </cell>
          <cell r="M637" t="str">
            <v/>
          </cell>
          <cell r="P637" t="str">
            <v>배송작업을 위해 휀스 일부철거 협조필요</v>
          </cell>
        </row>
        <row r="638">
          <cell r="E638" t="str">
            <v>성북구11</v>
          </cell>
          <cell r="F638" t="str">
            <v/>
          </cell>
          <cell r="G638" t="str">
            <v>석계역 5번출구 앞</v>
          </cell>
          <cell r="H638" t="str">
            <v>석관동 384-6</v>
          </cell>
          <cell r="I638">
            <v>10</v>
          </cell>
          <cell r="J638">
            <v>45</v>
          </cell>
          <cell r="K638" t="str">
            <v>박지훈</v>
          </cell>
          <cell r="L638" t="str">
            <v>조건부가능</v>
          </cell>
          <cell r="M638" t="str">
            <v/>
          </cell>
          <cell r="P638" t="str">
            <v>배송작업을 위해 휀스 일부철거 협조필요</v>
          </cell>
        </row>
        <row r="639">
          <cell r="E639" t="str">
            <v>성북구12</v>
          </cell>
          <cell r="F639">
            <v>4405</v>
          </cell>
          <cell r="G639" t="str">
            <v>월곡래미안루나밸리아파트 앞</v>
          </cell>
          <cell r="H639" t="str">
            <v>하월곡동 226-5</v>
          </cell>
          <cell r="I639">
            <v>10</v>
          </cell>
          <cell r="J639">
            <v>45</v>
          </cell>
          <cell r="K639" t="str">
            <v>박지훈</v>
          </cell>
          <cell r="L639" t="str">
            <v>가능</v>
          </cell>
          <cell r="M639" t="str">
            <v/>
          </cell>
          <cell r="P639">
            <v>0</v>
          </cell>
        </row>
        <row r="640">
          <cell r="E640" t="str">
            <v>동작구1</v>
          </cell>
          <cell r="F640" t="str">
            <v/>
          </cell>
          <cell r="G640" t="str">
            <v>상도효성해링턴플레이스</v>
          </cell>
          <cell r="H640" t="str">
            <v>상도동25-41(마을버스정류소20803 옆)</v>
          </cell>
          <cell r="I640">
            <v>10</v>
          </cell>
          <cell r="J640">
            <v>90</v>
          </cell>
          <cell r="K640" t="str">
            <v>조아라</v>
          </cell>
          <cell r="L640" t="str">
            <v>가능</v>
          </cell>
          <cell r="M640" t="str">
            <v/>
          </cell>
          <cell r="P640">
            <v>0</v>
          </cell>
        </row>
        <row r="641">
          <cell r="E641" t="str">
            <v>동작구2</v>
          </cell>
          <cell r="F641" t="str">
            <v/>
          </cell>
          <cell r="G641" t="str">
            <v>사당자이아파트</v>
          </cell>
          <cell r="H641" t="str">
            <v>사당로2가길 102</v>
          </cell>
          <cell r="I641">
            <v>10</v>
          </cell>
          <cell r="J641">
            <v>45</v>
          </cell>
          <cell r="K641" t="str">
            <v>조아라</v>
          </cell>
          <cell r="L641" t="str">
            <v>불가</v>
          </cell>
          <cell r="M641" t="str">
            <v/>
          </cell>
          <cell r="P641" t="str">
            <v>경사로, 보도폭 협소</v>
          </cell>
        </row>
        <row r="642">
          <cell r="E642" t="str">
            <v>동작구3</v>
          </cell>
          <cell r="F642" t="str">
            <v/>
          </cell>
          <cell r="G642" t="str">
            <v>흑성동효사정앞</v>
          </cell>
          <cell r="H642" t="str">
            <v>흑석동143-57</v>
          </cell>
          <cell r="I642">
            <v>10</v>
          </cell>
          <cell r="J642">
            <v>90</v>
          </cell>
          <cell r="K642" t="str">
            <v>조아라</v>
          </cell>
          <cell r="L642" t="str">
            <v>가능</v>
          </cell>
          <cell r="M642" t="str">
            <v/>
          </cell>
          <cell r="P642">
            <v>0</v>
          </cell>
        </row>
        <row r="643">
          <cell r="E643" t="str">
            <v>동작구4</v>
          </cell>
          <cell r="F643" t="str">
            <v/>
          </cell>
          <cell r="G643" t="str">
            <v>보라매e편한세상아파트</v>
          </cell>
          <cell r="H643" t="str">
            <v>보라매로70</v>
          </cell>
          <cell r="I643">
            <v>10</v>
          </cell>
          <cell r="J643">
            <v>90</v>
          </cell>
          <cell r="K643" t="str">
            <v>조아라</v>
          </cell>
          <cell r="L643" t="str">
            <v>가능</v>
          </cell>
          <cell r="M643" t="str">
            <v/>
          </cell>
          <cell r="P643">
            <v>0</v>
          </cell>
        </row>
        <row r="644">
          <cell r="E644" t="str">
            <v>동작구5</v>
          </cell>
          <cell r="F644" t="str">
            <v/>
          </cell>
          <cell r="G644" t="str">
            <v>신대방현대아파트 102동앞</v>
          </cell>
          <cell r="H644" t="str">
            <v>여의대방로28</v>
          </cell>
          <cell r="I644">
            <v>10</v>
          </cell>
          <cell r="J644">
            <v>90</v>
          </cell>
          <cell r="K644" t="str">
            <v>조아라</v>
          </cell>
          <cell r="L644" t="str">
            <v>가능</v>
          </cell>
          <cell r="M644" t="str">
            <v/>
          </cell>
          <cell r="P644">
            <v>0</v>
          </cell>
        </row>
        <row r="645">
          <cell r="E645" t="str">
            <v>동작구6</v>
          </cell>
          <cell r="F645" t="str">
            <v/>
          </cell>
          <cell r="G645" t="str">
            <v>전문건설회관</v>
          </cell>
          <cell r="H645" t="str">
            <v>보라매로5길 15(마을버스정류소20916 옆)</v>
          </cell>
          <cell r="I645">
            <v>10</v>
          </cell>
          <cell r="J645">
            <v>45</v>
          </cell>
          <cell r="K645" t="str">
            <v>조아라</v>
          </cell>
          <cell r="L645" t="str">
            <v>가능</v>
          </cell>
          <cell r="M645" t="str">
            <v/>
          </cell>
          <cell r="P645">
            <v>0</v>
          </cell>
        </row>
        <row r="646">
          <cell r="E646" t="str">
            <v>동작구7</v>
          </cell>
          <cell r="F646" t="str">
            <v/>
          </cell>
          <cell r="G646" t="str">
            <v>동작구중소기업창업지원센터 맞은편</v>
          </cell>
          <cell r="H646" t="str">
            <v>여의대방로24라길 40</v>
          </cell>
          <cell r="I646">
            <v>10</v>
          </cell>
          <cell r="J646">
            <v>45</v>
          </cell>
          <cell r="K646" t="str">
            <v>조아라</v>
          </cell>
          <cell r="L646" t="str">
            <v>불가</v>
          </cell>
          <cell r="M646" t="str">
            <v/>
          </cell>
          <cell r="P646" t="str">
            <v>보도폭 협소</v>
          </cell>
        </row>
        <row r="647">
          <cell r="E647" t="str">
            <v>동작구8</v>
          </cell>
          <cell r="F647" t="str">
            <v/>
          </cell>
          <cell r="G647" t="str">
            <v>신대방아파트</v>
          </cell>
          <cell r="H647" t="str">
            <v>보라매로83</v>
          </cell>
          <cell r="I647">
            <v>10</v>
          </cell>
          <cell r="J647">
            <v>45</v>
          </cell>
          <cell r="K647" t="str">
            <v>조아라</v>
          </cell>
          <cell r="L647" t="str">
            <v>가능</v>
          </cell>
          <cell r="M647" t="str">
            <v/>
          </cell>
          <cell r="P647">
            <v>0</v>
          </cell>
        </row>
        <row r="648">
          <cell r="E648" t="str">
            <v>동작구9</v>
          </cell>
          <cell r="F648" t="str">
            <v/>
          </cell>
          <cell r="G648" t="str">
            <v>노량진근린공원</v>
          </cell>
          <cell r="H648" t="str">
            <v>여의대방로36길71</v>
          </cell>
          <cell r="I648">
            <v>10</v>
          </cell>
          <cell r="J648">
            <v>90</v>
          </cell>
          <cell r="K648" t="str">
            <v>조아라</v>
          </cell>
          <cell r="L648" t="str">
            <v>가능</v>
          </cell>
          <cell r="M648" t="str">
            <v/>
          </cell>
          <cell r="P648">
            <v>0</v>
          </cell>
        </row>
        <row r="649">
          <cell r="E649" t="str">
            <v>동작구10</v>
          </cell>
          <cell r="F649" t="str">
            <v/>
          </cell>
          <cell r="G649" t="str">
            <v>동작청소년문화의집</v>
          </cell>
          <cell r="H649" t="str">
            <v>상도로15바길 5</v>
          </cell>
          <cell r="I649">
            <v>10</v>
          </cell>
          <cell r="J649">
            <v>90</v>
          </cell>
          <cell r="K649" t="str">
            <v>조아라</v>
          </cell>
          <cell r="L649" t="str">
            <v>불가</v>
          </cell>
          <cell r="M649" t="str">
            <v/>
          </cell>
          <cell r="P649" t="str">
            <v>보도폭 협소</v>
          </cell>
        </row>
        <row r="650">
          <cell r="E650" t="str">
            <v>동작구11</v>
          </cell>
          <cell r="F650" t="str">
            <v/>
          </cell>
          <cell r="G650" t="str">
            <v>성덕교회앞</v>
          </cell>
          <cell r="H650" t="str">
            <v>등용로 27</v>
          </cell>
          <cell r="I650">
            <v>10</v>
          </cell>
          <cell r="J650">
            <v>45</v>
          </cell>
          <cell r="K650" t="str">
            <v>조아라</v>
          </cell>
          <cell r="L650" t="str">
            <v>불가</v>
          </cell>
          <cell r="M650" t="str">
            <v/>
          </cell>
          <cell r="P650" t="str">
            <v>보도폭 협소</v>
          </cell>
        </row>
        <row r="651">
          <cell r="E651" t="str">
            <v>동작구12</v>
          </cell>
          <cell r="F651" t="str">
            <v/>
          </cell>
          <cell r="G651" t="str">
            <v>브라운스톤상도 앞</v>
          </cell>
          <cell r="H651" t="str">
            <v>상도동 527</v>
          </cell>
          <cell r="I651">
            <v>10</v>
          </cell>
          <cell r="J651">
            <v>45</v>
          </cell>
          <cell r="K651" t="str">
            <v>조아라</v>
          </cell>
          <cell r="L651" t="str">
            <v>가능</v>
          </cell>
          <cell r="M651" t="str">
            <v/>
          </cell>
          <cell r="P651">
            <v>0</v>
          </cell>
        </row>
        <row r="652">
          <cell r="E652" t="str">
            <v>동작구13</v>
          </cell>
          <cell r="F652" t="str">
            <v/>
          </cell>
          <cell r="G652" t="str">
            <v>대방현대1차아파트</v>
          </cell>
          <cell r="H652" t="str">
            <v>대방동 68-48</v>
          </cell>
          <cell r="I652">
            <v>10</v>
          </cell>
          <cell r="J652">
            <v>90</v>
          </cell>
          <cell r="K652" t="str">
            <v>조아라</v>
          </cell>
          <cell r="L652" t="str">
            <v>가능</v>
          </cell>
          <cell r="M652" t="str">
            <v/>
          </cell>
          <cell r="P652">
            <v>0</v>
          </cell>
        </row>
        <row r="653">
          <cell r="E653" t="str">
            <v>동작구14</v>
          </cell>
          <cell r="F653" t="str">
            <v/>
          </cell>
          <cell r="G653" t="str">
            <v>해군회관앞 사거리</v>
          </cell>
          <cell r="H653" t="str">
            <v>여의대방로 190</v>
          </cell>
          <cell r="I653">
            <v>10</v>
          </cell>
          <cell r="J653">
            <v>90</v>
          </cell>
          <cell r="K653" t="str">
            <v>조아라</v>
          </cell>
          <cell r="L653" t="str">
            <v>확인필요</v>
          </cell>
          <cell r="M653" t="str">
            <v/>
          </cell>
          <cell r="P653" t="str">
            <v>4거리 교통상황 안좋음</v>
          </cell>
        </row>
        <row r="654">
          <cell r="E654" t="str">
            <v>동작구15</v>
          </cell>
          <cell r="F654" t="str">
            <v/>
          </cell>
          <cell r="G654" t="str">
            <v>노량진초등학교</v>
          </cell>
          <cell r="H654" t="str">
            <v>장승배기로 142</v>
          </cell>
          <cell r="I654">
            <v>10</v>
          </cell>
          <cell r="J654">
            <v>45</v>
          </cell>
          <cell r="K654" t="str">
            <v>조아라</v>
          </cell>
          <cell r="L654" t="str">
            <v>가능</v>
          </cell>
          <cell r="M654" t="str">
            <v/>
          </cell>
          <cell r="P654">
            <v>0</v>
          </cell>
        </row>
        <row r="655">
          <cell r="E655" t="str">
            <v>동작구16</v>
          </cell>
          <cell r="F655" t="str">
            <v/>
          </cell>
          <cell r="G655" t="str">
            <v>한남대교 남단</v>
          </cell>
          <cell r="I655">
            <v>10</v>
          </cell>
          <cell r="J655">
            <v>90</v>
          </cell>
          <cell r="K655" t="str">
            <v>조아라</v>
          </cell>
          <cell r="L655" t="str">
            <v>확인필요</v>
          </cell>
          <cell r="M655" t="str">
            <v/>
          </cell>
          <cell r="P655" t="str">
            <v>소화전</v>
          </cell>
        </row>
        <row r="656">
          <cell r="E656" t="str">
            <v>동작구17</v>
          </cell>
          <cell r="F656" t="str">
            <v/>
          </cell>
          <cell r="G656" t="str">
            <v>노량진1동 청소년독서실</v>
          </cell>
          <cell r="H656" t="str">
            <v>만양로3길 8</v>
          </cell>
          <cell r="I656">
            <v>10</v>
          </cell>
          <cell r="J656">
            <v>45</v>
          </cell>
          <cell r="K656" t="str">
            <v>조아라</v>
          </cell>
          <cell r="L656" t="str">
            <v>가능</v>
          </cell>
          <cell r="M656" t="str">
            <v/>
          </cell>
          <cell r="P656">
            <v>0</v>
          </cell>
        </row>
        <row r="657">
          <cell r="E657" t="str">
            <v>동작구18</v>
          </cell>
          <cell r="F657" t="str">
            <v/>
          </cell>
          <cell r="G657" t="str">
            <v>상도1동주민센터</v>
          </cell>
          <cell r="H657" t="str">
            <v>상도로53길 9</v>
          </cell>
          <cell r="I657">
            <v>10</v>
          </cell>
          <cell r="J657">
            <v>45</v>
          </cell>
          <cell r="K657" t="str">
            <v>조아라</v>
          </cell>
          <cell r="L657" t="str">
            <v>가능</v>
          </cell>
          <cell r="M657" t="str">
            <v/>
          </cell>
          <cell r="P657">
            <v>0</v>
          </cell>
        </row>
        <row r="658">
          <cell r="E658" t="str">
            <v>동작구19</v>
          </cell>
          <cell r="F658" t="str">
            <v/>
          </cell>
          <cell r="G658" t="str">
            <v>올리브마트 앞</v>
          </cell>
          <cell r="H658" t="str">
            <v>상도로 147</v>
          </cell>
          <cell r="I658">
            <v>10</v>
          </cell>
          <cell r="J658">
            <v>90</v>
          </cell>
          <cell r="K658" t="str">
            <v>조아라</v>
          </cell>
          <cell r="L658" t="str">
            <v>가능</v>
          </cell>
          <cell r="M658" t="str">
            <v/>
          </cell>
          <cell r="P658" t="str">
            <v>교통혼잡 예상</v>
          </cell>
        </row>
        <row r="659">
          <cell r="E659" t="str">
            <v>동작구20</v>
          </cell>
          <cell r="F659" t="str">
            <v/>
          </cell>
          <cell r="G659" t="str">
            <v>태웅빌딩</v>
          </cell>
          <cell r="H659" t="str">
            <v>상도로 130</v>
          </cell>
          <cell r="I659">
            <v>10</v>
          </cell>
          <cell r="J659">
            <v>90</v>
          </cell>
          <cell r="K659" t="str">
            <v>조아라</v>
          </cell>
          <cell r="L659" t="str">
            <v>가능</v>
          </cell>
          <cell r="M659" t="str">
            <v/>
          </cell>
          <cell r="P659">
            <v>0</v>
          </cell>
        </row>
        <row r="660">
          <cell r="E660" t="str">
            <v>동작구21</v>
          </cell>
          <cell r="F660" t="str">
            <v/>
          </cell>
          <cell r="G660" t="str">
            <v>양문교회 앞</v>
          </cell>
          <cell r="H660" t="str">
            <v>시흥대로 646</v>
          </cell>
          <cell r="I660">
            <v>10</v>
          </cell>
          <cell r="J660">
            <v>45</v>
          </cell>
          <cell r="K660" t="str">
            <v>조아라</v>
          </cell>
          <cell r="L660" t="str">
            <v>가능</v>
          </cell>
          <cell r="M660" t="str">
            <v/>
          </cell>
          <cell r="P660" t="str">
            <v>2066. 양문교회 대여소가 100미터 이내에 위치</v>
          </cell>
        </row>
        <row r="661">
          <cell r="E661" t="str">
            <v>동작구22</v>
          </cell>
          <cell r="F661" t="str">
            <v/>
          </cell>
          <cell r="G661" t="str">
            <v>구로교 아래</v>
          </cell>
          <cell r="H661" t="str">
            <v>신대방동 702-2</v>
          </cell>
          <cell r="I661">
            <v>10</v>
          </cell>
          <cell r="J661">
            <v>90</v>
          </cell>
          <cell r="K661" t="str">
            <v>조아라</v>
          </cell>
          <cell r="L661" t="str">
            <v>가능</v>
          </cell>
          <cell r="M661" t="str">
            <v/>
          </cell>
          <cell r="P661" t="str">
            <v>2113.관악동작견인차량보관소 대여소가 100미터 이내에 위치</v>
          </cell>
        </row>
        <row r="662">
          <cell r="E662" t="str">
            <v>동작구23</v>
          </cell>
          <cell r="F662" t="str">
            <v/>
          </cell>
          <cell r="G662" t="str">
            <v>신상도초등학교</v>
          </cell>
          <cell r="H662" t="str">
            <v>장승배기로16-1</v>
          </cell>
          <cell r="I662">
            <v>10</v>
          </cell>
          <cell r="J662">
            <v>45</v>
          </cell>
          <cell r="K662" t="str">
            <v>조아라</v>
          </cell>
          <cell r="L662" t="str">
            <v>불가</v>
          </cell>
          <cell r="M662" t="str">
            <v/>
          </cell>
          <cell r="P662" t="str">
            <v>어린이보호구역</v>
          </cell>
        </row>
        <row r="663">
          <cell r="E663" t="str">
            <v>동작구24</v>
          </cell>
          <cell r="F663" t="str">
            <v/>
          </cell>
          <cell r="G663" t="str">
            <v>사당5동주민센터</v>
          </cell>
          <cell r="H663" t="str">
            <v>사당로2가길 219</v>
          </cell>
          <cell r="I663">
            <v>10</v>
          </cell>
          <cell r="J663">
            <v>90</v>
          </cell>
          <cell r="K663" t="str">
            <v>조아라</v>
          </cell>
          <cell r="L663" t="str">
            <v>불가</v>
          </cell>
          <cell r="M663" t="str">
            <v/>
          </cell>
          <cell r="P663" t="str">
            <v>보도폭 협소</v>
          </cell>
        </row>
        <row r="664">
          <cell r="E664" t="str">
            <v>동작구25</v>
          </cell>
          <cell r="F664" t="str">
            <v/>
          </cell>
          <cell r="G664" t="str">
            <v>사당종합체육관</v>
          </cell>
          <cell r="H664" t="str">
            <v>사당동 산 21-10</v>
          </cell>
          <cell r="I664">
            <v>10</v>
          </cell>
          <cell r="J664">
            <v>90</v>
          </cell>
          <cell r="K664" t="str">
            <v>조아라</v>
          </cell>
          <cell r="L664" t="str">
            <v>불가</v>
          </cell>
          <cell r="M664" t="str">
            <v/>
          </cell>
          <cell r="P664" t="str">
            <v>등산로 입구 보도협소</v>
          </cell>
        </row>
        <row r="665">
          <cell r="E665" t="str">
            <v>동작구26</v>
          </cell>
          <cell r="F665" t="str">
            <v/>
          </cell>
          <cell r="G665" t="str">
            <v>이수역 14번출구</v>
          </cell>
          <cell r="H665" t="str">
            <v>동작대로33길 4</v>
          </cell>
          <cell r="I665">
            <v>10</v>
          </cell>
          <cell r="J665">
            <v>90</v>
          </cell>
          <cell r="K665" t="str">
            <v>조아라</v>
          </cell>
          <cell r="L665" t="str">
            <v>가능</v>
          </cell>
          <cell r="M665" t="str">
            <v/>
          </cell>
          <cell r="P665">
            <v>0</v>
          </cell>
        </row>
        <row r="666">
          <cell r="E666" t="str">
            <v>동작구27</v>
          </cell>
          <cell r="F666" t="str">
            <v/>
          </cell>
          <cell r="G666" t="str">
            <v>동작고등학교</v>
          </cell>
          <cell r="H666" t="str">
            <v>솔밭로 59</v>
          </cell>
          <cell r="I666">
            <v>10</v>
          </cell>
          <cell r="J666">
            <v>45</v>
          </cell>
          <cell r="K666" t="str">
            <v>조아라</v>
          </cell>
          <cell r="L666" t="str">
            <v>불가</v>
          </cell>
          <cell r="M666" t="str">
            <v/>
          </cell>
          <cell r="P666" t="str">
            <v>어린이보호구역 점자블럭 인도협소</v>
          </cell>
        </row>
        <row r="667">
          <cell r="E667" t="str">
            <v>동작구28</v>
          </cell>
          <cell r="F667" t="str">
            <v/>
          </cell>
          <cell r="G667" t="str">
            <v>신대방삼거리</v>
          </cell>
          <cell r="H667" t="str">
            <v>보라매로 99</v>
          </cell>
          <cell r="I667">
            <v>10</v>
          </cell>
          <cell r="J667">
            <v>45</v>
          </cell>
          <cell r="K667" t="str">
            <v>조아라</v>
          </cell>
          <cell r="L667" t="str">
            <v>가능</v>
          </cell>
          <cell r="M667" t="str">
            <v/>
          </cell>
          <cell r="P667">
            <v>0</v>
          </cell>
        </row>
        <row r="668">
          <cell r="E668" t="str">
            <v>동작구29</v>
          </cell>
          <cell r="F668" t="str">
            <v/>
          </cell>
          <cell r="G668" t="str">
            <v>신대방역 3번출구</v>
          </cell>
          <cell r="H668" t="str">
            <v>대림로 19</v>
          </cell>
          <cell r="I668">
            <v>10</v>
          </cell>
          <cell r="J668">
            <v>45</v>
          </cell>
          <cell r="K668" t="str">
            <v>조아라</v>
          </cell>
          <cell r="L668" t="str">
            <v>불가</v>
          </cell>
          <cell r="M668" t="str">
            <v/>
          </cell>
          <cell r="P668" t="str">
            <v>보도폭 협소</v>
          </cell>
        </row>
        <row r="669">
          <cell r="E669" t="str">
            <v>동작구30</v>
          </cell>
          <cell r="F669" t="str">
            <v/>
          </cell>
          <cell r="G669" t="str">
            <v>신상도초교 교차로</v>
          </cell>
          <cell r="H669" t="str">
            <v>장승배기로 3</v>
          </cell>
          <cell r="I669">
            <v>10</v>
          </cell>
          <cell r="J669">
            <v>45</v>
          </cell>
          <cell r="K669" t="str">
            <v>조아라</v>
          </cell>
          <cell r="L669" t="str">
            <v>불가</v>
          </cell>
          <cell r="M669" t="str">
            <v/>
          </cell>
          <cell r="P669" t="str">
            <v>보도폭 협소</v>
          </cell>
        </row>
        <row r="670">
          <cell r="E670" t="str">
            <v>강남구1</v>
          </cell>
          <cell r="F670" t="str">
            <v/>
          </cell>
          <cell r="G670" t="str">
            <v>삼성역 2번출구</v>
          </cell>
          <cell r="H670" t="str">
            <v>영동대로606앞</v>
          </cell>
          <cell r="I670">
            <v>10</v>
          </cell>
          <cell r="J670">
            <v>45</v>
          </cell>
          <cell r="K670" t="str">
            <v>김영상</v>
          </cell>
          <cell r="L670" t="str">
            <v>가능</v>
          </cell>
          <cell r="M670" t="str">
            <v/>
          </cell>
          <cell r="P670">
            <v>0</v>
          </cell>
        </row>
        <row r="671">
          <cell r="E671" t="str">
            <v>강남구2</v>
          </cell>
          <cell r="F671" t="str">
            <v/>
          </cell>
          <cell r="G671" t="str">
            <v>은마사거리(은마치안센터주변)</v>
          </cell>
          <cell r="H671" t="str">
            <v>도곡로504</v>
          </cell>
          <cell r="I671">
            <v>10</v>
          </cell>
          <cell r="J671">
            <v>45</v>
          </cell>
          <cell r="K671" t="str">
            <v>김영상</v>
          </cell>
          <cell r="L671" t="str">
            <v>불가</v>
          </cell>
          <cell r="M671" t="str">
            <v/>
          </cell>
          <cell r="P671" t="str">
            <v>긴 안전펜스와 우회전 버스전용차로 인해 주정차 불가및  회수분배 어려움, 교통 민원 발생 예상</v>
          </cell>
        </row>
        <row r="672">
          <cell r="E672" t="str">
            <v>강남구3</v>
          </cell>
          <cell r="F672" t="str">
            <v/>
          </cell>
          <cell r="G672" t="str">
            <v>지하철3호선 학여울역 1번출구앞</v>
          </cell>
          <cell r="H672" t="str">
            <v>남부순환로514</v>
          </cell>
          <cell r="I672">
            <v>10</v>
          </cell>
          <cell r="J672">
            <v>45</v>
          </cell>
          <cell r="K672" t="str">
            <v>김영상</v>
          </cell>
          <cell r="L672" t="str">
            <v>조건부가능</v>
          </cell>
          <cell r="M672" t="str">
            <v/>
          </cell>
          <cell r="P672" t="str">
            <v>배송작업을 위해 휀스 일부철거 협조필요</v>
          </cell>
        </row>
        <row r="673">
          <cell r="E673" t="str">
            <v>강남구4</v>
          </cell>
          <cell r="F673" t="str">
            <v/>
          </cell>
          <cell r="G673" t="str">
            <v>삼성중앙역 5번출구(하이마트앞)</v>
          </cell>
          <cell r="H673" t="str">
            <v>삼성동145-1</v>
          </cell>
          <cell r="I673">
            <v>10</v>
          </cell>
          <cell r="J673">
            <v>45</v>
          </cell>
          <cell r="K673" t="str">
            <v>김영상</v>
          </cell>
          <cell r="L673" t="str">
            <v>가능</v>
          </cell>
          <cell r="M673" t="str">
            <v/>
          </cell>
          <cell r="P673">
            <v>0</v>
          </cell>
        </row>
        <row r="674">
          <cell r="E674" t="str">
            <v>강남구5</v>
          </cell>
          <cell r="F674" t="str">
            <v/>
          </cell>
          <cell r="G674" t="str">
            <v>봉은사역6번출구(현대아이파크타워앞)</v>
          </cell>
          <cell r="H674" t="str">
            <v>삼성동160</v>
          </cell>
          <cell r="I674">
            <v>10</v>
          </cell>
          <cell r="J674">
            <v>45</v>
          </cell>
          <cell r="K674" t="str">
            <v>김영상</v>
          </cell>
          <cell r="L674" t="str">
            <v>가능</v>
          </cell>
          <cell r="M674" t="str">
            <v/>
          </cell>
          <cell r="P674">
            <v>0</v>
          </cell>
        </row>
        <row r="675">
          <cell r="E675" t="str">
            <v>강남구6</v>
          </cell>
          <cell r="F675" t="str">
            <v/>
          </cell>
          <cell r="G675" t="str">
            <v>신사동주민센터 옆</v>
          </cell>
          <cell r="H675" t="str">
            <v>압구정로 130</v>
          </cell>
          <cell r="I675">
            <v>10</v>
          </cell>
          <cell r="J675">
            <v>45</v>
          </cell>
          <cell r="K675" t="str">
            <v>김영상</v>
          </cell>
          <cell r="L675" t="str">
            <v>가능</v>
          </cell>
          <cell r="M675" t="str">
            <v/>
          </cell>
          <cell r="P675">
            <v>0</v>
          </cell>
        </row>
        <row r="676">
          <cell r="E676" t="str">
            <v>강남구7</v>
          </cell>
          <cell r="F676" t="str">
            <v/>
          </cell>
          <cell r="G676" t="str">
            <v>시티은행 앞</v>
          </cell>
          <cell r="H676" t="str">
            <v>압구정로 146</v>
          </cell>
          <cell r="I676">
            <v>10</v>
          </cell>
          <cell r="J676">
            <v>45</v>
          </cell>
          <cell r="K676" t="str">
            <v>김영상</v>
          </cell>
          <cell r="L676" t="str">
            <v>가능</v>
          </cell>
          <cell r="M676" t="str">
            <v/>
          </cell>
          <cell r="P676">
            <v>0</v>
          </cell>
        </row>
        <row r="677">
          <cell r="E677" t="str">
            <v>강남구8</v>
          </cell>
          <cell r="F677" t="str">
            <v/>
          </cell>
          <cell r="G677" t="str">
            <v>아이리치 매장앞</v>
          </cell>
          <cell r="H677" t="str">
            <v>논현로 841</v>
          </cell>
          <cell r="I677">
            <v>10</v>
          </cell>
          <cell r="J677">
            <v>45</v>
          </cell>
          <cell r="K677" t="str">
            <v>김영상</v>
          </cell>
          <cell r="L677" t="str">
            <v>가능</v>
          </cell>
          <cell r="M677" t="str">
            <v/>
          </cell>
          <cell r="P677">
            <v>0</v>
          </cell>
        </row>
        <row r="678">
          <cell r="E678" t="str">
            <v>강남구9</v>
          </cell>
          <cell r="F678" t="str">
            <v/>
          </cell>
          <cell r="G678" t="str">
            <v>언주초등학교 입구</v>
          </cell>
          <cell r="H678" t="str">
            <v>남부순환로2641</v>
          </cell>
          <cell r="I678">
            <v>20</v>
          </cell>
          <cell r="J678">
            <v>45</v>
          </cell>
          <cell r="K678" t="str">
            <v>김영상</v>
          </cell>
          <cell r="L678" t="str">
            <v>가능</v>
          </cell>
          <cell r="M678" t="str">
            <v/>
          </cell>
          <cell r="P678">
            <v>0</v>
          </cell>
        </row>
        <row r="679">
          <cell r="E679" t="str">
            <v>강남구10</v>
          </cell>
          <cell r="F679" t="str">
            <v/>
          </cell>
          <cell r="G679" t="str">
            <v>윗반마을 입구</v>
          </cell>
          <cell r="H679" t="str">
            <v>세곡동 97-3</v>
          </cell>
          <cell r="I679">
            <v>10</v>
          </cell>
          <cell r="J679">
            <v>45</v>
          </cell>
          <cell r="K679" t="str">
            <v>김영상</v>
          </cell>
          <cell r="L679" t="str">
            <v>가능</v>
          </cell>
          <cell r="M679" t="str">
            <v/>
          </cell>
          <cell r="P679">
            <v>0</v>
          </cell>
        </row>
        <row r="680">
          <cell r="E680" t="str">
            <v>강남구11</v>
          </cell>
          <cell r="F680" t="str">
            <v/>
          </cell>
          <cell r="G680" t="str">
            <v>방죽마을 입구</v>
          </cell>
          <cell r="H680" t="str">
            <v>율현동 264-5</v>
          </cell>
          <cell r="I680">
            <v>10</v>
          </cell>
          <cell r="J680">
            <v>45</v>
          </cell>
          <cell r="K680" t="str">
            <v>김영상</v>
          </cell>
          <cell r="L680" t="str">
            <v>가능</v>
          </cell>
          <cell r="M680" t="str">
            <v/>
          </cell>
          <cell r="P680">
            <v>0</v>
          </cell>
        </row>
        <row r="681">
          <cell r="E681" t="str">
            <v>강남구12</v>
          </cell>
          <cell r="F681" t="str">
            <v/>
          </cell>
          <cell r="G681" t="str">
            <v>은곡마을</v>
          </cell>
          <cell r="H681" t="str">
            <v>세곡동 548(도담공원~행복공원 사이)</v>
          </cell>
          <cell r="I681">
            <v>10</v>
          </cell>
          <cell r="J681">
            <v>45</v>
          </cell>
          <cell r="K681" t="str">
            <v>김영상</v>
          </cell>
          <cell r="L681" t="str">
            <v>가능</v>
          </cell>
          <cell r="M681" t="str">
            <v/>
          </cell>
          <cell r="P681">
            <v>0</v>
          </cell>
        </row>
        <row r="682">
          <cell r="E682" t="str">
            <v>강남구13</v>
          </cell>
          <cell r="F682" t="str">
            <v/>
          </cell>
          <cell r="G682" t="str">
            <v>수서역 2번출구 앞</v>
          </cell>
          <cell r="H682" t="str">
            <v>광평로 270</v>
          </cell>
          <cell r="I682">
            <v>10</v>
          </cell>
          <cell r="J682">
            <v>45</v>
          </cell>
          <cell r="K682" t="str">
            <v>김영상</v>
          </cell>
          <cell r="L682" t="str">
            <v>가능</v>
          </cell>
          <cell r="M682" t="str">
            <v/>
          </cell>
          <cell r="P682">
            <v>0</v>
          </cell>
        </row>
        <row r="683">
          <cell r="E683" t="str">
            <v>강남구14</v>
          </cell>
          <cell r="F683" t="str">
            <v/>
          </cell>
          <cell r="G683" t="str">
            <v>대청공원 앞</v>
          </cell>
          <cell r="H683" t="str">
            <v>영희초 정류장 23877 옆</v>
          </cell>
          <cell r="I683">
            <v>10</v>
          </cell>
          <cell r="J683">
            <v>45</v>
          </cell>
          <cell r="K683" t="str">
            <v>김영상</v>
          </cell>
          <cell r="L683" t="str">
            <v>불가</v>
          </cell>
          <cell r="M683" t="str">
            <v/>
          </cell>
          <cell r="O683" t="str">
            <v>기존 보관대 일부 철거 후 설치</v>
          </cell>
          <cell r="P683" t="str">
            <v>긴 안전펜스로 인해 회수분배 어려움, 양재대로, 동부간선도로 진입로등 상습정체도로로 교통 민원 발생 예상</v>
          </cell>
        </row>
        <row r="684">
          <cell r="E684" t="str">
            <v>강남구15</v>
          </cell>
          <cell r="F684" t="str">
            <v/>
          </cell>
          <cell r="G684" t="str">
            <v>래미안개포 루체하임 정문 앞</v>
          </cell>
          <cell r="H684" t="str">
            <v>일원로 39(우인 온누리약국 앞)</v>
          </cell>
          <cell r="I684">
            <v>10</v>
          </cell>
          <cell r="J684">
            <v>45</v>
          </cell>
          <cell r="K684" t="str">
            <v>김영상</v>
          </cell>
          <cell r="L684" t="str">
            <v>불가</v>
          </cell>
          <cell r="M684" t="str">
            <v/>
          </cell>
          <cell r="O684" t="str">
            <v>기존 보관대 일부 철거 후 설치</v>
          </cell>
          <cell r="P684" t="str">
            <v>어린이보호구역 주정차금지 및 편도1차로로 교통체증 및 민원 발생 예상</v>
          </cell>
        </row>
        <row r="685">
          <cell r="E685" t="str">
            <v>강남구16</v>
          </cell>
          <cell r="F685" t="str">
            <v/>
          </cell>
          <cell r="G685" t="str">
            <v>은마아파트 입구 사거리</v>
          </cell>
          <cell r="H685" t="str">
            <v>삼성로237(정성한줄 대치점 앞)</v>
          </cell>
          <cell r="I685">
            <v>10</v>
          </cell>
          <cell r="J685">
            <v>90</v>
          </cell>
          <cell r="K685" t="str">
            <v>김영상</v>
          </cell>
          <cell r="L685" t="str">
            <v>가능</v>
          </cell>
          <cell r="M685" t="str">
            <v/>
          </cell>
          <cell r="P685">
            <v>0</v>
          </cell>
        </row>
        <row r="686">
          <cell r="E686" t="str">
            <v>강남구17</v>
          </cell>
          <cell r="F686" t="str">
            <v/>
          </cell>
          <cell r="G686" t="str">
            <v>서울 논현동우체국 앞</v>
          </cell>
          <cell r="H686" t="str">
            <v>학동로212</v>
          </cell>
          <cell r="I686">
            <v>10</v>
          </cell>
          <cell r="J686">
            <v>45</v>
          </cell>
          <cell r="K686" t="str">
            <v>김영상</v>
          </cell>
          <cell r="L686" t="str">
            <v>가능</v>
          </cell>
          <cell r="M686" t="str">
            <v/>
          </cell>
          <cell r="P686" t="str">
            <v>설치가능, 안전펜스로 인해 회수분배 어려움</v>
          </cell>
        </row>
        <row r="687">
          <cell r="E687" t="str">
            <v>강남구18</v>
          </cell>
          <cell r="F687" t="str">
            <v/>
          </cell>
          <cell r="G687" t="str">
            <v>역삼중학교 앞(체육관 방향)</v>
          </cell>
          <cell r="H687" t="str">
            <v>도곡로43길 10</v>
          </cell>
          <cell r="I687">
            <v>10</v>
          </cell>
          <cell r="J687">
            <v>45</v>
          </cell>
          <cell r="K687" t="str">
            <v>김영상</v>
          </cell>
          <cell r="L687" t="str">
            <v>가능</v>
          </cell>
          <cell r="M687" t="str">
            <v/>
          </cell>
          <cell r="P687">
            <v>0</v>
          </cell>
        </row>
        <row r="688">
          <cell r="E688" t="str">
            <v>강남구19</v>
          </cell>
          <cell r="F688" t="str">
            <v/>
          </cell>
          <cell r="G688" t="str">
            <v>언주역 7번출구(언주타워 앞)</v>
          </cell>
          <cell r="H688" t="str">
            <v>논현로563</v>
          </cell>
          <cell r="I688">
            <v>10</v>
          </cell>
          <cell r="J688">
            <v>45</v>
          </cell>
          <cell r="K688" t="str">
            <v>김영상</v>
          </cell>
          <cell r="L688" t="str">
            <v>가능</v>
          </cell>
          <cell r="M688" t="str">
            <v/>
          </cell>
          <cell r="P688">
            <v>0</v>
          </cell>
        </row>
        <row r="689">
          <cell r="E689" t="str">
            <v>강남구20</v>
          </cell>
          <cell r="F689" t="str">
            <v/>
          </cell>
          <cell r="G689" t="str">
            <v>서울율현초교 삼거리</v>
          </cell>
          <cell r="H689" t="str">
            <v>밤고개로 231</v>
          </cell>
          <cell r="I689">
            <v>10</v>
          </cell>
          <cell r="J689">
            <v>45</v>
          </cell>
          <cell r="K689" t="str">
            <v>김영상</v>
          </cell>
          <cell r="L689" t="str">
            <v>가능</v>
          </cell>
          <cell r="M689" t="str">
            <v/>
          </cell>
          <cell r="P689" t="str">
            <v>설치가능, 교통혼잡 지역으로 민원 발생 예상</v>
          </cell>
        </row>
        <row r="690">
          <cell r="E690" t="str">
            <v>강남구21</v>
          </cell>
          <cell r="F690" t="str">
            <v/>
          </cell>
          <cell r="G690" t="str">
            <v>못골한옥어린이도서관 앞</v>
          </cell>
          <cell r="H690" t="str">
            <v>자곡로7길 3</v>
          </cell>
          <cell r="I690">
            <v>10</v>
          </cell>
          <cell r="J690">
            <v>45</v>
          </cell>
          <cell r="K690" t="str">
            <v>김영상</v>
          </cell>
          <cell r="L690" t="str">
            <v>가능</v>
          </cell>
          <cell r="M690" t="str">
            <v/>
          </cell>
          <cell r="P690">
            <v>0</v>
          </cell>
        </row>
        <row r="691">
          <cell r="E691" t="str">
            <v>강남구22</v>
          </cell>
          <cell r="F691" t="str">
            <v/>
          </cell>
          <cell r="G691" t="str">
            <v>세곡푸르지오아파트 후문</v>
          </cell>
          <cell r="H691" t="str">
            <v>자곡로 21</v>
          </cell>
          <cell r="I691">
            <v>10</v>
          </cell>
          <cell r="J691">
            <v>45</v>
          </cell>
          <cell r="K691" t="str">
            <v>김영상</v>
          </cell>
          <cell r="L691" t="str">
            <v>조건부가능</v>
          </cell>
          <cell r="M691" t="str">
            <v/>
          </cell>
          <cell r="P691" t="str">
            <v>배송작업을 위해 휀스 일부철거 협조필요</v>
          </cell>
        </row>
        <row r="692">
          <cell r="E692" t="str">
            <v>강남구23</v>
          </cell>
          <cell r="F692" t="str">
            <v/>
          </cell>
          <cell r="G692" t="str">
            <v>청담역 11번 출구</v>
          </cell>
          <cell r="H692" t="str">
            <v>학동로87길 7</v>
          </cell>
          <cell r="I692">
            <v>10</v>
          </cell>
          <cell r="J692">
            <v>45</v>
          </cell>
          <cell r="K692" t="str">
            <v>김영상</v>
          </cell>
          <cell r="L692" t="str">
            <v>가능</v>
          </cell>
          <cell r="M692" t="str">
            <v/>
          </cell>
          <cell r="P692">
            <v>0</v>
          </cell>
        </row>
        <row r="693">
          <cell r="E693" t="str">
            <v>강남구24</v>
          </cell>
          <cell r="F693" t="str">
            <v/>
          </cell>
          <cell r="G693" t="str">
            <v>대치우성아파트 사거리</v>
          </cell>
          <cell r="H693" t="str">
            <v>영동대로 230</v>
          </cell>
          <cell r="I693">
            <v>10</v>
          </cell>
          <cell r="J693">
            <v>45</v>
          </cell>
          <cell r="K693" t="str">
            <v>김영상</v>
          </cell>
          <cell r="L693" t="str">
            <v>불가</v>
          </cell>
          <cell r="M693" t="str">
            <v/>
          </cell>
          <cell r="P693" t="str">
            <v>설치불가, 근처에 대여소 4개 운영중이며 버스정류장 앞이라 상습교통체증 및 민원 발생 예상</v>
          </cell>
        </row>
        <row r="694">
          <cell r="E694" t="str">
            <v>강남구25</v>
          </cell>
          <cell r="F694" t="str">
            <v/>
          </cell>
          <cell r="G694" t="str">
            <v>휘문고교 사거리</v>
          </cell>
          <cell r="H694" t="str">
            <v>영동대로 319</v>
          </cell>
          <cell r="I694">
            <v>10</v>
          </cell>
          <cell r="J694">
            <v>45</v>
          </cell>
          <cell r="K694" t="str">
            <v>김영상</v>
          </cell>
          <cell r="L694" t="str">
            <v>가능</v>
          </cell>
          <cell r="M694" t="str">
            <v/>
          </cell>
          <cell r="P694">
            <v>0</v>
          </cell>
        </row>
        <row r="695">
          <cell r="E695" t="str">
            <v>강남구26</v>
          </cell>
          <cell r="F695" t="str">
            <v/>
          </cell>
          <cell r="G695" t="str">
            <v>은마아파트입구 사거리</v>
          </cell>
          <cell r="H695" t="str">
            <v>삼성로 312</v>
          </cell>
          <cell r="I695">
            <v>10</v>
          </cell>
          <cell r="J695">
            <v>45</v>
          </cell>
          <cell r="K695" t="str">
            <v>김영상</v>
          </cell>
          <cell r="L695" t="str">
            <v>가능</v>
          </cell>
          <cell r="M695" t="str">
            <v/>
          </cell>
          <cell r="O695" t="str">
            <v>기존 보관대 일부 철거 예정</v>
          </cell>
          <cell r="P695">
            <v>0</v>
          </cell>
        </row>
        <row r="696">
          <cell r="E696" t="str">
            <v>강남구27</v>
          </cell>
          <cell r="F696" t="str">
            <v/>
          </cell>
          <cell r="G696" t="str">
            <v>일원에코파크 앞(개포로 방면)</v>
          </cell>
          <cell r="H696" t="str">
            <v>개포로 670</v>
          </cell>
          <cell r="I696">
            <v>10</v>
          </cell>
          <cell r="J696">
            <v>45</v>
          </cell>
          <cell r="K696" t="str">
            <v>김영상</v>
          </cell>
          <cell r="L696" t="str">
            <v>가능</v>
          </cell>
          <cell r="M696" t="str">
            <v/>
          </cell>
          <cell r="P696">
            <v>0</v>
          </cell>
        </row>
        <row r="697">
          <cell r="E697" t="str">
            <v>강남구28</v>
          </cell>
          <cell r="F697" t="str">
            <v/>
          </cell>
          <cell r="G697" t="str">
            <v>대모산입구역 7번 출구 앞</v>
          </cell>
          <cell r="H697" t="str">
            <v>개포로 522(사진참고)</v>
          </cell>
          <cell r="I697">
            <v>10</v>
          </cell>
          <cell r="J697">
            <v>45</v>
          </cell>
          <cell r="K697" t="str">
            <v>김영상</v>
          </cell>
          <cell r="L697" t="str">
            <v>가능</v>
          </cell>
          <cell r="M697" t="str">
            <v/>
          </cell>
          <cell r="P697">
            <v>0</v>
          </cell>
        </row>
        <row r="698">
          <cell r="E698" t="str">
            <v>강남구29</v>
          </cell>
          <cell r="F698" t="str">
            <v/>
          </cell>
          <cell r="G698" t="str">
            <v>대청역 6번 출구 앞</v>
          </cell>
          <cell r="H698" t="str">
            <v>개포로110길 15(사진참고)</v>
          </cell>
          <cell r="I698">
            <v>10</v>
          </cell>
          <cell r="J698">
            <v>45</v>
          </cell>
          <cell r="K698" t="str">
            <v>김영상</v>
          </cell>
          <cell r="L698" t="str">
            <v>가능</v>
          </cell>
          <cell r="M698" t="str">
            <v/>
          </cell>
          <cell r="P698">
            <v>0</v>
          </cell>
        </row>
        <row r="699">
          <cell r="E699" t="str">
            <v>강남구30</v>
          </cell>
          <cell r="F699" t="str">
            <v/>
          </cell>
          <cell r="G699" t="str">
            <v>대모산입구역 6번 출구 앞</v>
          </cell>
          <cell r="H699" t="str">
            <v>개포로 522(사진참고)</v>
          </cell>
          <cell r="I699">
            <v>10</v>
          </cell>
          <cell r="J699">
            <v>45</v>
          </cell>
          <cell r="K699" t="str">
            <v>김영상</v>
          </cell>
          <cell r="L699" t="str">
            <v>확인필요</v>
          </cell>
          <cell r="M699" t="str">
            <v/>
          </cell>
          <cell r="P699" t="str">
            <v>교통혼잡지역</v>
          </cell>
        </row>
        <row r="700">
          <cell r="E700" t="str">
            <v>강남구31</v>
          </cell>
          <cell r="F700" t="str">
            <v/>
          </cell>
          <cell r="G700" t="str">
            <v>한티역 7번 출구</v>
          </cell>
          <cell r="H700" t="str">
            <v>선릉로 228</v>
          </cell>
          <cell r="I700">
            <v>10</v>
          </cell>
          <cell r="J700">
            <v>45</v>
          </cell>
          <cell r="K700" t="str">
            <v>김영상</v>
          </cell>
          <cell r="L700" t="str">
            <v>불가</v>
          </cell>
          <cell r="M700" t="str">
            <v/>
          </cell>
          <cell r="P700" t="str">
            <v>현재 2개 대여소 운영중, 7번출구 개통시 3개로 설치불필요</v>
          </cell>
        </row>
        <row r="701">
          <cell r="E701" t="str">
            <v>강남구32</v>
          </cell>
          <cell r="F701" t="str">
            <v/>
          </cell>
          <cell r="G701" t="str">
            <v>글래드라이브 강남
(언주역 4번 출구)</v>
          </cell>
          <cell r="H701" t="str">
            <v>봉은사로 223</v>
          </cell>
          <cell r="I701">
            <v>7</v>
          </cell>
          <cell r="J701">
            <v>45</v>
          </cell>
          <cell r="K701" t="str">
            <v>김영상</v>
          </cell>
          <cell r="L701" t="str">
            <v>불가</v>
          </cell>
          <cell r="M701" t="str">
            <v/>
          </cell>
          <cell r="P701" t="str">
            <v>인근 운영대여소 3개로 추가설치 불필요</v>
          </cell>
        </row>
        <row r="702">
          <cell r="E702" t="str">
            <v>강남구33</v>
          </cell>
          <cell r="F702" t="str">
            <v/>
          </cell>
          <cell r="G702" t="str">
            <v>무궁화공원 앞(언주역 1번 출구)</v>
          </cell>
          <cell r="H702" t="str">
            <v>봉은사로 151</v>
          </cell>
          <cell r="I702">
            <v>10</v>
          </cell>
          <cell r="J702">
            <v>45</v>
          </cell>
          <cell r="K702" t="str">
            <v>김영상</v>
          </cell>
          <cell r="L702" t="str">
            <v>확인필요</v>
          </cell>
          <cell r="M702" t="str">
            <v/>
          </cell>
          <cell r="P702" t="str">
            <v>교통혼잡지역</v>
          </cell>
        </row>
        <row r="703">
          <cell r="E703" t="str">
            <v>강남구34</v>
          </cell>
          <cell r="F703" t="str">
            <v/>
          </cell>
          <cell r="G703" t="str">
            <v>이비스스타일앰배서더 서울강남</v>
          </cell>
          <cell r="H703" t="str">
            <v>삼성로 427</v>
          </cell>
          <cell r="I703">
            <v>7</v>
          </cell>
          <cell r="J703">
            <v>45</v>
          </cell>
          <cell r="K703" t="str">
            <v>김영상</v>
          </cell>
          <cell r="L703" t="str">
            <v>확인필요</v>
          </cell>
          <cell r="M703" t="str">
            <v/>
          </cell>
          <cell r="P703" t="str">
            <v>교통혼잡지역</v>
          </cell>
        </row>
        <row r="704">
          <cell r="E704" t="str">
            <v>강남구35</v>
          </cell>
          <cell r="F704" t="str">
            <v/>
          </cell>
          <cell r="G704" t="str">
            <v>율현공원</v>
          </cell>
          <cell r="H704" t="str">
            <v>율현동 66-8</v>
          </cell>
          <cell r="I704">
            <v>10</v>
          </cell>
          <cell r="J704">
            <v>45</v>
          </cell>
          <cell r="K704" t="str">
            <v>김영상</v>
          </cell>
          <cell r="L704" t="str">
            <v>가능</v>
          </cell>
          <cell r="M704" t="str">
            <v/>
          </cell>
          <cell r="P704">
            <v>0</v>
          </cell>
        </row>
        <row r="705">
          <cell r="E705" t="str">
            <v>강남구36</v>
          </cell>
          <cell r="F705" t="str">
            <v/>
          </cell>
          <cell r="G705" t="str">
            <v>압구정나들목</v>
          </cell>
          <cell r="H705" t="str">
            <v>압구정동 507</v>
          </cell>
          <cell r="I705">
            <v>10</v>
          </cell>
          <cell r="J705">
            <v>45</v>
          </cell>
          <cell r="K705" t="str">
            <v>이지은</v>
          </cell>
          <cell r="L705" t="str">
            <v>가능</v>
          </cell>
          <cell r="M705" t="str">
            <v/>
          </cell>
        </row>
        <row r="706">
          <cell r="E706" t="str">
            <v>강남구37</v>
          </cell>
          <cell r="F706" t="str">
            <v/>
          </cell>
          <cell r="G706" t="str">
            <v>강남수도사업소</v>
          </cell>
          <cell r="H706" t="str">
            <v>양재천로 199</v>
          </cell>
          <cell r="I706">
            <v>6</v>
          </cell>
          <cell r="J706">
            <v>45</v>
          </cell>
          <cell r="K706" t="str">
            <v>이지은</v>
          </cell>
          <cell r="L706" t="str">
            <v>불가</v>
          </cell>
          <cell r="M706" t="str">
            <v/>
          </cell>
          <cell r="P706" t="str">
            <v>보도폭 협소</v>
          </cell>
        </row>
        <row r="707">
          <cell r="E707" t="str">
            <v>강남구38</v>
          </cell>
          <cell r="F707" t="str">
            <v/>
          </cell>
          <cell r="G707" t="str">
            <v>청담사거리</v>
          </cell>
          <cell r="H707" t="str">
            <v>도산대로 458</v>
          </cell>
          <cell r="I707">
            <v>6</v>
          </cell>
          <cell r="J707">
            <v>45</v>
          </cell>
          <cell r="K707" t="str">
            <v>이지은</v>
          </cell>
          <cell r="L707" t="str">
            <v>불가</v>
          </cell>
          <cell r="M707" t="str">
            <v/>
          </cell>
          <cell r="P707" t="str">
            <v>경사심함</v>
          </cell>
        </row>
        <row r="708">
          <cell r="E708" t="str">
            <v>강남구39</v>
          </cell>
          <cell r="F708" t="str">
            <v/>
          </cell>
          <cell r="G708" t="str">
            <v>LH이-편한세상 정류소</v>
          </cell>
          <cell r="H708" t="str">
            <v>세곡동 561</v>
          </cell>
          <cell r="I708">
            <v>6</v>
          </cell>
          <cell r="J708">
            <v>45</v>
          </cell>
          <cell r="K708" t="str">
            <v>이지은</v>
          </cell>
          <cell r="L708" t="str">
            <v>불가</v>
          </cell>
          <cell r="P708" t="str">
            <v>보도폭협소</v>
          </cell>
        </row>
        <row r="709">
          <cell r="E709" t="str">
            <v>강남구40</v>
          </cell>
          <cell r="F709">
            <v>3602</v>
          </cell>
          <cell r="G709" t="str">
            <v>한국지역난방공사 강남지사</v>
          </cell>
          <cell r="H709" t="str">
            <v>양재대로 781</v>
          </cell>
          <cell r="I709">
            <v>5</v>
          </cell>
          <cell r="J709">
            <v>45</v>
          </cell>
          <cell r="K709" t="str">
            <v>이지은</v>
          </cell>
          <cell r="L709" t="str">
            <v>가능</v>
          </cell>
          <cell r="P709" t="str">
            <v>보도폭협소</v>
          </cell>
        </row>
        <row r="710">
          <cell r="E710" t="str">
            <v>강남구41</v>
          </cell>
          <cell r="F710" t="str">
            <v/>
          </cell>
          <cell r="G710" t="str">
            <v>역삼1동 주민센터</v>
          </cell>
          <cell r="H710" t="str">
            <v>역삼로 7길 16</v>
          </cell>
          <cell r="I710">
            <v>5</v>
          </cell>
          <cell r="J710">
            <v>45</v>
          </cell>
          <cell r="K710" t="str">
            <v>이지은</v>
          </cell>
          <cell r="L710" t="str">
            <v>가능</v>
          </cell>
          <cell r="P710" t="str">
            <v>보도폭협소</v>
          </cell>
        </row>
        <row r="711">
          <cell r="E711" t="str">
            <v>강남구42</v>
          </cell>
          <cell r="F711" t="str">
            <v/>
          </cell>
          <cell r="G711" t="str">
            <v>청담사거리(신한오피스텔빌딩 앞)</v>
          </cell>
          <cell r="H711" t="str">
            <v>도산대로 510</v>
          </cell>
          <cell r="I711">
            <v>8</v>
          </cell>
          <cell r="J711">
            <v>45</v>
          </cell>
          <cell r="K711" t="str">
            <v>이지은</v>
          </cell>
          <cell r="L711" t="str">
            <v>가능</v>
          </cell>
        </row>
        <row r="712">
          <cell r="E712" t="str">
            <v>강남구43</v>
          </cell>
          <cell r="F712" t="str">
            <v/>
          </cell>
          <cell r="G712" t="str">
            <v>개포우성6차아파트 정문 앞</v>
          </cell>
          <cell r="H712" t="str">
            <v>언주로 3</v>
          </cell>
          <cell r="I712">
            <v>5</v>
          </cell>
          <cell r="J712">
            <v>45</v>
          </cell>
          <cell r="K712" t="str">
            <v>이지은</v>
          </cell>
          <cell r="L712" t="str">
            <v>가능</v>
          </cell>
        </row>
        <row r="713">
          <cell r="E713" t="str">
            <v>강북구1</v>
          </cell>
          <cell r="F713" t="str">
            <v/>
          </cell>
          <cell r="G713" t="str">
            <v>구봉경로당 건너편</v>
          </cell>
          <cell r="H713" t="str">
            <v>서울 강북구 미아동 1369-3도</v>
          </cell>
          <cell r="I713">
            <v>10</v>
          </cell>
          <cell r="J713">
            <v>45</v>
          </cell>
          <cell r="K713" t="str">
            <v>이미경</v>
          </cell>
          <cell r="L713" t="str">
            <v>불가</v>
          </cell>
          <cell r="M713" t="str">
            <v/>
          </cell>
          <cell r="P713" t="str">
            <v>일차선/경사/가드레일</v>
          </cell>
        </row>
        <row r="714">
          <cell r="E714" t="str">
            <v>강북구2</v>
          </cell>
          <cell r="F714" t="str">
            <v/>
          </cell>
          <cell r="G714" t="str">
            <v>새생명교회 건너편</v>
          </cell>
          <cell r="H714" t="str">
            <v>서울 강북구 미아동 1369-3도</v>
          </cell>
          <cell r="I714">
            <v>10</v>
          </cell>
          <cell r="J714">
            <v>45</v>
          </cell>
          <cell r="K714" t="str">
            <v>이미경</v>
          </cell>
          <cell r="L714" t="str">
            <v>불가</v>
          </cell>
          <cell r="M714" t="str">
            <v/>
          </cell>
          <cell r="O714" t="str">
            <v>구청취소</v>
          </cell>
          <cell r="P714" t="str">
            <v>배송작업을 위해 휀스 일부철거 협조필요</v>
          </cell>
        </row>
        <row r="715">
          <cell r="E715" t="str">
            <v>강북구3</v>
          </cell>
          <cell r="F715" t="str">
            <v/>
          </cell>
          <cell r="G715" t="str">
            <v>꿈의숲해링턴플레이스아파트앞</v>
          </cell>
          <cell r="H715" t="str">
            <v>서울 강북구 미아동 3-883도</v>
          </cell>
          <cell r="I715">
            <v>10</v>
          </cell>
          <cell r="J715">
            <v>45</v>
          </cell>
          <cell r="K715" t="str">
            <v>이미경</v>
          </cell>
          <cell r="L715" t="str">
            <v>불가</v>
          </cell>
          <cell r="M715" t="str">
            <v/>
          </cell>
          <cell r="O715" t="str">
            <v>구청취소</v>
          </cell>
          <cell r="P715" t="str">
            <v>배송작업을 위해 휀스 일부철거 협조필요</v>
          </cell>
        </row>
        <row r="716">
          <cell r="E716" t="str">
            <v>강북구4</v>
          </cell>
          <cell r="F716">
            <v>3702</v>
          </cell>
          <cell r="G716" t="str">
            <v>현대성우아파트앞</v>
          </cell>
          <cell r="H716" t="str">
            <v>서울 강북구 미아동 670-33도</v>
          </cell>
          <cell r="I716">
            <v>10</v>
          </cell>
          <cell r="J716">
            <v>45</v>
          </cell>
          <cell r="K716" t="str">
            <v>이미경</v>
          </cell>
          <cell r="L716" t="str">
            <v>가능</v>
          </cell>
          <cell r="M716" t="str">
            <v/>
          </cell>
          <cell r="P716">
            <v>0</v>
          </cell>
        </row>
        <row r="717">
          <cell r="E717" t="str">
            <v>강북구5</v>
          </cell>
          <cell r="F717">
            <v>3703</v>
          </cell>
          <cell r="G717" t="str">
            <v>신성교회 앞</v>
          </cell>
          <cell r="H717" t="str">
            <v>서울 강북구 미아동 458-7도</v>
          </cell>
          <cell r="I717">
            <v>10</v>
          </cell>
          <cell r="J717">
            <v>45</v>
          </cell>
          <cell r="K717" t="str">
            <v>이미경</v>
          </cell>
          <cell r="L717" t="str">
            <v>가능</v>
          </cell>
          <cell r="M717" t="str">
            <v/>
          </cell>
          <cell r="P717">
            <v>0</v>
          </cell>
        </row>
        <row r="718">
          <cell r="E718" t="str">
            <v>강북구6</v>
          </cell>
          <cell r="F718" t="str">
            <v/>
          </cell>
          <cell r="G718" t="str">
            <v>오현로25가길54앞</v>
          </cell>
          <cell r="H718" t="str">
            <v>서울 강북구 번동 산27-119임</v>
          </cell>
          <cell r="I718">
            <v>10</v>
          </cell>
          <cell r="J718">
            <v>45</v>
          </cell>
          <cell r="K718" t="str">
            <v>이미경</v>
          </cell>
          <cell r="L718" t="str">
            <v>불가</v>
          </cell>
          <cell r="M718" t="str">
            <v/>
          </cell>
          <cell r="P718" t="str">
            <v>일방/내리막/인도폭</v>
          </cell>
        </row>
        <row r="719">
          <cell r="E719" t="str">
            <v>강북구7</v>
          </cell>
          <cell r="F719" t="str">
            <v/>
          </cell>
          <cell r="G719" t="str">
            <v>풍양빌딩 앞</v>
          </cell>
          <cell r="H719" t="str">
            <v>서울 강북구 미아동 231도</v>
          </cell>
          <cell r="I719">
            <v>10</v>
          </cell>
          <cell r="J719">
            <v>45</v>
          </cell>
          <cell r="K719" t="str">
            <v>이미경</v>
          </cell>
          <cell r="L719" t="str">
            <v>불가</v>
          </cell>
          <cell r="M719" t="str">
            <v/>
          </cell>
          <cell r="P719" t="str">
            <v>일방</v>
          </cell>
        </row>
        <row r="720">
          <cell r="E720" t="str">
            <v>강북구8</v>
          </cell>
          <cell r="F720">
            <v>3704</v>
          </cell>
          <cell r="G720" t="str">
            <v>해모로아파트 뒤</v>
          </cell>
          <cell r="H720" t="str">
            <v>서울 강북구 번동 139-4도</v>
          </cell>
          <cell r="I720">
            <v>10</v>
          </cell>
          <cell r="J720">
            <v>45</v>
          </cell>
          <cell r="K720" t="str">
            <v>이미경</v>
          </cell>
          <cell r="L720" t="str">
            <v>가능</v>
          </cell>
          <cell r="M720" t="str">
            <v/>
          </cell>
          <cell r="P720">
            <v>0</v>
          </cell>
        </row>
        <row r="721">
          <cell r="E721" t="str">
            <v>강북구9</v>
          </cell>
          <cell r="F721">
            <v>3705</v>
          </cell>
          <cell r="G721" t="str">
            <v>미아사거리역CGV</v>
          </cell>
          <cell r="H721" t="str">
            <v>서울 강북구 CGV앞</v>
          </cell>
          <cell r="I721">
            <v>8</v>
          </cell>
          <cell r="J721">
            <v>90</v>
          </cell>
          <cell r="K721" t="str">
            <v>이미경</v>
          </cell>
          <cell r="L721" t="str">
            <v>가능</v>
          </cell>
          <cell r="M721" t="str">
            <v/>
          </cell>
          <cell r="P721">
            <v>0</v>
          </cell>
        </row>
        <row r="722">
          <cell r="E722" t="str">
            <v>강북구10</v>
          </cell>
          <cell r="F722" t="str">
            <v/>
          </cell>
          <cell r="G722" t="str">
            <v>극동아파트앞</v>
          </cell>
          <cell r="H722" t="str">
            <v>서울 강북구 수유동 524-4 도</v>
          </cell>
          <cell r="I722">
            <v>8</v>
          </cell>
          <cell r="J722">
            <v>45</v>
          </cell>
          <cell r="K722" t="str">
            <v>이미경</v>
          </cell>
          <cell r="L722" t="str">
            <v>불가</v>
          </cell>
          <cell r="M722" t="str">
            <v/>
          </cell>
          <cell r="O722" t="str">
            <v>구청취소</v>
          </cell>
          <cell r="P722" t="str">
            <v>배송작업을 위해 휀스 일부철거 협조필요</v>
          </cell>
        </row>
        <row r="723">
          <cell r="E723" t="str">
            <v>강북구11</v>
          </cell>
          <cell r="F723" t="str">
            <v/>
          </cell>
          <cell r="G723" t="str">
            <v>인수동주민센터앞</v>
          </cell>
          <cell r="H723" t="str">
            <v>서울 강북구 수유동 524-4도</v>
          </cell>
          <cell r="I723">
            <v>10</v>
          </cell>
          <cell r="J723">
            <v>45</v>
          </cell>
          <cell r="K723" t="str">
            <v>이미경</v>
          </cell>
          <cell r="L723" t="str">
            <v>불가</v>
          </cell>
          <cell r="M723" t="str">
            <v/>
          </cell>
          <cell r="O723" t="str">
            <v>구청취소</v>
          </cell>
          <cell r="P723" t="str">
            <v>배송작업을 위해 휀스 일부철거 협조필요</v>
          </cell>
        </row>
        <row r="724">
          <cell r="E724" t="str">
            <v>강북구12</v>
          </cell>
          <cell r="F724">
            <v>3706</v>
          </cell>
          <cell r="G724" t="str">
            <v>번동햇살공영주차장앞</v>
          </cell>
          <cell r="H724" t="str">
            <v>서울 강북구 미아동 산25-38</v>
          </cell>
          <cell r="I724">
            <v>10</v>
          </cell>
          <cell r="J724">
            <v>45</v>
          </cell>
          <cell r="K724" t="str">
            <v>이미경</v>
          </cell>
          <cell r="L724" t="str">
            <v>가능</v>
          </cell>
          <cell r="M724" t="str">
            <v/>
          </cell>
          <cell r="P724">
            <v>0</v>
          </cell>
        </row>
        <row r="725">
          <cell r="E725" t="str">
            <v>강북구13</v>
          </cell>
          <cell r="F725">
            <v>3707</v>
          </cell>
          <cell r="G725" t="str">
            <v>드래곤타워 앞</v>
          </cell>
          <cell r="H725" t="str">
            <v>서울 강북구 번동 386-16도</v>
          </cell>
          <cell r="I725">
            <v>10</v>
          </cell>
          <cell r="J725">
            <v>45</v>
          </cell>
          <cell r="K725" t="str">
            <v>이미경</v>
          </cell>
          <cell r="L725" t="str">
            <v>가능</v>
          </cell>
          <cell r="M725" t="str">
            <v/>
          </cell>
          <cell r="P725">
            <v>0</v>
          </cell>
        </row>
        <row r="726">
          <cell r="E726" t="str">
            <v>강북구14</v>
          </cell>
          <cell r="F726" t="str">
            <v/>
          </cell>
          <cell r="G726" t="str">
            <v>한신대앞</v>
          </cell>
          <cell r="H726" t="str">
            <v>서울 강북구 수유동 630-3대</v>
          </cell>
          <cell r="I726">
            <v>10</v>
          </cell>
          <cell r="J726">
            <v>45</v>
          </cell>
          <cell r="K726" t="str">
            <v>이미경</v>
          </cell>
          <cell r="L726" t="str">
            <v>조건부가능</v>
          </cell>
          <cell r="M726" t="str">
            <v/>
          </cell>
          <cell r="P726" t="str">
            <v>배송작업을 위해 휀스 일부철거 협조필요</v>
          </cell>
        </row>
        <row r="727">
          <cell r="E727" t="str">
            <v>강북구15</v>
          </cell>
          <cell r="F727" t="str">
            <v/>
          </cell>
          <cell r="G727" t="str">
            <v>큰마을마당공원</v>
          </cell>
          <cell r="H727" t="str">
            <v>서울 강북구 미아동 867-21구</v>
          </cell>
          <cell r="I727">
            <v>10</v>
          </cell>
          <cell r="J727">
            <v>45</v>
          </cell>
          <cell r="K727" t="str">
            <v>이미경</v>
          </cell>
          <cell r="L727" t="str">
            <v>조건부가능</v>
          </cell>
          <cell r="M727" t="str">
            <v/>
          </cell>
          <cell r="P727" t="str">
            <v>배송작업을 위해 휀스 일부철거 협조필요</v>
          </cell>
        </row>
        <row r="728">
          <cell r="E728" t="str">
            <v>강북구16</v>
          </cell>
          <cell r="F728">
            <v>3708</v>
          </cell>
          <cell r="G728" t="str">
            <v>삼각산119안전센터 앞</v>
          </cell>
          <cell r="H728" t="str">
            <v>서울 강북구 미아동 1353-6대</v>
          </cell>
          <cell r="I728">
            <v>10</v>
          </cell>
          <cell r="J728">
            <v>45</v>
          </cell>
          <cell r="K728" t="str">
            <v>이미경</v>
          </cell>
          <cell r="L728" t="str">
            <v>불가</v>
          </cell>
          <cell r="M728" t="str">
            <v/>
          </cell>
          <cell r="O728" t="str">
            <v>구청취소</v>
          </cell>
          <cell r="P728">
            <v>0</v>
          </cell>
        </row>
        <row r="729">
          <cell r="E729" t="str">
            <v>강북구17</v>
          </cell>
          <cell r="F729">
            <v>3709</v>
          </cell>
          <cell r="G729" t="str">
            <v>민병원 앞</v>
          </cell>
          <cell r="H729" t="str">
            <v>서울 강북구 미아동 231도</v>
          </cell>
          <cell r="I729">
            <v>10</v>
          </cell>
          <cell r="J729">
            <v>45</v>
          </cell>
          <cell r="K729" t="str">
            <v>이미경</v>
          </cell>
          <cell r="L729" t="str">
            <v>불가</v>
          </cell>
          <cell r="M729" t="str">
            <v/>
          </cell>
          <cell r="O729" t="str">
            <v>구청취소</v>
          </cell>
          <cell r="P729">
            <v>0</v>
          </cell>
        </row>
        <row r="730">
          <cell r="E730" t="str">
            <v>강북구18</v>
          </cell>
          <cell r="F730" t="str">
            <v/>
          </cell>
          <cell r="G730" t="str">
            <v>미아초사거리앞</v>
          </cell>
          <cell r="H730" t="str">
            <v>서울 강북구 미아동637-44도</v>
          </cell>
          <cell r="I730">
            <v>10</v>
          </cell>
          <cell r="J730">
            <v>45</v>
          </cell>
          <cell r="K730" t="str">
            <v>이미경</v>
          </cell>
          <cell r="L730" t="str">
            <v>불가</v>
          </cell>
          <cell r="M730" t="str">
            <v/>
          </cell>
          <cell r="O730" t="str">
            <v>구청취소</v>
          </cell>
          <cell r="P730" t="str">
            <v>배송작업을 위해 휀스 일부철거 협조필요</v>
          </cell>
        </row>
        <row r="731">
          <cell r="E731" t="str">
            <v>강북구19</v>
          </cell>
          <cell r="F731" t="str">
            <v/>
          </cell>
          <cell r="G731" t="str">
            <v>삼각산주민센터 건너편</v>
          </cell>
          <cell r="H731" t="str">
            <v>서울 강북구 미아동 831-8도</v>
          </cell>
          <cell r="I731">
            <v>10</v>
          </cell>
          <cell r="J731">
            <v>45</v>
          </cell>
          <cell r="K731" t="str">
            <v>이미경</v>
          </cell>
          <cell r="L731" t="str">
            <v>조건부가능</v>
          </cell>
          <cell r="M731" t="str">
            <v/>
          </cell>
          <cell r="P731" t="str">
            <v>배송작업을 위해 휀스 일부철거 협조필요</v>
          </cell>
        </row>
        <row r="732">
          <cell r="E732" t="str">
            <v>강북구20</v>
          </cell>
          <cell r="F732">
            <v>3710</v>
          </cell>
          <cell r="G732" t="str">
            <v>삼각산아이원아파트정문앞</v>
          </cell>
          <cell r="H732" t="str">
            <v>서울 강북구 미아동 1357-13도</v>
          </cell>
          <cell r="I732">
            <v>10</v>
          </cell>
          <cell r="J732">
            <v>45</v>
          </cell>
          <cell r="K732" t="str">
            <v>이미경</v>
          </cell>
          <cell r="L732" t="str">
            <v>가능</v>
          </cell>
          <cell r="M732" t="str">
            <v/>
          </cell>
          <cell r="P732">
            <v>0</v>
          </cell>
        </row>
        <row r="733">
          <cell r="E733" t="str">
            <v>강북구21</v>
          </cell>
          <cell r="F733" t="str">
            <v/>
          </cell>
          <cell r="G733" t="str">
            <v>삼각산아이원아파트정문건너편</v>
          </cell>
          <cell r="H733" t="str">
            <v>서울 강북구 미아동 1357-13도</v>
          </cell>
          <cell r="I733">
            <v>10</v>
          </cell>
          <cell r="J733">
            <v>45</v>
          </cell>
          <cell r="K733" t="str">
            <v>이미경</v>
          </cell>
          <cell r="L733" t="str">
            <v>불가</v>
          </cell>
          <cell r="M733" t="str">
            <v/>
          </cell>
          <cell r="O733" t="str">
            <v>구청취소</v>
          </cell>
          <cell r="P733" t="str">
            <v>배송작업을 위해 휀스 일부철거 협조필요</v>
          </cell>
        </row>
        <row r="734">
          <cell r="E734" t="str">
            <v>강북구22</v>
          </cell>
          <cell r="F734">
            <v>3711</v>
          </cell>
          <cell r="G734" t="str">
            <v>월계2교 교차로</v>
          </cell>
          <cell r="H734" t="str">
            <v>서울 강북구 번동 259도</v>
          </cell>
          <cell r="I734">
            <v>10</v>
          </cell>
          <cell r="J734">
            <v>45</v>
          </cell>
          <cell r="K734" t="str">
            <v>이미경</v>
          </cell>
          <cell r="L734" t="str">
            <v>가능</v>
          </cell>
          <cell r="M734" t="str">
            <v/>
          </cell>
          <cell r="P734">
            <v>0</v>
          </cell>
        </row>
        <row r="735">
          <cell r="E735" t="str">
            <v>강북구23</v>
          </cell>
          <cell r="F735" t="str">
            <v/>
          </cell>
          <cell r="G735" t="str">
            <v>북서울꿈의숲 숲속진입마당</v>
          </cell>
          <cell r="H735" t="str">
            <v>서울 강북구 번동90-2도</v>
          </cell>
          <cell r="I735">
            <v>10</v>
          </cell>
          <cell r="J735">
            <v>45</v>
          </cell>
          <cell r="K735" t="str">
            <v>이미경</v>
          </cell>
          <cell r="L735" t="str">
            <v>불가</v>
          </cell>
          <cell r="M735" t="str">
            <v/>
          </cell>
          <cell r="O735" t="str">
            <v>구청취소</v>
          </cell>
          <cell r="P735" t="str">
            <v>배송작업을 위해 휀스 일부철거 협조필요</v>
          </cell>
        </row>
        <row r="736">
          <cell r="E736" t="str">
            <v>강북구24</v>
          </cell>
          <cell r="F736">
            <v>3712</v>
          </cell>
          <cell r="G736" t="str">
            <v>북한산우이령길입구</v>
          </cell>
          <cell r="H736" t="str">
            <v>서울 강북구 우이동 266-23도</v>
          </cell>
          <cell r="I736">
            <v>10</v>
          </cell>
          <cell r="J736">
            <v>45</v>
          </cell>
          <cell r="K736" t="str">
            <v>이미경</v>
          </cell>
          <cell r="L736" t="str">
            <v>가능</v>
          </cell>
          <cell r="M736" t="str">
            <v/>
          </cell>
          <cell r="P736">
            <v>0</v>
          </cell>
        </row>
        <row r="737">
          <cell r="E737" t="str">
            <v>강북구25</v>
          </cell>
          <cell r="F737">
            <v>3713</v>
          </cell>
          <cell r="G737" t="str">
            <v>농협수유동지점</v>
          </cell>
          <cell r="H737" t="str">
            <v>서울 강북구 수유동 140도</v>
          </cell>
          <cell r="I737">
            <v>8</v>
          </cell>
          <cell r="J737">
            <v>45</v>
          </cell>
          <cell r="K737" t="str">
            <v>이미경</v>
          </cell>
          <cell r="L737" t="str">
            <v>불가</v>
          </cell>
          <cell r="M737" t="str">
            <v/>
          </cell>
          <cell r="O737" t="str">
            <v>구청취소</v>
          </cell>
          <cell r="P737">
            <v>0</v>
          </cell>
        </row>
        <row r="738">
          <cell r="E738" t="str">
            <v>강북구26</v>
          </cell>
          <cell r="F738">
            <v>3714</v>
          </cell>
          <cell r="G738" t="str">
            <v>송천센트레빌</v>
          </cell>
          <cell r="H738" t="str">
            <v>서울 강북구 미아동 461-4도</v>
          </cell>
          <cell r="I738">
            <v>10</v>
          </cell>
          <cell r="J738">
            <v>45</v>
          </cell>
          <cell r="K738" t="str">
            <v>이미경</v>
          </cell>
          <cell r="L738" t="str">
            <v>가능</v>
          </cell>
          <cell r="M738" t="str">
            <v/>
          </cell>
          <cell r="P738">
            <v>0</v>
          </cell>
        </row>
        <row r="739">
          <cell r="E739" t="str">
            <v>강북구27</v>
          </cell>
          <cell r="F739" t="str">
            <v/>
          </cell>
          <cell r="G739" t="str">
            <v>영훈초등학교 뒤</v>
          </cell>
          <cell r="H739" t="str">
            <v>서울 강북구 미아동 461-2도</v>
          </cell>
          <cell r="I739">
            <v>10</v>
          </cell>
          <cell r="J739">
            <v>45</v>
          </cell>
          <cell r="K739" t="str">
            <v>이미경</v>
          </cell>
          <cell r="L739" t="str">
            <v>불가</v>
          </cell>
          <cell r="M739" t="str">
            <v/>
          </cell>
          <cell r="O739" t="str">
            <v>구청취소</v>
          </cell>
          <cell r="P739" t="str">
            <v>배송작업을 위해 휀스 일부철거 협조필요</v>
          </cell>
        </row>
        <row r="740">
          <cell r="E740" t="str">
            <v>강북구28</v>
          </cell>
          <cell r="F740" t="str">
            <v/>
          </cell>
          <cell r="G740" t="str">
            <v>번동5단지종합사회복지관</v>
          </cell>
          <cell r="H740" t="str">
            <v>서울 강북구 번동253도</v>
          </cell>
          <cell r="I740">
            <v>10</v>
          </cell>
          <cell r="J740">
            <v>45</v>
          </cell>
          <cell r="K740" t="str">
            <v>이미경</v>
          </cell>
          <cell r="L740" t="str">
            <v>불가</v>
          </cell>
          <cell r="M740" t="str">
            <v/>
          </cell>
          <cell r="P740" t="str">
            <v>일방</v>
          </cell>
        </row>
        <row r="741">
          <cell r="E741" t="str">
            <v>강북구29</v>
          </cell>
          <cell r="F741" t="str">
            <v/>
          </cell>
          <cell r="G741" t="str">
            <v>번동5단지 508동 앞</v>
          </cell>
          <cell r="H741" t="str">
            <v>서울 강북구 번동253도</v>
          </cell>
          <cell r="I741">
            <v>10</v>
          </cell>
          <cell r="J741">
            <v>45</v>
          </cell>
          <cell r="K741" t="str">
            <v>이미경</v>
          </cell>
          <cell r="L741" t="str">
            <v>불가</v>
          </cell>
          <cell r="M741" t="str">
            <v/>
          </cell>
          <cell r="P741" t="str">
            <v>일방</v>
          </cell>
        </row>
        <row r="742">
          <cell r="E742" t="str">
            <v>강북구30</v>
          </cell>
          <cell r="F742" t="str">
            <v/>
          </cell>
          <cell r="G742" t="str">
            <v>우이동길마을마당 앞</v>
          </cell>
          <cell r="H742" t="str">
            <v>서울 강북구 수유동 386-1도</v>
          </cell>
          <cell r="I742">
            <v>10</v>
          </cell>
          <cell r="J742">
            <v>45</v>
          </cell>
          <cell r="K742" t="str">
            <v>이미경</v>
          </cell>
          <cell r="L742" t="str">
            <v>조건부가능</v>
          </cell>
          <cell r="M742" t="str">
            <v/>
          </cell>
          <cell r="P742" t="str">
            <v>배송작업을 위해 휀스 일부철거 협조필요</v>
          </cell>
        </row>
        <row r="743">
          <cell r="E743" t="str">
            <v>강북구31</v>
          </cell>
          <cell r="F743" t="str">
            <v/>
          </cell>
          <cell r="G743" t="str">
            <v>국립재활원</v>
          </cell>
          <cell r="H743" t="str">
            <v>서울 강북구 수유동 522-33도</v>
          </cell>
          <cell r="I743">
            <v>10</v>
          </cell>
          <cell r="J743">
            <v>45</v>
          </cell>
          <cell r="K743" t="str">
            <v>이미경</v>
          </cell>
          <cell r="L743" t="str">
            <v>불가</v>
          </cell>
          <cell r="M743" t="str">
            <v/>
          </cell>
          <cell r="P743" t="str">
            <v>일차로크기양방향도로</v>
          </cell>
        </row>
        <row r="744">
          <cell r="E744" t="str">
            <v>강북구32</v>
          </cell>
          <cell r="F744">
            <v>3715</v>
          </cell>
          <cell r="G744" t="str">
            <v>한국타이어㈜북부지점</v>
          </cell>
          <cell r="H744" t="str">
            <v>서울 강북구 번동386-16도</v>
          </cell>
          <cell r="I744">
            <v>10</v>
          </cell>
          <cell r="J744">
            <v>45</v>
          </cell>
          <cell r="K744" t="str">
            <v>이미경</v>
          </cell>
          <cell r="L744" t="str">
            <v>가능</v>
          </cell>
          <cell r="M744" t="str">
            <v/>
          </cell>
          <cell r="P744">
            <v>0</v>
          </cell>
        </row>
        <row r="745">
          <cell r="E745" t="str">
            <v>강북구33</v>
          </cell>
          <cell r="F745">
            <v>3716</v>
          </cell>
          <cell r="G745" t="str">
            <v>화계역</v>
          </cell>
          <cell r="H745" t="str">
            <v>서울 강북구 수유동 119-59도</v>
          </cell>
          <cell r="I745">
            <v>8</v>
          </cell>
          <cell r="J745">
            <v>45</v>
          </cell>
          <cell r="K745" t="str">
            <v>이미경</v>
          </cell>
          <cell r="L745" t="str">
            <v>가능</v>
          </cell>
          <cell r="M745" t="str">
            <v/>
          </cell>
          <cell r="P745">
            <v>0</v>
          </cell>
        </row>
        <row r="746">
          <cell r="E746" t="str">
            <v>강북구34</v>
          </cell>
          <cell r="F746">
            <v>3717</v>
          </cell>
          <cell r="G746" t="str">
            <v>씨엘빌딩 앞</v>
          </cell>
          <cell r="H746" t="str">
            <v>서울 강북구 수유동282-1대 앞</v>
          </cell>
          <cell r="I746">
            <v>8</v>
          </cell>
          <cell r="J746">
            <v>45</v>
          </cell>
          <cell r="K746" t="str">
            <v>이미경</v>
          </cell>
          <cell r="L746" t="str">
            <v>불가</v>
          </cell>
          <cell r="M746" t="str">
            <v/>
          </cell>
          <cell r="O746" t="str">
            <v>구청취소</v>
          </cell>
          <cell r="P746">
            <v>0</v>
          </cell>
        </row>
        <row r="747">
          <cell r="E747" t="str">
            <v>강북구35</v>
          </cell>
          <cell r="F747" t="str">
            <v/>
          </cell>
          <cell r="G747" t="str">
            <v>번동 SK LPG 충전소</v>
          </cell>
          <cell r="H747" t="str">
            <v>서울 강북구 번동 255도</v>
          </cell>
          <cell r="I747">
            <v>8</v>
          </cell>
          <cell r="J747">
            <v>45</v>
          </cell>
          <cell r="K747" t="str">
            <v>이미경</v>
          </cell>
          <cell r="L747" t="str">
            <v>가능</v>
          </cell>
          <cell r="M747" t="str">
            <v/>
          </cell>
        </row>
        <row r="748">
          <cell r="E748" t="str">
            <v>강북구36</v>
          </cell>
          <cell r="F748" t="str">
            <v/>
          </cell>
          <cell r="G748" t="str">
            <v>인수동자치회관 건너편</v>
          </cell>
          <cell r="H748" t="str">
            <v>서울 강북구 수유동 605-185천</v>
          </cell>
          <cell r="I748">
            <v>8</v>
          </cell>
          <cell r="J748">
            <v>45</v>
          </cell>
          <cell r="K748" t="str">
            <v>이미경</v>
          </cell>
          <cell r="M748" t="str">
            <v/>
          </cell>
        </row>
        <row r="749">
          <cell r="E749" t="str">
            <v>중랑구1</v>
          </cell>
          <cell r="F749" t="str">
            <v/>
          </cell>
          <cell r="G749" t="str">
            <v>새우개마을</v>
          </cell>
          <cell r="H749" t="str">
            <v>신내동278-50</v>
          </cell>
          <cell r="I749">
            <v>8</v>
          </cell>
          <cell r="J749">
            <v>45</v>
          </cell>
          <cell r="K749" t="str">
            <v>박지수</v>
          </cell>
          <cell r="L749" t="str">
            <v>가능</v>
          </cell>
          <cell r="M749" t="str">
            <v/>
          </cell>
          <cell r="O749" t="str">
            <v>주민 설치민원 극심</v>
          </cell>
          <cell r="P749" t="str">
            <v>터널입구,도로폭좁음,주정차불가</v>
          </cell>
        </row>
        <row r="750">
          <cell r="E750" t="str">
            <v>중랑구2</v>
          </cell>
          <cell r="F750" t="str">
            <v/>
          </cell>
          <cell r="G750" t="str">
            <v>상봉2동 주민센터 앞</v>
          </cell>
          <cell r="H750" t="str">
            <v>상봉동 126-42</v>
          </cell>
          <cell r="I750">
            <v>8</v>
          </cell>
          <cell r="J750">
            <v>45</v>
          </cell>
          <cell r="K750" t="str">
            <v>박지수</v>
          </cell>
          <cell r="L750" t="str">
            <v>가능</v>
          </cell>
          <cell r="M750" t="str">
            <v/>
          </cell>
          <cell r="P750">
            <v>0</v>
          </cell>
        </row>
        <row r="751">
          <cell r="E751" t="str">
            <v>중랑구3</v>
          </cell>
          <cell r="F751" t="str">
            <v/>
          </cell>
          <cell r="G751" t="str">
            <v>동서울농협 앞</v>
          </cell>
          <cell r="H751" t="str">
            <v>망우로 290</v>
          </cell>
          <cell r="I751">
            <v>9</v>
          </cell>
          <cell r="J751">
            <v>45</v>
          </cell>
          <cell r="K751" t="str">
            <v>박지수</v>
          </cell>
          <cell r="L751" t="str">
            <v>가능</v>
          </cell>
          <cell r="M751" t="str">
            <v/>
          </cell>
          <cell r="P751">
            <v>0</v>
          </cell>
        </row>
        <row r="752">
          <cell r="E752" t="str">
            <v>중랑구4</v>
          </cell>
          <cell r="F752" t="str">
            <v/>
          </cell>
          <cell r="G752" t="str">
            <v>뉴월드빌딩 앞</v>
          </cell>
          <cell r="H752" t="str">
            <v>망우로 262</v>
          </cell>
          <cell r="I752">
            <v>10</v>
          </cell>
          <cell r="J752">
            <v>45</v>
          </cell>
          <cell r="K752" t="str">
            <v>박지수</v>
          </cell>
          <cell r="L752" t="str">
            <v>가능</v>
          </cell>
          <cell r="M752" t="str">
            <v/>
          </cell>
          <cell r="P752">
            <v>0</v>
          </cell>
        </row>
        <row r="753">
          <cell r="E753" t="str">
            <v>중랑구5</v>
          </cell>
          <cell r="F753" t="str">
            <v/>
          </cell>
          <cell r="G753" t="str">
            <v>새마음길연결도로 앞</v>
          </cell>
          <cell r="H753" t="str">
            <v>망우로353</v>
          </cell>
          <cell r="I753">
            <v>10</v>
          </cell>
          <cell r="J753">
            <v>45</v>
          </cell>
          <cell r="K753" t="str">
            <v>박지수</v>
          </cell>
          <cell r="L753" t="str">
            <v>가능</v>
          </cell>
          <cell r="M753" t="str">
            <v/>
          </cell>
          <cell r="P753">
            <v>0</v>
          </cell>
        </row>
        <row r="754">
          <cell r="E754" t="str">
            <v>중랑구6</v>
          </cell>
          <cell r="F754" t="str">
            <v/>
          </cell>
          <cell r="G754" t="str">
            <v>라코지스테이 앞</v>
          </cell>
          <cell r="H754" t="str">
            <v>망우로232</v>
          </cell>
          <cell r="I754">
            <v>8</v>
          </cell>
          <cell r="J754">
            <v>45</v>
          </cell>
          <cell r="K754" t="str">
            <v>박지수</v>
          </cell>
          <cell r="L754" t="str">
            <v>가능</v>
          </cell>
          <cell r="M754" t="str">
            <v/>
          </cell>
          <cell r="O754" t="str">
            <v>주민 설치민원 극심</v>
          </cell>
          <cell r="P754" t="str">
            <v>자치구 일반거치대 철거시 설치가능</v>
          </cell>
        </row>
        <row r="755">
          <cell r="E755" t="str">
            <v>중랑구7</v>
          </cell>
          <cell r="F755" t="str">
            <v/>
          </cell>
          <cell r="G755" t="str">
            <v>신내2동 주민센터 앞</v>
          </cell>
          <cell r="H755" t="str">
            <v>봉화산로 190</v>
          </cell>
          <cell r="I755">
            <v>8</v>
          </cell>
          <cell r="J755">
            <v>45</v>
          </cell>
          <cell r="K755" t="str">
            <v>박지수</v>
          </cell>
          <cell r="L755" t="str">
            <v>가능</v>
          </cell>
          <cell r="M755" t="str">
            <v/>
          </cell>
          <cell r="P755">
            <v>0</v>
          </cell>
        </row>
        <row r="756">
          <cell r="E756" t="str">
            <v>중랑구8</v>
          </cell>
          <cell r="F756" t="str">
            <v/>
          </cell>
          <cell r="G756" t="str">
            <v>동성1,2차 아파트 앞</v>
          </cell>
          <cell r="H756" t="str">
            <v>신내로 126</v>
          </cell>
          <cell r="I756">
            <v>8</v>
          </cell>
          <cell r="J756">
            <v>45</v>
          </cell>
          <cell r="K756" t="str">
            <v>박지수</v>
          </cell>
          <cell r="L756" t="str">
            <v>가능</v>
          </cell>
          <cell r="M756" t="str">
            <v/>
          </cell>
          <cell r="P756">
            <v>0</v>
          </cell>
        </row>
        <row r="757">
          <cell r="E757" t="str">
            <v>중랑구9</v>
          </cell>
          <cell r="F757" t="str">
            <v/>
          </cell>
          <cell r="G757" t="str">
            <v>망우역 2번출구</v>
          </cell>
          <cell r="H757" t="str">
            <v>망우로 55길 11-10</v>
          </cell>
          <cell r="I757">
            <v>8</v>
          </cell>
          <cell r="J757">
            <v>45</v>
          </cell>
          <cell r="K757" t="str">
            <v>박지수</v>
          </cell>
          <cell r="L757" t="str">
            <v>가능</v>
          </cell>
          <cell r="M757" t="str">
            <v/>
          </cell>
          <cell r="P757">
            <v>0</v>
          </cell>
        </row>
        <row r="758">
          <cell r="E758" t="str">
            <v>중랑구10</v>
          </cell>
          <cell r="F758" t="str">
            <v/>
          </cell>
          <cell r="G758" t="str">
            <v>웨딩그룹위더스 앞</v>
          </cell>
          <cell r="H758" t="str">
            <v>동일로 922</v>
          </cell>
          <cell r="I758">
            <v>10</v>
          </cell>
          <cell r="J758">
            <v>45</v>
          </cell>
          <cell r="K758" t="str">
            <v>박지수</v>
          </cell>
          <cell r="L758" t="str">
            <v>불가</v>
          </cell>
          <cell r="M758" t="str">
            <v/>
          </cell>
          <cell r="P758" t="str">
            <v>소화전,주차장입구</v>
          </cell>
        </row>
        <row r="759">
          <cell r="E759" t="str">
            <v>중랑구11</v>
          </cell>
          <cell r="F759" t="str">
            <v/>
          </cell>
          <cell r="G759" t="str">
            <v>한양수자인아파트 앞</v>
          </cell>
          <cell r="H759" t="str">
            <v>면목동 1085-1</v>
          </cell>
          <cell r="I759">
            <v>10</v>
          </cell>
          <cell r="J759">
            <v>45</v>
          </cell>
          <cell r="K759" t="str">
            <v>박지수</v>
          </cell>
          <cell r="L759" t="str">
            <v>가능</v>
          </cell>
          <cell r="M759" t="str">
            <v/>
          </cell>
          <cell r="O759" t="str">
            <v>주민 설치민원 극심</v>
          </cell>
          <cell r="P759" t="str">
            <v>팬스,주정차불가</v>
          </cell>
        </row>
        <row r="760">
          <cell r="E760" t="str">
            <v>중랑구12</v>
          </cell>
          <cell r="F760" t="str">
            <v/>
          </cell>
          <cell r="G760" t="str">
            <v>묵동 이마트 앞</v>
          </cell>
          <cell r="H760" t="str">
            <v>동일로 932</v>
          </cell>
          <cell r="I760">
            <v>10</v>
          </cell>
          <cell r="J760">
            <v>45</v>
          </cell>
          <cell r="K760" t="str">
            <v>박지수</v>
          </cell>
          <cell r="L760" t="str">
            <v>가능</v>
          </cell>
          <cell r="M760" t="str">
            <v/>
          </cell>
        </row>
        <row r="761">
          <cell r="E761" t="str">
            <v>중랑구13</v>
          </cell>
          <cell r="F761" t="str">
            <v/>
          </cell>
          <cell r="G761" t="str">
            <v>신내지식산업센터 앞</v>
          </cell>
          <cell r="H761" t="str">
            <v>신내역로3길 40-36</v>
          </cell>
          <cell r="I761">
            <v>8</v>
          </cell>
          <cell r="J761">
            <v>45</v>
          </cell>
          <cell r="K761" t="str">
            <v>박지수</v>
          </cell>
        </row>
        <row r="762">
          <cell r="E762" t="str">
            <v>중랑구14</v>
          </cell>
          <cell r="F762" t="str">
            <v/>
          </cell>
          <cell r="G762" t="str">
            <v>망우로 버거킹 앞</v>
          </cell>
          <cell r="H762" t="str">
            <v>망우로 400</v>
          </cell>
          <cell r="I762">
            <v>10</v>
          </cell>
          <cell r="J762">
            <v>45</v>
          </cell>
          <cell r="K762" t="str">
            <v>박지수</v>
          </cell>
        </row>
        <row r="763">
          <cell r="E763" t="str">
            <v>도봉구1</v>
          </cell>
          <cell r="F763" t="str">
            <v/>
          </cell>
          <cell r="G763" t="str">
            <v>방학3동 주민센터 앞</v>
          </cell>
          <cell r="H763" t="str">
            <v>도봉구 쌍문동 250-3</v>
          </cell>
          <cell r="I763">
            <v>15</v>
          </cell>
          <cell r="J763" t="str">
            <v>45°</v>
          </cell>
          <cell r="K763" t="str">
            <v>장태정</v>
          </cell>
          <cell r="L763" t="str">
            <v>불가</v>
          </cell>
          <cell r="M763" t="str">
            <v/>
          </cell>
          <cell r="P763" t="str">
            <v>인도폭기준미달</v>
          </cell>
        </row>
        <row r="764">
          <cell r="E764" t="str">
            <v>도봉구2</v>
          </cell>
          <cell r="F764" t="str">
            <v/>
          </cell>
          <cell r="G764" t="str">
            <v>이마트 창동점 앞</v>
          </cell>
          <cell r="H764" t="str">
            <v>도봉구 노해로65길 4</v>
          </cell>
          <cell r="I764">
            <v>10</v>
          </cell>
          <cell r="J764" t="str">
            <v>45°</v>
          </cell>
          <cell r="K764" t="str">
            <v>장태정</v>
          </cell>
          <cell r="L764" t="str">
            <v>가능</v>
          </cell>
          <cell r="M764" t="str">
            <v/>
          </cell>
          <cell r="P764">
            <v>0</v>
          </cell>
        </row>
        <row r="765">
          <cell r="E765" t="str">
            <v>도봉구3</v>
          </cell>
          <cell r="F765" t="str">
            <v/>
          </cell>
          <cell r="G765" t="str">
            <v>신도봉시장 사거리</v>
          </cell>
          <cell r="H765" t="str">
            <v>도봉구 도봉로 749</v>
          </cell>
          <cell r="I765">
            <v>10</v>
          </cell>
          <cell r="J765" t="str">
            <v>45°</v>
          </cell>
          <cell r="K765" t="str">
            <v>장태정</v>
          </cell>
          <cell r="L765" t="str">
            <v>가능</v>
          </cell>
          <cell r="M765" t="str">
            <v/>
          </cell>
          <cell r="P765">
            <v>0</v>
          </cell>
        </row>
        <row r="766">
          <cell r="E766" t="str">
            <v>도봉구4</v>
          </cell>
          <cell r="F766" t="str">
            <v/>
          </cell>
          <cell r="G766" t="str">
            <v>빅마켓 도봉점 앞</v>
          </cell>
          <cell r="H766" t="str">
            <v>도봉구 마들로 645</v>
          </cell>
          <cell r="I766">
            <v>10</v>
          </cell>
          <cell r="J766" t="str">
            <v>45°</v>
          </cell>
          <cell r="K766" t="str">
            <v>장태정</v>
          </cell>
          <cell r="L766" t="str">
            <v>불가</v>
          </cell>
          <cell r="M766" t="str">
            <v/>
          </cell>
          <cell r="P766" t="str">
            <v>건물주차장차량출입로</v>
          </cell>
        </row>
        <row r="767">
          <cell r="E767" t="str">
            <v>도봉구5</v>
          </cell>
          <cell r="F767" t="str">
            <v/>
          </cell>
          <cell r="G767" t="str">
            <v>도봉역사거리</v>
          </cell>
          <cell r="H767" t="str">
            <v>도봉구 도봉로 859</v>
          </cell>
          <cell r="I767">
            <v>10</v>
          </cell>
          <cell r="J767" t="str">
            <v>45°</v>
          </cell>
          <cell r="K767" t="str">
            <v>장태정</v>
          </cell>
          <cell r="L767" t="str">
            <v>불가</v>
          </cell>
          <cell r="M767" t="str">
            <v/>
          </cell>
          <cell r="P767" t="str">
            <v>일차선일방및인도폭좁음</v>
          </cell>
        </row>
        <row r="768">
          <cell r="E768" t="str">
            <v>도봉구6</v>
          </cell>
          <cell r="F768" t="str">
            <v/>
          </cell>
          <cell r="G768" t="str">
            <v>KT프라자도봉점 맞은편</v>
          </cell>
          <cell r="H768" t="str">
            <v>도봉로110길 25 맞은편</v>
          </cell>
          <cell r="I768">
            <v>10</v>
          </cell>
          <cell r="J768" t="str">
            <v>45°</v>
          </cell>
          <cell r="K768" t="str">
            <v>장태정</v>
          </cell>
          <cell r="L768" t="str">
            <v>가능</v>
          </cell>
          <cell r="M768" t="str">
            <v/>
          </cell>
          <cell r="P768">
            <v>0</v>
          </cell>
        </row>
        <row r="769">
          <cell r="E769" t="str">
            <v>도봉구7</v>
          </cell>
          <cell r="F769" t="str">
            <v/>
          </cell>
          <cell r="G769" t="str">
            <v>창동19단지아파트 
(1912동, 노인정 앞)</v>
          </cell>
          <cell r="H769" t="str">
            <v>도봉구 노해로 70길 19</v>
          </cell>
          <cell r="I769">
            <v>10</v>
          </cell>
          <cell r="J769" t="str">
            <v>45°</v>
          </cell>
          <cell r="K769" t="str">
            <v>장태정</v>
          </cell>
          <cell r="L769" t="str">
            <v>가능</v>
          </cell>
          <cell r="M769" t="str">
            <v/>
          </cell>
          <cell r="P769">
            <v>0</v>
          </cell>
        </row>
        <row r="770">
          <cell r="E770" t="str">
            <v>도봉구8</v>
          </cell>
          <cell r="F770" t="str">
            <v/>
          </cell>
          <cell r="G770" t="str">
            <v>창동현대타운아파트(상가 앞)</v>
          </cell>
          <cell r="H770" t="str">
            <v>도봉구 도봉로114길 22-8</v>
          </cell>
          <cell r="I770">
            <v>10</v>
          </cell>
          <cell r="J770" t="str">
            <v>45°</v>
          </cell>
          <cell r="K770" t="str">
            <v>장태정</v>
          </cell>
          <cell r="L770" t="str">
            <v>가능</v>
          </cell>
          <cell r="M770" t="str">
            <v/>
          </cell>
          <cell r="P770">
            <v>0</v>
          </cell>
        </row>
        <row r="771">
          <cell r="E771" t="str">
            <v>도봉구9</v>
          </cell>
          <cell r="F771" t="str">
            <v/>
          </cell>
          <cell r="G771" t="str">
            <v>서울 문화고교 맞은 편</v>
          </cell>
          <cell r="H771" t="str">
            <v>도봉구 방학동 726-119</v>
          </cell>
          <cell r="I771">
            <v>10</v>
          </cell>
          <cell r="J771" t="str">
            <v>45°</v>
          </cell>
          <cell r="K771" t="str">
            <v>장태정</v>
          </cell>
          <cell r="L771" t="str">
            <v>가능</v>
          </cell>
          <cell r="M771" t="str">
            <v/>
          </cell>
          <cell r="P771">
            <v>0</v>
          </cell>
        </row>
        <row r="772">
          <cell r="E772" t="str">
            <v>도봉구10</v>
          </cell>
          <cell r="F772" t="str">
            <v/>
          </cell>
          <cell r="G772" t="str">
            <v>삼성래미안아파트 111동 앞</v>
          </cell>
          <cell r="H772" t="str">
            <v>도봉구 방학동 720-36</v>
          </cell>
          <cell r="I772">
            <v>10</v>
          </cell>
          <cell r="J772" t="str">
            <v>45°</v>
          </cell>
          <cell r="K772" t="str">
            <v>장태정</v>
          </cell>
          <cell r="L772" t="str">
            <v>불가</v>
          </cell>
          <cell r="M772" t="str">
            <v/>
          </cell>
          <cell r="P772" t="str">
            <v>일차선일방통행</v>
          </cell>
        </row>
        <row r="773">
          <cell r="E773" t="str">
            <v>도봉구11</v>
          </cell>
          <cell r="F773" t="str">
            <v/>
          </cell>
          <cell r="G773" t="str">
            <v>다락원체육공원 전망대 입구</v>
          </cell>
          <cell r="H773" t="str">
            <v>도봉구 도봉동 1-22</v>
          </cell>
          <cell r="I773">
            <v>10</v>
          </cell>
          <cell r="J773" t="str">
            <v>45°</v>
          </cell>
          <cell r="K773" t="str">
            <v>장태정</v>
          </cell>
          <cell r="L773" t="str">
            <v>가능</v>
          </cell>
          <cell r="M773" t="str">
            <v/>
          </cell>
          <cell r="P773">
            <v>0</v>
          </cell>
        </row>
        <row r="774">
          <cell r="E774" t="str">
            <v>도봉구12</v>
          </cell>
          <cell r="F774" t="str">
            <v/>
          </cell>
          <cell r="G774" t="str">
            <v>창동 하누소 앞</v>
          </cell>
          <cell r="H774" t="str">
            <v>도봉구 창동 339</v>
          </cell>
          <cell r="I774">
            <v>10</v>
          </cell>
          <cell r="J774" t="str">
            <v>45°</v>
          </cell>
          <cell r="K774" t="str">
            <v>장태정</v>
          </cell>
          <cell r="L774" t="str">
            <v>가능</v>
          </cell>
          <cell r="M774" t="str">
            <v/>
          </cell>
          <cell r="P774">
            <v>0</v>
          </cell>
        </row>
        <row r="775">
          <cell r="E775" t="str">
            <v>도봉구13</v>
          </cell>
          <cell r="F775" t="str">
            <v/>
          </cell>
          <cell r="G775" t="str">
            <v xml:space="preserve">신창교 앞 </v>
          </cell>
          <cell r="H775" t="str">
            <v>도봉구 우이천로 136-1 맞은편</v>
          </cell>
          <cell r="I775">
            <v>10</v>
          </cell>
          <cell r="J775" t="str">
            <v>45°</v>
          </cell>
          <cell r="K775" t="str">
            <v>장태정</v>
          </cell>
          <cell r="L775" t="str">
            <v>불가</v>
          </cell>
          <cell r="M775" t="str">
            <v/>
          </cell>
          <cell r="P775" t="str">
            <v>일차선일방/상습정체구역</v>
          </cell>
        </row>
        <row r="776">
          <cell r="E776" t="str">
            <v>도봉구14</v>
          </cell>
          <cell r="F776" t="str">
            <v/>
          </cell>
          <cell r="G776" t="str">
            <v>정의여중 입구 교차로</v>
          </cell>
          <cell r="H776" t="str">
            <v>도봉구 노해로 249 앞</v>
          </cell>
          <cell r="I776">
            <v>10</v>
          </cell>
          <cell r="J776" t="str">
            <v>45°</v>
          </cell>
          <cell r="K776" t="str">
            <v>장태정</v>
          </cell>
          <cell r="L776" t="str">
            <v>가능</v>
          </cell>
          <cell r="M776" t="str">
            <v/>
          </cell>
          <cell r="P776">
            <v>0</v>
          </cell>
        </row>
        <row r="777">
          <cell r="E777" t="str">
            <v>도봉구15</v>
          </cell>
          <cell r="F777" t="str">
            <v/>
          </cell>
          <cell r="G777" t="str">
            <v xml:space="preserve"> 창도초등학교 뒤</v>
          </cell>
          <cell r="H777" t="str">
            <v>도봉구 방학동 729-5</v>
          </cell>
          <cell r="I777">
            <v>10</v>
          </cell>
          <cell r="J777" t="str">
            <v>45°</v>
          </cell>
          <cell r="K777" t="str">
            <v>장태정</v>
          </cell>
          <cell r="L777" t="str">
            <v>불가</v>
          </cell>
          <cell r="M777" t="str">
            <v/>
          </cell>
          <cell r="P777" t="str">
            <v>일방통행교차로</v>
          </cell>
        </row>
        <row r="778">
          <cell r="E778" t="str">
            <v>도봉구16</v>
          </cell>
          <cell r="F778" t="str">
            <v/>
          </cell>
          <cell r="G778" t="str">
            <v>서울북부지방법원 버스정류소
 (10572) 앞</v>
          </cell>
          <cell r="H778" t="str">
            <v>도봉구 마들로 760</v>
          </cell>
          <cell r="I778">
            <v>10</v>
          </cell>
          <cell r="J778" t="str">
            <v>45°</v>
          </cell>
          <cell r="K778" t="str">
            <v>장태정</v>
          </cell>
          <cell r="L778" t="str">
            <v>가능</v>
          </cell>
          <cell r="M778" t="str">
            <v/>
          </cell>
          <cell r="P778">
            <v>0</v>
          </cell>
        </row>
        <row r="779">
          <cell r="E779" t="str">
            <v>도봉구17</v>
          </cell>
          <cell r="F779" t="str">
            <v/>
          </cell>
          <cell r="G779" t="str">
            <v>창5동 주민센터 앞</v>
          </cell>
          <cell r="H779" t="str">
            <v>도봉구 도봉로136나길 20</v>
          </cell>
          <cell r="I779">
            <v>10</v>
          </cell>
          <cell r="J779" t="str">
            <v>45°</v>
          </cell>
          <cell r="K779" t="str">
            <v>장태정</v>
          </cell>
          <cell r="L779" t="str">
            <v>불가</v>
          </cell>
          <cell r="M779" t="str">
            <v/>
          </cell>
          <cell r="P779" t="str">
            <v>일차선이방통행</v>
          </cell>
        </row>
        <row r="780">
          <cell r="E780" t="str">
            <v>도봉구18</v>
          </cell>
          <cell r="F780" t="str">
            <v/>
          </cell>
          <cell r="G780" t="str">
            <v>한성교회 비전센터 앞</v>
          </cell>
          <cell r="H780" t="str">
            <v>도봉구 마들로 560</v>
          </cell>
          <cell r="I780">
            <v>10</v>
          </cell>
          <cell r="J780" t="str">
            <v>45°</v>
          </cell>
          <cell r="K780" t="str">
            <v>장태정</v>
          </cell>
          <cell r="L780" t="str">
            <v>불가</v>
          </cell>
          <cell r="M780" t="str">
            <v/>
          </cell>
          <cell r="P780" t="str">
            <v>일차크기양방향도로및인도침범</v>
          </cell>
        </row>
        <row r="781">
          <cell r="E781" t="str">
            <v>도봉구19</v>
          </cell>
          <cell r="F781" t="str">
            <v/>
          </cell>
          <cell r="G781" t="str">
            <v>평화도봉공원 주변</v>
          </cell>
          <cell r="H781" t="str">
            <v>도봉구 방학동 710</v>
          </cell>
          <cell r="I781">
            <v>10</v>
          </cell>
          <cell r="J781" t="str">
            <v>45°</v>
          </cell>
          <cell r="K781" t="str">
            <v>장태정</v>
          </cell>
          <cell r="L781" t="str">
            <v>가능</v>
          </cell>
          <cell r="M781" t="str">
            <v/>
          </cell>
          <cell r="P781">
            <v>0</v>
          </cell>
        </row>
        <row r="782">
          <cell r="E782" t="str">
            <v>도봉구20</v>
          </cell>
          <cell r="F782" t="str">
            <v/>
          </cell>
          <cell r="G782" t="str">
            <v>피자헛 쌍문2호점 앞</v>
          </cell>
          <cell r="H782" t="str">
            <v>도봉구 도봉로 534</v>
          </cell>
          <cell r="I782">
            <v>10</v>
          </cell>
          <cell r="J782" t="str">
            <v>45°</v>
          </cell>
          <cell r="K782" t="str">
            <v>장태정</v>
          </cell>
          <cell r="L782" t="str">
            <v>가능</v>
          </cell>
          <cell r="M782" t="str">
            <v/>
          </cell>
          <cell r="P782">
            <v>0</v>
          </cell>
        </row>
        <row r="783">
          <cell r="E783" t="str">
            <v>도봉구21</v>
          </cell>
          <cell r="F783" t="str">
            <v/>
          </cell>
          <cell r="G783" t="str">
            <v>신창아파트 입구 앞</v>
          </cell>
          <cell r="H783" t="str">
            <v>도봉구 덕릉로62길 14</v>
          </cell>
          <cell r="I783">
            <v>10</v>
          </cell>
          <cell r="J783" t="str">
            <v>45°</v>
          </cell>
          <cell r="K783" t="str">
            <v>장태정</v>
          </cell>
          <cell r="L783" t="str">
            <v>가능</v>
          </cell>
          <cell r="M783" t="str">
            <v/>
          </cell>
          <cell r="P783">
            <v>0</v>
          </cell>
        </row>
        <row r="784">
          <cell r="E784" t="str">
            <v>도봉구22</v>
          </cell>
          <cell r="F784" t="str">
            <v/>
          </cell>
          <cell r="G784" t="str">
            <v>창동역 1번출구 앞</v>
          </cell>
          <cell r="H784" t="str">
            <v>도봉구 창동 1-12</v>
          </cell>
          <cell r="I784">
            <v>10</v>
          </cell>
          <cell r="J784" t="str">
            <v>45°</v>
          </cell>
          <cell r="K784" t="str">
            <v>장태정</v>
          </cell>
          <cell r="L784" t="str">
            <v>가능</v>
          </cell>
          <cell r="M784" t="str">
            <v/>
          </cell>
          <cell r="P784">
            <v>0</v>
          </cell>
        </row>
        <row r="785">
          <cell r="E785" t="str">
            <v>도봉구23</v>
          </cell>
          <cell r="F785" t="str">
            <v/>
          </cell>
          <cell r="G785" t="str">
            <v>신화초등학교 앞</v>
          </cell>
          <cell r="H785" t="str">
            <v>도봉구 창동 516-14</v>
          </cell>
          <cell r="I785">
            <v>10</v>
          </cell>
          <cell r="J785" t="str">
            <v>45°</v>
          </cell>
          <cell r="K785" t="str">
            <v>장태정</v>
          </cell>
          <cell r="L785" t="str">
            <v>가능</v>
          </cell>
          <cell r="M785" t="str">
            <v/>
          </cell>
          <cell r="P785">
            <v>0</v>
          </cell>
        </row>
        <row r="786">
          <cell r="E786" t="str">
            <v>도봉구24</v>
          </cell>
          <cell r="F786" t="str">
            <v/>
          </cell>
          <cell r="G786" t="str">
            <v>도봉한신아파트 주변</v>
          </cell>
          <cell r="H786" t="str">
            <v>도봉구 도봉동 646-1</v>
          </cell>
          <cell r="I786">
            <v>10</v>
          </cell>
          <cell r="J786" t="str">
            <v>45°</v>
          </cell>
          <cell r="K786" t="str">
            <v>장태정</v>
          </cell>
          <cell r="L786" t="str">
            <v>불가</v>
          </cell>
          <cell r="P786">
            <v>0</v>
          </cell>
        </row>
        <row r="787">
          <cell r="E787" t="str">
            <v>도봉구25</v>
          </cell>
          <cell r="F787" t="str">
            <v/>
          </cell>
          <cell r="G787" t="str">
            <v>녹천역 1번 출구 앞(추가)</v>
          </cell>
          <cell r="H787" t="str">
            <v>도봉구 창동 426-6</v>
          </cell>
          <cell r="I787">
            <v>10</v>
          </cell>
          <cell r="J787" t="str">
            <v>45°</v>
          </cell>
          <cell r="K787" t="str">
            <v>장태정</v>
          </cell>
          <cell r="L787" t="str">
            <v>불가</v>
          </cell>
          <cell r="M787" t="str">
            <v/>
          </cell>
          <cell r="P787" t="str">
            <v>일방통행길교통섬(버스정류장)증설불가</v>
          </cell>
        </row>
        <row r="788">
          <cell r="E788" t="str">
            <v>도봉구26</v>
          </cell>
          <cell r="F788" t="str">
            <v/>
          </cell>
          <cell r="G788" t="str">
            <v>녹천역 2번 출구 앞</v>
          </cell>
          <cell r="H788" t="str">
            <v>도봉구 창동 756-136</v>
          </cell>
          <cell r="I788">
            <v>10</v>
          </cell>
          <cell r="J788" t="str">
            <v>45°</v>
          </cell>
          <cell r="K788" t="str">
            <v>장태정</v>
          </cell>
          <cell r="L788" t="str">
            <v>가능</v>
          </cell>
          <cell r="M788" t="str">
            <v/>
          </cell>
          <cell r="P788">
            <v>0</v>
          </cell>
        </row>
        <row r="789">
          <cell r="E789" t="str">
            <v>도봉구27</v>
          </cell>
          <cell r="F789" t="str">
            <v/>
          </cell>
          <cell r="G789" t="str">
            <v>녹천역 3번 출구 앞</v>
          </cell>
          <cell r="H789" t="str">
            <v>도봉구 창동 42-1</v>
          </cell>
          <cell r="I789">
            <v>10</v>
          </cell>
          <cell r="J789" t="str">
            <v>45°</v>
          </cell>
          <cell r="K789" t="str">
            <v>장태정</v>
          </cell>
          <cell r="L789" t="str">
            <v>가능</v>
          </cell>
          <cell r="M789" t="str">
            <v/>
          </cell>
          <cell r="P789">
            <v>0</v>
          </cell>
        </row>
        <row r="790">
          <cell r="E790" t="str">
            <v>도봉구28</v>
          </cell>
          <cell r="F790" t="str">
            <v/>
          </cell>
          <cell r="G790" t="str">
            <v>보건소사거리(미화볼링장 앞)</v>
          </cell>
          <cell r="H790" t="str">
            <v>도봉구 도봉로 578</v>
          </cell>
          <cell r="I790">
            <v>10</v>
          </cell>
          <cell r="J790" t="str">
            <v>45°</v>
          </cell>
          <cell r="K790" t="str">
            <v>장태정</v>
          </cell>
          <cell r="L790" t="str">
            <v>불가</v>
          </cell>
          <cell r="M790" t="str">
            <v/>
          </cell>
          <cell r="P790" t="str">
            <v>우회전1차로상습정체구간주차불가</v>
          </cell>
        </row>
        <row r="791">
          <cell r="E791" t="str">
            <v>도봉구29</v>
          </cell>
          <cell r="F791" t="str">
            <v/>
          </cell>
          <cell r="G791" t="str">
            <v>보건소사거리(우리은행 앞)</v>
          </cell>
          <cell r="H791" t="str">
            <v>도봉구 도봉로 578</v>
          </cell>
          <cell r="I791">
            <v>10</v>
          </cell>
          <cell r="J791" t="str">
            <v>45°</v>
          </cell>
          <cell r="K791" t="str">
            <v>장태정</v>
          </cell>
          <cell r="L791" t="str">
            <v>가능</v>
          </cell>
          <cell r="M791" t="str">
            <v/>
          </cell>
          <cell r="P791">
            <v>0</v>
          </cell>
        </row>
        <row r="792">
          <cell r="E792" t="str">
            <v>도봉구30</v>
          </cell>
          <cell r="F792" t="str">
            <v/>
          </cell>
          <cell r="G792" t="str">
            <v>북한산 아이파크 버스정류소</v>
          </cell>
          <cell r="H792" t="str">
            <v>도봉구 창동 751-2</v>
          </cell>
          <cell r="I792">
            <v>10</v>
          </cell>
          <cell r="J792" t="str">
            <v>45°</v>
          </cell>
          <cell r="K792" t="str">
            <v>장태정</v>
          </cell>
          <cell r="L792" t="str">
            <v>가능</v>
          </cell>
          <cell r="M792" t="str">
            <v/>
          </cell>
          <cell r="P792">
            <v>0</v>
          </cell>
        </row>
        <row r="793">
          <cell r="E793" t="str">
            <v>도봉구31</v>
          </cell>
          <cell r="F793" t="str">
            <v/>
          </cell>
          <cell r="G793" t="str">
            <v>창동현대3차아파트 앞</v>
          </cell>
          <cell r="H793" t="str">
            <v>도봉구 창동 181-34</v>
          </cell>
          <cell r="I793">
            <v>10</v>
          </cell>
          <cell r="J793" t="str">
            <v>45°</v>
          </cell>
          <cell r="K793" t="str">
            <v>장태정</v>
          </cell>
          <cell r="L793" t="str">
            <v>조건부가능</v>
          </cell>
          <cell r="M793" t="str">
            <v/>
          </cell>
          <cell r="P793" t="str">
            <v>배송작업을 위해 휀스 일부철거 협조필요</v>
          </cell>
        </row>
        <row r="794">
          <cell r="E794" t="str">
            <v>도봉구32</v>
          </cell>
          <cell r="F794" t="str">
            <v/>
          </cell>
          <cell r="G794" t="str">
            <v>창동운동장교차로(블루핀아파트)</v>
          </cell>
          <cell r="H794" t="str">
            <v>도봉구 마들로 548</v>
          </cell>
          <cell r="I794">
            <v>10</v>
          </cell>
          <cell r="J794" t="str">
            <v>45°</v>
          </cell>
          <cell r="K794" t="str">
            <v>장태정</v>
          </cell>
          <cell r="L794" t="str">
            <v>가능</v>
          </cell>
          <cell r="M794" t="str">
            <v/>
          </cell>
          <cell r="P794">
            <v>0</v>
          </cell>
        </row>
        <row r="795">
          <cell r="E795" t="str">
            <v>도봉구33</v>
          </cell>
          <cell r="F795" t="str">
            <v/>
          </cell>
          <cell r="G795" t="str">
            <v>창4동 성당 주변</v>
          </cell>
          <cell r="H795" t="str">
            <v>도봉구 마들로13길 192</v>
          </cell>
          <cell r="I795">
            <v>10</v>
          </cell>
          <cell r="J795" t="str">
            <v>45°</v>
          </cell>
          <cell r="K795" t="str">
            <v>장태정</v>
          </cell>
          <cell r="L795" t="str">
            <v>불가</v>
          </cell>
          <cell r="M795" t="str">
            <v/>
          </cell>
          <cell r="P795" t="str">
            <v>가드레일/일방통행</v>
          </cell>
        </row>
        <row r="796">
          <cell r="E796" t="str">
            <v>도봉구34</v>
          </cell>
          <cell r="F796" t="str">
            <v/>
          </cell>
          <cell r="G796" t="str">
            <v>플러스오피스텔 앞</v>
          </cell>
          <cell r="H796" t="str">
            <v>도봉구 도봉로136길 80</v>
          </cell>
          <cell r="I796">
            <v>10</v>
          </cell>
          <cell r="J796" t="str">
            <v>45°</v>
          </cell>
          <cell r="K796" t="str">
            <v>장태정</v>
          </cell>
          <cell r="L796" t="str">
            <v>불가</v>
          </cell>
          <cell r="M796" t="str">
            <v/>
          </cell>
          <cell r="P796" t="str">
            <v>가드레일/일방통행</v>
          </cell>
        </row>
        <row r="797">
          <cell r="E797" t="str">
            <v>도봉구35</v>
          </cell>
          <cell r="F797" t="str">
            <v/>
          </cell>
          <cell r="G797" t="str">
            <v>덕릉로 224(신불타는닭발) 앞</v>
          </cell>
          <cell r="H797" t="str">
            <v>도봉구 덕릉로 224</v>
          </cell>
          <cell r="I797">
            <v>10</v>
          </cell>
          <cell r="J797" t="str">
            <v>45°</v>
          </cell>
          <cell r="K797" t="str">
            <v>장태정</v>
          </cell>
          <cell r="L797" t="str">
            <v>가능</v>
          </cell>
          <cell r="M797" t="str">
            <v/>
          </cell>
          <cell r="P797">
            <v>0</v>
          </cell>
        </row>
        <row r="798">
          <cell r="E798" t="str">
            <v>도봉구36</v>
          </cell>
          <cell r="F798" t="str">
            <v/>
          </cell>
          <cell r="G798" t="str">
            <v>창동역 동측 광장</v>
          </cell>
          <cell r="H798" t="str">
            <v>창동1-9</v>
          </cell>
          <cell r="I798">
            <v>10</v>
          </cell>
          <cell r="J798">
            <v>45</v>
          </cell>
          <cell r="K798" t="str">
            <v>장태정</v>
          </cell>
          <cell r="L798" t="str">
            <v>확인필요</v>
          </cell>
          <cell r="M798" t="str">
            <v/>
          </cell>
          <cell r="O798" t="str">
            <v>조사서 없음</v>
          </cell>
          <cell r="P798" t="str">
            <v>자치구 일반거치대 철거시 설치가능</v>
          </cell>
        </row>
        <row r="799">
          <cell r="E799" t="str">
            <v>도봉구37</v>
          </cell>
          <cell r="F799" t="str">
            <v/>
          </cell>
          <cell r="G799" t="str">
            <v>쌍문동 이안아파트 앞</v>
          </cell>
          <cell r="H799" t="str">
            <v>도봉구 쌍문동 315-488</v>
          </cell>
          <cell r="I799">
            <v>10</v>
          </cell>
          <cell r="J799" t="str">
            <v>45°</v>
          </cell>
          <cell r="K799" t="str">
            <v>장태정</v>
          </cell>
          <cell r="L799" t="str">
            <v>불가</v>
          </cell>
          <cell r="M799" t="str">
            <v/>
          </cell>
          <cell r="P799" t="str">
            <v>일차선도로</v>
          </cell>
        </row>
        <row r="800">
          <cell r="E800" t="str">
            <v>도봉구38</v>
          </cell>
          <cell r="F800" t="str">
            <v/>
          </cell>
          <cell r="G800" t="str">
            <v>방아골종합사회복지관</v>
          </cell>
          <cell r="H800" t="str">
            <v>도봉구 시루봉로17길 42</v>
          </cell>
          <cell r="I800">
            <v>10</v>
          </cell>
          <cell r="J800" t="str">
            <v>45°</v>
          </cell>
          <cell r="K800" t="str">
            <v>장태정</v>
          </cell>
          <cell r="L800" t="str">
            <v>가능</v>
          </cell>
          <cell r="M800" t="str">
            <v/>
          </cell>
          <cell r="P800">
            <v>0</v>
          </cell>
        </row>
        <row r="801">
          <cell r="E801" t="str">
            <v>도봉구39</v>
          </cell>
          <cell r="F801" t="str">
            <v/>
          </cell>
          <cell r="G801" t="str">
            <v>도봉구육아종합지원센터(창동)</v>
          </cell>
          <cell r="H801" t="str">
            <v>도봉구 우이천로4길 24-5</v>
          </cell>
          <cell r="I801">
            <v>10</v>
          </cell>
          <cell r="J801" t="str">
            <v>45°</v>
          </cell>
          <cell r="K801" t="str">
            <v>장태정</v>
          </cell>
          <cell r="L801" t="str">
            <v>가능</v>
          </cell>
          <cell r="M801" t="str">
            <v/>
          </cell>
          <cell r="P801">
            <v>0</v>
          </cell>
        </row>
        <row r="802">
          <cell r="E802" t="str">
            <v>관악구1</v>
          </cell>
          <cell r="F802" t="str">
            <v/>
          </cell>
          <cell r="G802" t="str">
            <v>세븐일레븐 신림점</v>
          </cell>
          <cell r="H802" t="str">
            <v>남부순환로1537</v>
          </cell>
          <cell r="I802">
            <v>10</v>
          </cell>
          <cell r="J802">
            <v>45</v>
          </cell>
          <cell r="K802" t="str">
            <v>김구민</v>
          </cell>
          <cell r="L802" t="str">
            <v>가능</v>
          </cell>
          <cell r="M802" t="str">
            <v/>
          </cell>
          <cell r="P802">
            <v>0</v>
          </cell>
        </row>
        <row r="803">
          <cell r="E803" t="str">
            <v>관악구2</v>
          </cell>
          <cell r="F803" t="str">
            <v/>
          </cell>
          <cell r="G803" t="str">
            <v>벽산블루밍아파트</v>
          </cell>
          <cell r="H803" t="str">
            <v>벽산아파트109동 맞은편</v>
          </cell>
          <cell r="I803">
            <v>10</v>
          </cell>
          <cell r="J803">
            <v>90</v>
          </cell>
          <cell r="K803" t="str">
            <v>김구민</v>
          </cell>
          <cell r="L803" t="str">
            <v>불가</v>
          </cell>
          <cell r="M803" t="str">
            <v/>
          </cell>
          <cell r="P803" t="str">
            <v>경사심함</v>
          </cell>
        </row>
        <row r="804">
          <cell r="E804" t="str">
            <v>관악구3</v>
          </cell>
          <cell r="F804" t="str">
            <v/>
          </cell>
          <cell r="G804" t="str">
            <v>낙성대공원</v>
          </cell>
          <cell r="H804" t="str">
            <v>낙성대로70 맞은편</v>
          </cell>
          <cell r="I804">
            <v>10</v>
          </cell>
          <cell r="J804">
            <v>45</v>
          </cell>
          <cell r="K804" t="str">
            <v>김구민</v>
          </cell>
          <cell r="L804" t="str">
            <v>가능</v>
          </cell>
          <cell r="M804" t="str">
            <v/>
          </cell>
          <cell r="P804" t="str">
            <v>기존대여소와 가까움</v>
          </cell>
        </row>
        <row r="805">
          <cell r="E805" t="str">
            <v>관악구4</v>
          </cell>
          <cell r="F805" t="str">
            <v/>
          </cell>
          <cell r="G805" t="str">
            <v>홈플러스 남현점</v>
          </cell>
          <cell r="H805" t="str">
            <v>과천대로909</v>
          </cell>
          <cell r="I805">
            <v>15</v>
          </cell>
          <cell r="J805">
            <v>45</v>
          </cell>
          <cell r="K805" t="str">
            <v>김구민</v>
          </cell>
          <cell r="L805" t="str">
            <v>불가</v>
          </cell>
          <cell r="M805" t="str">
            <v/>
          </cell>
          <cell r="P805" t="str">
            <v>보도폭 협소</v>
          </cell>
        </row>
        <row r="806">
          <cell r="E806" t="str">
            <v>관악구5</v>
          </cell>
          <cell r="F806" t="str">
            <v/>
          </cell>
          <cell r="G806" t="str">
            <v>우림시장</v>
          </cell>
          <cell r="H806" t="str">
            <v>난곡로24길2앞</v>
          </cell>
          <cell r="I806">
            <v>10</v>
          </cell>
          <cell r="J806">
            <v>90</v>
          </cell>
          <cell r="K806" t="str">
            <v>김구민</v>
          </cell>
          <cell r="L806" t="str">
            <v>가능</v>
          </cell>
          <cell r="M806" t="str">
            <v/>
          </cell>
          <cell r="P806">
            <v>0</v>
          </cell>
        </row>
        <row r="807">
          <cell r="E807" t="str">
            <v>관악구6</v>
          </cell>
          <cell r="F807" t="str">
            <v/>
          </cell>
          <cell r="G807" t="str">
            <v>난향동 신림복지관</v>
          </cell>
          <cell r="H807" t="str">
            <v>난곡로112</v>
          </cell>
          <cell r="I807">
            <v>10</v>
          </cell>
          <cell r="J807">
            <v>45</v>
          </cell>
          <cell r="K807" t="str">
            <v>김구민</v>
          </cell>
          <cell r="L807" t="str">
            <v>불가</v>
          </cell>
          <cell r="M807" t="str">
            <v/>
          </cell>
          <cell r="P807" t="str">
            <v>2127. 보성운수차고지 대여소와 50미터 이내</v>
          </cell>
        </row>
        <row r="808">
          <cell r="E808" t="str">
            <v>관악구7</v>
          </cell>
          <cell r="F808" t="str">
            <v/>
          </cell>
          <cell r="G808" t="str">
            <v>낙성대 교수아파트</v>
          </cell>
          <cell r="H808" t="str">
            <v>낙성대로101 맞은편</v>
          </cell>
          <cell r="I808">
            <v>10</v>
          </cell>
          <cell r="J808">
            <v>45</v>
          </cell>
          <cell r="K808" t="str">
            <v>김구민</v>
          </cell>
          <cell r="L808" t="str">
            <v>가능</v>
          </cell>
          <cell r="M808" t="str">
            <v/>
          </cell>
          <cell r="P808">
            <v>0</v>
          </cell>
        </row>
        <row r="809">
          <cell r="E809" t="str">
            <v>관악구8</v>
          </cell>
          <cell r="F809" t="str">
            <v/>
          </cell>
          <cell r="G809" t="str">
            <v>프레콘빌딩</v>
          </cell>
          <cell r="H809" t="str">
            <v>남부순환로1646</v>
          </cell>
          <cell r="I809">
            <v>12</v>
          </cell>
          <cell r="J809">
            <v>45</v>
          </cell>
          <cell r="K809" t="str">
            <v>김구민</v>
          </cell>
          <cell r="L809" t="str">
            <v>불가</v>
          </cell>
          <cell r="M809" t="str">
            <v/>
          </cell>
          <cell r="P809" t="str">
            <v>2195.은천교회 대여소와 80미터 이내</v>
          </cell>
        </row>
        <row r="810">
          <cell r="E810" t="str">
            <v>관악구9</v>
          </cell>
          <cell r="F810" t="str">
            <v/>
          </cell>
          <cell r="G810" t="str">
            <v>관악우체국 교차로</v>
          </cell>
          <cell r="H810" t="str">
            <v>남부순환로1653</v>
          </cell>
          <cell r="I810">
            <v>12</v>
          </cell>
          <cell r="J810">
            <v>45</v>
          </cell>
          <cell r="K810" t="str">
            <v>김구민</v>
          </cell>
          <cell r="L810" t="str">
            <v>가능</v>
          </cell>
          <cell r="M810" t="str">
            <v/>
          </cell>
          <cell r="P810" t="str">
            <v xml:space="preserve">2164. 관악우체국 대여소와 100미터 </v>
          </cell>
        </row>
        <row r="811">
          <cell r="E811" t="str">
            <v>관악구10</v>
          </cell>
          <cell r="F811">
            <v>3802</v>
          </cell>
          <cell r="G811" t="str">
            <v>관악구민체육센터</v>
          </cell>
          <cell r="H811" t="str">
            <v>낙성대로3길37</v>
          </cell>
          <cell r="I811">
            <v>12</v>
          </cell>
          <cell r="J811">
            <v>45</v>
          </cell>
          <cell r="K811" t="str">
            <v>김구민</v>
          </cell>
          <cell r="L811" t="str">
            <v>가능</v>
          </cell>
          <cell r="M811" t="str">
            <v>완료</v>
          </cell>
          <cell r="P811">
            <v>0</v>
          </cell>
        </row>
        <row r="812">
          <cell r="E812" t="str">
            <v>관악구11</v>
          </cell>
          <cell r="F812" t="str">
            <v/>
          </cell>
          <cell r="G812" t="str">
            <v>현대오일 남현점</v>
          </cell>
          <cell r="H812" t="str">
            <v>남부순환로 2014</v>
          </cell>
          <cell r="I812">
            <v>10</v>
          </cell>
          <cell r="J812">
            <v>45</v>
          </cell>
          <cell r="K812" t="str">
            <v>김구민</v>
          </cell>
          <cell r="L812" t="str">
            <v>불가</v>
          </cell>
          <cell r="P812" t="str">
            <v>주유소 진입로 겹침</v>
          </cell>
        </row>
        <row r="813">
          <cell r="E813" t="str">
            <v>관악구12</v>
          </cell>
          <cell r="F813" t="str">
            <v/>
          </cell>
          <cell r="G813" t="str">
            <v>로잔빌딩</v>
          </cell>
          <cell r="H813" t="str">
            <v>남부순환로 2048</v>
          </cell>
          <cell r="I813">
            <v>10</v>
          </cell>
          <cell r="J813">
            <v>45</v>
          </cell>
          <cell r="K813" t="str">
            <v>김구민</v>
          </cell>
          <cell r="L813" t="str">
            <v>불가</v>
          </cell>
          <cell r="P813" t="str">
            <v>건물주차장 차량출입로</v>
          </cell>
        </row>
        <row r="814">
          <cell r="E814" t="str">
            <v>관악구13</v>
          </cell>
          <cell r="F814" t="str">
            <v/>
          </cell>
          <cell r="G814" t="str">
            <v>신봉천주유소</v>
          </cell>
          <cell r="H814" t="str">
            <v>남부순환로 1880</v>
          </cell>
          <cell r="I814">
            <v>10</v>
          </cell>
          <cell r="J814">
            <v>45</v>
          </cell>
          <cell r="K814" t="str">
            <v>김구민</v>
          </cell>
          <cell r="L814" t="str">
            <v>불가</v>
          </cell>
          <cell r="P814" t="str">
            <v>옆 인근 대여소 10m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규대여소"/>
      <sheetName val="작업지시(20년 신규 대여소)"/>
      <sheetName val="작업지시(대여소)"/>
      <sheetName val="9-1"/>
      <sheetName val="9-4"/>
      <sheetName val="9-10"/>
      <sheetName val="B"/>
      <sheetName val="조사서 - 2020년 (하반기) 신규대여소 구축(9-2)"/>
      <sheetName val="작업지시(신규대여소)"/>
    </sheetNames>
    <sheetDataSet>
      <sheetData sheetId="0">
        <row r="9">
          <cell r="E9">
            <v>4702</v>
          </cell>
          <cell r="F9" t="str">
            <v>평창동 꽃여울(꽃집),스타벅스 앞</v>
          </cell>
        </row>
        <row r="10">
          <cell r="E10">
            <v>4703</v>
          </cell>
          <cell r="F10" t="str">
            <v>쌍용아파트2단지 정문</v>
          </cell>
        </row>
        <row r="11">
          <cell r="E11">
            <v>4704</v>
          </cell>
          <cell r="F11" t="str">
            <v>쌍용아파트3단지 상가앞</v>
          </cell>
        </row>
        <row r="12">
          <cell r="E12">
            <v>4706</v>
          </cell>
          <cell r="F12" t="str">
            <v>경일오피스텔</v>
          </cell>
        </row>
        <row r="13">
          <cell r="E13">
            <v>4707</v>
          </cell>
          <cell r="F13" t="str">
            <v>청계3가 사거리</v>
          </cell>
        </row>
        <row r="14">
          <cell r="E14">
            <v>4708</v>
          </cell>
          <cell r="F14" t="str">
            <v>조계사앞사거리(파리바케트앞)</v>
          </cell>
        </row>
        <row r="15">
          <cell r="E15">
            <v>4710</v>
          </cell>
          <cell r="F15" t="str">
            <v>자교교회 앞</v>
          </cell>
        </row>
        <row r="16">
          <cell r="E16">
            <v>4711</v>
          </cell>
          <cell r="F16" t="str">
            <v>올림픽공원 국민생활관 로터리</v>
          </cell>
        </row>
        <row r="17">
          <cell r="E17">
            <v>4712</v>
          </cell>
          <cell r="F17" t="str">
            <v>통의동 우체국 인근</v>
          </cell>
        </row>
        <row r="18">
          <cell r="E18">
            <v>4752</v>
          </cell>
          <cell r="F18" t="str">
            <v>삼성사이버빌리지아파트</v>
          </cell>
        </row>
        <row r="19">
          <cell r="E19">
            <v>4753</v>
          </cell>
          <cell r="F19" t="str">
            <v>우리은행 서소문금융센터</v>
          </cell>
        </row>
        <row r="20">
          <cell r="E20">
            <v>4754</v>
          </cell>
          <cell r="F20" t="str">
            <v>우리은행 종로금융센터</v>
          </cell>
        </row>
        <row r="21">
          <cell r="E21">
            <v>4755</v>
          </cell>
          <cell r="F21" t="str">
            <v>을지로입구3번출구</v>
          </cell>
        </row>
        <row r="22">
          <cell r="E22">
            <v>4756</v>
          </cell>
          <cell r="F22" t="str">
            <v>삼성본관빌딩</v>
          </cell>
        </row>
        <row r="23">
          <cell r="E23">
            <v>4757</v>
          </cell>
          <cell r="F23" t="str">
            <v>서울신문사</v>
          </cell>
        </row>
        <row r="24">
          <cell r="E24">
            <v>4758</v>
          </cell>
          <cell r="F24" t="str">
            <v>시청역8번출구</v>
          </cell>
        </row>
        <row r="25">
          <cell r="E25">
            <v>4759</v>
          </cell>
          <cell r="F25" t="str">
            <v>신한은행본점</v>
          </cell>
        </row>
        <row r="26">
          <cell r="E26">
            <v>4760</v>
          </cell>
          <cell r="F26" t="str">
            <v>서울역 7번출구</v>
          </cell>
        </row>
        <row r="27">
          <cell r="E27">
            <v>4761</v>
          </cell>
          <cell r="F27" t="str">
            <v>탐앤탐스 을지로3가점</v>
          </cell>
        </row>
        <row r="28">
          <cell r="E28">
            <v>4762</v>
          </cell>
          <cell r="F28" t="str">
            <v>국제빌딩</v>
          </cell>
        </row>
        <row r="29">
          <cell r="E29">
            <v>4763</v>
          </cell>
          <cell r="F29" t="str">
            <v>서울역6번출구</v>
          </cell>
        </row>
        <row r="30">
          <cell r="E30">
            <v>4764</v>
          </cell>
          <cell r="F30" t="str">
            <v>DB저축은행</v>
          </cell>
        </row>
        <row r="31">
          <cell r="E31">
            <v>4765</v>
          </cell>
          <cell r="F31" t="str">
            <v>동대문디자인플라자</v>
          </cell>
        </row>
        <row r="32">
          <cell r="E32">
            <v>4766</v>
          </cell>
          <cell r="F32" t="str">
            <v>서소문성지역박물관</v>
          </cell>
        </row>
        <row r="33">
          <cell r="E33">
            <v>4767</v>
          </cell>
          <cell r="F33" t="str">
            <v>코리아나호텔</v>
          </cell>
        </row>
        <row r="34">
          <cell r="E34">
            <v>4768</v>
          </cell>
          <cell r="F34" t="str">
            <v>서울도시건축전시관</v>
          </cell>
        </row>
        <row r="35">
          <cell r="E35">
            <v>4769</v>
          </cell>
          <cell r="F35" t="str">
            <v>동아빌딩</v>
          </cell>
        </row>
        <row r="36">
          <cell r="E36">
            <v>4770</v>
          </cell>
          <cell r="F36" t="str">
            <v>버티고개역 2번출구</v>
          </cell>
        </row>
        <row r="37">
          <cell r="E37">
            <v>4771</v>
          </cell>
          <cell r="F37" t="str">
            <v>시청역 9번출구 뒤</v>
          </cell>
        </row>
        <row r="38">
          <cell r="E38">
            <v>4772</v>
          </cell>
          <cell r="F38" t="str">
            <v>중앙일보</v>
          </cell>
        </row>
        <row r="39">
          <cell r="E39">
            <v>4773</v>
          </cell>
          <cell r="F39" t="str">
            <v>KB국민은행 청구역점</v>
          </cell>
        </row>
        <row r="40">
          <cell r="E40">
            <v>4774</v>
          </cell>
          <cell r="F40" t="str">
            <v>을지로입구역 8번출구</v>
          </cell>
        </row>
        <row r="41">
          <cell r="E41">
            <v>4775</v>
          </cell>
          <cell r="F41" t="str">
            <v>을지로지하쇼핑센터</v>
          </cell>
        </row>
        <row r="42">
          <cell r="E42">
            <v>4776</v>
          </cell>
          <cell r="F42" t="str">
            <v>신세계면세점</v>
          </cell>
        </row>
        <row r="43">
          <cell r="E43">
            <v>4777</v>
          </cell>
          <cell r="F43" t="str">
            <v>약수동 주민센터</v>
          </cell>
        </row>
        <row r="44">
          <cell r="E44">
            <v>4778</v>
          </cell>
          <cell r="F44" t="str">
            <v>대신파이낸스센터</v>
          </cell>
        </row>
        <row r="45">
          <cell r="E45">
            <v>4779</v>
          </cell>
          <cell r="F45" t="str">
            <v>태극당</v>
          </cell>
        </row>
        <row r="46">
          <cell r="E46">
            <v>4780</v>
          </cell>
          <cell r="F46" t="str">
            <v>동대문역사문화공원역 5번출구</v>
          </cell>
        </row>
        <row r="47">
          <cell r="E47">
            <v>4781</v>
          </cell>
          <cell r="F47" t="str">
            <v>브라운스위트레지던스</v>
          </cell>
        </row>
        <row r="48">
          <cell r="E48">
            <v>4782</v>
          </cell>
          <cell r="F48" t="str">
            <v>서소문역사공원</v>
          </cell>
        </row>
        <row r="49">
          <cell r="E49">
            <v>4783</v>
          </cell>
          <cell r="F49" t="str">
            <v>KB국민 남대문지점</v>
          </cell>
        </row>
        <row r="50">
          <cell r="E50">
            <v>4784</v>
          </cell>
          <cell r="F50" t="str">
            <v>중부경찰서앞 사거리</v>
          </cell>
        </row>
        <row r="51">
          <cell r="E51">
            <v>4785</v>
          </cell>
          <cell r="F51" t="str">
            <v>롯데시티호텔</v>
          </cell>
        </row>
        <row r="52">
          <cell r="E52">
            <v>4786</v>
          </cell>
          <cell r="F52" t="str">
            <v>센트럴플레이스</v>
          </cell>
        </row>
        <row r="53">
          <cell r="E53">
            <v>4787</v>
          </cell>
          <cell r="F53" t="str">
            <v>버거킹 숭례문점</v>
          </cell>
        </row>
        <row r="54">
          <cell r="E54">
            <v>4788</v>
          </cell>
          <cell r="F54" t="str">
            <v>세븐일레븐 남대문점</v>
          </cell>
        </row>
        <row r="55">
          <cell r="E55">
            <v>4789</v>
          </cell>
          <cell r="F55" t="str">
            <v>서울 태평로 우체국</v>
          </cell>
        </row>
        <row r="56">
          <cell r="E56">
            <v>4790</v>
          </cell>
          <cell r="F56" t="str">
            <v>서대문역 6번출구</v>
          </cell>
        </row>
        <row r="57">
          <cell r="E57">
            <v>4791</v>
          </cell>
          <cell r="F57" t="str">
            <v>명동역9번출구</v>
          </cell>
        </row>
        <row r="58">
          <cell r="E58">
            <v>4402</v>
          </cell>
          <cell r="F58" t="str">
            <v>월계로 그린빌아파트 앞</v>
          </cell>
        </row>
        <row r="59">
          <cell r="E59">
            <v>4403</v>
          </cell>
          <cell r="F59" t="str">
            <v>하월곡동 광명비전교회 앞</v>
          </cell>
        </row>
        <row r="60">
          <cell r="E60">
            <v>4404</v>
          </cell>
          <cell r="F60" t="str">
            <v>미아사거리 서쪽 교통섬</v>
          </cell>
        </row>
        <row r="61">
          <cell r="E61">
            <v>4405</v>
          </cell>
          <cell r="F61" t="str">
            <v>월곡래미안루나밸리아파트 앞</v>
          </cell>
        </row>
        <row r="62">
          <cell r="E62">
            <v>4102</v>
          </cell>
          <cell r="F62" t="str">
            <v>휘경1동주민센터 앞</v>
          </cell>
        </row>
        <row r="63">
          <cell r="E63">
            <v>4103</v>
          </cell>
          <cell r="F63" t="str">
            <v>휘경sk뷰아파트 앞</v>
          </cell>
        </row>
        <row r="64">
          <cell r="E64">
            <v>4104</v>
          </cell>
          <cell r="F64" t="str">
            <v>외대앞역 교차로</v>
          </cell>
        </row>
        <row r="65">
          <cell r="E65">
            <v>4105</v>
          </cell>
          <cell r="F65" t="str">
            <v>KEB하나은행 장안동지점앞</v>
          </cell>
        </row>
        <row r="66">
          <cell r="E66">
            <v>4106</v>
          </cell>
          <cell r="F66" t="str">
            <v>장평근린공원 입구</v>
          </cell>
        </row>
        <row r="67">
          <cell r="E67">
            <v>4107</v>
          </cell>
          <cell r="F67" t="str">
            <v>장안동근린공원 입구</v>
          </cell>
        </row>
        <row r="68">
          <cell r="E68">
            <v>4108</v>
          </cell>
          <cell r="F68" t="str">
            <v>답십리파크자이아파트 앞</v>
          </cell>
        </row>
        <row r="69">
          <cell r="E69">
            <v>4109</v>
          </cell>
          <cell r="F69" t="str">
            <v>엘르골프 휘경직영점 앞</v>
          </cell>
        </row>
        <row r="70">
          <cell r="E70">
            <v>4110</v>
          </cell>
          <cell r="F70" t="str">
            <v>용두롯데캐슬리치아파트 앞</v>
          </cell>
        </row>
        <row r="71">
          <cell r="E71">
            <v>4111</v>
          </cell>
          <cell r="F71" t="str">
            <v>경동갈비 앞</v>
          </cell>
        </row>
        <row r="72">
          <cell r="E72">
            <v>4112</v>
          </cell>
          <cell r="F72" t="str">
            <v>신이문빗물펌프장 옆</v>
          </cell>
        </row>
        <row r="73">
          <cell r="E73">
            <v>4114</v>
          </cell>
          <cell r="F73" t="str">
            <v>휘경여중고삼거리</v>
          </cell>
        </row>
        <row r="74">
          <cell r="E74">
            <v>4115</v>
          </cell>
          <cell r="F74" t="str">
            <v>이문2치안센터 앞</v>
          </cell>
        </row>
        <row r="75">
          <cell r="E75">
            <v>4116</v>
          </cell>
          <cell r="F75" t="str">
            <v>이문e편한세상아파트 앞</v>
          </cell>
        </row>
        <row r="76">
          <cell r="E76">
            <v>4117</v>
          </cell>
          <cell r="F76" t="str">
            <v>휘경119안전센터 앞</v>
          </cell>
        </row>
        <row r="77">
          <cell r="E77">
            <v>4118</v>
          </cell>
          <cell r="F77" t="str">
            <v>답십리역사거리</v>
          </cell>
        </row>
        <row r="78">
          <cell r="E78">
            <v>4119</v>
          </cell>
          <cell r="F78" t="str">
            <v>시온성결교회 앞</v>
          </cell>
        </row>
        <row r="79">
          <cell r="E79">
            <v>4120</v>
          </cell>
          <cell r="F79" t="str">
            <v>동대문소방서맞은편</v>
          </cell>
        </row>
        <row r="80">
          <cell r="E80">
            <v>4121</v>
          </cell>
          <cell r="F80" t="str">
            <v>서울문화재단 앞</v>
          </cell>
        </row>
        <row r="81">
          <cell r="E81">
            <v>4122</v>
          </cell>
          <cell r="F81" t="str">
            <v>청계9가교차로 앞</v>
          </cell>
        </row>
        <row r="82">
          <cell r="E82">
            <v>4123</v>
          </cell>
          <cell r="F82" t="str">
            <v>배봉초교 교차로</v>
          </cell>
        </row>
        <row r="83">
          <cell r="E83">
            <v>3702</v>
          </cell>
          <cell r="F83" t="str">
            <v>현대성우아파트앞</v>
          </cell>
        </row>
        <row r="84">
          <cell r="E84">
            <v>3703</v>
          </cell>
          <cell r="F84" t="str">
            <v>신성교회 앞</v>
          </cell>
        </row>
        <row r="85">
          <cell r="E85">
            <v>3704</v>
          </cell>
          <cell r="F85" t="str">
            <v>해모로아파트 뒤</v>
          </cell>
        </row>
        <row r="86">
          <cell r="E86">
            <v>3705</v>
          </cell>
          <cell r="F86" t="str">
            <v>미아사거리역CGV</v>
          </cell>
        </row>
        <row r="87">
          <cell r="E87">
            <v>3706</v>
          </cell>
          <cell r="F87" t="str">
            <v>번동햇살공영주차장앞</v>
          </cell>
        </row>
        <row r="88">
          <cell r="E88">
            <v>3707</v>
          </cell>
          <cell r="F88" t="str">
            <v>드래곤타워 앞</v>
          </cell>
        </row>
        <row r="89">
          <cell r="E89">
            <v>3708</v>
          </cell>
          <cell r="F89" t="str">
            <v>삼각산119안전센터 앞</v>
          </cell>
        </row>
        <row r="90">
          <cell r="E90">
            <v>3709</v>
          </cell>
          <cell r="F90" t="str">
            <v>민병원 앞</v>
          </cell>
        </row>
        <row r="91">
          <cell r="E91">
            <v>3710</v>
          </cell>
          <cell r="F91" t="str">
            <v>삼각산아이원아파트정문앞</v>
          </cell>
        </row>
        <row r="92">
          <cell r="E92">
            <v>3711</v>
          </cell>
          <cell r="F92" t="str">
            <v>월계2교 교차로</v>
          </cell>
        </row>
        <row r="93">
          <cell r="E93">
            <v>3712</v>
          </cell>
          <cell r="F93" t="str">
            <v>북한산우이령길입구</v>
          </cell>
        </row>
        <row r="94">
          <cell r="E94">
            <v>3713</v>
          </cell>
          <cell r="F94" t="str">
            <v>농협수유동지점</v>
          </cell>
        </row>
        <row r="95">
          <cell r="E95">
            <v>3714</v>
          </cell>
          <cell r="F95" t="str">
            <v>송천센트레빌</v>
          </cell>
        </row>
        <row r="96">
          <cell r="E96">
            <v>3715</v>
          </cell>
          <cell r="F96" t="str">
            <v>한국타이어㈜북부지점</v>
          </cell>
        </row>
        <row r="97">
          <cell r="E97">
            <v>3716</v>
          </cell>
          <cell r="F97" t="str">
            <v>화계역</v>
          </cell>
        </row>
        <row r="98">
          <cell r="E98">
            <v>3717</v>
          </cell>
          <cell r="F98" t="str">
            <v>씨엘빌딩 앞</v>
          </cell>
        </row>
        <row r="99">
          <cell r="E99">
            <v>4602</v>
          </cell>
          <cell r="F99" t="str">
            <v>숙명여대앞 버스정류소 주변</v>
          </cell>
        </row>
        <row r="100">
          <cell r="E100">
            <v>4603</v>
          </cell>
          <cell r="F100" t="str">
            <v>한강GS에클라트 건너편 교통섬</v>
          </cell>
        </row>
        <row r="101">
          <cell r="E101">
            <v>4604</v>
          </cell>
          <cell r="F101" t="str">
            <v>원효로다목적체육관 앞</v>
          </cell>
        </row>
        <row r="102">
          <cell r="E102">
            <v>4605</v>
          </cell>
          <cell r="F102" t="str">
            <v>노들섬 다목적홀(동쪽) 숲, 앞</v>
          </cell>
        </row>
        <row r="103">
          <cell r="E103">
            <v>4606</v>
          </cell>
          <cell r="F103" t="str">
            <v>한강대교 전망대
(노들견우까페)앞</v>
          </cell>
        </row>
        <row r="104">
          <cell r="E104">
            <v>4607</v>
          </cell>
          <cell r="F104" t="str">
            <v>국립중앙박물관 -용산가족공원 앞</v>
          </cell>
        </row>
        <row r="105">
          <cell r="E105">
            <v>4608</v>
          </cell>
          <cell r="F105" t="str">
            <v>국립중앙박물관 정문 앞</v>
          </cell>
        </row>
        <row r="106">
          <cell r="E106">
            <v>4609</v>
          </cell>
          <cell r="F106" t="str">
            <v>파크타워 104동 앞</v>
          </cell>
        </row>
        <row r="107">
          <cell r="E107">
            <v>4610</v>
          </cell>
          <cell r="F107" t="str">
            <v>한남나인원 105동 앞</v>
          </cell>
        </row>
        <row r="108">
          <cell r="E108">
            <v>4611</v>
          </cell>
          <cell r="F108" t="str">
            <v>국제루터교회 앞</v>
          </cell>
        </row>
        <row r="109">
          <cell r="E109">
            <v>4612</v>
          </cell>
          <cell r="F109" t="str">
            <v>한남 준 J.FSS 앞</v>
          </cell>
        </row>
        <row r="110">
          <cell r="E110">
            <v>4613</v>
          </cell>
          <cell r="F110" t="str">
            <v>서울갤러리아 앞</v>
          </cell>
        </row>
        <row r="111">
          <cell r="E111">
            <v>4614</v>
          </cell>
          <cell r="F111" t="str">
            <v>동빙고 푸르지오아파트202동앞</v>
          </cell>
        </row>
        <row r="112">
          <cell r="E112">
            <v>4615</v>
          </cell>
          <cell r="F112" t="str">
            <v>크라운호텔앞 버스정류소</v>
          </cell>
        </row>
        <row r="113">
          <cell r="E113">
            <v>4616</v>
          </cell>
          <cell r="F113" t="str">
            <v>신용산지하차도 앞</v>
          </cell>
        </row>
        <row r="114">
          <cell r="E114">
            <v>4617</v>
          </cell>
          <cell r="F114" t="str">
            <v>동원베네스트 건너편</v>
          </cell>
        </row>
        <row r="115">
          <cell r="E115">
            <v>4618</v>
          </cell>
          <cell r="F115" t="str">
            <v>풍전아파트 건너편</v>
          </cell>
        </row>
        <row r="116">
          <cell r="E116">
            <v>4619</v>
          </cell>
          <cell r="F116" t="str">
            <v>대우월드마크 앞</v>
          </cell>
        </row>
        <row r="117">
          <cell r="E117">
            <v>4620</v>
          </cell>
          <cell r="F117" t="str">
            <v>삼각지역 14번 출구 앞(교통섬)</v>
          </cell>
        </row>
        <row r="118">
          <cell r="E118">
            <v>4621</v>
          </cell>
          <cell r="F118" t="str">
            <v>남산도서관 앞</v>
          </cell>
        </row>
        <row r="119">
          <cell r="E119">
            <v>4622</v>
          </cell>
          <cell r="F119" t="str">
            <v>한강중학교 앞 버스정류장</v>
          </cell>
        </row>
        <row r="120">
          <cell r="E120">
            <v>4623</v>
          </cell>
          <cell r="F120" t="str">
            <v>라인프랜즈이태원점 앞</v>
          </cell>
        </row>
        <row r="121">
          <cell r="E121">
            <v>4624</v>
          </cell>
          <cell r="F121" t="str">
            <v>용산롯데캐슬센터포레 101동앞</v>
          </cell>
        </row>
        <row r="122">
          <cell r="E122">
            <v>4625</v>
          </cell>
          <cell r="F122" t="str">
            <v>용산공원갤러리앞</v>
          </cell>
        </row>
        <row r="123">
          <cell r="E123">
            <v>4626</v>
          </cell>
          <cell r="F123" t="str">
            <v>용산e-편한세상 진입로앞</v>
          </cell>
        </row>
        <row r="124">
          <cell r="E124">
            <v>4627</v>
          </cell>
          <cell r="F124" t="str">
            <v>효창공원앞역 5번출구 옆</v>
          </cell>
        </row>
        <row r="125">
          <cell r="E125">
            <v>4628</v>
          </cell>
          <cell r="F125" t="str">
            <v>신용산역2번 출구</v>
          </cell>
        </row>
        <row r="126">
          <cell r="E126">
            <v>4629</v>
          </cell>
          <cell r="F126" t="str">
            <v>한강초교보도육교 앞</v>
          </cell>
        </row>
        <row r="127">
          <cell r="E127">
            <v>4630</v>
          </cell>
          <cell r="F127" t="str">
            <v>삼성테마트상가 앞</v>
          </cell>
        </row>
        <row r="128">
          <cell r="E128">
            <v>4352</v>
          </cell>
          <cell r="F128" t="str">
            <v>아리수동부수도사업소앞</v>
          </cell>
        </row>
        <row r="129">
          <cell r="E129">
            <v>4353</v>
          </cell>
          <cell r="F129" t="str">
            <v>코오롱디지털타워 3차앞</v>
          </cell>
        </row>
        <row r="130">
          <cell r="E130">
            <v>4354</v>
          </cell>
          <cell r="F130" t="str">
            <v>우리은행 화양동지점 앞</v>
          </cell>
        </row>
        <row r="131">
          <cell r="E131">
            <v>4355</v>
          </cell>
          <cell r="F131" t="str">
            <v>화양검사정비사업소  앞</v>
          </cell>
        </row>
        <row r="132">
          <cell r="E132">
            <v>4356</v>
          </cell>
          <cell r="F132" t="str">
            <v>금풍빌딩 앞</v>
          </cell>
        </row>
        <row r="133">
          <cell r="E133">
            <v>4357</v>
          </cell>
          <cell r="F133" t="str">
            <v>서울숲한라시그마밸리빌딩 앞</v>
          </cell>
        </row>
        <row r="134">
          <cell r="E134">
            <v>4358</v>
          </cell>
          <cell r="F134" t="str">
            <v>서울숲코오롱타워2차 앞</v>
          </cell>
        </row>
        <row r="135">
          <cell r="E135">
            <v>4359</v>
          </cell>
          <cell r="F135" t="str">
            <v>투썸플레이스 옥수역점 앞</v>
          </cell>
        </row>
        <row r="136">
          <cell r="E136">
            <v>4360</v>
          </cell>
          <cell r="F136" t="str">
            <v>르노삼성자동차 성수사업소 앞</v>
          </cell>
        </row>
        <row r="137">
          <cell r="E137">
            <v>4361</v>
          </cell>
          <cell r="F137" t="str">
            <v>송정동 건영아파트</v>
          </cell>
        </row>
        <row r="138">
          <cell r="E138">
            <v>4362</v>
          </cell>
          <cell r="F138" t="str">
            <v>행당중학교 후문</v>
          </cell>
        </row>
        <row r="139">
          <cell r="E139">
            <v>4363</v>
          </cell>
          <cell r="F139" t="str">
            <v>신금호역 2번출구 앞</v>
          </cell>
        </row>
        <row r="140">
          <cell r="E140">
            <v>3652</v>
          </cell>
          <cell r="F140" t="str">
            <v>한영외국어고등학교</v>
          </cell>
        </row>
        <row r="141">
          <cell r="E141">
            <v>3653</v>
          </cell>
          <cell r="F141" t="str">
            <v>강동리버스트4단지아파트 404동 앞</v>
          </cell>
        </row>
        <row r="142">
          <cell r="E142">
            <v>3654</v>
          </cell>
          <cell r="F142" t="str">
            <v>강동리버스트4단지아파트 405동 앞</v>
          </cell>
        </row>
        <row r="143">
          <cell r="E143">
            <v>3802</v>
          </cell>
          <cell r="F143" t="str">
            <v>관악구민체육센터</v>
          </cell>
        </row>
        <row r="144">
          <cell r="E144">
            <v>4202</v>
          </cell>
          <cell r="F144" t="str">
            <v>프런트원(공덕역 4번출구 앞)</v>
          </cell>
        </row>
        <row r="145">
          <cell r="E145">
            <v>4652</v>
          </cell>
          <cell r="F145" t="str">
            <v>신사두산위브2차아파트앞</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47"/>
  <sheetViews>
    <sheetView showZeros="0" zoomScale="55" zoomScaleNormal="55" zoomScaleSheetLayoutView="75" workbookViewId="0">
      <selection activeCell="J937" sqref="J937"/>
    </sheetView>
  </sheetViews>
  <sheetFormatPr defaultColWidth="9" defaultRowHeight="13.8"/>
  <cols>
    <col min="1" max="1" width="40" customWidth="1"/>
    <col min="2" max="2" width="71.19921875" customWidth="1"/>
    <col min="3" max="3" width="28.59765625" style="4" customWidth="1"/>
    <col min="4" max="4" width="41.19921875" style="4" customWidth="1"/>
    <col min="5" max="5" width="24.19921875" customWidth="1"/>
    <col min="6" max="6" width="22.8984375" customWidth="1"/>
    <col min="7" max="8" width="32.5" customWidth="1"/>
  </cols>
  <sheetData>
    <row r="1" spans="1:8" s="4" customFormat="1" ht="88.5" customHeight="1">
      <c r="A1" s="170" t="s">
        <v>3046</v>
      </c>
      <c r="B1" s="170"/>
      <c r="C1" s="170"/>
      <c r="D1" s="170"/>
      <c r="E1" s="170"/>
      <c r="F1" s="170"/>
      <c r="G1" s="170"/>
      <c r="H1" s="170"/>
    </row>
    <row r="2" spans="1:8" s="4" customFormat="1"/>
    <row r="3" spans="1:8" ht="64.5" customHeight="1">
      <c r="A3" s="8" t="s">
        <v>4888</v>
      </c>
      <c r="B3" s="7" t="s">
        <v>3722</v>
      </c>
      <c r="C3" s="7" t="s">
        <v>9</v>
      </c>
      <c r="D3" s="7" t="s">
        <v>4779</v>
      </c>
      <c r="E3" s="7" t="s">
        <v>3740</v>
      </c>
      <c r="F3" s="7" t="s">
        <v>4768</v>
      </c>
      <c r="G3" s="7" t="s">
        <v>3733</v>
      </c>
      <c r="H3" s="7" t="s">
        <v>3736</v>
      </c>
    </row>
    <row r="4" spans="1:8" ht="102.75" customHeight="1">
      <c r="A4" s="9">
        <v>3762</v>
      </c>
      <c r="B4" s="6" t="str">
        <f>IFERROR(VLOOKUP($A4,#REF!,2,FALSE),"")</f>
        <v/>
      </c>
      <c r="C4" s="5" t="str">
        <f>IFERROR(VLOOKUP($A4,#REF!,4,FALSE),"")</f>
        <v/>
      </c>
      <c r="D4" s="6" t="str">
        <f>IFERROR(VLOOKUP($A4,#REF!,5,FALSE),"")</f>
        <v/>
      </c>
      <c r="E4" s="5" t="str">
        <f>IFERROR(IF(F4="LCD",VLOOKUP($A4,#REF!,15,FALSE),VLOOKUP($A4,#REF!,18,FALSE)),"")</f>
        <v/>
      </c>
      <c r="F4" s="5" t="str">
        <f>IFERROR(VLOOKUP($A4,#REF!,23,FALSE),"")</f>
        <v/>
      </c>
      <c r="G4" s="6" t="str">
        <f>IFERROR(VLOOKUP($A4,#REF!,27,FALSE),"")</f>
        <v/>
      </c>
      <c r="H4" s="11" t="str">
        <f>IFERROR(VLOOKUP($A4,#REF!,14,FALSE),"")</f>
        <v/>
      </c>
    </row>
    <row r="5" spans="1:8">
      <c r="A5" s="4"/>
      <c r="B5" s="4"/>
      <c r="E5" s="4"/>
      <c r="F5" s="4"/>
      <c r="G5" s="4"/>
      <c r="H5" s="4"/>
    </row>
    <row r="6" spans="1:8" s="4" customFormat="1" ht="64.5" customHeight="1">
      <c r="A6" s="8" t="s">
        <v>4888</v>
      </c>
      <c r="B6" s="7" t="s">
        <v>3722</v>
      </c>
      <c r="C6" s="7" t="s">
        <v>9</v>
      </c>
      <c r="D6" s="7" t="s">
        <v>4779</v>
      </c>
      <c r="E6" s="7" t="s">
        <v>3740</v>
      </c>
      <c r="F6" s="7" t="s">
        <v>4768</v>
      </c>
      <c r="G6" s="7" t="s">
        <v>3733</v>
      </c>
      <c r="H6" s="7" t="s">
        <v>3736</v>
      </c>
    </row>
    <row r="7" spans="1:8" s="4" customFormat="1" ht="102.75" customHeight="1">
      <c r="A7" s="9">
        <v>1397</v>
      </c>
      <c r="B7" s="6" t="str">
        <f>IFERROR(VLOOKUP($A7,#REF!,2,FALSE),"")</f>
        <v/>
      </c>
      <c r="C7" s="5" t="str">
        <f>IFERROR(VLOOKUP($A7,#REF!,4,FALSE),"")</f>
        <v/>
      </c>
      <c r="D7" s="6" t="str">
        <f>IFERROR(VLOOKUP($A7,#REF!,5,FALSE),"")</f>
        <v/>
      </c>
      <c r="E7" s="5" t="str">
        <f>IFERROR(IF(F7="LCD",VLOOKUP($A7,#REF!,15,FALSE),VLOOKUP($A7,#REF!,18,FALSE)),"")</f>
        <v/>
      </c>
      <c r="F7" s="5" t="str">
        <f>IFERROR(VLOOKUP($A7,#REF!,23,FALSE),"")</f>
        <v/>
      </c>
      <c r="G7" s="6" t="str">
        <f>IFERROR(VLOOKUP($A7,#REF!,27,FALSE),"")</f>
        <v/>
      </c>
      <c r="H7" s="11" t="str">
        <f>IFERROR(VLOOKUP($A7,#REF!,14,FALSE),"")</f>
        <v/>
      </c>
    </row>
    <row r="8" spans="1:8">
      <c r="A8" s="4"/>
      <c r="B8" s="4"/>
      <c r="E8" s="4"/>
      <c r="F8" s="4"/>
      <c r="G8" s="4"/>
      <c r="H8" s="4"/>
    </row>
    <row r="9" spans="1:8" s="4" customFormat="1" ht="64.5" customHeight="1">
      <c r="A9" s="8" t="s">
        <v>4888</v>
      </c>
      <c r="B9" s="7" t="s">
        <v>3722</v>
      </c>
      <c r="C9" s="7" t="s">
        <v>9</v>
      </c>
      <c r="D9" s="7" t="s">
        <v>4779</v>
      </c>
      <c r="E9" s="7" t="s">
        <v>3740</v>
      </c>
      <c r="F9" s="7" t="s">
        <v>4768</v>
      </c>
      <c r="G9" s="7" t="s">
        <v>3733</v>
      </c>
      <c r="H9" s="7" t="s">
        <v>3736</v>
      </c>
    </row>
    <row r="10" spans="1:8" s="4" customFormat="1" ht="102.75" customHeight="1">
      <c r="A10" s="9">
        <v>234</v>
      </c>
      <c r="B10" s="6" t="str">
        <f>IFERROR(VLOOKUP($A10,#REF!,2,FALSE),"")</f>
        <v/>
      </c>
      <c r="C10" s="5" t="str">
        <f>IFERROR(VLOOKUP($A10,#REF!,4,FALSE),"")</f>
        <v/>
      </c>
      <c r="D10" s="6" t="str">
        <f>IFERROR(VLOOKUP($A10,#REF!,5,FALSE),"")</f>
        <v/>
      </c>
      <c r="E10" s="5" t="str">
        <f>IFERROR(IF(F10="LCD",VLOOKUP($A10,#REF!,15,FALSE),VLOOKUP($A10,#REF!,18,FALSE)),"")</f>
        <v/>
      </c>
      <c r="F10" s="5" t="str">
        <f>IFERROR(VLOOKUP($A10,#REF!,23,FALSE),"")</f>
        <v/>
      </c>
      <c r="G10" s="6" t="str">
        <f>IFERROR(VLOOKUP($A10,#REF!,27,FALSE),"")</f>
        <v/>
      </c>
      <c r="H10" s="11" t="str">
        <f>IFERROR(VLOOKUP($A10,#REF!,14,FALSE),"")</f>
        <v/>
      </c>
    </row>
    <row r="11" spans="1:8">
      <c r="A11" s="4"/>
      <c r="B11" s="4"/>
      <c r="E11" s="4"/>
      <c r="F11" s="4"/>
      <c r="G11" s="4"/>
      <c r="H11" s="4"/>
    </row>
    <row r="12" spans="1:8" ht="64.5" customHeight="1">
      <c r="A12" s="8" t="s">
        <v>4888</v>
      </c>
      <c r="B12" s="7" t="s">
        <v>3722</v>
      </c>
      <c r="C12" s="7" t="s">
        <v>9</v>
      </c>
      <c r="D12" s="7" t="s">
        <v>4779</v>
      </c>
      <c r="E12" s="7" t="s">
        <v>3740</v>
      </c>
      <c r="F12" s="7" t="s">
        <v>4768</v>
      </c>
      <c r="G12" s="7" t="s">
        <v>3733</v>
      </c>
      <c r="H12" s="7" t="s">
        <v>3736</v>
      </c>
    </row>
    <row r="13" spans="1:8" ht="102.75" customHeight="1">
      <c r="A13" s="9">
        <v>4619</v>
      </c>
      <c r="B13" s="6" t="str">
        <f>IFERROR(VLOOKUP($A13,#REF!,2,FALSE),"")</f>
        <v/>
      </c>
      <c r="C13" s="5" t="str">
        <f>IFERROR(VLOOKUP($A13,#REF!,4,FALSE),"")</f>
        <v/>
      </c>
      <c r="D13" s="6" t="str">
        <f>IFERROR(VLOOKUP($A13,#REF!,5,FALSE),"")</f>
        <v/>
      </c>
      <c r="E13" s="5" t="str">
        <f>IFERROR(IF(F13="LCD",VLOOKUP($A13,#REF!,15,FALSE),VLOOKUP($A13,#REF!,18,FALSE)),"")</f>
        <v/>
      </c>
      <c r="F13" s="5" t="str">
        <f>IFERROR(VLOOKUP($A13,#REF!,23,FALSE),"")</f>
        <v/>
      </c>
      <c r="G13" s="6" t="str">
        <f>IFERROR(VLOOKUP($A13,#REF!,27,FALSE),"")</f>
        <v/>
      </c>
      <c r="H13" s="11" t="str">
        <f>IFERROR(VLOOKUP($A13,#REF!,14,FALSE),"")</f>
        <v/>
      </c>
    </row>
    <row r="14" spans="1:8">
      <c r="A14" s="4"/>
      <c r="B14" s="4"/>
      <c r="E14" s="4"/>
      <c r="F14" s="4"/>
      <c r="G14" s="4"/>
      <c r="H14" s="4"/>
    </row>
    <row r="15" spans="1:8" ht="64.5" customHeight="1">
      <c r="A15" s="8" t="s">
        <v>4888</v>
      </c>
      <c r="B15" s="7" t="s">
        <v>3722</v>
      </c>
      <c r="C15" s="7" t="s">
        <v>9</v>
      </c>
      <c r="D15" s="7" t="s">
        <v>4779</v>
      </c>
      <c r="E15" s="7" t="s">
        <v>3740</v>
      </c>
      <c r="F15" s="7" t="s">
        <v>4768</v>
      </c>
      <c r="G15" s="7" t="s">
        <v>3733</v>
      </c>
      <c r="H15" s="7" t="s">
        <v>3736</v>
      </c>
    </row>
    <row r="16" spans="1:8" ht="102.75" customHeight="1">
      <c r="A16" s="9">
        <v>2000</v>
      </c>
      <c r="B16" s="6" t="str">
        <f>IFERROR(VLOOKUP($A16,#REF!,2,FALSE),"")</f>
        <v/>
      </c>
      <c r="C16" s="5" t="str">
        <f>IFERROR(VLOOKUP($A16,#REF!,4,FALSE),"")</f>
        <v/>
      </c>
      <c r="D16" s="6" t="str">
        <f>IFERROR(VLOOKUP($A16,#REF!,5,FALSE),"")</f>
        <v/>
      </c>
      <c r="E16" s="5" t="str">
        <f>IFERROR(IF(F16="LCD",VLOOKUP($A16,#REF!,15,FALSE),VLOOKUP($A16,#REF!,18,FALSE)),"")</f>
        <v/>
      </c>
      <c r="F16" s="5" t="str">
        <f>IFERROR(VLOOKUP($A16,#REF!,23,FALSE),"")</f>
        <v/>
      </c>
      <c r="G16" s="6" t="str">
        <f>IFERROR(VLOOKUP($A16,#REF!,27,FALSE),"")</f>
        <v/>
      </c>
      <c r="H16" s="11" t="str">
        <f>IFERROR(VLOOKUP($A16,#REF!,14,FALSE),"")</f>
        <v/>
      </c>
    </row>
    <row r="17" spans="1:8">
      <c r="A17" s="4"/>
      <c r="B17" s="4"/>
      <c r="E17" s="4"/>
      <c r="F17" s="4"/>
      <c r="G17" s="4"/>
      <c r="H17" s="4"/>
    </row>
    <row r="18" spans="1:8" ht="64.5" customHeight="1">
      <c r="A18" s="8" t="s">
        <v>4888</v>
      </c>
      <c r="B18" s="7" t="s">
        <v>3722</v>
      </c>
      <c r="C18" s="7" t="s">
        <v>9</v>
      </c>
      <c r="D18" s="7" t="s">
        <v>4779</v>
      </c>
      <c r="E18" s="7" t="s">
        <v>3740</v>
      </c>
      <c r="F18" s="7" t="s">
        <v>4768</v>
      </c>
      <c r="G18" s="7" t="s">
        <v>3733</v>
      </c>
      <c r="H18" s="7" t="s">
        <v>3736</v>
      </c>
    </row>
    <row r="19" spans="1:8" ht="102.75" customHeight="1">
      <c r="A19" s="9">
        <v>255</v>
      </c>
      <c r="B19" s="6" t="str">
        <f>IFERROR(VLOOKUP($A19,#REF!,2,FALSE),"")</f>
        <v/>
      </c>
      <c r="C19" s="5" t="str">
        <f>IFERROR(VLOOKUP($A19,#REF!,4,FALSE),"")</f>
        <v/>
      </c>
      <c r="D19" s="6" t="str">
        <f>IFERROR(VLOOKUP($A19,#REF!,5,FALSE),"")</f>
        <v/>
      </c>
      <c r="E19" s="5" t="str">
        <f>IFERROR(IF(F19="LCD",VLOOKUP($A19,#REF!,15,FALSE),VLOOKUP($A19,#REF!,18,FALSE)),"")</f>
        <v/>
      </c>
      <c r="F19" s="5" t="str">
        <f>IFERROR(VLOOKUP($A19,#REF!,23,FALSE),"")</f>
        <v/>
      </c>
      <c r="G19" s="6" t="str">
        <f>IFERROR(VLOOKUP($A19,#REF!,27,FALSE),"")</f>
        <v/>
      </c>
      <c r="H19" s="11" t="str">
        <f>IFERROR(VLOOKUP($A19,#REF!,14,FALSE),"")</f>
        <v/>
      </c>
    </row>
    <row r="20" spans="1:8">
      <c r="A20" s="4"/>
      <c r="B20" s="4"/>
      <c r="E20" s="4"/>
      <c r="F20" s="4"/>
      <c r="G20" s="4"/>
      <c r="H20" s="4"/>
    </row>
    <row r="21" spans="1:8" ht="64.5" customHeight="1">
      <c r="A21" s="8" t="s">
        <v>4888</v>
      </c>
      <c r="B21" s="7" t="s">
        <v>3722</v>
      </c>
      <c r="C21" s="7" t="s">
        <v>9</v>
      </c>
      <c r="D21" s="7" t="s">
        <v>4779</v>
      </c>
      <c r="E21" s="7" t="s">
        <v>3740</v>
      </c>
      <c r="F21" s="7" t="s">
        <v>4768</v>
      </c>
      <c r="G21" s="7" t="s">
        <v>3733</v>
      </c>
      <c r="H21" s="7" t="s">
        <v>3736</v>
      </c>
    </row>
    <row r="22" spans="1:8" ht="102.75" customHeight="1">
      <c r="A22" s="9">
        <v>3304</v>
      </c>
      <c r="B22" s="6" t="str">
        <f>IFERROR(VLOOKUP($A22,#REF!,2,FALSE),"")</f>
        <v/>
      </c>
      <c r="C22" s="5" t="str">
        <f>IFERROR(VLOOKUP($A22,#REF!,4,FALSE),"")</f>
        <v/>
      </c>
      <c r="D22" s="6" t="str">
        <f>IFERROR(VLOOKUP($A22,#REF!,5,FALSE),"")</f>
        <v/>
      </c>
      <c r="E22" s="5" t="str">
        <f>IFERROR(IF(F22="LCD",VLOOKUP($A22,#REF!,15,FALSE),VLOOKUP($A22,#REF!,18,FALSE)),"")</f>
        <v/>
      </c>
      <c r="F22" s="5" t="str">
        <f>IFERROR(VLOOKUP($A22,#REF!,23,FALSE),"")</f>
        <v/>
      </c>
      <c r="G22" s="6" t="str">
        <f>IFERROR(VLOOKUP($A22,#REF!,27,FALSE),"")</f>
        <v/>
      </c>
      <c r="H22" s="11" t="str">
        <f>IFERROR(VLOOKUP($A22,#REF!,14,FALSE),"")</f>
        <v/>
      </c>
    </row>
    <row r="23" spans="1:8">
      <c r="A23" s="4"/>
      <c r="B23" s="4"/>
      <c r="E23" s="4"/>
      <c r="F23" s="4"/>
      <c r="G23" s="4"/>
      <c r="H23" s="4"/>
    </row>
    <row r="24" spans="1:8" ht="64.5" customHeight="1">
      <c r="A24" s="8" t="s">
        <v>4888</v>
      </c>
      <c r="B24" s="7" t="s">
        <v>3722</v>
      </c>
      <c r="C24" s="7" t="s">
        <v>9</v>
      </c>
      <c r="D24" s="7" t="s">
        <v>4779</v>
      </c>
      <c r="E24" s="7" t="s">
        <v>3740</v>
      </c>
      <c r="F24" s="7" t="s">
        <v>4768</v>
      </c>
      <c r="G24" s="7" t="s">
        <v>3733</v>
      </c>
      <c r="H24" s="7" t="s">
        <v>3736</v>
      </c>
    </row>
    <row r="25" spans="1:8" ht="102.75" customHeight="1">
      <c r="A25" s="9">
        <v>343</v>
      </c>
      <c r="B25" s="6" t="str">
        <f>IFERROR(VLOOKUP($A25,#REF!,2,FALSE),"")</f>
        <v/>
      </c>
      <c r="C25" s="5" t="str">
        <f>IFERROR(VLOOKUP($A25,#REF!,4,FALSE),"")</f>
        <v/>
      </c>
      <c r="D25" s="6" t="str">
        <f>IFERROR(VLOOKUP($A25,#REF!,5,FALSE),"")</f>
        <v/>
      </c>
      <c r="E25" s="5" t="str">
        <f>IFERROR(IF(F25="LCD",VLOOKUP($A25,#REF!,15,FALSE),VLOOKUP($A25,#REF!,18,FALSE)),"")</f>
        <v/>
      </c>
      <c r="F25" s="5" t="str">
        <f>IFERROR(VLOOKUP($A25,#REF!,23,FALSE),"")</f>
        <v/>
      </c>
      <c r="G25" s="6" t="str">
        <f>IFERROR(VLOOKUP($A25,#REF!,27,FALSE),"")</f>
        <v/>
      </c>
      <c r="H25" s="11" t="str">
        <f>IFERROR(VLOOKUP($A25,#REF!,14,FALSE),"")</f>
        <v/>
      </c>
    </row>
    <row r="26" spans="1:8">
      <c r="A26" s="4"/>
      <c r="B26" s="4"/>
      <c r="E26" s="4"/>
      <c r="F26" s="4"/>
      <c r="G26" s="4"/>
      <c r="H26" s="4"/>
    </row>
    <row r="27" spans="1:8" ht="64.5" customHeight="1">
      <c r="A27" s="8" t="s">
        <v>4888</v>
      </c>
      <c r="B27" s="7" t="s">
        <v>3722</v>
      </c>
      <c r="C27" s="7" t="s">
        <v>9</v>
      </c>
      <c r="D27" s="7" t="s">
        <v>4779</v>
      </c>
      <c r="E27" s="7" t="s">
        <v>3740</v>
      </c>
      <c r="F27" s="7" t="s">
        <v>4768</v>
      </c>
      <c r="G27" s="7" t="s">
        <v>3733</v>
      </c>
      <c r="H27" s="7" t="s">
        <v>3736</v>
      </c>
    </row>
    <row r="28" spans="1:8" ht="102.75" customHeight="1">
      <c r="A28" s="9">
        <v>2160</v>
      </c>
      <c r="B28" s="6" t="str">
        <f>IFERROR(VLOOKUP($A28,#REF!,2,FALSE),"")</f>
        <v/>
      </c>
      <c r="C28" s="5" t="str">
        <f>IFERROR(VLOOKUP($A28,#REF!,4,FALSE),"")</f>
        <v/>
      </c>
      <c r="D28" s="6" t="str">
        <f>IFERROR(VLOOKUP($A28,#REF!,5,FALSE),"")</f>
        <v/>
      </c>
      <c r="E28" s="5" t="str">
        <f>IFERROR(IF(F28="LCD",VLOOKUP($A28,#REF!,15,FALSE),VLOOKUP($A28,#REF!,18,FALSE)),"")</f>
        <v/>
      </c>
      <c r="F28" s="5" t="str">
        <f>IFERROR(VLOOKUP($A28,#REF!,23,FALSE),"")</f>
        <v/>
      </c>
      <c r="G28" s="6" t="str">
        <f>IFERROR(VLOOKUP($A28,#REF!,27,FALSE),"")</f>
        <v/>
      </c>
      <c r="H28" s="11" t="str">
        <f>IFERROR(VLOOKUP($A28,#REF!,14,FALSE),"")</f>
        <v/>
      </c>
    </row>
    <row r="29" spans="1:8">
      <c r="A29" s="4"/>
      <c r="B29" s="4"/>
      <c r="E29" s="4"/>
      <c r="F29" s="4"/>
      <c r="G29" s="4"/>
      <c r="H29" s="4"/>
    </row>
    <row r="30" spans="1:8" ht="64.5" customHeight="1">
      <c r="A30" s="8" t="s">
        <v>4888</v>
      </c>
      <c r="B30" s="7" t="s">
        <v>3722</v>
      </c>
      <c r="C30" s="7" t="s">
        <v>9</v>
      </c>
      <c r="D30" s="7" t="s">
        <v>4779</v>
      </c>
      <c r="E30" s="7" t="s">
        <v>3740</v>
      </c>
      <c r="F30" s="7" t="s">
        <v>4768</v>
      </c>
      <c r="G30" s="7" t="s">
        <v>3733</v>
      </c>
      <c r="H30" s="7" t="s">
        <v>3736</v>
      </c>
    </row>
    <row r="31" spans="1:8" ht="102.75" customHeight="1">
      <c r="A31" s="9">
        <v>1566</v>
      </c>
      <c r="B31" s="6" t="str">
        <f>IFERROR(VLOOKUP($A31,#REF!,2,FALSE),"")</f>
        <v/>
      </c>
      <c r="C31" s="5" t="str">
        <f>IFERROR(VLOOKUP($A31,#REF!,4,FALSE),"")</f>
        <v/>
      </c>
      <c r="D31" s="6" t="str">
        <f>IFERROR(VLOOKUP($A31,#REF!,5,FALSE),"")</f>
        <v/>
      </c>
      <c r="E31" s="5" t="str">
        <f>IFERROR(IF(F31="LCD",VLOOKUP($A31,#REF!,15,FALSE),VLOOKUP($A31,#REF!,18,FALSE)),"")</f>
        <v/>
      </c>
      <c r="F31" s="5" t="str">
        <f>IFERROR(VLOOKUP($A31,#REF!,23,FALSE),"")</f>
        <v/>
      </c>
      <c r="G31" s="6" t="str">
        <f>IFERROR(VLOOKUP($A31,#REF!,27,FALSE),"")</f>
        <v/>
      </c>
      <c r="H31" s="11" t="str">
        <f>IFERROR(VLOOKUP($A31,#REF!,14,FALSE),"")</f>
        <v/>
      </c>
    </row>
    <row r="32" spans="1:8">
      <c r="A32" s="4"/>
      <c r="B32" s="4"/>
      <c r="E32" s="4"/>
      <c r="F32" s="4"/>
      <c r="G32" s="4"/>
      <c r="H32" s="4"/>
    </row>
    <row r="33" spans="1:8" ht="64.5" customHeight="1">
      <c r="A33" s="8" t="s">
        <v>4888</v>
      </c>
      <c r="B33" s="7" t="s">
        <v>3722</v>
      </c>
      <c r="C33" s="7" t="s">
        <v>9</v>
      </c>
      <c r="D33" s="7" t="s">
        <v>4779</v>
      </c>
      <c r="E33" s="7" t="s">
        <v>3740</v>
      </c>
      <c r="F33" s="7" t="s">
        <v>4768</v>
      </c>
      <c r="G33" s="7" t="s">
        <v>3733</v>
      </c>
      <c r="H33" s="7" t="s">
        <v>3736</v>
      </c>
    </row>
    <row r="34" spans="1:8" ht="102.75" customHeight="1">
      <c r="A34" s="9">
        <v>216</v>
      </c>
      <c r="B34" s="6" t="str">
        <f>IFERROR(VLOOKUP($A34,#REF!,2,FALSE),"")</f>
        <v/>
      </c>
      <c r="C34" s="5" t="str">
        <f>IFERROR(VLOOKUP($A34,#REF!,4,FALSE),"")</f>
        <v/>
      </c>
      <c r="D34" s="6" t="str">
        <f>IFERROR(VLOOKUP($A34,#REF!,5,FALSE),"")</f>
        <v/>
      </c>
      <c r="E34" s="5" t="str">
        <f>IFERROR(IF(F34="LCD",VLOOKUP($A34,#REF!,15,FALSE),VLOOKUP($A34,#REF!,18,FALSE)),"")</f>
        <v/>
      </c>
      <c r="F34" s="5" t="str">
        <f>IFERROR(VLOOKUP($A34,#REF!,23,FALSE),"")</f>
        <v/>
      </c>
      <c r="G34" s="6" t="str">
        <f>IFERROR(VLOOKUP($A34,#REF!,27,FALSE),"")</f>
        <v/>
      </c>
      <c r="H34" s="11" t="str">
        <f>IFERROR(VLOOKUP($A34,#REF!,14,FALSE),"")</f>
        <v/>
      </c>
    </row>
    <row r="35" spans="1:8">
      <c r="A35" s="4"/>
      <c r="B35" s="4"/>
      <c r="E35" s="4"/>
      <c r="F35" s="4"/>
      <c r="G35" s="4"/>
      <c r="H35" s="4"/>
    </row>
    <row r="36" spans="1:8" ht="64.5" customHeight="1">
      <c r="A36" s="8" t="s">
        <v>4888</v>
      </c>
      <c r="B36" s="7" t="s">
        <v>3722</v>
      </c>
      <c r="C36" s="7" t="s">
        <v>9</v>
      </c>
      <c r="D36" s="7" t="s">
        <v>4779</v>
      </c>
      <c r="E36" s="7" t="s">
        <v>3740</v>
      </c>
      <c r="F36" s="7" t="s">
        <v>4768</v>
      </c>
      <c r="G36" s="7" t="s">
        <v>3733</v>
      </c>
      <c r="H36" s="7" t="s">
        <v>3736</v>
      </c>
    </row>
    <row r="37" spans="1:8" ht="102.75" customHeight="1">
      <c r="A37" s="9">
        <v>4496</v>
      </c>
      <c r="B37" s="6" t="str">
        <f>IFERROR(VLOOKUP($A37,#REF!,2,FALSE),"")</f>
        <v/>
      </c>
      <c r="C37" s="5" t="str">
        <f>IFERROR(VLOOKUP($A37,#REF!,4,FALSE),"")</f>
        <v/>
      </c>
      <c r="D37" s="6" t="str">
        <f>IFERROR(VLOOKUP($A37,#REF!,5,FALSE),"")</f>
        <v/>
      </c>
      <c r="E37" s="5" t="str">
        <f>IFERROR(IF(F37="LCD",VLOOKUP($A37,#REF!,15,FALSE),VLOOKUP($A37,#REF!,18,FALSE)),"")</f>
        <v/>
      </c>
      <c r="F37" s="5" t="str">
        <f>IFERROR(VLOOKUP($A37,#REF!,23,FALSE),"")</f>
        <v/>
      </c>
      <c r="G37" s="6" t="str">
        <f>IFERROR(VLOOKUP($A37,#REF!,27,FALSE),"")</f>
        <v/>
      </c>
      <c r="H37" s="11" t="str">
        <f>IFERROR(VLOOKUP($A37,#REF!,14,FALSE),"")</f>
        <v/>
      </c>
    </row>
    <row r="38" spans="1:8">
      <c r="A38" s="4"/>
      <c r="B38" s="4"/>
      <c r="E38" s="4"/>
      <c r="F38" s="4"/>
      <c r="G38" s="4"/>
      <c r="H38" s="4"/>
    </row>
    <row r="39" spans="1:8" ht="64.5" customHeight="1">
      <c r="A39" s="8" t="s">
        <v>4888</v>
      </c>
      <c r="B39" s="7" t="s">
        <v>3722</v>
      </c>
      <c r="C39" s="7" t="s">
        <v>9</v>
      </c>
      <c r="D39" s="7" t="s">
        <v>4779</v>
      </c>
      <c r="E39" s="7" t="s">
        <v>3740</v>
      </c>
      <c r="F39" s="7" t="s">
        <v>4768</v>
      </c>
      <c r="G39" s="7" t="s">
        <v>3733</v>
      </c>
      <c r="H39" s="7" t="s">
        <v>3736</v>
      </c>
    </row>
    <row r="40" spans="1:8" ht="102.75" customHeight="1">
      <c r="A40" s="9">
        <v>4497</v>
      </c>
      <c r="B40" s="6" t="str">
        <f>IFERROR(VLOOKUP($A40,#REF!,2,FALSE),"")</f>
        <v/>
      </c>
      <c r="C40" s="5" t="str">
        <f>IFERROR(VLOOKUP($A40,#REF!,4,FALSE),"")</f>
        <v/>
      </c>
      <c r="D40" s="6" t="str">
        <f>IFERROR(VLOOKUP($A40,#REF!,5,FALSE),"")</f>
        <v/>
      </c>
      <c r="E40" s="5" t="str">
        <f>IFERROR(IF(F40="LCD",VLOOKUP($A40,#REF!,15,FALSE),VLOOKUP($A40,#REF!,18,FALSE)),"")</f>
        <v/>
      </c>
      <c r="F40" s="5" t="str">
        <f>IFERROR(VLOOKUP($A40,#REF!,23,FALSE),"")</f>
        <v/>
      </c>
      <c r="G40" s="6" t="str">
        <f>IFERROR(VLOOKUP($A40,#REF!,27,FALSE),"")</f>
        <v/>
      </c>
      <c r="H40" s="11" t="str">
        <f>IFERROR(VLOOKUP($A40,#REF!,14,FALSE),"")</f>
        <v/>
      </c>
    </row>
    <row r="41" spans="1:8">
      <c r="A41" s="4"/>
      <c r="B41" s="4"/>
      <c r="E41" s="4"/>
      <c r="F41" s="4"/>
      <c r="G41" s="4"/>
      <c r="H41" s="4"/>
    </row>
    <row r="42" spans="1:8" ht="64.5" customHeight="1">
      <c r="A42" s="8" t="s">
        <v>4888</v>
      </c>
      <c r="B42" s="7" t="s">
        <v>3722</v>
      </c>
      <c r="C42" s="7" t="s">
        <v>9</v>
      </c>
      <c r="D42" s="7" t="s">
        <v>4779</v>
      </c>
      <c r="E42" s="7" t="s">
        <v>3740</v>
      </c>
      <c r="F42" s="7" t="s">
        <v>4768</v>
      </c>
      <c r="G42" s="7" t="s">
        <v>3733</v>
      </c>
      <c r="H42" s="7" t="s">
        <v>3736</v>
      </c>
    </row>
    <row r="43" spans="1:8" ht="102.75" customHeight="1">
      <c r="A43" s="9">
        <v>4498</v>
      </c>
      <c r="B43" s="6" t="str">
        <f>IFERROR(VLOOKUP($A43,#REF!,2,FALSE),"")</f>
        <v/>
      </c>
      <c r="C43" s="5" t="str">
        <f>IFERROR(VLOOKUP($A43,#REF!,4,FALSE),"")</f>
        <v/>
      </c>
      <c r="D43" s="6" t="str">
        <f>IFERROR(VLOOKUP($A43,#REF!,5,FALSE),"")</f>
        <v/>
      </c>
      <c r="E43" s="5" t="str">
        <f>IFERROR(IF(F43="LCD",VLOOKUP($A43,#REF!,15,FALSE),VLOOKUP($A43,#REF!,18,FALSE)),"")</f>
        <v/>
      </c>
      <c r="F43" s="5" t="str">
        <f>IFERROR(VLOOKUP($A43,#REF!,23,FALSE),"")</f>
        <v/>
      </c>
      <c r="G43" s="6" t="str">
        <f>IFERROR(VLOOKUP($A43,#REF!,27,FALSE),"")</f>
        <v/>
      </c>
      <c r="H43" s="11" t="str">
        <f>IFERROR(VLOOKUP($A43,#REF!,14,FALSE),"")</f>
        <v/>
      </c>
    </row>
    <row r="44" spans="1:8">
      <c r="A44" s="4"/>
      <c r="B44" s="4"/>
      <c r="E44" s="4"/>
      <c r="F44" s="4"/>
      <c r="G44" s="4"/>
      <c r="H44" s="4"/>
    </row>
    <row r="45" spans="1:8" ht="64.5" customHeight="1">
      <c r="A45" s="8" t="s">
        <v>4888</v>
      </c>
      <c r="B45" s="7" t="s">
        <v>3722</v>
      </c>
      <c r="C45" s="7" t="s">
        <v>9</v>
      </c>
      <c r="D45" s="7" t="s">
        <v>4779</v>
      </c>
      <c r="E45" s="7" t="s">
        <v>3740</v>
      </c>
      <c r="F45" s="7" t="s">
        <v>4768</v>
      </c>
      <c r="G45" s="7" t="s">
        <v>3733</v>
      </c>
      <c r="H45" s="7" t="s">
        <v>3736</v>
      </c>
    </row>
    <row r="46" spans="1:8" ht="102.75" customHeight="1">
      <c r="A46" s="9">
        <v>4499</v>
      </c>
      <c r="B46" s="6" t="str">
        <f>IFERROR(VLOOKUP($A46,#REF!,2,FALSE),"")</f>
        <v/>
      </c>
      <c r="C46" s="5" t="str">
        <f>IFERROR(VLOOKUP($A46,#REF!,4,FALSE),"")</f>
        <v/>
      </c>
      <c r="D46" s="6" t="str">
        <f>IFERROR(VLOOKUP($A46,#REF!,5,FALSE),"")</f>
        <v/>
      </c>
      <c r="E46" s="5" t="str">
        <f>IFERROR(IF(F46="LCD",VLOOKUP($A46,#REF!,15,FALSE),VLOOKUP($A46,#REF!,18,FALSE)),"")</f>
        <v/>
      </c>
      <c r="F46" s="5" t="str">
        <f>IFERROR(VLOOKUP($A46,#REF!,23,FALSE),"")</f>
        <v/>
      </c>
      <c r="G46" s="6" t="str">
        <f>IFERROR(VLOOKUP($A46,#REF!,27,FALSE),"")</f>
        <v/>
      </c>
      <c r="H46" s="11" t="str">
        <f>IFERROR(VLOOKUP($A46,#REF!,14,FALSE),"")</f>
        <v/>
      </c>
    </row>
    <row r="47" spans="1:8">
      <c r="A47" s="4"/>
      <c r="B47" s="4"/>
      <c r="E47" s="4"/>
      <c r="F47" s="4"/>
      <c r="G47" s="4"/>
      <c r="H47" s="4"/>
    </row>
  </sheetData>
  <mergeCells count="1">
    <mergeCell ref="A1:H1"/>
  </mergeCells>
  <phoneticPr fontId="49" type="noConversion"/>
  <dataValidations count="14">
    <dataValidation type="list" allowBlank="1" showInputMessage="1" showErrorMessage="1" sqref="A46">
      <formula1>#REF!</formula1>
    </dataValidation>
    <dataValidation type="list" allowBlank="1" showInputMessage="1" showErrorMessage="1" sqref="A28">
      <formula1>#REF!</formula1>
    </dataValidation>
    <dataValidation type="list" allowBlank="1" showInputMessage="1" showErrorMessage="1" sqref="A31">
      <formula1>#REF!</formula1>
    </dataValidation>
    <dataValidation type="list" allowBlank="1" showInputMessage="1" showErrorMessage="1" sqref="A34">
      <formula1>#REF!</formula1>
    </dataValidation>
    <dataValidation type="list" allowBlank="1" showInputMessage="1" showErrorMessage="1" sqref="A37">
      <formula1>#REF!</formula1>
    </dataValidation>
    <dataValidation type="list" allowBlank="1" showInputMessage="1" showErrorMessage="1" sqref="A40">
      <formula1>#REF!</formula1>
    </dataValidation>
    <dataValidation type="list" allowBlank="1" showInputMessage="1" showErrorMessage="1" sqref="A43">
      <formula1>#REF!</formula1>
    </dataValidation>
    <dataValidation type="list" allowBlank="1" showInputMessage="1" showErrorMessage="1" sqref="A5">
      <formula1>#REF!</formula1>
    </dataValidation>
    <dataValidation type="list" allowBlank="1" showInputMessage="1" showErrorMessage="1" sqref="A8">
      <formula1>#REF!</formula1>
    </dataValidation>
    <dataValidation type="list" allowBlank="1" showInputMessage="1" showErrorMessage="1" sqref="A11">
      <formula1>#REF!</formula1>
    </dataValidation>
    <dataValidation type="list" allowBlank="1" showInputMessage="1" showErrorMessage="1" sqref="A14">
      <formula1>#REF!</formula1>
    </dataValidation>
    <dataValidation type="list" allowBlank="1" showInputMessage="1" showErrorMessage="1" sqref="A17">
      <formula1>#REF!</formula1>
    </dataValidation>
    <dataValidation type="list" allowBlank="1" showInputMessage="1" showErrorMessage="1" sqref="A20">
      <formula1>#REF!</formula1>
    </dataValidation>
    <dataValidation type="list" allowBlank="1" showInputMessage="1" showErrorMessage="1" sqref="A23">
      <formula1>#REF!</formula1>
    </dataValidation>
  </dataValidations>
  <pageMargins left="0.69999998807907104" right="0.69999998807907104" top="0.75" bottom="0.75" header="0.30000001192092896" footer="0.30000001192092896"/>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001"/>
  <sheetViews>
    <sheetView zoomScale="70" zoomScaleNormal="70" zoomScaleSheetLayoutView="75" workbookViewId="0">
      <pane xSplit="3" ySplit="6" topLeftCell="D7" activePane="bottomRight" state="frozen"/>
      <selection pane="topRight"/>
      <selection pane="bottomLeft"/>
      <selection pane="bottomRight" activeCell="J937" sqref="J937"/>
    </sheetView>
  </sheetViews>
  <sheetFormatPr defaultColWidth="12.59765625" defaultRowHeight="15" customHeight="1"/>
  <cols>
    <col min="1" max="1" width="6.8984375" style="4" customWidth="1"/>
    <col min="2" max="2" width="7.59765625" style="4" customWidth="1"/>
    <col min="3" max="3" width="13.19921875" style="4" customWidth="1"/>
    <col min="4" max="10" width="11.69921875" style="4" customWidth="1"/>
    <col min="11" max="12" width="12.09765625" style="4" customWidth="1"/>
    <col min="13" max="27" width="11.69921875" style="4" customWidth="1"/>
    <col min="28" max="28" width="20.09765625" style="4" customWidth="1"/>
    <col min="29" max="29" width="2.5" style="4" customWidth="1"/>
    <col min="30" max="16384" width="12.59765625" style="4"/>
  </cols>
  <sheetData>
    <row r="1" spans="1:29" ht="68.25" customHeight="1">
      <c r="A1" s="176" t="s">
        <v>3503</v>
      </c>
      <c r="B1" s="176"/>
      <c r="C1" s="176"/>
      <c r="D1" s="176"/>
      <c r="E1" s="176"/>
      <c r="F1" s="176"/>
      <c r="G1" s="176"/>
      <c r="H1" s="176"/>
      <c r="I1" s="176"/>
      <c r="J1" s="176"/>
      <c r="K1" s="176"/>
      <c r="L1" s="176"/>
      <c r="M1" s="176"/>
      <c r="N1" s="176"/>
      <c r="O1" s="176"/>
      <c r="P1" s="176"/>
      <c r="Q1" s="176"/>
      <c r="R1" s="176"/>
      <c r="S1" s="176"/>
      <c r="T1" s="176"/>
      <c r="U1" s="176"/>
      <c r="V1" s="176"/>
      <c r="W1" s="176"/>
      <c r="X1" s="176"/>
      <c r="Y1" s="176"/>
      <c r="Z1" s="176"/>
      <c r="AA1" s="176"/>
      <c r="AB1" s="176"/>
      <c r="AC1" s="12"/>
    </row>
    <row r="2" spans="1:29" ht="24" customHeight="1">
      <c r="A2" s="29" t="s">
        <v>4697</v>
      </c>
    </row>
    <row r="3" spans="1:29" ht="39.75" customHeight="1">
      <c r="A3" s="177" t="s">
        <v>4776</v>
      </c>
      <c r="B3" s="179" t="s">
        <v>4764</v>
      </c>
      <c r="C3" s="181" t="s">
        <v>9</v>
      </c>
      <c r="D3" s="183"/>
      <c r="E3" s="183"/>
      <c r="F3" s="183"/>
      <c r="G3" s="183"/>
      <c r="H3" s="183"/>
      <c r="I3" s="183"/>
      <c r="J3" s="183"/>
      <c r="K3" s="183"/>
      <c r="L3" s="183"/>
      <c r="M3" s="184"/>
      <c r="N3" s="185"/>
      <c r="O3" s="185"/>
      <c r="P3" s="185"/>
      <c r="Q3" s="185"/>
      <c r="R3" s="185"/>
      <c r="S3" s="185"/>
      <c r="T3" s="185"/>
      <c r="U3" s="185"/>
      <c r="V3" s="185"/>
      <c r="W3" s="186"/>
      <c r="X3" s="187" t="s">
        <v>3726</v>
      </c>
      <c r="Y3" s="188"/>
      <c r="Z3" s="188"/>
      <c r="AA3" s="188"/>
      <c r="AB3" s="189" t="s">
        <v>4781</v>
      </c>
      <c r="AC3" s="1"/>
    </row>
    <row r="4" spans="1:29" ht="31.5" customHeight="1">
      <c r="A4" s="178"/>
      <c r="B4" s="180"/>
      <c r="C4" s="182"/>
      <c r="D4" s="209" t="s">
        <v>4455</v>
      </c>
      <c r="E4" s="216" t="s">
        <v>7</v>
      </c>
      <c r="F4" s="217"/>
      <c r="G4" s="217"/>
      <c r="H4" s="217"/>
      <c r="I4" s="217"/>
      <c r="J4" s="217"/>
      <c r="K4" s="217"/>
      <c r="L4" s="217"/>
      <c r="M4" s="191" t="s">
        <v>4788</v>
      </c>
      <c r="N4" s="212" t="s">
        <v>4455</v>
      </c>
      <c r="O4" s="198" t="s">
        <v>7</v>
      </c>
      <c r="P4" s="199"/>
      <c r="Q4" s="199"/>
      <c r="R4" s="199"/>
      <c r="S4" s="199"/>
      <c r="T4" s="199"/>
      <c r="U4" s="199"/>
      <c r="V4" s="200"/>
      <c r="W4" s="194" t="s">
        <v>4788</v>
      </c>
      <c r="X4" s="171" t="s">
        <v>8</v>
      </c>
      <c r="Y4" s="172"/>
      <c r="Z4" s="172" t="s">
        <v>7</v>
      </c>
      <c r="AA4" s="172"/>
      <c r="AB4" s="190"/>
      <c r="AC4" s="1"/>
    </row>
    <row r="5" spans="1:29" ht="31.5" customHeight="1">
      <c r="A5" s="178"/>
      <c r="B5" s="180"/>
      <c r="C5" s="182"/>
      <c r="D5" s="210"/>
      <c r="E5" s="218" t="s">
        <v>3731</v>
      </c>
      <c r="F5" s="173" t="s">
        <v>4834</v>
      </c>
      <c r="G5" s="174" t="s">
        <v>3907</v>
      </c>
      <c r="H5" s="173" t="s">
        <v>4841</v>
      </c>
      <c r="I5" s="173" t="s">
        <v>4851</v>
      </c>
      <c r="J5" s="197" t="s">
        <v>4774</v>
      </c>
      <c r="K5" s="220" t="s">
        <v>4789</v>
      </c>
      <c r="L5" s="222" t="s">
        <v>4769</v>
      </c>
      <c r="M5" s="192"/>
      <c r="N5" s="213"/>
      <c r="O5" s="201" t="s">
        <v>3731</v>
      </c>
      <c r="P5" s="201" t="s">
        <v>4834</v>
      </c>
      <c r="Q5" s="202" t="s">
        <v>3907</v>
      </c>
      <c r="R5" s="201" t="s">
        <v>4841</v>
      </c>
      <c r="S5" s="201" t="s">
        <v>4851</v>
      </c>
      <c r="T5" s="204" t="s">
        <v>4774</v>
      </c>
      <c r="U5" s="205" t="s">
        <v>4789</v>
      </c>
      <c r="V5" s="207" t="s">
        <v>4769</v>
      </c>
      <c r="W5" s="195"/>
      <c r="X5" s="171"/>
      <c r="Y5" s="172"/>
      <c r="Z5" s="172"/>
      <c r="AA5" s="172"/>
      <c r="AB5" s="190"/>
      <c r="AC5" s="1"/>
    </row>
    <row r="6" spans="1:29" ht="31.5" customHeight="1">
      <c r="A6" s="178"/>
      <c r="B6" s="180"/>
      <c r="C6" s="182"/>
      <c r="D6" s="211"/>
      <c r="E6" s="219"/>
      <c r="F6" s="173"/>
      <c r="G6" s="175"/>
      <c r="H6" s="173"/>
      <c r="I6" s="173"/>
      <c r="J6" s="197"/>
      <c r="K6" s="221"/>
      <c r="L6" s="223"/>
      <c r="M6" s="193"/>
      <c r="N6" s="214"/>
      <c r="O6" s="201"/>
      <c r="P6" s="201"/>
      <c r="Q6" s="203"/>
      <c r="R6" s="201"/>
      <c r="S6" s="201"/>
      <c r="T6" s="204"/>
      <c r="U6" s="206"/>
      <c r="V6" s="208"/>
      <c r="W6" s="196"/>
      <c r="X6" s="31" t="s">
        <v>3730</v>
      </c>
      <c r="Y6" s="32" t="s">
        <v>3734</v>
      </c>
      <c r="Z6" s="33" t="s">
        <v>3730</v>
      </c>
      <c r="AA6" s="32" t="s">
        <v>3734</v>
      </c>
      <c r="AB6" s="190"/>
      <c r="AC6" s="1"/>
    </row>
    <row r="7" spans="1:29" ht="26.25" customHeight="1">
      <c r="A7" s="26">
        <v>1</v>
      </c>
      <c r="B7" s="27" t="str">
        <f>IF(OR($C7="강남구",$C7="강동구",$C7="강서구",$C7="관악구",$C7="구로구",$C7="금천구",$C7="동작구",$C7="서초구",$C7="송파구",$C7="양천구",$C7="영등포구"),"강남","강북")</f>
        <v>강북</v>
      </c>
      <c r="C7" s="27" t="s">
        <v>13</v>
      </c>
      <c r="D7" s="16" t="e">
        <f>COUNTIFS(#REF!,"신설",#REF!,'대여소목록(20년도분 신설)_갑'!$C7)</f>
        <v>#REF!</v>
      </c>
      <c r="E7" s="16" t="e">
        <f>COUNTIFS(#REF!,'대여소목록(20년도분 신설)_갑'!$C7,#REF!,'대여소목록(20년도분 신설)_갑'!$E$4:$L$4,#REF!,"신설",#REF!,"가능")</f>
        <v>#REF!</v>
      </c>
      <c r="F7" s="16" t="e">
        <f>COUNTIFS(#REF!,"신설",#REF!,'대여소목록(20년도분 신설)_갑'!$C7,#REF!,'대여소목록(20년도분 신설)_갑'!$E$4,#REF!,'대여소목록(20년도분 신설)_갑'!$F$5,#REF!,"설치완료")</f>
        <v>#REF!</v>
      </c>
      <c r="G7" s="16" t="e">
        <f>COUNTIFS(#REF!,"신설",#REF!,'대여소목록(20년도분 신설)_갑'!$C7,#REF!,'대여소목록(20년도분 신설)_갑'!$E$4,#REF!,'대여소목록(20년도분 신설)_갑'!$G$5)</f>
        <v>#REF!</v>
      </c>
      <c r="H7" s="16" t="e">
        <f>COUNTIFS(#REF!,"신설",#REF!,'대여소목록(20년도분 신설)_갑'!$C7,#REF!,'대여소목록(20년도분 신설)_갑'!$E$4,#REF!,'대여소목록(20년도분 신설)_갑'!$H$5)</f>
        <v>#REF!</v>
      </c>
      <c r="I7" s="16" t="e">
        <f>COUNTIFS(#REF!,"신설",#REF!,'대여소목록(20년도분 신설)_갑'!$C7,#REF!,'대여소목록(20년도분 신설)_갑'!$E$4,#REF!,'대여소목록(20년도분 신설)_갑'!$I$5)</f>
        <v>#REF!</v>
      </c>
      <c r="J7" s="16" t="e">
        <f>COUNTIFS(#REF!,"신설",#REF!,'대여소목록(20년도분 신설)_갑'!$C7,#REF!,'대여소목록(20년도분 신설)_갑'!$E$4,#REF!,'대여소목록(20년도분 신설)_갑'!$J$5)</f>
        <v>#REF!</v>
      </c>
      <c r="K7" s="30" t="e">
        <f>SUM(F7,G7,H7)</f>
        <v>#REF!</v>
      </c>
      <c r="L7" s="18" t="e">
        <f>COUNTIFS(#REF!,"신설",#REF!,'대여소목록(20년도분 신설)_갑'!$C7,#REF!,'대여소목록(20년도분 신설)_갑'!$E$4,#REF!,'대여소목록(20년도분 신설)_갑'!$L$5)</f>
        <v>#REF!</v>
      </c>
      <c r="M7" s="19" t="e">
        <f>SUM(K7)</f>
        <v>#REF!</v>
      </c>
      <c r="N7" s="16" t="e">
        <f>SUMIFS(#REF!,#REF!,"신설",#REF!,'대여소목록(20년도분 신설)_갑'!$C7)</f>
        <v>#REF!</v>
      </c>
      <c r="O7" s="16" t="e">
        <f>SUMIFS(#REF!,#REF!,'대여소목록(20년도분 신설)_갑'!$C7,#REF!,'대여소목록(20년도분 신설)_갑'!$O$4:$V$4,#REF!,"신설",#REF!,"가능")</f>
        <v>#REF!</v>
      </c>
      <c r="P7" s="16" t="e">
        <f>SUMIFS(#REF!,#REF!,'대여소목록(20년도분 신설)_갑'!$C7,#REF!,'대여소목록(20년도분 신설)_갑'!$O$4,#REF!,'대여소목록(20년도분 신설)_갑'!$P$5,#REF!,"설치완료",#REF!,"신설")</f>
        <v>#REF!</v>
      </c>
      <c r="Q7" s="16" t="e">
        <f>SUMIFS(#REF!,#REF!,'대여소목록(20년도분 신설)_갑'!$C7,#REF!,'대여소목록(20년도분 신설)_갑'!$O$4,#REF!,'대여소목록(20년도분 신설)_갑'!$Q$5,#REF!,"신설")</f>
        <v>#REF!</v>
      </c>
      <c r="R7" s="16" t="e">
        <f>SUMIFS(#REF!,#REF!,'대여소목록(20년도분 신설)_갑'!$C7,#REF!,'대여소목록(20년도분 신설)_갑'!$O$4,#REF!,'대여소목록(20년도분 신설)_갑'!$R$5,#REF!,"신설")</f>
        <v>#REF!</v>
      </c>
      <c r="S7" s="16" t="e">
        <f>SUMIFS(#REF!,#REF!,'대여소목록(20년도분 신설)_갑'!$C7,#REF!,'대여소목록(20년도분 신설)_갑'!$O$4,#REF!,'대여소목록(20년도분 신설)_갑'!$S$5,#REF!,"신설")</f>
        <v>#REF!</v>
      </c>
      <c r="T7" s="16" t="e">
        <f>SUMIFS(#REF!,#REF!,'대여소목록(20년도분 신설)_갑'!$C7,#REF!,'대여소목록(20년도분 신설)_갑'!$O$4,#REF!,'대여소목록(20년도분 신설)_갑'!$T$5,#REF!,"신설")</f>
        <v>#REF!</v>
      </c>
      <c r="U7" s="30" t="e">
        <f>SUM(P7:R7)</f>
        <v>#REF!</v>
      </c>
      <c r="V7" s="21" t="e">
        <f>SUMIFS(#REF!,#REF!,'대여소목록(20년도분 신설)_갑'!$C7,#REF!,'대여소목록(20년도분 신설)_갑'!$O$4,#REF!,'대여소목록(20년도분 신설)_갑'!$V$5,#REF!,"신설")</f>
        <v>#REF!</v>
      </c>
      <c r="W7" s="19" t="e">
        <f>SUM(U7)</f>
        <v>#REF!</v>
      </c>
      <c r="X7" s="34" t="e">
        <f>COUNTIFS(#REF!,"신설",#REF!,'대여소목록(20년도분 신설)_갑'!$C7,#REF!,'대여소목록(20년도분 신설)_갑'!$X$4,#REF!,'대여소목록(20년도분 신설)_갑'!$X$6)</f>
        <v>#REF!</v>
      </c>
      <c r="Y7" s="35" t="e">
        <f>COUNTIFS(#REF!,"신설",#REF!,'대여소목록(20년도분 신설)_갑'!$C7,#REF!,'대여소목록(20년도분 신설)_갑'!$X$4,#REF!,'대여소목록(20년도분 신설)_갑'!$Y$6)</f>
        <v>#REF!</v>
      </c>
      <c r="Z7" s="35" t="e">
        <f>COUNTIFS(#REF!,"신설",#REF!,'대여소목록(20년도분 신설)_갑'!$C7,#REF!,'대여소목록(20년도분 신설)_갑'!$Z$4,#REF!,'대여소목록(20년도분 신설)_갑'!$Z$6)</f>
        <v>#REF!</v>
      </c>
      <c r="AA7" s="35" t="e">
        <f>COUNTIFS(#REF!,"신설",#REF!,'대여소목록(20년도분 신설)_갑'!$C7,#REF!,'대여소목록(20년도분 신설)_갑'!$Z$4,#REF!,'대여소목록(20년도분 신설)_갑'!$AA$6)</f>
        <v>#REF!</v>
      </c>
      <c r="AB7" s="36"/>
      <c r="AC7" s="2"/>
    </row>
    <row r="8" spans="1:29" ht="26.25" customHeight="1">
      <c r="A8" s="40">
        <v>2</v>
      </c>
      <c r="B8" s="28" t="str">
        <f t="shared" ref="B8:B30" si="0">IF(OR($C8="강남구",$C8="강동구",$C8="강서구",$C8="관악구",$C8="구로구",$C8="금천구",$C8="동작구",$C8="서초구",$C8="송파구",$C8="양천구",$C8="영등포구"),"강남","강북")</f>
        <v>강북</v>
      </c>
      <c r="C8" s="41" t="s">
        <v>14</v>
      </c>
      <c r="D8" s="17" t="e">
        <f>COUNTIFS(#REF!,"신설",#REF!,'대여소목록(20년도분 신설)_갑'!$C8)</f>
        <v>#REF!</v>
      </c>
      <c r="E8" s="43" t="e">
        <f>COUNTIFS(#REF!,'대여소목록(20년도분 신설)_갑'!$C8,#REF!,'대여소목록(20년도분 신설)_갑'!$E$4:$L$4,#REF!,"신설",#REF!,"가능")</f>
        <v>#REF!</v>
      </c>
      <c r="F8" s="43" t="e">
        <f>COUNTIFS(#REF!,"신설",#REF!,'대여소목록(20년도분 신설)_갑'!$C8,#REF!,'대여소목록(20년도분 신설)_갑'!$E$4,#REF!,'대여소목록(20년도분 신설)_갑'!$F$5,#REF!,"설치완료")</f>
        <v>#REF!</v>
      </c>
      <c r="G8" s="43" t="e">
        <f>COUNTIFS(#REF!,"신설",#REF!,'대여소목록(20년도분 신설)_갑'!$C8,#REF!,'대여소목록(20년도분 신설)_갑'!$E$4,#REF!,'대여소목록(20년도분 신설)_갑'!$G$5)</f>
        <v>#REF!</v>
      </c>
      <c r="H8" s="43" t="e">
        <f>COUNTIFS(#REF!,"신설",#REF!,'대여소목록(20년도분 신설)_갑'!$C8,#REF!,'대여소목록(20년도분 신설)_갑'!$E$4,#REF!,'대여소목록(20년도분 신설)_갑'!$H$5)</f>
        <v>#REF!</v>
      </c>
      <c r="I8" s="43" t="e">
        <f>COUNTIFS(#REF!,"신설",#REF!,'대여소목록(20년도분 신설)_갑'!$C8,#REF!,'대여소목록(20년도분 신설)_갑'!$E$4,#REF!,'대여소목록(20년도분 신설)_갑'!$I$5)</f>
        <v>#REF!</v>
      </c>
      <c r="J8" s="43" t="e">
        <f>COUNTIFS(#REF!,"신설",#REF!,'대여소목록(20년도분 신설)_갑'!$C8,#REF!,'대여소목록(20년도분 신설)_갑'!$E$4,#REF!,'대여소목록(20년도분 신설)_갑'!$J$5)</f>
        <v>#REF!</v>
      </c>
      <c r="K8" s="42" t="e">
        <f t="shared" ref="K8:K31" si="1">SUM(F8,G8,H8)</f>
        <v>#REF!</v>
      </c>
      <c r="L8" s="44" t="e">
        <f>COUNTIFS(#REF!,"신설",#REF!,'대여소목록(20년도분 신설)_갑'!$C8,#REF!,'대여소목록(20년도분 신설)_갑'!$E$4,#REF!,'대여소목록(20년도분 신설)_갑'!$L$5)</f>
        <v>#REF!</v>
      </c>
      <c r="M8" s="20" t="e">
        <f t="shared" ref="M8:M31" si="2">SUM(K8)</f>
        <v>#REF!</v>
      </c>
      <c r="N8" s="166" t="e">
        <f>SUMIFS(#REF!,#REF!,"신설",#REF!,'대여소목록(20년도분 신설)_갑'!$C8)</f>
        <v>#REF!</v>
      </c>
      <c r="O8" s="43" t="e">
        <f>SUMIFS(#REF!,#REF!,'대여소목록(20년도분 신설)_갑'!$C8,#REF!,'대여소목록(20년도분 신설)_갑'!$O$4:$V$4,#REF!,"신설",#REF!,"가능")</f>
        <v>#REF!</v>
      </c>
      <c r="P8" s="43" t="e">
        <f>SUMIFS(#REF!,#REF!,'대여소목록(20년도분 신설)_갑'!$C8,#REF!,'대여소목록(20년도분 신설)_갑'!$O$4,#REF!,'대여소목록(20년도분 신설)_갑'!$P$5,#REF!,"설치완료",#REF!,"신설")</f>
        <v>#REF!</v>
      </c>
      <c r="Q8" s="43" t="e">
        <f>SUMIFS(#REF!,#REF!,'대여소목록(20년도분 신설)_갑'!$C8,#REF!,'대여소목록(20년도분 신설)_갑'!$O$4,#REF!,'대여소목록(20년도분 신설)_갑'!$Q$5,#REF!,"신설")</f>
        <v>#REF!</v>
      </c>
      <c r="R8" s="43" t="e">
        <f>SUMIFS(#REF!,#REF!,'대여소목록(20년도분 신설)_갑'!$C8,#REF!,'대여소목록(20년도분 신설)_갑'!$O$4,#REF!,'대여소목록(20년도분 신설)_갑'!$R$5,#REF!,"신설")</f>
        <v>#REF!</v>
      </c>
      <c r="S8" s="43" t="e">
        <f>SUMIFS(#REF!,#REF!,'대여소목록(20년도분 신설)_갑'!$C8,#REF!,'대여소목록(20년도분 신설)_갑'!$O$4,#REF!,'대여소목록(20년도분 신설)_갑'!$S$5,#REF!,"신설")</f>
        <v>#REF!</v>
      </c>
      <c r="T8" s="43" t="e">
        <f>SUMIFS(#REF!,#REF!,'대여소목록(20년도분 신설)_갑'!$C8,#REF!,'대여소목록(20년도분 신설)_갑'!$O$4,#REF!,'대여소목록(20년도분 신설)_갑'!$T$5,#REF!,"신설")</f>
        <v>#REF!</v>
      </c>
      <c r="U8" s="42" t="e">
        <f t="shared" ref="U8:U31" si="3">SUM(P8:R8)</f>
        <v>#REF!</v>
      </c>
      <c r="V8" s="45" t="e">
        <f>SUMIFS(#REF!,#REF!,'대여소목록(20년도분 신설)_갑'!$C8,#REF!,'대여소목록(20년도분 신설)_갑'!$O$4,#REF!,'대여소목록(20년도분 신설)_갑'!$V$5,#REF!,"신설")</f>
        <v>#REF!</v>
      </c>
      <c r="W8" s="20" t="e">
        <f t="shared" ref="W8:W31" si="4">SUM(U8)</f>
        <v>#REF!</v>
      </c>
      <c r="X8" s="46" t="e">
        <f>COUNTIFS(#REF!,"신설",#REF!,'대여소목록(20년도분 신설)_갑'!$C8,#REF!,'대여소목록(20년도분 신설)_갑'!$X$4,#REF!,'대여소목록(20년도분 신설)_갑'!$X$6)</f>
        <v>#REF!</v>
      </c>
      <c r="Y8" s="39" t="e">
        <f>COUNTIFS(#REF!,"신설",#REF!,'대여소목록(20년도분 신설)_갑'!$C8,#REF!,'대여소목록(20년도분 신설)_갑'!$X$4,#REF!,'대여소목록(20년도분 신설)_갑'!$Y$6)</f>
        <v>#REF!</v>
      </c>
      <c r="Z8" s="39" t="e">
        <f>COUNTIFS(#REF!,"신설",#REF!,'대여소목록(20년도분 신설)_갑'!$C8,#REF!,'대여소목록(20년도분 신설)_갑'!$Z$4,#REF!,'대여소목록(20년도분 신설)_갑'!$Z$6)</f>
        <v>#REF!</v>
      </c>
      <c r="AA8" s="39" t="e">
        <f>COUNTIFS(#REF!,"신설",#REF!,'대여소목록(20년도분 신설)_갑'!$C8,#REF!,'대여소목록(20년도분 신설)_갑'!$Z$4,#REF!,'대여소목록(20년도분 신설)_갑'!$AA$6)</f>
        <v>#REF!</v>
      </c>
      <c r="AB8" s="47"/>
      <c r="AC8" s="2"/>
    </row>
    <row r="9" spans="1:29" ht="26.25" customHeight="1">
      <c r="A9" s="40">
        <v>3</v>
      </c>
      <c r="B9" s="28" t="str">
        <f t="shared" si="0"/>
        <v>강북</v>
      </c>
      <c r="C9" s="41" t="s">
        <v>19</v>
      </c>
      <c r="D9" s="17" t="e">
        <f>COUNTIFS(#REF!,"신설",#REF!,'대여소목록(20년도분 신설)_갑'!$C9)</f>
        <v>#REF!</v>
      </c>
      <c r="E9" s="43" t="e">
        <f>COUNTIFS(#REF!,'대여소목록(20년도분 신설)_갑'!$C9,#REF!,'대여소목록(20년도분 신설)_갑'!$E$4:$L$4,#REF!,"신설",#REF!,"가능")</f>
        <v>#REF!</v>
      </c>
      <c r="F9" s="43" t="e">
        <f>COUNTIFS(#REF!,"신설",#REF!,'대여소목록(20년도분 신설)_갑'!$C9,#REF!,'대여소목록(20년도분 신설)_갑'!$E$4,#REF!,'대여소목록(20년도분 신설)_갑'!$F$5,#REF!,"설치완료")</f>
        <v>#REF!</v>
      </c>
      <c r="G9" s="43" t="e">
        <f>COUNTIFS(#REF!,"신설",#REF!,'대여소목록(20년도분 신설)_갑'!$C9,#REF!,'대여소목록(20년도분 신설)_갑'!$E$4,#REF!,'대여소목록(20년도분 신설)_갑'!$G$5)</f>
        <v>#REF!</v>
      </c>
      <c r="H9" s="43" t="e">
        <f>COUNTIFS(#REF!,"신설",#REF!,'대여소목록(20년도분 신설)_갑'!$C9,#REF!,'대여소목록(20년도분 신설)_갑'!$E$4,#REF!,'대여소목록(20년도분 신설)_갑'!$H$5)</f>
        <v>#REF!</v>
      </c>
      <c r="I9" s="43" t="e">
        <f>COUNTIFS(#REF!,"신설",#REF!,'대여소목록(20년도분 신설)_갑'!$C9,#REF!,'대여소목록(20년도분 신설)_갑'!$E$4,#REF!,'대여소목록(20년도분 신설)_갑'!$I$5)</f>
        <v>#REF!</v>
      </c>
      <c r="J9" s="43" t="e">
        <f>COUNTIFS(#REF!,"신설",#REF!,'대여소목록(20년도분 신설)_갑'!$C9,#REF!,'대여소목록(20년도분 신설)_갑'!$E$4,#REF!,'대여소목록(20년도분 신설)_갑'!$J$5)</f>
        <v>#REF!</v>
      </c>
      <c r="K9" s="42" t="e">
        <f t="shared" si="1"/>
        <v>#REF!</v>
      </c>
      <c r="L9" s="44" t="e">
        <f>COUNTIFS(#REF!,"신설",#REF!,'대여소목록(20년도분 신설)_갑'!$C9,#REF!,'대여소목록(20년도분 신설)_갑'!$E$4,#REF!,'대여소목록(20년도분 신설)_갑'!$L$5)</f>
        <v>#REF!</v>
      </c>
      <c r="M9" s="20" t="e">
        <f t="shared" si="2"/>
        <v>#REF!</v>
      </c>
      <c r="N9" s="166" t="e">
        <f>SUMIFS(#REF!,#REF!,"신설",#REF!,'대여소목록(20년도분 신설)_갑'!$C9)</f>
        <v>#REF!</v>
      </c>
      <c r="O9" s="43" t="e">
        <f>SUMIFS(#REF!,#REF!,'대여소목록(20년도분 신설)_갑'!$C9,#REF!,'대여소목록(20년도분 신설)_갑'!$O$4:$V$4,#REF!,"신설",#REF!,"가능")</f>
        <v>#REF!</v>
      </c>
      <c r="P9" s="43" t="e">
        <f>SUMIFS(#REF!,#REF!,'대여소목록(20년도분 신설)_갑'!$C9,#REF!,'대여소목록(20년도분 신설)_갑'!$O$4,#REF!,'대여소목록(20년도분 신설)_갑'!$P$5,#REF!,"설치완료",#REF!,"신설")</f>
        <v>#REF!</v>
      </c>
      <c r="Q9" s="43" t="e">
        <f>SUMIFS(#REF!,#REF!,'대여소목록(20년도분 신설)_갑'!$C9,#REF!,'대여소목록(20년도분 신설)_갑'!$O$4,#REF!,'대여소목록(20년도분 신설)_갑'!$Q$5,#REF!,"신설")</f>
        <v>#REF!</v>
      </c>
      <c r="R9" s="43" t="e">
        <f>SUMIFS(#REF!,#REF!,'대여소목록(20년도분 신설)_갑'!$C9,#REF!,'대여소목록(20년도분 신설)_갑'!$O$4,#REF!,'대여소목록(20년도분 신설)_갑'!$R$5,#REF!,"신설")</f>
        <v>#REF!</v>
      </c>
      <c r="S9" s="43" t="e">
        <f>SUMIFS(#REF!,#REF!,'대여소목록(20년도분 신설)_갑'!$C9,#REF!,'대여소목록(20년도분 신설)_갑'!$O$4,#REF!,'대여소목록(20년도분 신설)_갑'!$S$5,#REF!,"신설")</f>
        <v>#REF!</v>
      </c>
      <c r="T9" s="43" t="e">
        <f>SUMIFS(#REF!,#REF!,'대여소목록(20년도분 신설)_갑'!$C9,#REF!,'대여소목록(20년도분 신설)_갑'!$O$4,#REF!,'대여소목록(20년도분 신설)_갑'!$T$5,#REF!,"신설")</f>
        <v>#REF!</v>
      </c>
      <c r="U9" s="42" t="e">
        <f t="shared" si="3"/>
        <v>#REF!</v>
      </c>
      <c r="V9" s="45" t="e">
        <f>SUMIFS(#REF!,#REF!,'대여소목록(20년도분 신설)_갑'!$C9,#REF!,'대여소목록(20년도분 신설)_갑'!$O$4,#REF!,'대여소목록(20년도분 신설)_갑'!$V$5,#REF!,"신설")</f>
        <v>#REF!</v>
      </c>
      <c r="W9" s="20" t="e">
        <f t="shared" si="4"/>
        <v>#REF!</v>
      </c>
      <c r="X9" s="46" t="e">
        <f>COUNTIFS(#REF!,"신설",#REF!,'대여소목록(20년도분 신설)_갑'!$C9,#REF!,'대여소목록(20년도분 신설)_갑'!$X$4,#REF!,'대여소목록(20년도분 신설)_갑'!$X$6)</f>
        <v>#REF!</v>
      </c>
      <c r="Y9" s="39" t="e">
        <f>COUNTIFS(#REF!,"신설",#REF!,'대여소목록(20년도분 신설)_갑'!$C9,#REF!,'대여소목록(20년도분 신설)_갑'!$X$4,#REF!,'대여소목록(20년도분 신설)_갑'!$Y$6)</f>
        <v>#REF!</v>
      </c>
      <c r="Z9" s="39" t="e">
        <f>COUNTIFS(#REF!,"신설",#REF!,'대여소목록(20년도분 신설)_갑'!$C9,#REF!,'대여소목록(20년도분 신설)_갑'!$Z$4,#REF!,'대여소목록(20년도분 신설)_갑'!$Z$6)</f>
        <v>#REF!</v>
      </c>
      <c r="AA9" s="39" t="e">
        <f>COUNTIFS(#REF!,"신설",#REF!,'대여소목록(20년도분 신설)_갑'!$C9,#REF!,'대여소목록(20년도분 신설)_갑'!$Z$4,#REF!,'대여소목록(20년도분 신설)_갑'!$AA$6)</f>
        <v>#REF!</v>
      </c>
      <c r="AB9" s="47"/>
      <c r="AC9" s="2"/>
    </row>
    <row r="10" spans="1:29" ht="26.25" customHeight="1">
      <c r="A10" s="40">
        <v>4</v>
      </c>
      <c r="B10" s="28" t="str">
        <f t="shared" si="0"/>
        <v>강북</v>
      </c>
      <c r="C10" s="41" t="s">
        <v>17</v>
      </c>
      <c r="D10" s="17" t="e">
        <f>COUNTIFS(#REF!,"신설",#REF!,'대여소목록(20년도분 신설)_갑'!$C10)</f>
        <v>#REF!</v>
      </c>
      <c r="E10" s="43" t="e">
        <f>COUNTIFS(#REF!,'대여소목록(20년도분 신설)_갑'!$C10,#REF!,'대여소목록(20년도분 신설)_갑'!$E$4:$L$4,#REF!,"신설",#REF!,"가능")</f>
        <v>#REF!</v>
      </c>
      <c r="F10" s="43" t="e">
        <f>COUNTIFS(#REF!,"신설",#REF!,'대여소목록(20년도분 신설)_갑'!$C10,#REF!,'대여소목록(20년도분 신설)_갑'!$E$4,#REF!,'대여소목록(20년도분 신설)_갑'!$F$5,#REF!,"설치완료")</f>
        <v>#REF!</v>
      </c>
      <c r="G10" s="43" t="e">
        <f>COUNTIFS(#REF!,"신설",#REF!,'대여소목록(20년도분 신설)_갑'!$C10,#REF!,'대여소목록(20년도분 신설)_갑'!$E$4,#REF!,'대여소목록(20년도분 신설)_갑'!$G$5)</f>
        <v>#REF!</v>
      </c>
      <c r="H10" s="43" t="e">
        <f>COUNTIFS(#REF!,"신설",#REF!,'대여소목록(20년도분 신설)_갑'!$C10,#REF!,'대여소목록(20년도분 신설)_갑'!$E$4,#REF!,'대여소목록(20년도분 신설)_갑'!$H$5)</f>
        <v>#REF!</v>
      </c>
      <c r="I10" s="43" t="e">
        <f>COUNTIFS(#REF!,"신설",#REF!,'대여소목록(20년도분 신설)_갑'!$C10,#REF!,'대여소목록(20년도분 신설)_갑'!$E$4,#REF!,'대여소목록(20년도분 신설)_갑'!$I$5)</f>
        <v>#REF!</v>
      </c>
      <c r="J10" s="43" t="e">
        <f>COUNTIFS(#REF!,"신설",#REF!,'대여소목록(20년도분 신설)_갑'!$C10,#REF!,'대여소목록(20년도분 신설)_갑'!$E$4,#REF!,'대여소목록(20년도분 신설)_갑'!$J$5)</f>
        <v>#REF!</v>
      </c>
      <c r="K10" s="42" t="e">
        <f t="shared" si="1"/>
        <v>#REF!</v>
      </c>
      <c r="L10" s="44" t="e">
        <f>COUNTIFS(#REF!,"신설",#REF!,'대여소목록(20년도분 신설)_갑'!$C10,#REF!,'대여소목록(20년도분 신설)_갑'!$E$4,#REF!,'대여소목록(20년도분 신설)_갑'!$L$5)</f>
        <v>#REF!</v>
      </c>
      <c r="M10" s="20" t="e">
        <f t="shared" si="2"/>
        <v>#REF!</v>
      </c>
      <c r="N10" s="166" t="e">
        <f>SUMIFS(#REF!,#REF!,"신설",#REF!,'대여소목록(20년도분 신설)_갑'!$C10)</f>
        <v>#REF!</v>
      </c>
      <c r="O10" s="43" t="e">
        <f>SUMIFS(#REF!,#REF!,'대여소목록(20년도분 신설)_갑'!$C10,#REF!,'대여소목록(20년도분 신설)_갑'!$O$4:$V$4,#REF!,"신설",#REF!,"가능")</f>
        <v>#REF!</v>
      </c>
      <c r="P10" s="43" t="e">
        <f>SUMIFS(#REF!,#REF!,'대여소목록(20년도분 신설)_갑'!$C10,#REF!,'대여소목록(20년도분 신설)_갑'!$O$4,#REF!,'대여소목록(20년도분 신설)_갑'!$P$5,#REF!,"설치완료",#REF!,"신설")</f>
        <v>#REF!</v>
      </c>
      <c r="Q10" s="43" t="e">
        <f>SUMIFS(#REF!,#REF!,'대여소목록(20년도분 신설)_갑'!$C10,#REF!,'대여소목록(20년도분 신설)_갑'!$O$4,#REF!,'대여소목록(20년도분 신설)_갑'!$Q$5,#REF!,"신설")</f>
        <v>#REF!</v>
      </c>
      <c r="R10" s="43" t="e">
        <f>SUMIFS(#REF!,#REF!,'대여소목록(20년도분 신설)_갑'!$C10,#REF!,'대여소목록(20년도분 신설)_갑'!$O$4,#REF!,'대여소목록(20년도분 신설)_갑'!$R$5,#REF!,"신설")</f>
        <v>#REF!</v>
      </c>
      <c r="S10" s="43" t="e">
        <f>SUMIFS(#REF!,#REF!,'대여소목록(20년도분 신설)_갑'!$C10,#REF!,'대여소목록(20년도분 신설)_갑'!$O$4,#REF!,'대여소목록(20년도분 신설)_갑'!$S$5,#REF!,"신설")</f>
        <v>#REF!</v>
      </c>
      <c r="T10" s="43" t="e">
        <f>SUMIFS(#REF!,#REF!,'대여소목록(20년도분 신설)_갑'!$C10,#REF!,'대여소목록(20년도분 신설)_갑'!$O$4,#REF!,'대여소목록(20년도분 신설)_갑'!$T$5,#REF!,"신설")</f>
        <v>#REF!</v>
      </c>
      <c r="U10" s="42" t="e">
        <f t="shared" si="3"/>
        <v>#REF!</v>
      </c>
      <c r="V10" s="45" t="e">
        <f>SUMIFS(#REF!,#REF!,'대여소목록(20년도분 신설)_갑'!$C10,#REF!,'대여소목록(20년도분 신설)_갑'!$O$4,#REF!,'대여소목록(20년도분 신설)_갑'!$V$5,#REF!,"신설")</f>
        <v>#REF!</v>
      </c>
      <c r="W10" s="20" t="e">
        <f t="shared" si="4"/>
        <v>#REF!</v>
      </c>
      <c r="X10" s="46" t="e">
        <f>COUNTIFS(#REF!,"신설",#REF!,'대여소목록(20년도분 신설)_갑'!$C10,#REF!,'대여소목록(20년도분 신설)_갑'!$X$4,#REF!,'대여소목록(20년도분 신설)_갑'!$X$6)</f>
        <v>#REF!</v>
      </c>
      <c r="Y10" s="39" t="e">
        <f>COUNTIFS(#REF!,"신설",#REF!,'대여소목록(20년도분 신설)_갑'!$C10,#REF!,'대여소목록(20년도분 신설)_갑'!$X$4,#REF!,'대여소목록(20년도분 신설)_갑'!$Y$6)</f>
        <v>#REF!</v>
      </c>
      <c r="Z10" s="39" t="e">
        <f>COUNTIFS(#REF!,"신설",#REF!,'대여소목록(20년도분 신설)_갑'!$C10,#REF!,'대여소목록(20년도분 신설)_갑'!$Z$4,#REF!,'대여소목록(20년도분 신설)_갑'!$Z$6)</f>
        <v>#REF!</v>
      </c>
      <c r="AA10" s="39" t="e">
        <f>COUNTIFS(#REF!,"신설",#REF!,'대여소목록(20년도분 신설)_갑'!$C10,#REF!,'대여소목록(20년도분 신설)_갑'!$Z$4,#REF!,'대여소목록(20년도분 신설)_갑'!$AA$6)</f>
        <v>#REF!</v>
      </c>
      <c r="AB10" s="47"/>
      <c r="AC10" s="2"/>
    </row>
    <row r="11" spans="1:29" ht="26.25" customHeight="1">
      <c r="A11" s="40">
        <v>5</v>
      </c>
      <c r="B11" s="28" t="str">
        <f t="shared" si="0"/>
        <v>강북</v>
      </c>
      <c r="C11" s="41" t="s">
        <v>16</v>
      </c>
      <c r="D11" s="17" t="e">
        <f>COUNTIFS(#REF!,"신설",#REF!,'대여소목록(20년도분 신설)_갑'!$C11)</f>
        <v>#REF!</v>
      </c>
      <c r="E11" s="43" t="e">
        <f>COUNTIFS(#REF!,'대여소목록(20년도분 신설)_갑'!$C11,#REF!,'대여소목록(20년도분 신설)_갑'!$E$4:$L$4,#REF!,"신설",#REF!,"가능")</f>
        <v>#REF!</v>
      </c>
      <c r="F11" s="43" t="e">
        <f>COUNTIFS(#REF!,"신설",#REF!,'대여소목록(20년도분 신설)_갑'!$C11,#REF!,'대여소목록(20년도분 신설)_갑'!$E$4,#REF!,'대여소목록(20년도분 신설)_갑'!$F$5,#REF!,"설치완료")</f>
        <v>#REF!</v>
      </c>
      <c r="G11" s="43" t="e">
        <f>COUNTIFS(#REF!,"신설",#REF!,'대여소목록(20년도분 신설)_갑'!$C11,#REF!,'대여소목록(20년도분 신설)_갑'!$E$4,#REF!,'대여소목록(20년도분 신설)_갑'!$G$5)</f>
        <v>#REF!</v>
      </c>
      <c r="H11" s="43" t="e">
        <f>COUNTIFS(#REF!,"신설",#REF!,'대여소목록(20년도분 신설)_갑'!$C11,#REF!,'대여소목록(20년도분 신설)_갑'!$E$4,#REF!,'대여소목록(20년도분 신설)_갑'!$H$5)</f>
        <v>#REF!</v>
      </c>
      <c r="I11" s="43" t="e">
        <f>COUNTIFS(#REF!,"신설",#REF!,'대여소목록(20년도분 신설)_갑'!$C11,#REF!,'대여소목록(20년도분 신설)_갑'!$E$4,#REF!,'대여소목록(20년도분 신설)_갑'!$I$5)</f>
        <v>#REF!</v>
      </c>
      <c r="J11" s="43" t="e">
        <f>COUNTIFS(#REF!,"신설",#REF!,'대여소목록(20년도분 신설)_갑'!$C11,#REF!,'대여소목록(20년도분 신설)_갑'!$E$4,#REF!,'대여소목록(20년도분 신설)_갑'!$J$5)</f>
        <v>#REF!</v>
      </c>
      <c r="K11" s="42" t="e">
        <f t="shared" si="1"/>
        <v>#REF!</v>
      </c>
      <c r="L11" s="44" t="e">
        <f>COUNTIFS(#REF!,"신설",#REF!,'대여소목록(20년도분 신설)_갑'!$C11,#REF!,'대여소목록(20년도분 신설)_갑'!$E$4,#REF!,'대여소목록(20년도분 신설)_갑'!$L$5)</f>
        <v>#REF!</v>
      </c>
      <c r="M11" s="20" t="e">
        <f t="shared" si="2"/>
        <v>#REF!</v>
      </c>
      <c r="N11" s="166" t="e">
        <f>SUMIFS(#REF!,#REF!,"신설",#REF!,'대여소목록(20년도분 신설)_갑'!$C11)</f>
        <v>#REF!</v>
      </c>
      <c r="O11" s="43" t="e">
        <f>SUMIFS(#REF!,#REF!,'대여소목록(20년도분 신설)_갑'!$C11,#REF!,'대여소목록(20년도분 신설)_갑'!$O$4:$V$4,#REF!,"신설",#REF!,"가능")</f>
        <v>#REF!</v>
      </c>
      <c r="P11" s="43" t="e">
        <f>SUMIFS(#REF!,#REF!,'대여소목록(20년도분 신설)_갑'!$C11,#REF!,'대여소목록(20년도분 신설)_갑'!$O$4,#REF!,'대여소목록(20년도분 신설)_갑'!$P$5,#REF!,"설치완료",#REF!,"신설")</f>
        <v>#REF!</v>
      </c>
      <c r="Q11" s="43" t="e">
        <f>SUMIFS(#REF!,#REF!,'대여소목록(20년도분 신설)_갑'!$C11,#REF!,'대여소목록(20년도분 신설)_갑'!$O$4,#REF!,'대여소목록(20년도분 신설)_갑'!$Q$5,#REF!,"신설")</f>
        <v>#REF!</v>
      </c>
      <c r="R11" s="43" t="e">
        <f>SUMIFS(#REF!,#REF!,'대여소목록(20년도분 신설)_갑'!$C11,#REF!,'대여소목록(20년도분 신설)_갑'!$O$4,#REF!,'대여소목록(20년도분 신설)_갑'!$R$5,#REF!,"신설")</f>
        <v>#REF!</v>
      </c>
      <c r="S11" s="43" t="e">
        <f>SUMIFS(#REF!,#REF!,'대여소목록(20년도분 신설)_갑'!$C11,#REF!,'대여소목록(20년도분 신설)_갑'!$O$4,#REF!,'대여소목록(20년도분 신설)_갑'!$S$5,#REF!,"신설")</f>
        <v>#REF!</v>
      </c>
      <c r="T11" s="43" t="e">
        <f>SUMIFS(#REF!,#REF!,'대여소목록(20년도분 신설)_갑'!$C11,#REF!,'대여소목록(20년도분 신설)_갑'!$O$4,#REF!,'대여소목록(20년도분 신설)_갑'!$T$5,#REF!,"신설")</f>
        <v>#REF!</v>
      </c>
      <c r="U11" s="42" t="e">
        <f t="shared" si="3"/>
        <v>#REF!</v>
      </c>
      <c r="V11" s="45" t="e">
        <f>SUMIFS(#REF!,#REF!,'대여소목록(20년도분 신설)_갑'!$C11,#REF!,'대여소목록(20년도분 신설)_갑'!$O$4,#REF!,'대여소목록(20년도분 신설)_갑'!$V$5,#REF!,"신설")</f>
        <v>#REF!</v>
      </c>
      <c r="W11" s="20" t="e">
        <f t="shared" si="4"/>
        <v>#REF!</v>
      </c>
      <c r="X11" s="46" t="e">
        <f>COUNTIFS(#REF!,"신설",#REF!,'대여소목록(20년도분 신설)_갑'!$C11,#REF!,'대여소목록(20년도분 신설)_갑'!$X$4,#REF!,'대여소목록(20년도분 신설)_갑'!$X$6)</f>
        <v>#REF!</v>
      </c>
      <c r="Y11" s="39" t="e">
        <f>COUNTIFS(#REF!,"신설",#REF!,'대여소목록(20년도분 신설)_갑'!$C11,#REF!,'대여소목록(20년도분 신설)_갑'!$X$4,#REF!,'대여소목록(20년도분 신설)_갑'!$Y$6)</f>
        <v>#REF!</v>
      </c>
      <c r="Z11" s="39" t="e">
        <f>COUNTIFS(#REF!,"신설",#REF!,'대여소목록(20년도분 신설)_갑'!$C11,#REF!,'대여소목록(20년도분 신설)_갑'!$Z$4,#REF!,'대여소목록(20년도분 신설)_갑'!$Z$6)</f>
        <v>#REF!</v>
      </c>
      <c r="AA11" s="39" t="e">
        <f>COUNTIFS(#REF!,"신설",#REF!,'대여소목록(20년도분 신설)_갑'!$C11,#REF!,'대여소목록(20년도분 신설)_갑'!$Z$4,#REF!,'대여소목록(20년도분 신설)_갑'!$AA$6)</f>
        <v>#REF!</v>
      </c>
      <c r="AB11" s="47"/>
      <c r="AC11" s="2"/>
    </row>
    <row r="12" spans="1:29" ht="26.25" customHeight="1">
      <c r="A12" s="40">
        <v>6</v>
      </c>
      <c r="B12" s="28" t="str">
        <f t="shared" si="0"/>
        <v>강북</v>
      </c>
      <c r="C12" s="41" t="s">
        <v>361</v>
      </c>
      <c r="D12" s="17" t="e">
        <f>COUNTIFS(#REF!,"신설",#REF!,'대여소목록(20년도분 신설)_갑'!$C12)</f>
        <v>#REF!</v>
      </c>
      <c r="E12" s="43" t="e">
        <f>COUNTIFS(#REF!,'대여소목록(20년도분 신설)_갑'!$C12,#REF!,'대여소목록(20년도분 신설)_갑'!$E$4:$L$4,#REF!,"신설",#REF!,"가능")</f>
        <v>#REF!</v>
      </c>
      <c r="F12" s="43" t="e">
        <f>COUNTIFS(#REF!,"신설",#REF!,'대여소목록(20년도분 신설)_갑'!$C12,#REF!,'대여소목록(20년도분 신설)_갑'!$E$4,#REF!,'대여소목록(20년도분 신설)_갑'!$F$5,#REF!,"설치완료")</f>
        <v>#REF!</v>
      </c>
      <c r="G12" s="43" t="e">
        <f>COUNTIFS(#REF!,"신설",#REF!,'대여소목록(20년도분 신설)_갑'!$C12,#REF!,'대여소목록(20년도분 신설)_갑'!$E$4,#REF!,'대여소목록(20년도분 신설)_갑'!$G$5)</f>
        <v>#REF!</v>
      </c>
      <c r="H12" s="43" t="e">
        <f>COUNTIFS(#REF!,"신설",#REF!,'대여소목록(20년도분 신설)_갑'!$C12,#REF!,'대여소목록(20년도분 신설)_갑'!$E$4,#REF!,'대여소목록(20년도분 신설)_갑'!$H$5)</f>
        <v>#REF!</v>
      </c>
      <c r="I12" s="43" t="e">
        <f>COUNTIFS(#REF!,"신설",#REF!,'대여소목록(20년도분 신설)_갑'!$C12,#REF!,'대여소목록(20년도분 신설)_갑'!$E$4,#REF!,'대여소목록(20년도분 신설)_갑'!$I$5)</f>
        <v>#REF!</v>
      </c>
      <c r="J12" s="43" t="e">
        <f>COUNTIFS(#REF!,"신설",#REF!,'대여소목록(20년도분 신설)_갑'!$C12,#REF!,'대여소목록(20년도분 신설)_갑'!$E$4,#REF!,'대여소목록(20년도분 신설)_갑'!$J$5)</f>
        <v>#REF!</v>
      </c>
      <c r="K12" s="42" t="e">
        <f t="shared" si="1"/>
        <v>#REF!</v>
      </c>
      <c r="L12" s="44" t="e">
        <f>COUNTIFS(#REF!,"신설",#REF!,'대여소목록(20년도분 신설)_갑'!$C12,#REF!,'대여소목록(20년도분 신설)_갑'!$E$4,#REF!,'대여소목록(20년도분 신설)_갑'!$L$5)</f>
        <v>#REF!</v>
      </c>
      <c r="M12" s="20" t="e">
        <f t="shared" si="2"/>
        <v>#REF!</v>
      </c>
      <c r="N12" s="166" t="e">
        <f>SUMIFS(#REF!,#REF!,"신설",#REF!,'대여소목록(20년도분 신설)_갑'!$C12)</f>
        <v>#REF!</v>
      </c>
      <c r="O12" s="43" t="e">
        <f>SUMIFS(#REF!,#REF!,'대여소목록(20년도분 신설)_갑'!$C12,#REF!,'대여소목록(20년도분 신설)_갑'!$O$4:$V$4,#REF!,"신설",#REF!,"가능")</f>
        <v>#REF!</v>
      </c>
      <c r="P12" s="43" t="e">
        <f>SUMIFS(#REF!,#REF!,'대여소목록(20년도분 신설)_갑'!$C12,#REF!,'대여소목록(20년도분 신설)_갑'!$O$4,#REF!,'대여소목록(20년도분 신설)_갑'!$P$5,#REF!,"설치완료",#REF!,"신설")</f>
        <v>#REF!</v>
      </c>
      <c r="Q12" s="43" t="e">
        <f>SUMIFS(#REF!,#REF!,'대여소목록(20년도분 신설)_갑'!$C12,#REF!,'대여소목록(20년도분 신설)_갑'!$O$4,#REF!,'대여소목록(20년도분 신설)_갑'!$Q$5,#REF!,"신설")</f>
        <v>#REF!</v>
      </c>
      <c r="R12" s="43" t="e">
        <f>SUMIFS(#REF!,#REF!,'대여소목록(20년도분 신설)_갑'!$C12,#REF!,'대여소목록(20년도분 신설)_갑'!$O$4,#REF!,'대여소목록(20년도분 신설)_갑'!$R$5,#REF!,"신설")</f>
        <v>#REF!</v>
      </c>
      <c r="S12" s="43" t="e">
        <f>SUMIFS(#REF!,#REF!,'대여소목록(20년도분 신설)_갑'!$C12,#REF!,'대여소목록(20년도분 신설)_갑'!$O$4,#REF!,'대여소목록(20년도분 신설)_갑'!$S$5,#REF!,"신설")</f>
        <v>#REF!</v>
      </c>
      <c r="T12" s="43" t="e">
        <f>SUMIFS(#REF!,#REF!,'대여소목록(20년도분 신설)_갑'!$C12,#REF!,'대여소목록(20년도분 신설)_갑'!$O$4,#REF!,'대여소목록(20년도분 신설)_갑'!$T$5,#REF!,"신설")</f>
        <v>#REF!</v>
      </c>
      <c r="U12" s="42" t="e">
        <f t="shared" si="3"/>
        <v>#REF!</v>
      </c>
      <c r="V12" s="45" t="e">
        <f>SUMIFS(#REF!,#REF!,'대여소목록(20년도분 신설)_갑'!$C12,#REF!,'대여소목록(20년도분 신설)_갑'!$O$4,#REF!,'대여소목록(20년도분 신설)_갑'!$V$5,#REF!,"신설")</f>
        <v>#REF!</v>
      </c>
      <c r="W12" s="20" t="e">
        <f t="shared" si="4"/>
        <v>#REF!</v>
      </c>
      <c r="X12" s="46" t="e">
        <f>COUNTIFS(#REF!,"신설",#REF!,'대여소목록(20년도분 신설)_갑'!$C12,#REF!,'대여소목록(20년도분 신설)_갑'!$X$4,#REF!,'대여소목록(20년도분 신설)_갑'!$X$6)</f>
        <v>#REF!</v>
      </c>
      <c r="Y12" s="39" t="e">
        <f>COUNTIFS(#REF!,"신설",#REF!,'대여소목록(20년도분 신설)_갑'!$C12,#REF!,'대여소목록(20년도분 신설)_갑'!$X$4,#REF!,'대여소목록(20년도분 신설)_갑'!$Y$6)</f>
        <v>#REF!</v>
      </c>
      <c r="Z12" s="39" t="e">
        <f>COUNTIFS(#REF!,"신설",#REF!,'대여소목록(20년도분 신설)_갑'!$C12,#REF!,'대여소목록(20년도분 신설)_갑'!$Z$4,#REF!,'대여소목록(20년도분 신설)_갑'!$Z$6)</f>
        <v>#REF!</v>
      </c>
      <c r="AA12" s="39" t="e">
        <f>COUNTIFS(#REF!,"신설",#REF!,'대여소목록(20년도분 신설)_갑'!$C12,#REF!,'대여소목록(20년도분 신설)_갑'!$Z$4,#REF!,'대여소목록(20년도분 신설)_갑'!$AA$6)</f>
        <v>#REF!</v>
      </c>
      <c r="AB12" s="47"/>
      <c r="AC12" s="2"/>
    </row>
    <row r="13" spans="1:29" ht="26.25" customHeight="1">
      <c r="A13" s="40">
        <v>7</v>
      </c>
      <c r="B13" s="28" t="str">
        <f t="shared" si="0"/>
        <v>강북</v>
      </c>
      <c r="C13" s="41" t="s">
        <v>28</v>
      </c>
      <c r="D13" s="17" t="e">
        <f>COUNTIFS(#REF!,"신설",#REF!,'대여소목록(20년도분 신설)_갑'!$C13)</f>
        <v>#REF!</v>
      </c>
      <c r="E13" s="43" t="e">
        <f>COUNTIFS(#REF!,'대여소목록(20년도분 신설)_갑'!$C13,#REF!,'대여소목록(20년도분 신설)_갑'!$E$4:$L$4,#REF!,"신설",#REF!,"가능")</f>
        <v>#REF!</v>
      </c>
      <c r="F13" s="43" t="e">
        <f>COUNTIFS(#REF!,"신설",#REF!,'대여소목록(20년도분 신설)_갑'!$C13,#REF!,'대여소목록(20년도분 신설)_갑'!$E$4,#REF!,'대여소목록(20년도분 신설)_갑'!$F$5,#REF!,"설치완료")</f>
        <v>#REF!</v>
      </c>
      <c r="G13" s="43" t="e">
        <f>COUNTIFS(#REF!,"신설",#REF!,'대여소목록(20년도분 신설)_갑'!$C13,#REF!,'대여소목록(20년도분 신설)_갑'!$E$4,#REF!,'대여소목록(20년도분 신설)_갑'!$G$5)</f>
        <v>#REF!</v>
      </c>
      <c r="H13" s="43" t="e">
        <f>COUNTIFS(#REF!,"신설",#REF!,'대여소목록(20년도분 신설)_갑'!$C13,#REF!,'대여소목록(20년도분 신설)_갑'!$E$4,#REF!,'대여소목록(20년도분 신설)_갑'!$H$5)</f>
        <v>#REF!</v>
      </c>
      <c r="I13" s="43" t="e">
        <f>COUNTIFS(#REF!,"신설",#REF!,'대여소목록(20년도분 신설)_갑'!$C13,#REF!,'대여소목록(20년도분 신설)_갑'!$E$4,#REF!,'대여소목록(20년도분 신설)_갑'!$I$5)</f>
        <v>#REF!</v>
      </c>
      <c r="J13" s="43" t="e">
        <f>COUNTIFS(#REF!,"신설",#REF!,'대여소목록(20년도분 신설)_갑'!$C13,#REF!,'대여소목록(20년도분 신설)_갑'!$E$4,#REF!,'대여소목록(20년도분 신설)_갑'!$J$5)</f>
        <v>#REF!</v>
      </c>
      <c r="K13" s="42" t="e">
        <f t="shared" si="1"/>
        <v>#REF!</v>
      </c>
      <c r="L13" s="44" t="e">
        <f>COUNTIFS(#REF!,"신설",#REF!,'대여소목록(20년도분 신설)_갑'!$C13,#REF!,'대여소목록(20년도분 신설)_갑'!$E$4,#REF!,'대여소목록(20년도분 신설)_갑'!$L$5)</f>
        <v>#REF!</v>
      </c>
      <c r="M13" s="20" t="e">
        <f t="shared" si="2"/>
        <v>#REF!</v>
      </c>
      <c r="N13" s="166" t="e">
        <f>SUMIFS(#REF!,#REF!,"신설",#REF!,'대여소목록(20년도분 신설)_갑'!$C13)</f>
        <v>#REF!</v>
      </c>
      <c r="O13" s="43" t="e">
        <f>SUMIFS(#REF!,#REF!,'대여소목록(20년도분 신설)_갑'!$C13,#REF!,'대여소목록(20년도분 신설)_갑'!$O$4:$V$4,#REF!,"신설",#REF!,"가능")</f>
        <v>#REF!</v>
      </c>
      <c r="P13" s="43" t="e">
        <f>SUMIFS(#REF!,#REF!,'대여소목록(20년도분 신설)_갑'!$C13,#REF!,'대여소목록(20년도분 신설)_갑'!$O$4,#REF!,'대여소목록(20년도분 신설)_갑'!$P$5,#REF!,"설치완료",#REF!,"신설")</f>
        <v>#REF!</v>
      </c>
      <c r="Q13" s="43" t="e">
        <f>SUMIFS(#REF!,#REF!,'대여소목록(20년도분 신설)_갑'!$C13,#REF!,'대여소목록(20년도분 신설)_갑'!$O$4,#REF!,'대여소목록(20년도분 신설)_갑'!$Q$5,#REF!,"신설")</f>
        <v>#REF!</v>
      </c>
      <c r="R13" s="43" t="e">
        <f>SUMIFS(#REF!,#REF!,'대여소목록(20년도분 신설)_갑'!$C13,#REF!,'대여소목록(20년도분 신설)_갑'!$O$4,#REF!,'대여소목록(20년도분 신설)_갑'!$R$5,#REF!,"신설")</f>
        <v>#REF!</v>
      </c>
      <c r="S13" s="43" t="e">
        <f>SUMIFS(#REF!,#REF!,'대여소목록(20년도분 신설)_갑'!$C13,#REF!,'대여소목록(20년도분 신설)_갑'!$O$4,#REF!,'대여소목록(20년도분 신설)_갑'!$S$5,#REF!,"신설")</f>
        <v>#REF!</v>
      </c>
      <c r="T13" s="43" t="e">
        <f>SUMIFS(#REF!,#REF!,'대여소목록(20년도분 신설)_갑'!$C13,#REF!,'대여소목록(20년도분 신설)_갑'!$O$4,#REF!,'대여소목록(20년도분 신설)_갑'!$T$5,#REF!,"신설")</f>
        <v>#REF!</v>
      </c>
      <c r="U13" s="42" t="e">
        <f t="shared" si="3"/>
        <v>#REF!</v>
      </c>
      <c r="V13" s="45" t="e">
        <f>SUMIFS(#REF!,#REF!,'대여소목록(20년도분 신설)_갑'!$C13,#REF!,'대여소목록(20년도분 신설)_갑'!$O$4,#REF!,'대여소목록(20년도분 신설)_갑'!$V$5,#REF!,"신설")</f>
        <v>#REF!</v>
      </c>
      <c r="W13" s="20" t="e">
        <f t="shared" si="4"/>
        <v>#REF!</v>
      </c>
      <c r="X13" s="46" t="e">
        <f>COUNTIFS(#REF!,"신설",#REF!,'대여소목록(20년도분 신설)_갑'!$C13,#REF!,'대여소목록(20년도분 신설)_갑'!$X$4,#REF!,'대여소목록(20년도분 신설)_갑'!$X$6)</f>
        <v>#REF!</v>
      </c>
      <c r="Y13" s="39" t="e">
        <f>COUNTIFS(#REF!,"신설",#REF!,'대여소목록(20년도분 신설)_갑'!$C13,#REF!,'대여소목록(20년도분 신설)_갑'!$X$4,#REF!,'대여소목록(20년도분 신설)_갑'!$Y$6)</f>
        <v>#REF!</v>
      </c>
      <c r="Z13" s="39" t="e">
        <f>COUNTIFS(#REF!,"신설",#REF!,'대여소목록(20년도분 신설)_갑'!$C13,#REF!,'대여소목록(20년도분 신설)_갑'!$Z$4,#REF!,'대여소목록(20년도분 신설)_갑'!$Z$6)</f>
        <v>#REF!</v>
      </c>
      <c r="AA13" s="39" t="e">
        <f>COUNTIFS(#REF!,"신설",#REF!,'대여소목록(20년도분 신설)_갑'!$C13,#REF!,'대여소목록(20년도분 신설)_갑'!$Z$4,#REF!,'대여소목록(20년도분 신설)_갑'!$AA$6)</f>
        <v>#REF!</v>
      </c>
      <c r="AB13" s="47"/>
      <c r="AC13" s="2"/>
    </row>
    <row r="14" spans="1:29" ht="26.25" customHeight="1">
      <c r="A14" s="40">
        <v>8</v>
      </c>
      <c r="B14" s="28" t="str">
        <f t="shared" si="0"/>
        <v>강북</v>
      </c>
      <c r="C14" s="41" t="s">
        <v>26</v>
      </c>
      <c r="D14" s="17" t="e">
        <f>COUNTIFS(#REF!,"신설",#REF!,'대여소목록(20년도분 신설)_갑'!$C14)</f>
        <v>#REF!</v>
      </c>
      <c r="E14" s="43" t="e">
        <f>COUNTIFS(#REF!,'대여소목록(20년도분 신설)_갑'!$C14,#REF!,'대여소목록(20년도분 신설)_갑'!$E$4:$L$4,#REF!,"신설",#REF!,"가능")</f>
        <v>#REF!</v>
      </c>
      <c r="F14" s="43" t="e">
        <f>COUNTIFS(#REF!,"신설",#REF!,'대여소목록(20년도분 신설)_갑'!$C14,#REF!,'대여소목록(20년도분 신설)_갑'!$E$4,#REF!,'대여소목록(20년도분 신설)_갑'!$F$5,#REF!,"설치완료")</f>
        <v>#REF!</v>
      </c>
      <c r="G14" s="43" t="e">
        <f>COUNTIFS(#REF!,"신설",#REF!,'대여소목록(20년도분 신설)_갑'!$C14,#REF!,'대여소목록(20년도분 신설)_갑'!$E$4,#REF!,'대여소목록(20년도분 신설)_갑'!$G$5)</f>
        <v>#REF!</v>
      </c>
      <c r="H14" s="43" t="e">
        <f>COUNTIFS(#REF!,"신설",#REF!,'대여소목록(20년도분 신설)_갑'!$C14,#REF!,'대여소목록(20년도분 신설)_갑'!$E$4,#REF!,'대여소목록(20년도분 신설)_갑'!$H$5)</f>
        <v>#REF!</v>
      </c>
      <c r="I14" s="43" t="e">
        <f>COUNTIFS(#REF!,"신설",#REF!,'대여소목록(20년도분 신설)_갑'!$C14,#REF!,'대여소목록(20년도분 신설)_갑'!$E$4,#REF!,'대여소목록(20년도분 신설)_갑'!$I$5)</f>
        <v>#REF!</v>
      </c>
      <c r="J14" s="43" t="e">
        <f>COUNTIFS(#REF!,"신설",#REF!,'대여소목록(20년도분 신설)_갑'!$C14,#REF!,'대여소목록(20년도분 신설)_갑'!$E$4,#REF!,'대여소목록(20년도분 신설)_갑'!$J$5)</f>
        <v>#REF!</v>
      </c>
      <c r="K14" s="42" t="e">
        <f t="shared" si="1"/>
        <v>#REF!</v>
      </c>
      <c r="L14" s="44" t="e">
        <f>COUNTIFS(#REF!,"신설",#REF!,'대여소목록(20년도분 신설)_갑'!$C14,#REF!,'대여소목록(20년도분 신설)_갑'!$E$4,#REF!,'대여소목록(20년도분 신설)_갑'!$L$5)</f>
        <v>#REF!</v>
      </c>
      <c r="M14" s="20" t="e">
        <f t="shared" si="2"/>
        <v>#REF!</v>
      </c>
      <c r="N14" s="166" t="e">
        <f>SUMIFS(#REF!,#REF!,"신설",#REF!,'대여소목록(20년도분 신설)_갑'!$C14)</f>
        <v>#REF!</v>
      </c>
      <c r="O14" s="43" t="e">
        <f>SUMIFS(#REF!,#REF!,'대여소목록(20년도분 신설)_갑'!$C14,#REF!,'대여소목록(20년도분 신설)_갑'!$O$4:$V$4,#REF!,"신설",#REF!,"가능")</f>
        <v>#REF!</v>
      </c>
      <c r="P14" s="43" t="e">
        <f>SUMIFS(#REF!,#REF!,'대여소목록(20년도분 신설)_갑'!$C14,#REF!,'대여소목록(20년도분 신설)_갑'!$O$4,#REF!,'대여소목록(20년도분 신설)_갑'!$P$5,#REF!,"설치완료",#REF!,"신설")</f>
        <v>#REF!</v>
      </c>
      <c r="Q14" s="43" t="e">
        <f>SUMIFS(#REF!,#REF!,'대여소목록(20년도분 신설)_갑'!$C14,#REF!,'대여소목록(20년도분 신설)_갑'!$O$4,#REF!,'대여소목록(20년도분 신설)_갑'!$Q$5,#REF!,"신설")</f>
        <v>#REF!</v>
      </c>
      <c r="R14" s="43" t="e">
        <f>SUMIFS(#REF!,#REF!,'대여소목록(20년도분 신설)_갑'!$C14,#REF!,'대여소목록(20년도분 신설)_갑'!$O$4,#REF!,'대여소목록(20년도분 신설)_갑'!$R$5,#REF!,"신설")</f>
        <v>#REF!</v>
      </c>
      <c r="S14" s="43" t="e">
        <f>SUMIFS(#REF!,#REF!,'대여소목록(20년도분 신설)_갑'!$C14,#REF!,'대여소목록(20년도분 신설)_갑'!$O$4,#REF!,'대여소목록(20년도분 신설)_갑'!$S$5,#REF!,"신설")</f>
        <v>#REF!</v>
      </c>
      <c r="T14" s="43" t="e">
        <f>SUMIFS(#REF!,#REF!,'대여소목록(20년도분 신설)_갑'!$C14,#REF!,'대여소목록(20년도분 신설)_갑'!$O$4,#REF!,'대여소목록(20년도분 신설)_갑'!$T$5,#REF!,"신설")</f>
        <v>#REF!</v>
      </c>
      <c r="U14" s="42" t="e">
        <f t="shared" si="3"/>
        <v>#REF!</v>
      </c>
      <c r="V14" s="45" t="e">
        <f>SUMIFS(#REF!,#REF!,'대여소목록(20년도분 신설)_갑'!$C14,#REF!,'대여소목록(20년도분 신설)_갑'!$O$4,#REF!,'대여소목록(20년도분 신설)_갑'!$V$5,#REF!,"신설")</f>
        <v>#REF!</v>
      </c>
      <c r="W14" s="20" t="e">
        <f t="shared" si="4"/>
        <v>#REF!</v>
      </c>
      <c r="X14" s="46" t="e">
        <f>COUNTIFS(#REF!,"신설",#REF!,'대여소목록(20년도분 신설)_갑'!$C14,#REF!,'대여소목록(20년도분 신설)_갑'!$X$4,#REF!,'대여소목록(20년도분 신설)_갑'!$X$6)</f>
        <v>#REF!</v>
      </c>
      <c r="Y14" s="39" t="e">
        <f>COUNTIFS(#REF!,"신설",#REF!,'대여소목록(20년도분 신설)_갑'!$C14,#REF!,'대여소목록(20년도분 신설)_갑'!$X$4,#REF!,'대여소목록(20년도분 신설)_갑'!$Y$6)</f>
        <v>#REF!</v>
      </c>
      <c r="Z14" s="39" t="e">
        <f>COUNTIFS(#REF!,"신설",#REF!,'대여소목록(20년도분 신설)_갑'!$C14,#REF!,'대여소목록(20년도분 신설)_갑'!$Z$4,#REF!,'대여소목록(20년도분 신설)_갑'!$Z$6)</f>
        <v>#REF!</v>
      </c>
      <c r="AA14" s="39" t="e">
        <f>COUNTIFS(#REF!,"신설",#REF!,'대여소목록(20년도분 신설)_갑'!$C14,#REF!,'대여소목록(20년도분 신설)_갑'!$Z$4,#REF!,'대여소목록(20년도분 신설)_갑'!$AA$6)</f>
        <v>#REF!</v>
      </c>
      <c r="AB14" s="47"/>
      <c r="AC14" s="2"/>
    </row>
    <row r="15" spans="1:29" ht="26.25" customHeight="1">
      <c r="A15" s="40">
        <v>9</v>
      </c>
      <c r="B15" s="28" t="str">
        <f t="shared" si="0"/>
        <v>강북</v>
      </c>
      <c r="C15" s="41" t="s">
        <v>29</v>
      </c>
      <c r="D15" s="17" t="e">
        <f>COUNTIFS(#REF!,"신설",#REF!,'대여소목록(20년도분 신설)_갑'!$C15)</f>
        <v>#REF!</v>
      </c>
      <c r="E15" s="43" t="e">
        <f>COUNTIFS(#REF!,'대여소목록(20년도분 신설)_갑'!$C15,#REF!,'대여소목록(20년도분 신설)_갑'!$E$4:$L$4,#REF!,"신설",#REF!,"가능")</f>
        <v>#REF!</v>
      </c>
      <c r="F15" s="43" t="e">
        <f>COUNTIFS(#REF!,"신설",#REF!,'대여소목록(20년도분 신설)_갑'!$C15,#REF!,'대여소목록(20년도분 신설)_갑'!$E$4,#REF!,'대여소목록(20년도분 신설)_갑'!$F$5,#REF!,"설치완료")</f>
        <v>#REF!</v>
      </c>
      <c r="G15" s="43" t="e">
        <f>COUNTIFS(#REF!,"신설",#REF!,'대여소목록(20년도분 신설)_갑'!$C15,#REF!,'대여소목록(20년도분 신설)_갑'!$E$4,#REF!,'대여소목록(20년도분 신설)_갑'!$G$5)</f>
        <v>#REF!</v>
      </c>
      <c r="H15" s="43" t="e">
        <f>COUNTIFS(#REF!,"신설",#REF!,'대여소목록(20년도분 신설)_갑'!$C15,#REF!,'대여소목록(20년도분 신설)_갑'!$E$4,#REF!,'대여소목록(20년도분 신설)_갑'!$H$5)</f>
        <v>#REF!</v>
      </c>
      <c r="I15" s="43" t="e">
        <f>COUNTIFS(#REF!,"신설",#REF!,'대여소목록(20년도분 신설)_갑'!$C15,#REF!,'대여소목록(20년도분 신설)_갑'!$E$4,#REF!,'대여소목록(20년도분 신설)_갑'!$I$5)</f>
        <v>#REF!</v>
      </c>
      <c r="J15" s="43" t="e">
        <f>COUNTIFS(#REF!,"신설",#REF!,'대여소목록(20년도분 신설)_갑'!$C15,#REF!,'대여소목록(20년도분 신설)_갑'!$E$4,#REF!,'대여소목록(20년도분 신설)_갑'!$J$5)</f>
        <v>#REF!</v>
      </c>
      <c r="K15" s="42" t="e">
        <f t="shared" si="1"/>
        <v>#REF!</v>
      </c>
      <c r="L15" s="44" t="e">
        <f>COUNTIFS(#REF!,"신설",#REF!,'대여소목록(20년도분 신설)_갑'!$C15,#REF!,'대여소목록(20년도분 신설)_갑'!$E$4,#REF!,'대여소목록(20년도분 신설)_갑'!$L$5)</f>
        <v>#REF!</v>
      </c>
      <c r="M15" s="20" t="e">
        <f t="shared" si="2"/>
        <v>#REF!</v>
      </c>
      <c r="N15" s="166" t="e">
        <f>SUMIFS(#REF!,#REF!,"신설",#REF!,'대여소목록(20년도분 신설)_갑'!$C15)</f>
        <v>#REF!</v>
      </c>
      <c r="O15" s="43" t="e">
        <f>SUMIFS(#REF!,#REF!,'대여소목록(20년도분 신설)_갑'!$C15,#REF!,'대여소목록(20년도분 신설)_갑'!$O$4:$V$4,#REF!,"신설",#REF!,"가능")</f>
        <v>#REF!</v>
      </c>
      <c r="P15" s="43" t="e">
        <f>SUMIFS(#REF!,#REF!,'대여소목록(20년도분 신설)_갑'!$C15,#REF!,'대여소목록(20년도분 신설)_갑'!$O$4,#REF!,'대여소목록(20년도분 신설)_갑'!$P$5,#REF!,"설치완료",#REF!,"신설")</f>
        <v>#REF!</v>
      </c>
      <c r="Q15" s="43" t="e">
        <f>SUMIFS(#REF!,#REF!,'대여소목록(20년도분 신설)_갑'!$C15,#REF!,'대여소목록(20년도분 신설)_갑'!$O$4,#REF!,'대여소목록(20년도분 신설)_갑'!$Q$5,#REF!,"신설")</f>
        <v>#REF!</v>
      </c>
      <c r="R15" s="43" t="e">
        <f>SUMIFS(#REF!,#REF!,'대여소목록(20년도분 신설)_갑'!$C15,#REF!,'대여소목록(20년도분 신설)_갑'!$O$4,#REF!,'대여소목록(20년도분 신설)_갑'!$R$5,#REF!,"신설")</f>
        <v>#REF!</v>
      </c>
      <c r="S15" s="43" t="e">
        <f>SUMIFS(#REF!,#REF!,'대여소목록(20년도분 신설)_갑'!$C15,#REF!,'대여소목록(20년도분 신설)_갑'!$O$4,#REF!,'대여소목록(20년도분 신설)_갑'!$S$5,#REF!,"신설")</f>
        <v>#REF!</v>
      </c>
      <c r="T15" s="43" t="e">
        <f>SUMIFS(#REF!,#REF!,'대여소목록(20년도분 신설)_갑'!$C15,#REF!,'대여소목록(20년도분 신설)_갑'!$O$4,#REF!,'대여소목록(20년도분 신설)_갑'!$T$5,#REF!,"신설")</f>
        <v>#REF!</v>
      </c>
      <c r="U15" s="42" t="e">
        <f t="shared" si="3"/>
        <v>#REF!</v>
      </c>
      <c r="V15" s="45" t="e">
        <f>SUMIFS(#REF!,#REF!,'대여소목록(20년도분 신설)_갑'!$C15,#REF!,'대여소목록(20년도분 신설)_갑'!$O$4,#REF!,'대여소목록(20년도분 신설)_갑'!$V$5,#REF!,"신설")</f>
        <v>#REF!</v>
      </c>
      <c r="W15" s="20" t="e">
        <f t="shared" si="4"/>
        <v>#REF!</v>
      </c>
      <c r="X15" s="46" t="e">
        <f>COUNTIFS(#REF!,"신설",#REF!,'대여소목록(20년도분 신설)_갑'!$C15,#REF!,'대여소목록(20년도분 신설)_갑'!$X$4,#REF!,'대여소목록(20년도분 신설)_갑'!$X$6)</f>
        <v>#REF!</v>
      </c>
      <c r="Y15" s="39" t="e">
        <f>COUNTIFS(#REF!,"신설",#REF!,'대여소목록(20년도분 신설)_갑'!$C15,#REF!,'대여소목록(20년도분 신설)_갑'!$X$4,#REF!,'대여소목록(20년도분 신설)_갑'!$Y$6)</f>
        <v>#REF!</v>
      </c>
      <c r="Z15" s="39" t="e">
        <f>COUNTIFS(#REF!,"신설",#REF!,'대여소목록(20년도분 신설)_갑'!$C15,#REF!,'대여소목록(20년도분 신설)_갑'!$Z$4,#REF!,'대여소목록(20년도분 신설)_갑'!$Z$6)</f>
        <v>#REF!</v>
      </c>
      <c r="AA15" s="39" t="e">
        <f>COUNTIFS(#REF!,"신설",#REF!,'대여소목록(20년도분 신설)_갑'!$C15,#REF!,'대여소목록(20년도분 신설)_갑'!$Z$4,#REF!,'대여소목록(20년도분 신설)_갑'!$AA$6)</f>
        <v>#REF!</v>
      </c>
      <c r="AB15" s="47"/>
      <c r="AC15" s="2"/>
    </row>
    <row r="16" spans="1:29" ht="26.25" customHeight="1">
      <c r="A16" s="40">
        <v>10</v>
      </c>
      <c r="B16" s="28" t="str">
        <f t="shared" si="0"/>
        <v>강북</v>
      </c>
      <c r="C16" s="41" t="s">
        <v>33</v>
      </c>
      <c r="D16" s="17" t="e">
        <f>COUNTIFS(#REF!,"신설",#REF!,'대여소목록(20년도분 신설)_갑'!$C16)</f>
        <v>#REF!</v>
      </c>
      <c r="E16" s="43" t="e">
        <f>COUNTIFS(#REF!,'대여소목록(20년도분 신설)_갑'!$C16,#REF!,'대여소목록(20년도분 신설)_갑'!$E$4:$L$4,#REF!,"신설",#REF!,"가능")</f>
        <v>#REF!</v>
      </c>
      <c r="F16" s="43" t="e">
        <f>COUNTIFS(#REF!,"신설",#REF!,'대여소목록(20년도분 신설)_갑'!$C16,#REF!,'대여소목록(20년도분 신설)_갑'!$E$4,#REF!,'대여소목록(20년도분 신설)_갑'!$F$5,#REF!,"설치완료")</f>
        <v>#REF!</v>
      </c>
      <c r="G16" s="43" t="e">
        <f>COUNTIFS(#REF!,"신설",#REF!,'대여소목록(20년도분 신설)_갑'!$C16,#REF!,'대여소목록(20년도분 신설)_갑'!$E$4,#REF!,'대여소목록(20년도분 신설)_갑'!$G$5)</f>
        <v>#REF!</v>
      </c>
      <c r="H16" s="43" t="e">
        <f>COUNTIFS(#REF!,"신설",#REF!,'대여소목록(20년도분 신설)_갑'!$C16,#REF!,'대여소목록(20년도분 신설)_갑'!$E$4,#REF!,'대여소목록(20년도분 신설)_갑'!$H$5)</f>
        <v>#REF!</v>
      </c>
      <c r="I16" s="43" t="e">
        <f>COUNTIFS(#REF!,"신설",#REF!,'대여소목록(20년도분 신설)_갑'!$C16,#REF!,'대여소목록(20년도분 신설)_갑'!$E$4,#REF!,'대여소목록(20년도분 신설)_갑'!$I$5)</f>
        <v>#REF!</v>
      </c>
      <c r="J16" s="43" t="e">
        <f>COUNTIFS(#REF!,"신설",#REF!,'대여소목록(20년도분 신설)_갑'!$C16,#REF!,'대여소목록(20년도분 신설)_갑'!$E$4,#REF!,'대여소목록(20년도분 신설)_갑'!$J$5)</f>
        <v>#REF!</v>
      </c>
      <c r="K16" s="42" t="e">
        <f t="shared" si="1"/>
        <v>#REF!</v>
      </c>
      <c r="L16" s="44" t="e">
        <f>COUNTIFS(#REF!,"신설",#REF!,'대여소목록(20년도분 신설)_갑'!$C16,#REF!,'대여소목록(20년도분 신설)_갑'!$E$4,#REF!,'대여소목록(20년도분 신설)_갑'!$L$5)</f>
        <v>#REF!</v>
      </c>
      <c r="M16" s="20" t="e">
        <f t="shared" si="2"/>
        <v>#REF!</v>
      </c>
      <c r="N16" s="166" t="e">
        <f>SUMIFS(#REF!,#REF!,"신설",#REF!,'대여소목록(20년도분 신설)_갑'!$C16)</f>
        <v>#REF!</v>
      </c>
      <c r="O16" s="43" t="e">
        <f>SUMIFS(#REF!,#REF!,'대여소목록(20년도분 신설)_갑'!$C16,#REF!,'대여소목록(20년도분 신설)_갑'!$O$4:$V$4,#REF!,"신설",#REF!,"가능")</f>
        <v>#REF!</v>
      </c>
      <c r="P16" s="43" t="e">
        <f>SUMIFS(#REF!,#REF!,'대여소목록(20년도분 신설)_갑'!$C16,#REF!,'대여소목록(20년도분 신설)_갑'!$O$4,#REF!,'대여소목록(20년도분 신설)_갑'!$P$5,#REF!,"설치완료",#REF!,"신설")</f>
        <v>#REF!</v>
      </c>
      <c r="Q16" s="43" t="e">
        <f>SUMIFS(#REF!,#REF!,'대여소목록(20년도분 신설)_갑'!$C16,#REF!,'대여소목록(20년도분 신설)_갑'!$O$4,#REF!,'대여소목록(20년도분 신설)_갑'!$Q$5,#REF!,"신설")</f>
        <v>#REF!</v>
      </c>
      <c r="R16" s="43" t="e">
        <f>SUMIFS(#REF!,#REF!,'대여소목록(20년도분 신설)_갑'!$C16,#REF!,'대여소목록(20년도분 신설)_갑'!$O$4,#REF!,'대여소목록(20년도분 신설)_갑'!$R$5,#REF!,"신설")</f>
        <v>#REF!</v>
      </c>
      <c r="S16" s="43" t="e">
        <f>SUMIFS(#REF!,#REF!,'대여소목록(20년도분 신설)_갑'!$C16,#REF!,'대여소목록(20년도분 신설)_갑'!$O$4,#REF!,'대여소목록(20년도분 신설)_갑'!$S$5,#REF!,"신설")</f>
        <v>#REF!</v>
      </c>
      <c r="T16" s="43" t="e">
        <f>SUMIFS(#REF!,#REF!,'대여소목록(20년도분 신설)_갑'!$C16,#REF!,'대여소목록(20년도분 신설)_갑'!$O$4,#REF!,'대여소목록(20년도분 신설)_갑'!$T$5,#REF!,"신설")</f>
        <v>#REF!</v>
      </c>
      <c r="U16" s="42" t="e">
        <f t="shared" si="3"/>
        <v>#REF!</v>
      </c>
      <c r="V16" s="45" t="e">
        <f>SUMIFS(#REF!,#REF!,'대여소목록(20년도분 신설)_갑'!$C16,#REF!,'대여소목록(20년도분 신설)_갑'!$O$4,#REF!,'대여소목록(20년도분 신설)_갑'!$V$5,#REF!,"신설")</f>
        <v>#REF!</v>
      </c>
      <c r="W16" s="20" t="e">
        <f t="shared" si="4"/>
        <v>#REF!</v>
      </c>
      <c r="X16" s="46" t="e">
        <f>COUNTIFS(#REF!,"신설",#REF!,'대여소목록(20년도분 신설)_갑'!$C16,#REF!,'대여소목록(20년도분 신설)_갑'!$X$4,#REF!,'대여소목록(20년도분 신설)_갑'!$X$6)</f>
        <v>#REF!</v>
      </c>
      <c r="Y16" s="39" t="e">
        <f>COUNTIFS(#REF!,"신설",#REF!,'대여소목록(20년도분 신설)_갑'!$C16,#REF!,'대여소목록(20년도분 신설)_갑'!$X$4,#REF!,'대여소목록(20년도분 신설)_갑'!$Y$6)</f>
        <v>#REF!</v>
      </c>
      <c r="Z16" s="39" t="e">
        <f>COUNTIFS(#REF!,"신설",#REF!,'대여소목록(20년도분 신설)_갑'!$C16,#REF!,'대여소목록(20년도분 신설)_갑'!$Z$4,#REF!,'대여소목록(20년도분 신설)_갑'!$Z$6)</f>
        <v>#REF!</v>
      </c>
      <c r="AA16" s="39" t="e">
        <f>COUNTIFS(#REF!,"신설",#REF!,'대여소목록(20년도분 신설)_갑'!$C16,#REF!,'대여소목록(20년도분 신설)_갑'!$Z$4,#REF!,'대여소목록(20년도분 신설)_갑'!$AA$6)</f>
        <v>#REF!</v>
      </c>
      <c r="AB16" s="47"/>
      <c r="AC16" s="2"/>
    </row>
    <row r="17" spans="1:29" ht="26.25" customHeight="1">
      <c r="A17" s="40">
        <v>11</v>
      </c>
      <c r="B17" s="28" t="str">
        <f t="shared" si="0"/>
        <v>강북</v>
      </c>
      <c r="C17" s="41" t="s">
        <v>32</v>
      </c>
      <c r="D17" s="17" t="e">
        <f>COUNTIFS(#REF!,"신설",#REF!,'대여소목록(20년도분 신설)_갑'!$C17)</f>
        <v>#REF!</v>
      </c>
      <c r="E17" s="43" t="e">
        <f>COUNTIFS(#REF!,'대여소목록(20년도분 신설)_갑'!$C17,#REF!,'대여소목록(20년도분 신설)_갑'!$E$4:$L$4,#REF!,"신설",#REF!,"가능")</f>
        <v>#REF!</v>
      </c>
      <c r="F17" s="43" t="e">
        <f>COUNTIFS(#REF!,"신설",#REF!,'대여소목록(20년도분 신설)_갑'!$C17,#REF!,'대여소목록(20년도분 신설)_갑'!$E$4,#REF!,'대여소목록(20년도분 신설)_갑'!$F$5,#REF!,"설치완료")</f>
        <v>#REF!</v>
      </c>
      <c r="G17" s="43" t="e">
        <f>COUNTIFS(#REF!,"신설",#REF!,'대여소목록(20년도분 신설)_갑'!$C17,#REF!,'대여소목록(20년도분 신설)_갑'!$E$4,#REF!,'대여소목록(20년도분 신설)_갑'!$G$5)</f>
        <v>#REF!</v>
      </c>
      <c r="H17" s="43" t="e">
        <f>COUNTIFS(#REF!,"신설",#REF!,'대여소목록(20년도분 신설)_갑'!$C17,#REF!,'대여소목록(20년도분 신설)_갑'!$E$4,#REF!,'대여소목록(20년도분 신설)_갑'!$H$5)</f>
        <v>#REF!</v>
      </c>
      <c r="I17" s="43" t="e">
        <f>COUNTIFS(#REF!,"신설",#REF!,'대여소목록(20년도분 신설)_갑'!$C17,#REF!,'대여소목록(20년도분 신설)_갑'!$E$4,#REF!,'대여소목록(20년도분 신설)_갑'!$I$5)</f>
        <v>#REF!</v>
      </c>
      <c r="J17" s="43" t="e">
        <f>COUNTIFS(#REF!,"신설",#REF!,'대여소목록(20년도분 신설)_갑'!$C17,#REF!,'대여소목록(20년도분 신설)_갑'!$E$4,#REF!,'대여소목록(20년도분 신설)_갑'!$J$5)</f>
        <v>#REF!</v>
      </c>
      <c r="K17" s="42" t="e">
        <f t="shared" si="1"/>
        <v>#REF!</v>
      </c>
      <c r="L17" s="44" t="e">
        <f>COUNTIFS(#REF!,"신설",#REF!,'대여소목록(20년도분 신설)_갑'!$C17,#REF!,'대여소목록(20년도분 신설)_갑'!$E$4,#REF!,'대여소목록(20년도분 신설)_갑'!$L$5)</f>
        <v>#REF!</v>
      </c>
      <c r="M17" s="20" t="e">
        <f t="shared" si="2"/>
        <v>#REF!</v>
      </c>
      <c r="N17" s="166" t="e">
        <f>SUMIFS(#REF!,#REF!,"신설",#REF!,'대여소목록(20년도분 신설)_갑'!$C17)</f>
        <v>#REF!</v>
      </c>
      <c r="O17" s="43" t="e">
        <f>SUMIFS(#REF!,#REF!,'대여소목록(20년도분 신설)_갑'!$C17,#REF!,'대여소목록(20년도분 신설)_갑'!$O$4:$V$4,#REF!,"신설",#REF!,"가능")</f>
        <v>#REF!</v>
      </c>
      <c r="P17" s="43" t="e">
        <f>SUMIFS(#REF!,#REF!,'대여소목록(20년도분 신설)_갑'!$C17,#REF!,'대여소목록(20년도분 신설)_갑'!$O$4,#REF!,'대여소목록(20년도분 신설)_갑'!$P$5,#REF!,"설치완료",#REF!,"신설")</f>
        <v>#REF!</v>
      </c>
      <c r="Q17" s="43" t="e">
        <f>SUMIFS(#REF!,#REF!,'대여소목록(20년도분 신설)_갑'!$C17,#REF!,'대여소목록(20년도분 신설)_갑'!$O$4,#REF!,'대여소목록(20년도분 신설)_갑'!$Q$5,#REF!,"신설")</f>
        <v>#REF!</v>
      </c>
      <c r="R17" s="43" t="e">
        <f>SUMIFS(#REF!,#REF!,'대여소목록(20년도분 신설)_갑'!$C17,#REF!,'대여소목록(20년도분 신설)_갑'!$O$4,#REF!,'대여소목록(20년도분 신설)_갑'!$R$5,#REF!,"신설")</f>
        <v>#REF!</v>
      </c>
      <c r="S17" s="43" t="e">
        <f>SUMIFS(#REF!,#REF!,'대여소목록(20년도분 신설)_갑'!$C17,#REF!,'대여소목록(20년도분 신설)_갑'!$O$4,#REF!,'대여소목록(20년도분 신설)_갑'!$S$5,#REF!,"신설")</f>
        <v>#REF!</v>
      </c>
      <c r="T17" s="43" t="e">
        <f>SUMIFS(#REF!,#REF!,'대여소목록(20년도분 신설)_갑'!$C17,#REF!,'대여소목록(20년도분 신설)_갑'!$O$4,#REF!,'대여소목록(20년도분 신설)_갑'!$T$5,#REF!,"신설")</f>
        <v>#REF!</v>
      </c>
      <c r="U17" s="42" t="e">
        <f t="shared" si="3"/>
        <v>#REF!</v>
      </c>
      <c r="V17" s="45" t="e">
        <f>SUMIFS(#REF!,#REF!,'대여소목록(20년도분 신설)_갑'!$C17,#REF!,'대여소목록(20년도분 신설)_갑'!$O$4,#REF!,'대여소목록(20년도분 신설)_갑'!$V$5,#REF!,"신설")</f>
        <v>#REF!</v>
      </c>
      <c r="W17" s="20" t="e">
        <f t="shared" si="4"/>
        <v>#REF!</v>
      </c>
      <c r="X17" s="46" t="e">
        <f>COUNTIFS(#REF!,"신설",#REF!,'대여소목록(20년도분 신설)_갑'!$C17,#REF!,'대여소목록(20년도분 신설)_갑'!$X$4,#REF!,'대여소목록(20년도분 신설)_갑'!$X$6)</f>
        <v>#REF!</v>
      </c>
      <c r="Y17" s="39" t="e">
        <f>COUNTIFS(#REF!,"신설",#REF!,'대여소목록(20년도분 신설)_갑'!$C17,#REF!,'대여소목록(20년도분 신설)_갑'!$X$4,#REF!,'대여소목록(20년도분 신설)_갑'!$Y$6)</f>
        <v>#REF!</v>
      </c>
      <c r="Z17" s="39" t="e">
        <f>COUNTIFS(#REF!,"신설",#REF!,'대여소목록(20년도분 신설)_갑'!$C17,#REF!,'대여소목록(20년도분 신설)_갑'!$Z$4,#REF!,'대여소목록(20년도분 신설)_갑'!$Z$6)</f>
        <v>#REF!</v>
      </c>
      <c r="AA17" s="39" t="e">
        <f>COUNTIFS(#REF!,"신설",#REF!,'대여소목록(20년도분 신설)_갑'!$C17,#REF!,'대여소목록(20년도분 신설)_갑'!$Z$4,#REF!,'대여소목록(20년도분 신설)_갑'!$AA$6)</f>
        <v>#REF!</v>
      </c>
      <c r="AB17" s="47"/>
      <c r="AC17" s="2"/>
    </row>
    <row r="18" spans="1:29" ht="26.25" customHeight="1">
      <c r="A18" s="40">
        <v>12</v>
      </c>
      <c r="B18" s="28" t="str">
        <f t="shared" si="0"/>
        <v>강북</v>
      </c>
      <c r="C18" s="41" t="s">
        <v>20</v>
      </c>
      <c r="D18" s="17" t="e">
        <f>COUNTIFS(#REF!,"신설",#REF!,'대여소목록(20년도분 신설)_갑'!$C18)</f>
        <v>#REF!</v>
      </c>
      <c r="E18" s="43" t="e">
        <f>COUNTIFS(#REF!,'대여소목록(20년도분 신설)_갑'!$C18,#REF!,'대여소목록(20년도분 신설)_갑'!$E$4:$L$4,#REF!,"신설",#REF!,"가능")</f>
        <v>#REF!</v>
      </c>
      <c r="F18" s="43" t="e">
        <f>COUNTIFS(#REF!,"신설",#REF!,'대여소목록(20년도분 신설)_갑'!$C18,#REF!,'대여소목록(20년도분 신설)_갑'!$E$4,#REF!,'대여소목록(20년도분 신설)_갑'!$F$5,#REF!,"설치완료")</f>
        <v>#REF!</v>
      </c>
      <c r="G18" s="43" t="e">
        <f>COUNTIFS(#REF!,"신설",#REF!,'대여소목록(20년도분 신설)_갑'!$C18,#REF!,'대여소목록(20년도분 신설)_갑'!$E$4,#REF!,'대여소목록(20년도분 신설)_갑'!$G$5)</f>
        <v>#REF!</v>
      </c>
      <c r="H18" s="43" t="e">
        <f>COUNTIFS(#REF!,"신설",#REF!,'대여소목록(20년도분 신설)_갑'!$C18,#REF!,'대여소목록(20년도분 신설)_갑'!$E$4,#REF!,'대여소목록(20년도분 신설)_갑'!$H$5)</f>
        <v>#REF!</v>
      </c>
      <c r="I18" s="43" t="e">
        <f>COUNTIFS(#REF!,"신설",#REF!,'대여소목록(20년도분 신설)_갑'!$C18,#REF!,'대여소목록(20년도분 신설)_갑'!$E$4,#REF!,'대여소목록(20년도분 신설)_갑'!$I$5)</f>
        <v>#REF!</v>
      </c>
      <c r="J18" s="43" t="e">
        <f>COUNTIFS(#REF!,"신설",#REF!,'대여소목록(20년도분 신설)_갑'!$C18,#REF!,'대여소목록(20년도분 신설)_갑'!$E$4,#REF!,'대여소목록(20년도분 신설)_갑'!$J$5)</f>
        <v>#REF!</v>
      </c>
      <c r="K18" s="42" t="e">
        <f t="shared" si="1"/>
        <v>#REF!</v>
      </c>
      <c r="L18" s="44" t="e">
        <f>COUNTIFS(#REF!,"신설",#REF!,'대여소목록(20년도분 신설)_갑'!$C18,#REF!,'대여소목록(20년도분 신설)_갑'!$E$4,#REF!,'대여소목록(20년도분 신설)_갑'!$L$5)</f>
        <v>#REF!</v>
      </c>
      <c r="M18" s="20" t="e">
        <f t="shared" si="2"/>
        <v>#REF!</v>
      </c>
      <c r="N18" s="166" t="e">
        <f>SUMIFS(#REF!,#REF!,"신설",#REF!,'대여소목록(20년도분 신설)_갑'!$C18)</f>
        <v>#REF!</v>
      </c>
      <c r="O18" s="43" t="e">
        <f>SUMIFS(#REF!,#REF!,'대여소목록(20년도분 신설)_갑'!$C18,#REF!,'대여소목록(20년도분 신설)_갑'!$O$4:$V$4,#REF!,"신설",#REF!,"가능")</f>
        <v>#REF!</v>
      </c>
      <c r="P18" s="43" t="e">
        <f>SUMIFS(#REF!,#REF!,'대여소목록(20년도분 신설)_갑'!$C18,#REF!,'대여소목록(20년도분 신설)_갑'!$O$4,#REF!,'대여소목록(20년도분 신설)_갑'!$P$5,#REF!,"설치완료",#REF!,"신설")</f>
        <v>#REF!</v>
      </c>
      <c r="Q18" s="43" t="e">
        <f>SUMIFS(#REF!,#REF!,'대여소목록(20년도분 신설)_갑'!$C18,#REF!,'대여소목록(20년도분 신설)_갑'!$O$4,#REF!,'대여소목록(20년도분 신설)_갑'!$Q$5,#REF!,"신설")</f>
        <v>#REF!</v>
      </c>
      <c r="R18" s="43" t="e">
        <f>SUMIFS(#REF!,#REF!,'대여소목록(20년도분 신설)_갑'!$C18,#REF!,'대여소목록(20년도분 신설)_갑'!$O$4,#REF!,'대여소목록(20년도분 신설)_갑'!$R$5,#REF!,"신설")</f>
        <v>#REF!</v>
      </c>
      <c r="S18" s="43" t="e">
        <f>SUMIFS(#REF!,#REF!,'대여소목록(20년도분 신설)_갑'!$C18,#REF!,'대여소목록(20년도분 신설)_갑'!$O$4,#REF!,'대여소목록(20년도분 신설)_갑'!$S$5,#REF!,"신설")</f>
        <v>#REF!</v>
      </c>
      <c r="T18" s="43" t="e">
        <f>SUMIFS(#REF!,#REF!,'대여소목록(20년도분 신설)_갑'!$C18,#REF!,'대여소목록(20년도분 신설)_갑'!$O$4,#REF!,'대여소목록(20년도분 신설)_갑'!$T$5,#REF!,"신설")</f>
        <v>#REF!</v>
      </c>
      <c r="U18" s="42" t="e">
        <f t="shared" si="3"/>
        <v>#REF!</v>
      </c>
      <c r="V18" s="45" t="e">
        <f>SUMIFS(#REF!,#REF!,'대여소목록(20년도분 신설)_갑'!$C18,#REF!,'대여소목록(20년도분 신설)_갑'!$O$4,#REF!,'대여소목록(20년도분 신설)_갑'!$V$5,#REF!,"신설")</f>
        <v>#REF!</v>
      </c>
      <c r="W18" s="20" t="e">
        <f t="shared" si="4"/>
        <v>#REF!</v>
      </c>
      <c r="X18" s="46" t="e">
        <f>COUNTIFS(#REF!,"신설",#REF!,'대여소목록(20년도분 신설)_갑'!$C18,#REF!,'대여소목록(20년도분 신설)_갑'!$X$4,#REF!,'대여소목록(20년도분 신설)_갑'!$X$6)</f>
        <v>#REF!</v>
      </c>
      <c r="Y18" s="39" t="e">
        <f>COUNTIFS(#REF!,"신설",#REF!,'대여소목록(20년도분 신설)_갑'!$C18,#REF!,'대여소목록(20년도분 신설)_갑'!$X$4,#REF!,'대여소목록(20년도분 신설)_갑'!$Y$6)</f>
        <v>#REF!</v>
      </c>
      <c r="Z18" s="39" t="e">
        <f>COUNTIFS(#REF!,"신설",#REF!,'대여소목록(20년도분 신설)_갑'!$C18,#REF!,'대여소목록(20년도분 신설)_갑'!$Z$4,#REF!,'대여소목록(20년도분 신설)_갑'!$Z$6)</f>
        <v>#REF!</v>
      </c>
      <c r="AA18" s="39" t="e">
        <f>COUNTIFS(#REF!,"신설",#REF!,'대여소목록(20년도분 신설)_갑'!$C18,#REF!,'대여소목록(20년도분 신설)_갑'!$Z$4,#REF!,'대여소목록(20년도분 신설)_갑'!$AA$6)</f>
        <v>#REF!</v>
      </c>
      <c r="AB18" s="47"/>
      <c r="AC18" s="2"/>
    </row>
    <row r="19" spans="1:29" ht="26.25" customHeight="1">
      <c r="A19" s="40">
        <v>13</v>
      </c>
      <c r="B19" s="28" t="str">
        <f t="shared" si="0"/>
        <v>강북</v>
      </c>
      <c r="C19" s="41" t="s">
        <v>255</v>
      </c>
      <c r="D19" s="17" t="e">
        <f>COUNTIFS(#REF!,"신설",#REF!,'대여소목록(20년도분 신설)_갑'!$C19)</f>
        <v>#REF!</v>
      </c>
      <c r="E19" s="43" t="e">
        <f>COUNTIFS(#REF!,'대여소목록(20년도분 신설)_갑'!$C19,#REF!,'대여소목록(20년도분 신설)_갑'!$E$4:$L$4,#REF!,"신설",#REF!,"가능")</f>
        <v>#REF!</v>
      </c>
      <c r="F19" s="43" t="e">
        <f>COUNTIFS(#REF!,"신설",#REF!,'대여소목록(20년도분 신설)_갑'!$C19,#REF!,'대여소목록(20년도분 신설)_갑'!$E$4,#REF!,'대여소목록(20년도분 신설)_갑'!$F$5,#REF!,"설치완료")</f>
        <v>#REF!</v>
      </c>
      <c r="G19" s="43" t="e">
        <f>COUNTIFS(#REF!,"신설",#REF!,'대여소목록(20년도분 신설)_갑'!$C19,#REF!,'대여소목록(20년도분 신설)_갑'!$E$4,#REF!,'대여소목록(20년도분 신설)_갑'!$G$5)</f>
        <v>#REF!</v>
      </c>
      <c r="H19" s="43" t="e">
        <f>COUNTIFS(#REF!,"신설",#REF!,'대여소목록(20년도분 신설)_갑'!$C19,#REF!,'대여소목록(20년도분 신설)_갑'!$E$4,#REF!,'대여소목록(20년도분 신설)_갑'!$H$5)</f>
        <v>#REF!</v>
      </c>
      <c r="I19" s="43" t="e">
        <f>COUNTIFS(#REF!,"신설",#REF!,'대여소목록(20년도분 신설)_갑'!$C19,#REF!,'대여소목록(20년도분 신설)_갑'!$E$4,#REF!,'대여소목록(20년도분 신설)_갑'!$I$5)</f>
        <v>#REF!</v>
      </c>
      <c r="J19" s="43" t="e">
        <f>COUNTIFS(#REF!,"신설",#REF!,'대여소목록(20년도분 신설)_갑'!$C19,#REF!,'대여소목록(20년도분 신설)_갑'!$E$4,#REF!,'대여소목록(20년도분 신설)_갑'!$J$5)</f>
        <v>#REF!</v>
      </c>
      <c r="K19" s="42" t="e">
        <f t="shared" si="1"/>
        <v>#REF!</v>
      </c>
      <c r="L19" s="44" t="e">
        <f>COUNTIFS(#REF!,"신설",#REF!,'대여소목록(20년도분 신설)_갑'!$C19,#REF!,'대여소목록(20년도분 신설)_갑'!$E$4,#REF!,'대여소목록(20년도분 신설)_갑'!$L$5)</f>
        <v>#REF!</v>
      </c>
      <c r="M19" s="20" t="e">
        <f t="shared" si="2"/>
        <v>#REF!</v>
      </c>
      <c r="N19" s="166" t="e">
        <f>SUMIFS(#REF!,#REF!,"신설",#REF!,'대여소목록(20년도분 신설)_갑'!$C19)</f>
        <v>#REF!</v>
      </c>
      <c r="O19" s="43" t="e">
        <f>SUMIFS(#REF!,#REF!,'대여소목록(20년도분 신설)_갑'!$C19,#REF!,'대여소목록(20년도분 신설)_갑'!$O$4:$V$4,#REF!,"신설",#REF!,"가능")</f>
        <v>#REF!</v>
      </c>
      <c r="P19" s="43" t="e">
        <f>SUMIFS(#REF!,#REF!,'대여소목록(20년도분 신설)_갑'!$C19,#REF!,'대여소목록(20년도분 신설)_갑'!$O$4,#REF!,'대여소목록(20년도분 신설)_갑'!$P$5,#REF!,"설치완료",#REF!,"신설")</f>
        <v>#REF!</v>
      </c>
      <c r="Q19" s="43" t="e">
        <f>SUMIFS(#REF!,#REF!,'대여소목록(20년도분 신설)_갑'!$C19,#REF!,'대여소목록(20년도분 신설)_갑'!$O$4,#REF!,'대여소목록(20년도분 신설)_갑'!$Q$5,#REF!,"신설")</f>
        <v>#REF!</v>
      </c>
      <c r="R19" s="43" t="e">
        <f>SUMIFS(#REF!,#REF!,'대여소목록(20년도분 신설)_갑'!$C19,#REF!,'대여소목록(20년도분 신설)_갑'!$O$4,#REF!,'대여소목록(20년도분 신설)_갑'!$R$5,#REF!,"신설")</f>
        <v>#REF!</v>
      </c>
      <c r="S19" s="43" t="e">
        <f>SUMIFS(#REF!,#REF!,'대여소목록(20년도분 신설)_갑'!$C19,#REF!,'대여소목록(20년도분 신설)_갑'!$O$4,#REF!,'대여소목록(20년도분 신설)_갑'!$S$5,#REF!,"신설")</f>
        <v>#REF!</v>
      </c>
      <c r="T19" s="43" t="e">
        <f>SUMIFS(#REF!,#REF!,'대여소목록(20년도분 신설)_갑'!$C19,#REF!,'대여소목록(20년도분 신설)_갑'!$O$4,#REF!,'대여소목록(20년도분 신설)_갑'!$T$5,#REF!,"신설")</f>
        <v>#REF!</v>
      </c>
      <c r="U19" s="42" t="e">
        <f t="shared" si="3"/>
        <v>#REF!</v>
      </c>
      <c r="V19" s="45" t="e">
        <f>SUMIFS(#REF!,#REF!,'대여소목록(20년도분 신설)_갑'!$C19,#REF!,'대여소목록(20년도분 신설)_갑'!$O$4,#REF!,'대여소목록(20년도분 신설)_갑'!$V$5,#REF!,"신설")</f>
        <v>#REF!</v>
      </c>
      <c r="W19" s="20" t="e">
        <f t="shared" si="4"/>
        <v>#REF!</v>
      </c>
      <c r="X19" s="46" t="e">
        <f>COUNTIFS(#REF!,"신설",#REF!,'대여소목록(20년도분 신설)_갑'!$C19,#REF!,'대여소목록(20년도분 신설)_갑'!$X$4,#REF!,'대여소목록(20년도분 신설)_갑'!$X$6)</f>
        <v>#REF!</v>
      </c>
      <c r="Y19" s="39" t="e">
        <f>COUNTIFS(#REF!,"신설",#REF!,'대여소목록(20년도분 신설)_갑'!$C19,#REF!,'대여소목록(20년도분 신설)_갑'!$X$4,#REF!,'대여소목록(20년도분 신설)_갑'!$Y$6)</f>
        <v>#REF!</v>
      </c>
      <c r="Z19" s="39" t="e">
        <f>COUNTIFS(#REF!,"신설",#REF!,'대여소목록(20년도분 신설)_갑'!$C19,#REF!,'대여소목록(20년도분 신설)_갑'!$Z$4,#REF!,'대여소목록(20년도분 신설)_갑'!$Z$6)</f>
        <v>#REF!</v>
      </c>
      <c r="AA19" s="39" t="e">
        <f>COUNTIFS(#REF!,"신설",#REF!,'대여소목록(20년도분 신설)_갑'!$C19,#REF!,'대여소목록(20년도분 신설)_갑'!$Z$4,#REF!,'대여소목록(20년도분 신설)_갑'!$AA$6)</f>
        <v>#REF!</v>
      </c>
      <c r="AB19" s="47"/>
      <c r="AC19" s="2"/>
    </row>
    <row r="20" spans="1:29" ht="26.25" customHeight="1">
      <c r="A20" s="40">
        <v>14</v>
      </c>
      <c r="B20" s="28" t="str">
        <f t="shared" si="0"/>
        <v>강북</v>
      </c>
      <c r="C20" s="41" t="s">
        <v>10</v>
      </c>
      <c r="D20" s="17" t="e">
        <f>COUNTIFS(#REF!,"신설",#REF!,'대여소목록(20년도분 신설)_갑'!$C20)</f>
        <v>#REF!</v>
      </c>
      <c r="E20" s="43" t="e">
        <f>COUNTIFS(#REF!,'대여소목록(20년도분 신설)_갑'!$C20,#REF!,'대여소목록(20년도분 신설)_갑'!$E$4:$L$4,#REF!,"신설",#REF!,"가능")</f>
        <v>#REF!</v>
      </c>
      <c r="F20" s="43" t="e">
        <f>COUNTIFS(#REF!,"신설",#REF!,'대여소목록(20년도분 신설)_갑'!$C20,#REF!,'대여소목록(20년도분 신설)_갑'!$E$4,#REF!,'대여소목록(20년도분 신설)_갑'!$F$5,#REF!,"설치완료")</f>
        <v>#REF!</v>
      </c>
      <c r="G20" s="43" t="e">
        <f>COUNTIFS(#REF!,"신설",#REF!,'대여소목록(20년도분 신설)_갑'!$C20,#REF!,'대여소목록(20년도분 신설)_갑'!$E$4,#REF!,'대여소목록(20년도분 신설)_갑'!$G$5)</f>
        <v>#REF!</v>
      </c>
      <c r="H20" s="43" t="e">
        <f>COUNTIFS(#REF!,"신설",#REF!,'대여소목록(20년도분 신설)_갑'!$C20,#REF!,'대여소목록(20년도분 신설)_갑'!$E$4,#REF!,'대여소목록(20년도분 신설)_갑'!$H$5)</f>
        <v>#REF!</v>
      </c>
      <c r="I20" s="43" t="e">
        <f>COUNTIFS(#REF!,"신설",#REF!,'대여소목록(20년도분 신설)_갑'!$C20,#REF!,'대여소목록(20년도분 신설)_갑'!$E$4,#REF!,'대여소목록(20년도분 신설)_갑'!$I$5)</f>
        <v>#REF!</v>
      </c>
      <c r="J20" s="43" t="e">
        <f>COUNTIFS(#REF!,"신설",#REF!,'대여소목록(20년도분 신설)_갑'!$C20,#REF!,'대여소목록(20년도분 신설)_갑'!$E$4,#REF!,'대여소목록(20년도분 신설)_갑'!$J$5)</f>
        <v>#REF!</v>
      </c>
      <c r="K20" s="42" t="e">
        <f t="shared" si="1"/>
        <v>#REF!</v>
      </c>
      <c r="L20" s="44" t="e">
        <f>COUNTIFS(#REF!,"신설",#REF!,'대여소목록(20년도분 신설)_갑'!$C20,#REF!,'대여소목록(20년도분 신설)_갑'!$E$4,#REF!,'대여소목록(20년도분 신설)_갑'!$L$5)</f>
        <v>#REF!</v>
      </c>
      <c r="M20" s="20" t="e">
        <f t="shared" si="2"/>
        <v>#REF!</v>
      </c>
      <c r="N20" s="166" t="e">
        <f>SUMIFS(#REF!,#REF!,"신설",#REF!,'대여소목록(20년도분 신설)_갑'!$C20)</f>
        <v>#REF!</v>
      </c>
      <c r="O20" s="43" t="e">
        <f>SUMIFS(#REF!,#REF!,'대여소목록(20년도분 신설)_갑'!$C20,#REF!,'대여소목록(20년도분 신설)_갑'!$O$4:$V$4,#REF!,"신설",#REF!,"가능")</f>
        <v>#REF!</v>
      </c>
      <c r="P20" s="43" t="e">
        <f>SUMIFS(#REF!,#REF!,'대여소목록(20년도분 신설)_갑'!$C20,#REF!,'대여소목록(20년도분 신설)_갑'!$O$4,#REF!,'대여소목록(20년도분 신설)_갑'!$P$5,#REF!,"설치완료",#REF!,"신설")</f>
        <v>#REF!</v>
      </c>
      <c r="Q20" s="43" t="e">
        <f>SUMIFS(#REF!,#REF!,'대여소목록(20년도분 신설)_갑'!$C20,#REF!,'대여소목록(20년도분 신설)_갑'!$O$4,#REF!,'대여소목록(20년도분 신설)_갑'!$Q$5,#REF!,"신설")</f>
        <v>#REF!</v>
      </c>
      <c r="R20" s="43" t="e">
        <f>SUMIFS(#REF!,#REF!,'대여소목록(20년도분 신설)_갑'!$C20,#REF!,'대여소목록(20년도분 신설)_갑'!$O$4,#REF!,'대여소목록(20년도분 신설)_갑'!$R$5,#REF!,"신설")</f>
        <v>#REF!</v>
      </c>
      <c r="S20" s="43" t="e">
        <f>SUMIFS(#REF!,#REF!,'대여소목록(20년도분 신설)_갑'!$C20,#REF!,'대여소목록(20년도분 신설)_갑'!$O$4,#REF!,'대여소목록(20년도분 신설)_갑'!$S$5,#REF!,"신설")</f>
        <v>#REF!</v>
      </c>
      <c r="T20" s="43" t="e">
        <f>SUMIFS(#REF!,#REF!,'대여소목록(20년도분 신설)_갑'!$C20,#REF!,'대여소목록(20년도분 신설)_갑'!$O$4,#REF!,'대여소목록(20년도분 신설)_갑'!$T$5,#REF!,"신설")</f>
        <v>#REF!</v>
      </c>
      <c r="U20" s="42" t="e">
        <f t="shared" si="3"/>
        <v>#REF!</v>
      </c>
      <c r="V20" s="45" t="e">
        <f>SUMIFS(#REF!,#REF!,'대여소목록(20년도분 신설)_갑'!$C20,#REF!,'대여소목록(20년도분 신설)_갑'!$O$4,#REF!,'대여소목록(20년도분 신설)_갑'!$V$5,#REF!,"신설")</f>
        <v>#REF!</v>
      </c>
      <c r="W20" s="20" t="e">
        <f t="shared" si="4"/>
        <v>#REF!</v>
      </c>
      <c r="X20" s="46" t="e">
        <f>COUNTIFS(#REF!,"신설",#REF!,'대여소목록(20년도분 신설)_갑'!$C20,#REF!,'대여소목록(20년도분 신설)_갑'!$X$4,#REF!,'대여소목록(20년도분 신설)_갑'!$X$6)</f>
        <v>#REF!</v>
      </c>
      <c r="Y20" s="39" t="e">
        <f>COUNTIFS(#REF!,"신설",#REF!,'대여소목록(20년도분 신설)_갑'!$C20,#REF!,'대여소목록(20년도분 신설)_갑'!$X$4,#REF!,'대여소목록(20년도분 신설)_갑'!$Y$6)</f>
        <v>#REF!</v>
      </c>
      <c r="Z20" s="39" t="e">
        <f>COUNTIFS(#REF!,"신설",#REF!,'대여소목록(20년도분 신설)_갑'!$C20,#REF!,'대여소목록(20년도분 신설)_갑'!$Z$4,#REF!,'대여소목록(20년도분 신설)_갑'!$Z$6)</f>
        <v>#REF!</v>
      </c>
      <c r="AA20" s="39" t="e">
        <f>COUNTIFS(#REF!,"신설",#REF!,'대여소목록(20년도분 신설)_갑'!$C20,#REF!,'대여소목록(20년도분 신설)_갑'!$Z$4,#REF!,'대여소목록(20년도분 신설)_갑'!$AA$6)</f>
        <v>#REF!</v>
      </c>
      <c r="AB20" s="47"/>
      <c r="AC20" s="2"/>
    </row>
    <row r="21" spans="1:29" ht="26.25" customHeight="1">
      <c r="A21" s="40">
        <v>15</v>
      </c>
      <c r="B21" s="28" t="str">
        <f t="shared" si="0"/>
        <v>강남</v>
      </c>
      <c r="C21" s="41" t="s">
        <v>18</v>
      </c>
      <c r="D21" s="17" t="e">
        <f>COUNTIFS(#REF!,"신설",#REF!,'대여소목록(20년도분 신설)_갑'!$C21)</f>
        <v>#REF!</v>
      </c>
      <c r="E21" s="43" t="e">
        <f>COUNTIFS(#REF!,'대여소목록(20년도분 신설)_갑'!$C21,#REF!,'대여소목록(20년도분 신설)_갑'!$E$4:$L$4,#REF!,"신설",#REF!,"가능")</f>
        <v>#REF!</v>
      </c>
      <c r="F21" s="43" t="e">
        <f>COUNTIFS(#REF!,"신설",#REF!,'대여소목록(20년도분 신설)_갑'!$C21,#REF!,'대여소목록(20년도분 신설)_갑'!$E$4,#REF!,'대여소목록(20년도분 신설)_갑'!$F$5,#REF!,"설치완료")</f>
        <v>#REF!</v>
      </c>
      <c r="G21" s="43" t="e">
        <f>COUNTIFS(#REF!,"신설",#REF!,'대여소목록(20년도분 신설)_갑'!$C21,#REF!,'대여소목록(20년도분 신설)_갑'!$E$4,#REF!,'대여소목록(20년도분 신설)_갑'!$G$5)</f>
        <v>#REF!</v>
      </c>
      <c r="H21" s="43" t="e">
        <f>COUNTIFS(#REF!,"신설",#REF!,'대여소목록(20년도분 신설)_갑'!$C21,#REF!,'대여소목록(20년도분 신설)_갑'!$E$4,#REF!,'대여소목록(20년도분 신설)_갑'!$H$5)</f>
        <v>#REF!</v>
      </c>
      <c r="I21" s="43" t="e">
        <f>COUNTIFS(#REF!,"신설",#REF!,'대여소목록(20년도분 신설)_갑'!$C21,#REF!,'대여소목록(20년도분 신설)_갑'!$E$4,#REF!,'대여소목록(20년도분 신설)_갑'!$I$5)</f>
        <v>#REF!</v>
      </c>
      <c r="J21" s="43" t="e">
        <f>COUNTIFS(#REF!,"신설",#REF!,'대여소목록(20년도분 신설)_갑'!$C21,#REF!,'대여소목록(20년도분 신설)_갑'!$E$4,#REF!,'대여소목록(20년도분 신설)_갑'!$J$5)</f>
        <v>#REF!</v>
      </c>
      <c r="K21" s="42" t="e">
        <f t="shared" si="1"/>
        <v>#REF!</v>
      </c>
      <c r="L21" s="44" t="e">
        <f>COUNTIFS(#REF!,"신설",#REF!,'대여소목록(20년도분 신설)_갑'!$C21,#REF!,'대여소목록(20년도분 신설)_갑'!$E$4,#REF!,'대여소목록(20년도분 신설)_갑'!$L$5)</f>
        <v>#REF!</v>
      </c>
      <c r="M21" s="20" t="e">
        <f t="shared" si="2"/>
        <v>#REF!</v>
      </c>
      <c r="N21" s="166" t="e">
        <f>SUMIFS(#REF!,#REF!,"신설",#REF!,'대여소목록(20년도분 신설)_갑'!$C21)</f>
        <v>#REF!</v>
      </c>
      <c r="O21" s="43" t="e">
        <f>SUMIFS(#REF!,#REF!,'대여소목록(20년도분 신설)_갑'!$C21,#REF!,'대여소목록(20년도분 신설)_갑'!$O$4:$V$4,#REF!,"신설",#REF!,"가능")</f>
        <v>#REF!</v>
      </c>
      <c r="P21" s="43" t="e">
        <f>SUMIFS(#REF!,#REF!,'대여소목록(20년도분 신설)_갑'!$C21,#REF!,'대여소목록(20년도분 신설)_갑'!$O$4,#REF!,'대여소목록(20년도분 신설)_갑'!$P$5,#REF!,"설치완료",#REF!,"신설")</f>
        <v>#REF!</v>
      </c>
      <c r="Q21" s="43" t="e">
        <f>SUMIFS(#REF!,#REF!,'대여소목록(20년도분 신설)_갑'!$C21,#REF!,'대여소목록(20년도분 신설)_갑'!$O$4,#REF!,'대여소목록(20년도분 신설)_갑'!$Q$5,#REF!,"신설")</f>
        <v>#REF!</v>
      </c>
      <c r="R21" s="43" t="e">
        <f>SUMIFS(#REF!,#REF!,'대여소목록(20년도분 신설)_갑'!$C21,#REF!,'대여소목록(20년도분 신설)_갑'!$O$4,#REF!,'대여소목록(20년도분 신설)_갑'!$R$5,#REF!,"신설")</f>
        <v>#REF!</v>
      </c>
      <c r="S21" s="43" t="e">
        <f>SUMIFS(#REF!,#REF!,'대여소목록(20년도분 신설)_갑'!$C21,#REF!,'대여소목록(20년도분 신설)_갑'!$O$4,#REF!,'대여소목록(20년도분 신설)_갑'!$S$5,#REF!,"신설")</f>
        <v>#REF!</v>
      </c>
      <c r="T21" s="43" t="e">
        <f>SUMIFS(#REF!,#REF!,'대여소목록(20년도분 신설)_갑'!$C21,#REF!,'대여소목록(20년도분 신설)_갑'!$O$4,#REF!,'대여소목록(20년도분 신설)_갑'!$T$5,#REF!,"신설")</f>
        <v>#REF!</v>
      </c>
      <c r="U21" s="42" t="e">
        <f t="shared" si="3"/>
        <v>#REF!</v>
      </c>
      <c r="V21" s="45" t="e">
        <f>SUMIFS(#REF!,#REF!,'대여소목록(20년도분 신설)_갑'!$C21,#REF!,'대여소목록(20년도분 신설)_갑'!$O$4,#REF!,'대여소목록(20년도분 신설)_갑'!$V$5,#REF!,"신설")</f>
        <v>#REF!</v>
      </c>
      <c r="W21" s="20" t="e">
        <f t="shared" si="4"/>
        <v>#REF!</v>
      </c>
      <c r="X21" s="46" t="e">
        <f>COUNTIFS(#REF!,"신설",#REF!,'대여소목록(20년도분 신설)_갑'!$C21,#REF!,'대여소목록(20년도분 신설)_갑'!$X$4,#REF!,'대여소목록(20년도분 신설)_갑'!$X$6)</f>
        <v>#REF!</v>
      </c>
      <c r="Y21" s="39" t="e">
        <f>COUNTIFS(#REF!,"신설",#REF!,'대여소목록(20년도분 신설)_갑'!$C21,#REF!,'대여소목록(20년도분 신설)_갑'!$X$4,#REF!,'대여소목록(20년도분 신설)_갑'!$Y$6)</f>
        <v>#REF!</v>
      </c>
      <c r="Z21" s="39" t="e">
        <f>COUNTIFS(#REF!,"신설",#REF!,'대여소목록(20년도분 신설)_갑'!$C21,#REF!,'대여소목록(20년도분 신설)_갑'!$Z$4,#REF!,'대여소목록(20년도분 신설)_갑'!$Z$6)</f>
        <v>#REF!</v>
      </c>
      <c r="AA21" s="39" t="e">
        <f>COUNTIFS(#REF!,"신설",#REF!,'대여소목록(20년도분 신설)_갑'!$C21,#REF!,'대여소목록(20년도분 신설)_갑'!$Z$4,#REF!,'대여소목록(20년도분 신설)_갑'!$AA$6)</f>
        <v>#REF!</v>
      </c>
      <c r="AB21" s="47"/>
      <c r="AC21" s="2"/>
    </row>
    <row r="22" spans="1:29" ht="26.25" customHeight="1">
      <c r="A22" s="40">
        <v>16</v>
      </c>
      <c r="B22" s="28" t="str">
        <f t="shared" si="0"/>
        <v>강남</v>
      </c>
      <c r="C22" s="41" t="s">
        <v>24</v>
      </c>
      <c r="D22" s="17" t="e">
        <f>COUNTIFS(#REF!,"신설",#REF!,'대여소목록(20년도분 신설)_갑'!$C22)</f>
        <v>#REF!</v>
      </c>
      <c r="E22" s="43" t="e">
        <f>COUNTIFS(#REF!,'대여소목록(20년도분 신설)_갑'!$C22,#REF!,'대여소목록(20년도분 신설)_갑'!$E$4:$L$4,#REF!,"신설",#REF!,"가능")</f>
        <v>#REF!</v>
      </c>
      <c r="F22" s="43" t="e">
        <f>COUNTIFS(#REF!,"신설",#REF!,'대여소목록(20년도분 신설)_갑'!$C22,#REF!,'대여소목록(20년도분 신설)_갑'!$E$4,#REF!,'대여소목록(20년도분 신설)_갑'!$F$5,#REF!,"설치완료")</f>
        <v>#REF!</v>
      </c>
      <c r="G22" s="43" t="e">
        <f>COUNTIFS(#REF!,"신설",#REF!,'대여소목록(20년도분 신설)_갑'!$C22,#REF!,'대여소목록(20년도분 신설)_갑'!$E$4,#REF!,'대여소목록(20년도분 신설)_갑'!$G$5)</f>
        <v>#REF!</v>
      </c>
      <c r="H22" s="43" t="e">
        <f>COUNTIFS(#REF!,"신설",#REF!,'대여소목록(20년도분 신설)_갑'!$C22,#REF!,'대여소목록(20년도분 신설)_갑'!$E$4,#REF!,'대여소목록(20년도분 신설)_갑'!$H$5)</f>
        <v>#REF!</v>
      </c>
      <c r="I22" s="43" t="e">
        <f>COUNTIFS(#REF!,"신설",#REF!,'대여소목록(20년도분 신설)_갑'!$C22,#REF!,'대여소목록(20년도분 신설)_갑'!$E$4,#REF!,'대여소목록(20년도분 신설)_갑'!$I$5)</f>
        <v>#REF!</v>
      </c>
      <c r="J22" s="43" t="e">
        <f>COUNTIFS(#REF!,"신설",#REF!,'대여소목록(20년도분 신설)_갑'!$C22,#REF!,'대여소목록(20년도분 신설)_갑'!$E$4,#REF!,'대여소목록(20년도분 신설)_갑'!$J$5)</f>
        <v>#REF!</v>
      </c>
      <c r="K22" s="42" t="e">
        <f t="shared" si="1"/>
        <v>#REF!</v>
      </c>
      <c r="L22" s="44" t="e">
        <f>COUNTIFS(#REF!,"신설",#REF!,'대여소목록(20년도분 신설)_갑'!$C22,#REF!,'대여소목록(20년도분 신설)_갑'!$E$4,#REF!,'대여소목록(20년도분 신설)_갑'!$L$5)</f>
        <v>#REF!</v>
      </c>
      <c r="M22" s="20" t="e">
        <f t="shared" si="2"/>
        <v>#REF!</v>
      </c>
      <c r="N22" s="166" t="e">
        <f>SUMIFS(#REF!,#REF!,"신설",#REF!,'대여소목록(20년도분 신설)_갑'!$C22)</f>
        <v>#REF!</v>
      </c>
      <c r="O22" s="43" t="e">
        <f>SUMIFS(#REF!,#REF!,'대여소목록(20년도분 신설)_갑'!$C22,#REF!,'대여소목록(20년도분 신설)_갑'!$O$4:$V$4,#REF!,"신설",#REF!,"가능")</f>
        <v>#REF!</v>
      </c>
      <c r="P22" s="43" t="e">
        <f>SUMIFS(#REF!,#REF!,'대여소목록(20년도분 신설)_갑'!$C22,#REF!,'대여소목록(20년도분 신설)_갑'!$O$4,#REF!,'대여소목록(20년도분 신설)_갑'!$P$5,#REF!,"설치완료",#REF!,"신설")</f>
        <v>#REF!</v>
      </c>
      <c r="Q22" s="43" t="e">
        <f>SUMIFS(#REF!,#REF!,'대여소목록(20년도분 신설)_갑'!$C22,#REF!,'대여소목록(20년도분 신설)_갑'!$O$4,#REF!,'대여소목록(20년도분 신설)_갑'!$Q$5,#REF!,"신설")</f>
        <v>#REF!</v>
      </c>
      <c r="R22" s="43" t="e">
        <f>SUMIFS(#REF!,#REF!,'대여소목록(20년도분 신설)_갑'!$C22,#REF!,'대여소목록(20년도분 신설)_갑'!$O$4,#REF!,'대여소목록(20년도분 신설)_갑'!$R$5,#REF!,"신설")</f>
        <v>#REF!</v>
      </c>
      <c r="S22" s="43" t="e">
        <f>SUMIFS(#REF!,#REF!,'대여소목록(20년도분 신설)_갑'!$C22,#REF!,'대여소목록(20년도분 신설)_갑'!$O$4,#REF!,'대여소목록(20년도분 신설)_갑'!$S$5,#REF!,"신설")</f>
        <v>#REF!</v>
      </c>
      <c r="T22" s="43" t="e">
        <f>SUMIFS(#REF!,#REF!,'대여소목록(20년도분 신설)_갑'!$C22,#REF!,'대여소목록(20년도분 신설)_갑'!$O$4,#REF!,'대여소목록(20년도분 신설)_갑'!$T$5,#REF!,"신설")</f>
        <v>#REF!</v>
      </c>
      <c r="U22" s="42" t="e">
        <f t="shared" si="3"/>
        <v>#REF!</v>
      </c>
      <c r="V22" s="45" t="e">
        <f>SUMIFS(#REF!,#REF!,'대여소목록(20년도분 신설)_갑'!$C22,#REF!,'대여소목록(20년도분 신설)_갑'!$O$4,#REF!,'대여소목록(20년도분 신설)_갑'!$V$5,#REF!,"신설")</f>
        <v>#REF!</v>
      </c>
      <c r="W22" s="20" t="e">
        <f t="shared" si="4"/>
        <v>#REF!</v>
      </c>
      <c r="X22" s="46" t="e">
        <f>COUNTIFS(#REF!,"신설",#REF!,'대여소목록(20년도분 신설)_갑'!$C22,#REF!,'대여소목록(20년도분 신설)_갑'!$X$4,#REF!,'대여소목록(20년도분 신설)_갑'!$X$6)</f>
        <v>#REF!</v>
      </c>
      <c r="Y22" s="39" t="e">
        <f>COUNTIFS(#REF!,"신설",#REF!,'대여소목록(20년도분 신설)_갑'!$C22,#REF!,'대여소목록(20년도분 신설)_갑'!$X$4,#REF!,'대여소목록(20년도분 신설)_갑'!$Y$6)</f>
        <v>#REF!</v>
      </c>
      <c r="Z22" s="39" t="e">
        <f>COUNTIFS(#REF!,"신설",#REF!,'대여소목록(20년도분 신설)_갑'!$C22,#REF!,'대여소목록(20년도분 신설)_갑'!$Z$4,#REF!,'대여소목록(20년도분 신설)_갑'!$Z$6)</f>
        <v>#REF!</v>
      </c>
      <c r="AA22" s="39" t="e">
        <f>COUNTIFS(#REF!,"신설",#REF!,'대여소목록(20년도분 신설)_갑'!$C22,#REF!,'대여소목록(20년도분 신설)_갑'!$Z$4,#REF!,'대여소목록(20년도분 신설)_갑'!$AA$6)</f>
        <v>#REF!</v>
      </c>
      <c r="AB22" s="47"/>
      <c r="AC22" s="2"/>
    </row>
    <row r="23" spans="1:29" ht="26.25" customHeight="1">
      <c r="A23" s="40">
        <v>17</v>
      </c>
      <c r="B23" s="28" t="str">
        <f t="shared" si="0"/>
        <v>강남</v>
      </c>
      <c r="C23" s="41" t="s">
        <v>35</v>
      </c>
      <c r="D23" s="17" t="e">
        <f>COUNTIFS(#REF!,"신설",#REF!,'대여소목록(20년도분 신설)_갑'!$C23)</f>
        <v>#REF!</v>
      </c>
      <c r="E23" s="43" t="e">
        <f>COUNTIFS(#REF!,'대여소목록(20년도분 신설)_갑'!$C23,#REF!,'대여소목록(20년도분 신설)_갑'!$E$4:$L$4,#REF!,"신설",#REF!,"가능")</f>
        <v>#REF!</v>
      </c>
      <c r="F23" s="43" t="e">
        <f>COUNTIFS(#REF!,"신설",#REF!,'대여소목록(20년도분 신설)_갑'!$C23,#REF!,'대여소목록(20년도분 신설)_갑'!$E$4,#REF!,'대여소목록(20년도분 신설)_갑'!$F$5,#REF!,"설치완료")</f>
        <v>#REF!</v>
      </c>
      <c r="G23" s="43" t="e">
        <f>COUNTIFS(#REF!,"신설",#REF!,'대여소목록(20년도분 신설)_갑'!$C23,#REF!,'대여소목록(20년도분 신설)_갑'!$E$4,#REF!,'대여소목록(20년도분 신설)_갑'!$G$5)</f>
        <v>#REF!</v>
      </c>
      <c r="H23" s="43" t="e">
        <f>COUNTIFS(#REF!,"신설",#REF!,'대여소목록(20년도분 신설)_갑'!$C23,#REF!,'대여소목록(20년도분 신설)_갑'!$E$4,#REF!,'대여소목록(20년도분 신설)_갑'!$H$5)</f>
        <v>#REF!</v>
      </c>
      <c r="I23" s="43" t="e">
        <f>COUNTIFS(#REF!,"신설",#REF!,'대여소목록(20년도분 신설)_갑'!$C23,#REF!,'대여소목록(20년도분 신설)_갑'!$E$4,#REF!,'대여소목록(20년도분 신설)_갑'!$I$5)</f>
        <v>#REF!</v>
      </c>
      <c r="J23" s="43" t="e">
        <f>COUNTIFS(#REF!,"신설",#REF!,'대여소목록(20년도분 신설)_갑'!$C23,#REF!,'대여소목록(20년도분 신설)_갑'!$E$4,#REF!,'대여소목록(20년도분 신설)_갑'!$J$5)</f>
        <v>#REF!</v>
      </c>
      <c r="K23" s="42" t="e">
        <f t="shared" si="1"/>
        <v>#REF!</v>
      </c>
      <c r="L23" s="44" t="e">
        <f>COUNTIFS(#REF!,"신설",#REF!,'대여소목록(20년도분 신설)_갑'!$C23,#REF!,'대여소목록(20년도분 신설)_갑'!$E$4,#REF!,'대여소목록(20년도분 신설)_갑'!$L$5)</f>
        <v>#REF!</v>
      </c>
      <c r="M23" s="20" t="e">
        <f t="shared" si="2"/>
        <v>#REF!</v>
      </c>
      <c r="N23" s="166" t="e">
        <f>SUMIFS(#REF!,#REF!,"신설",#REF!,'대여소목록(20년도분 신설)_갑'!$C23)</f>
        <v>#REF!</v>
      </c>
      <c r="O23" s="43" t="e">
        <f>SUMIFS(#REF!,#REF!,'대여소목록(20년도분 신설)_갑'!$C23,#REF!,'대여소목록(20년도분 신설)_갑'!$O$4:$V$4,#REF!,"신설",#REF!,"가능")</f>
        <v>#REF!</v>
      </c>
      <c r="P23" s="43" t="e">
        <f>SUMIFS(#REF!,#REF!,'대여소목록(20년도분 신설)_갑'!$C23,#REF!,'대여소목록(20년도분 신설)_갑'!$O$4,#REF!,'대여소목록(20년도분 신설)_갑'!$P$5,#REF!,"설치완료",#REF!,"신설")</f>
        <v>#REF!</v>
      </c>
      <c r="Q23" s="43" t="e">
        <f>SUMIFS(#REF!,#REF!,'대여소목록(20년도분 신설)_갑'!$C23,#REF!,'대여소목록(20년도분 신설)_갑'!$O$4,#REF!,'대여소목록(20년도분 신설)_갑'!$Q$5,#REF!,"신설")</f>
        <v>#REF!</v>
      </c>
      <c r="R23" s="43" t="e">
        <f>SUMIFS(#REF!,#REF!,'대여소목록(20년도분 신설)_갑'!$C23,#REF!,'대여소목록(20년도분 신설)_갑'!$O$4,#REF!,'대여소목록(20년도분 신설)_갑'!$R$5,#REF!,"신설")</f>
        <v>#REF!</v>
      </c>
      <c r="S23" s="43" t="e">
        <f>SUMIFS(#REF!,#REF!,'대여소목록(20년도분 신설)_갑'!$C23,#REF!,'대여소목록(20년도분 신설)_갑'!$O$4,#REF!,'대여소목록(20년도분 신설)_갑'!$S$5,#REF!,"신설")</f>
        <v>#REF!</v>
      </c>
      <c r="T23" s="43" t="e">
        <f>SUMIFS(#REF!,#REF!,'대여소목록(20년도분 신설)_갑'!$C23,#REF!,'대여소목록(20년도분 신설)_갑'!$O$4,#REF!,'대여소목록(20년도분 신설)_갑'!$T$5,#REF!,"신설")</f>
        <v>#REF!</v>
      </c>
      <c r="U23" s="42" t="e">
        <f t="shared" si="3"/>
        <v>#REF!</v>
      </c>
      <c r="V23" s="45" t="e">
        <f>SUMIFS(#REF!,#REF!,'대여소목록(20년도분 신설)_갑'!$C23,#REF!,'대여소목록(20년도분 신설)_갑'!$O$4,#REF!,'대여소목록(20년도분 신설)_갑'!$V$5,#REF!,"신설")</f>
        <v>#REF!</v>
      </c>
      <c r="W23" s="20" t="e">
        <f t="shared" si="4"/>
        <v>#REF!</v>
      </c>
      <c r="X23" s="46" t="e">
        <f>COUNTIFS(#REF!,"신설",#REF!,'대여소목록(20년도분 신설)_갑'!$C23,#REF!,'대여소목록(20년도분 신설)_갑'!$X$4,#REF!,'대여소목록(20년도분 신설)_갑'!$X$6)</f>
        <v>#REF!</v>
      </c>
      <c r="Y23" s="39" t="e">
        <f>COUNTIFS(#REF!,"신설",#REF!,'대여소목록(20년도분 신설)_갑'!$C23,#REF!,'대여소목록(20년도분 신설)_갑'!$X$4,#REF!,'대여소목록(20년도분 신설)_갑'!$Y$6)</f>
        <v>#REF!</v>
      </c>
      <c r="Z23" s="39" t="e">
        <f>COUNTIFS(#REF!,"신설",#REF!,'대여소목록(20년도분 신설)_갑'!$C23,#REF!,'대여소목록(20년도분 신설)_갑'!$Z$4,#REF!,'대여소목록(20년도분 신설)_갑'!$Z$6)</f>
        <v>#REF!</v>
      </c>
      <c r="AA23" s="39" t="e">
        <f>COUNTIFS(#REF!,"신설",#REF!,'대여소목록(20년도분 신설)_갑'!$C23,#REF!,'대여소목록(20년도분 신설)_갑'!$Z$4,#REF!,'대여소목록(20년도분 신설)_갑'!$AA$6)</f>
        <v>#REF!</v>
      </c>
      <c r="AB23" s="47"/>
      <c r="AC23" s="2"/>
    </row>
    <row r="24" spans="1:29" ht="26.25" customHeight="1">
      <c r="A24" s="40">
        <v>18</v>
      </c>
      <c r="B24" s="28" t="str">
        <f t="shared" si="0"/>
        <v>강남</v>
      </c>
      <c r="C24" s="41" t="s">
        <v>34</v>
      </c>
      <c r="D24" s="17" t="e">
        <f>COUNTIFS(#REF!,"신설",#REF!,'대여소목록(20년도분 신설)_갑'!$C24)</f>
        <v>#REF!</v>
      </c>
      <c r="E24" s="43" t="e">
        <f>COUNTIFS(#REF!,'대여소목록(20년도분 신설)_갑'!$C24,#REF!,'대여소목록(20년도분 신설)_갑'!$E$4:$L$4,#REF!,"신설",#REF!,"가능")</f>
        <v>#REF!</v>
      </c>
      <c r="F24" s="43" t="e">
        <f>COUNTIFS(#REF!,"신설",#REF!,'대여소목록(20년도분 신설)_갑'!$C24,#REF!,'대여소목록(20년도분 신설)_갑'!$E$4,#REF!,'대여소목록(20년도분 신설)_갑'!$F$5,#REF!,"설치완료")</f>
        <v>#REF!</v>
      </c>
      <c r="G24" s="43" t="e">
        <f>COUNTIFS(#REF!,"신설",#REF!,'대여소목록(20년도분 신설)_갑'!$C24,#REF!,'대여소목록(20년도분 신설)_갑'!$E$4,#REF!,'대여소목록(20년도분 신설)_갑'!$G$5)</f>
        <v>#REF!</v>
      </c>
      <c r="H24" s="43" t="e">
        <f>COUNTIFS(#REF!,"신설",#REF!,'대여소목록(20년도분 신설)_갑'!$C24,#REF!,'대여소목록(20년도분 신설)_갑'!$E$4,#REF!,'대여소목록(20년도분 신설)_갑'!$H$5)</f>
        <v>#REF!</v>
      </c>
      <c r="I24" s="43" t="e">
        <f>COUNTIFS(#REF!,"신설",#REF!,'대여소목록(20년도분 신설)_갑'!$C24,#REF!,'대여소목록(20년도분 신설)_갑'!$E$4,#REF!,'대여소목록(20년도분 신설)_갑'!$I$5)</f>
        <v>#REF!</v>
      </c>
      <c r="J24" s="43" t="e">
        <f>COUNTIFS(#REF!,"신설",#REF!,'대여소목록(20년도분 신설)_갑'!$C24,#REF!,'대여소목록(20년도분 신설)_갑'!$E$4,#REF!,'대여소목록(20년도분 신설)_갑'!$J$5)</f>
        <v>#REF!</v>
      </c>
      <c r="K24" s="42" t="e">
        <f t="shared" si="1"/>
        <v>#REF!</v>
      </c>
      <c r="L24" s="44" t="e">
        <f>COUNTIFS(#REF!,"신설",#REF!,'대여소목록(20년도분 신설)_갑'!$C24,#REF!,'대여소목록(20년도분 신설)_갑'!$E$4,#REF!,'대여소목록(20년도분 신설)_갑'!$L$5)</f>
        <v>#REF!</v>
      </c>
      <c r="M24" s="20" t="e">
        <f t="shared" si="2"/>
        <v>#REF!</v>
      </c>
      <c r="N24" s="166" t="e">
        <f>SUMIFS(#REF!,#REF!,"신설",#REF!,'대여소목록(20년도분 신설)_갑'!$C24)</f>
        <v>#REF!</v>
      </c>
      <c r="O24" s="43" t="e">
        <f>SUMIFS(#REF!,#REF!,'대여소목록(20년도분 신설)_갑'!$C24,#REF!,'대여소목록(20년도분 신설)_갑'!$O$4:$V$4,#REF!,"신설",#REF!,"가능")</f>
        <v>#REF!</v>
      </c>
      <c r="P24" s="43" t="e">
        <f>SUMIFS(#REF!,#REF!,'대여소목록(20년도분 신설)_갑'!$C24,#REF!,'대여소목록(20년도분 신설)_갑'!$O$4,#REF!,'대여소목록(20년도분 신설)_갑'!$P$5,#REF!,"설치완료",#REF!,"신설")</f>
        <v>#REF!</v>
      </c>
      <c r="Q24" s="43" t="e">
        <f>SUMIFS(#REF!,#REF!,'대여소목록(20년도분 신설)_갑'!$C24,#REF!,'대여소목록(20년도분 신설)_갑'!$O$4,#REF!,'대여소목록(20년도분 신설)_갑'!$Q$5,#REF!,"신설")</f>
        <v>#REF!</v>
      </c>
      <c r="R24" s="43" t="e">
        <f>SUMIFS(#REF!,#REF!,'대여소목록(20년도분 신설)_갑'!$C24,#REF!,'대여소목록(20년도분 신설)_갑'!$O$4,#REF!,'대여소목록(20년도분 신설)_갑'!$R$5,#REF!,"신설")</f>
        <v>#REF!</v>
      </c>
      <c r="S24" s="43" t="e">
        <f>SUMIFS(#REF!,#REF!,'대여소목록(20년도분 신설)_갑'!$C24,#REF!,'대여소목록(20년도분 신설)_갑'!$O$4,#REF!,'대여소목록(20년도분 신설)_갑'!$S$5,#REF!,"신설")</f>
        <v>#REF!</v>
      </c>
      <c r="T24" s="43" t="e">
        <f>SUMIFS(#REF!,#REF!,'대여소목록(20년도분 신설)_갑'!$C24,#REF!,'대여소목록(20년도분 신설)_갑'!$O$4,#REF!,'대여소목록(20년도분 신설)_갑'!$T$5,#REF!,"신설")</f>
        <v>#REF!</v>
      </c>
      <c r="U24" s="42" t="e">
        <f t="shared" si="3"/>
        <v>#REF!</v>
      </c>
      <c r="V24" s="45" t="e">
        <f>SUMIFS(#REF!,#REF!,'대여소목록(20년도분 신설)_갑'!$C24,#REF!,'대여소목록(20년도분 신설)_갑'!$O$4,#REF!,'대여소목록(20년도분 신설)_갑'!$V$5,#REF!,"신설")</f>
        <v>#REF!</v>
      </c>
      <c r="W24" s="20" t="e">
        <f t="shared" si="4"/>
        <v>#REF!</v>
      </c>
      <c r="X24" s="46" t="e">
        <f>COUNTIFS(#REF!,"신설",#REF!,'대여소목록(20년도분 신설)_갑'!$C24,#REF!,'대여소목록(20년도분 신설)_갑'!$X$4,#REF!,'대여소목록(20년도분 신설)_갑'!$X$6)</f>
        <v>#REF!</v>
      </c>
      <c r="Y24" s="39" t="e">
        <f>COUNTIFS(#REF!,"신설",#REF!,'대여소목록(20년도분 신설)_갑'!$C24,#REF!,'대여소목록(20년도분 신설)_갑'!$X$4,#REF!,'대여소목록(20년도분 신설)_갑'!$Y$6)</f>
        <v>#REF!</v>
      </c>
      <c r="Z24" s="39" t="e">
        <f>COUNTIFS(#REF!,"신설",#REF!,'대여소목록(20년도분 신설)_갑'!$C24,#REF!,'대여소목록(20년도분 신설)_갑'!$Z$4,#REF!,'대여소목록(20년도분 신설)_갑'!$Z$6)</f>
        <v>#REF!</v>
      </c>
      <c r="AA24" s="39" t="e">
        <f>COUNTIFS(#REF!,"신설",#REF!,'대여소목록(20년도분 신설)_갑'!$C24,#REF!,'대여소목록(20년도분 신설)_갑'!$Z$4,#REF!,'대여소목록(20년도분 신설)_갑'!$AA$6)</f>
        <v>#REF!</v>
      </c>
      <c r="AB24" s="47"/>
      <c r="AC24" s="2"/>
    </row>
    <row r="25" spans="1:29" ht="26.25" customHeight="1">
      <c r="A25" s="40">
        <v>19</v>
      </c>
      <c r="B25" s="28" t="str">
        <f t="shared" si="0"/>
        <v>강남</v>
      </c>
      <c r="C25" s="41" t="s">
        <v>278</v>
      </c>
      <c r="D25" s="17" t="e">
        <f>COUNTIFS(#REF!,"신설",#REF!,'대여소목록(20년도분 신설)_갑'!$C25)</f>
        <v>#REF!</v>
      </c>
      <c r="E25" s="43" t="e">
        <f>COUNTIFS(#REF!,'대여소목록(20년도분 신설)_갑'!$C25,#REF!,'대여소목록(20년도분 신설)_갑'!$E$4:$L$4,#REF!,"신설",#REF!,"가능")</f>
        <v>#REF!</v>
      </c>
      <c r="F25" s="43" t="e">
        <f>COUNTIFS(#REF!,"신설",#REF!,'대여소목록(20년도분 신설)_갑'!$C25,#REF!,'대여소목록(20년도분 신설)_갑'!$E$4,#REF!,'대여소목록(20년도분 신설)_갑'!$F$5,#REF!,"설치완료")</f>
        <v>#REF!</v>
      </c>
      <c r="G25" s="43" t="e">
        <f>COUNTIFS(#REF!,"신설",#REF!,'대여소목록(20년도분 신설)_갑'!$C25,#REF!,'대여소목록(20년도분 신설)_갑'!$E$4,#REF!,'대여소목록(20년도분 신설)_갑'!$G$5)</f>
        <v>#REF!</v>
      </c>
      <c r="H25" s="43" t="e">
        <f>COUNTIFS(#REF!,"신설",#REF!,'대여소목록(20년도분 신설)_갑'!$C25,#REF!,'대여소목록(20년도분 신설)_갑'!$E$4,#REF!,'대여소목록(20년도분 신설)_갑'!$H$5)</f>
        <v>#REF!</v>
      </c>
      <c r="I25" s="43" t="e">
        <f>COUNTIFS(#REF!,"신설",#REF!,'대여소목록(20년도분 신설)_갑'!$C25,#REF!,'대여소목록(20년도분 신설)_갑'!$E$4,#REF!,'대여소목록(20년도분 신설)_갑'!$I$5)</f>
        <v>#REF!</v>
      </c>
      <c r="J25" s="43" t="e">
        <f>COUNTIFS(#REF!,"신설",#REF!,'대여소목록(20년도분 신설)_갑'!$C25,#REF!,'대여소목록(20년도분 신설)_갑'!$E$4,#REF!,'대여소목록(20년도분 신설)_갑'!$J$5)</f>
        <v>#REF!</v>
      </c>
      <c r="K25" s="42" t="e">
        <f t="shared" si="1"/>
        <v>#REF!</v>
      </c>
      <c r="L25" s="44" t="e">
        <f>COUNTIFS(#REF!,"신설",#REF!,'대여소목록(20년도분 신설)_갑'!$C25,#REF!,'대여소목록(20년도분 신설)_갑'!$E$4,#REF!,'대여소목록(20년도분 신설)_갑'!$L$5)</f>
        <v>#REF!</v>
      </c>
      <c r="M25" s="20" t="e">
        <f t="shared" si="2"/>
        <v>#REF!</v>
      </c>
      <c r="N25" s="166" t="e">
        <f>SUMIFS(#REF!,#REF!,"신설",#REF!,'대여소목록(20년도분 신설)_갑'!$C25)</f>
        <v>#REF!</v>
      </c>
      <c r="O25" s="43" t="e">
        <f>SUMIFS(#REF!,#REF!,'대여소목록(20년도분 신설)_갑'!$C25,#REF!,'대여소목록(20년도분 신설)_갑'!$O$4:$V$4,#REF!,"신설",#REF!,"가능")</f>
        <v>#REF!</v>
      </c>
      <c r="P25" s="43" t="e">
        <f>SUMIFS(#REF!,#REF!,'대여소목록(20년도분 신설)_갑'!$C25,#REF!,'대여소목록(20년도분 신설)_갑'!$O$4,#REF!,'대여소목록(20년도분 신설)_갑'!$P$5,#REF!,"설치완료",#REF!,"신설")</f>
        <v>#REF!</v>
      </c>
      <c r="Q25" s="43" t="e">
        <f>SUMIFS(#REF!,#REF!,'대여소목록(20년도분 신설)_갑'!$C25,#REF!,'대여소목록(20년도분 신설)_갑'!$O$4,#REF!,'대여소목록(20년도분 신설)_갑'!$Q$5,#REF!,"신설")</f>
        <v>#REF!</v>
      </c>
      <c r="R25" s="43" t="e">
        <f>SUMIFS(#REF!,#REF!,'대여소목록(20년도분 신설)_갑'!$C25,#REF!,'대여소목록(20년도분 신설)_갑'!$O$4,#REF!,'대여소목록(20년도분 신설)_갑'!$R$5,#REF!,"신설")</f>
        <v>#REF!</v>
      </c>
      <c r="S25" s="43" t="e">
        <f>SUMIFS(#REF!,#REF!,'대여소목록(20년도분 신설)_갑'!$C25,#REF!,'대여소목록(20년도분 신설)_갑'!$O$4,#REF!,'대여소목록(20년도분 신설)_갑'!$S$5,#REF!,"신설")</f>
        <v>#REF!</v>
      </c>
      <c r="T25" s="43" t="e">
        <f>SUMIFS(#REF!,#REF!,'대여소목록(20년도분 신설)_갑'!$C25,#REF!,'대여소목록(20년도분 신설)_갑'!$O$4,#REF!,'대여소목록(20년도분 신설)_갑'!$T$5,#REF!,"신설")</f>
        <v>#REF!</v>
      </c>
      <c r="U25" s="42" t="e">
        <f t="shared" si="3"/>
        <v>#REF!</v>
      </c>
      <c r="V25" s="45" t="e">
        <f>SUMIFS(#REF!,#REF!,'대여소목록(20년도분 신설)_갑'!$C25,#REF!,'대여소목록(20년도분 신설)_갑'!$O$4,#REF!,'대여소목록(20년도분 신설)_갑'!$V$5,#REF!,"신설")</f>
        <v>#REF!</v>
      </c>
      <c r="W25" s="20" t="e">
        <f t="shared" si="4"/>
        <v>#REF!</v>
      </c>
      <c r="X25" s="46" t="e">
        <f>COUNTIFS(#REF!,"신설",#REF!,'대여소목록(20년도분 신설)_갑'!$C25,#REF!,'대여소목록(20년도분 신설)_갑'!$X$4,#REF!,'대여소목록(20년도분 신설)_갑'!$X$6)</f>
        <v>#REF!</v>
      </c>
      <c r="Y25" s="39" t="e">
        <f>COUNTIFS(#REF!,"신설",#REF!,'대여소목록(20년도분 신설)_갑'!$C25,#REF!,'대여소목록(20년도분 신설)_갑'!$X$4,#REF!,'대여소목록(20년도분 신설)_갑'!$Y$6)</f>
        <v>#REF!</v>
      </c>
      <c r="Z25" s="39" t="e">
        <f>COUNTIFS(#REF!,"신설",#REF!,'대여소목록(20년도분 신설)_갑'!$C25,#REF!,'대여소목록(20년도분 신설)_갑'!$Z$4,#REF!,'대여소목록(20년도분 신설)_갑'!$Z$6)</f>
        <v>#REF!</v>
      </c>
      <c r="AA25" s="39" t="e">
        <f>COUNTIFS(#REF!,"신설",#REF!,'대여소목록(20년도분 신설)_갑'!$C25,#REF!,'대여소목록(20년도분 신설)_갑'!$Z$4,#REF!,'대여소목록(20년도분 신설)_갑'!$AA$6)</f>
        <v>#REF!</v>
      </c>
      <c r="AB25" s="47"/>
      <c r="AC25" s="2"/>
    </row>
    <row r="26" spans="1:29" ht="26.25" customHeight="1">
      <c r="A26" s="40">
        <v>20</v>
      </c>
      <c r="B26" s="28" t="str">
        <f t="shared" si="0"/>
        <v>강남</v>
      </c>
      <c r="C26" s="41" t="s">
        <v>12</v>
      </c>
      <c r="D26" s="17" t="e">
        <f>COUNTIFS(#REF!,"신설",#REF!,'대여소목록(20년도분 신설)_갑'!$C26)</f>
        <v>#REF!</v>
      </c>
      <c r="E26" s="43" t="e">
        <f>COUNTIFS(#REF!,'대여소목록(20년도분 신설)_갑'!$C26,#REF!,'대여소목록(20년도분 신설)_갑'!$E$4:$L$4,#REF!,"신설",#REF!,"가능")</f>
        <v>#REF!</v>
      </c>
      <c r="F26" s="43" t="e">
        <f>COUNTIFS(#REF!,"신설",#REF!,'대여소목록(20년도분 신설)_갑'!$C26,#REF!,'대여소목록(20년도분 신설)_갑'!$E$4,#REF!,'대여소목록(20년도분 신설)_갑'!$F$5,#REF!,"설치완료")</f>
        <v>#REF!</v>
      </c>
      <c r="G26" s="43" t="e">
        <f>COUNTIFS(#REF!,"신설",#REF!,'대여소목록(20년도분 신설)_갑'!$C26,#REF!,'대여소목록(20년도분 신설)_갑'!$E$4,#REF!,'대여소목록(20년도분 신설)_갑'!$G$5)</f>
        <v>#REF!</v>
      </c>
      <c r="H26" s="43" t="e">
        <f>COUNTIFS(#REF!,"신설",#REF!,'대여소목록(20년도분 신설)_갑'!$C26,#REF!,'대여소목록(20년도분 신설)_갑'!$E$4,#REF!,'대여소목록(20년도분 신설)_갑'!$H$5)</f>
        <v>#REF!</v>
      </c>
      <c r="I26" s="43" t="e">
        <f>COUNTIFS(#REF!,"신설",#REF!,'대여소목록(20년도분 신설)_갑'!$C26,#REF!,'대여소목록(20년도분 신설)_갑'!$E$4,#REF!,'대여소목록(20년도분 신설)_갑'!$I$5)</f>
        <v>#REF!</v>
      </c>
      <c r="J26" s="43" t="e">
        <f>COUNTIFS(#REF!,"신설",#REF!,'대여소목록(20년도분 신설)_갑'!$C26,#REF!,'대여소목록(20년도분 신설)_갑'!$E$4,#REF!,'대여소목록(20년도분 신설)_갑'!$J$5)</f>
        <v>#REF!</v>
      </c>
      <c r="K26" s="42" t="e">
        <f t="shared" si="1"/>
        <v>#REF!</v>
      </c>
      <c r="L26" s="44" t="e">
        <f>COUNTIFS(#REF!,"신설",#REF!,'대여소목록(20년도분 신설)_갑'!$C26,#REF!,'대여소목록(20년도분 신설)_갑'!$E$4,#REF!,'대여소목록(20년도분 신설)_갑'!$L$5)</f>
        <v>#REF!</v>
      </c>
      <c r="M26" s="20" t="e">
        <f t="shared" si="2"/>
        <v>#REF!</v>
      </c>
      <c r="N26" s="166" t="e">
        <f>SUMIFS(#REF!,#REF!,"신설",#REF!,'대여소목록(20년도분 신설)_갑'!$C26)</f>
        <v>#REF!</v>
      </c>
      <c r="O26" s="43" t="e">
        <f>SUMIFS(#REF!,#REF!,'대여소목록(20년도분 신설)_갑'!$C26,#REF!,'대여소목록(20년도분 신설)_갑'!$O$4:$V$4,#REF!,"신설",#REF!,"가능")</f>
        <v>#REF!</v>
      </c>
      <c r="P26" s="43" t="e">
        <f>SUMIFS(#REF!,#REF!,'대여소목록(20년도분 신설)_갑'!$C26,#REF!,'대여소목록(20년도분 신설)_갑'!$O$4,#REF!,'대여소목록(20년도분 신설)_갑'!$P$5,#REF!,"설치완료",#REF!,"신설")</f>
        <v>#REF!</v>
      </c>
      <c r="Q26" s="43" t="e">
        <f>SUMIFS(#REF!,#REF!,'대여소목록(20년도분 신설)_갑'!$C26,#REF!,'대여소목록(20년도분 신설)_갑'!$O$4,#REF!,'대여소목록(20년도분 신설)_갑'!$Q$5,#REF!,"신설")</f>
        <v>#REF!</v>
      </c>
      <c r="R26" s="43" t="e">
        <f>SUMIFS(#REF!,#REF!,'대여소목록(20년도분 신설)_갑'!$C26,#REF!,'대여소목록(20년도분 신설)_갑'!$O$4,#REF!,'대여소목록(20년도분 신설)_갑'!$R$5,#REF!,"신설")</f>
        <v>#REF!</v>
      </c>
      <c r="S26" s="43" t="e">
        <f>SUMIFS(#REF!,#REF!,'대여소목록(20년도분 신설)_갑'!$C26,#REF!,'대여소목록(20년도분 신설)_갑'!$O$4,#REF!,'대여소목록(20년도분 신설)_갑'!$S$5,#REF!,"신설")</f>
        <v>#REF!</v>
      </c>
      <c r="T26" s="43" t="e">
        <f>SUMIFS(#REF!,#REF!,'대여소목록(20년도분 신설)_갑'!$C26,#REF!,'대여소목록(20년도분 신설)_갑'!$O$4,#REF!,'대여소목록(20년도분 신설)_갑'!$T$5,#REF!,"신설")</f>
        <v>#REF!</v>
      </c>
      <c r="U26" s="42" t="e">
        <f t="shared" si="3"/>
        <v>#REF!</v>
      </c>
      <c r="V26" s="45" t="e">
        <f>SUMIFS(#REF!,#REF!,'대여소목록(20년도분 신설)_갑'!$C26,#REF!,'대여소목록(20년도분 신설)_갑'!$O$4,#REF!,'대여소목록(20년도분 신설)_갑'!$V$5,#REF!,"신설")</f>
        <v>#REF!</v>
      </c>
      <c r="W26" s="20" t="e">
        <f t="shared" si="4"/>
        <v>#REF!</v>
      </c>
      <c r="X26" s="46" t="e">
        <f>COUNTIFS(#REF!,"신설",#REF!,'대여소목록(20년도분 신설)_갑'!$C26,#REF!,'대여소목록(20년도분 신설)_갑'!$X$4,#REF!,'대여소목록(20년도분 신설)_갑'!$X$6)</f>
        <v>#REF!</v>
      </c>
      <c r="Y26" s="39" t="e">
        <f>COUNTIFS(#REF!,"신설",#REF!,'대여소목록(20년도분 신설)_갑'!$C26,#REF!,'대여소목록(20년도분 신설)_갑'!$X$4,#REF!,'대여소목록(20년도분 신설)_갑'!$Y$6)</f>
        <v>#REF!</v>
      </c>
      <c r="Z26" s="39" t="e">
        <f>COUNTIFS(#REF!,"신설",#REF!,'대여소목록(20년도분 신설)_갑'!$C26,#REF!,'대여소목록(20년도분 신설)_갑'!$Z$4,#REF!,'대여소목록(20년도분 신설)_갑'!$Z$6)</f>
        <v>#REF!</v>
      </c>
      <c r="AA26" s="39" t="e">
        <f>COUNTIFS(#REF!,"신설",#REF!,'대여소목록(20년도분 신설)_갑'!$C26,#REF!,'대여소목록(20년도분 신설)_갑'!$Z$4,#REF!,'대여소목록(20년도분 신설)_갑'!$AA$6)</f>
        <v>#REF!</v>
      </c>
      <c r="AB26" s="47"/>
      <c r="AC26" s="2"/>
    </row>
    <row r="27" spans="1:29" ht="26.25" customHeight="1">
      <c r="A27" s="40">
        <v>21</v>
      </c>
      <c r="B27" s="28" t="str">
        <f t="shared" si="0"/>
        <v>강남</v>
      </c>
      <c r="C27" s="41" t="s">
        <v>36</v>
      </c>
      <c r="D27" s="17" t="e">
        <f>COUNTIFS(#REF!,"신설",#REF!,'대여소목록(20년도분 신설)_갑'!$C27)</f>
        <v>#REF!</v>
      </c>
      <c r="E27" s="43" t="e">
        <f>COUNTIFS(#REF!,'대여소목록(20년도분 신설)_갑'!$C27,#REF!,'대여소목록(20년도분 신설)_갑'!$E$4:$L$4,#REF!,"신설",#REF!,"가능")</f>
        <v>#REF!</v>
      </c>
      <c r="F27" s="43" t="e">
        <f>COUNTIFS(#REF!,"신설",#REF!,'대여소목록(20년도분 신설)_갑'!$C27,#REF!,'대여소목록(20년도분 신설)_갑'!$E$4,#REF!,'대여소목록(20년도분 신설)_갑'!$F$5,#REF!,"설치완료")</f>
        <v>#REF!</v>
      </c>
      <c r="G27" s="43" t="e">
        <f>COUNTIFS(#REF!,"신설",#REF!,'대여소목록(20년도분 신설)_갑'!$C27,#REF!,'대여소목록(20년도분 신설)_갑'!$E$4,#REF!,'대여소목록(20년도분 신설)_갑'!$G$5)</f>
        <v>#REF!</v>
      </c>
      <c r="H27" s="43" t="e">
        <f>COUNTIFS(#REF!,"신설",#REF!,'대여소목록(20년도분 신설)_갑'!$C27,#REF!,'대여소목록(20년도분 신설)_갑'!$E$4,#REF!,'대여소목록(20년도분 신설)_갑'!$H$5)</f>
        <v>#REF!</v>
      </c>
      <c r="I27" s="43" t="e">
        <f>COUNTIFS(#REF!,"신설",#REF!,'대여소목록(20년도분 신설)_갑'!$C27,#REF!,'대여소목록(20년도분 신설)_갑'!$E$4,#REF!,'대여소목록(20년도분 신설)_갑'!$I$5)</f>
        <v>#REF!</v>
      </c>
      <c r="J27" s="43" t="e">
        <f>COUNTIFS(#REF!,"신설",#REF!,'대여소목록(20년도분 신설)_갑'!$C27,#REF!,'대여소목록(20년도분 신설)_갑'!$E$4,#REF!,'대여소목록(20년도분 신설)_갑'!$J$5)</f>
        <v>#REF!</v>
      </c>
      <c r="K27" s="42" t="e">
        <f t="shared" si="1"/>
        <v>#REF!</v>
      </c>
      <c r="L27" s="44" t="e">
        <f>COUNTIFS(#REF!,"신설",#REF!,'대여소목록(20년도분 신설)_갑'!$C27,#REF!,'대여소목록(20년도분 신설)_갑'!$E$4,#REF!,'대여소목록(20년도분 신설)_갑'!$L$5)</f>
        <v>#REF!</v>
      </c>
      <c r="M27" s="20" t="e">
        <f t="shared" si="2"/>
        <v>#REF!</v>
      </c>
      <c r="N27" s="166" t="e">
        <f>SUMIFS(#REF!,#REF!,"신설",#REF!,'대여소목록(20년도분 신설)_갑'!$C27)</f>
        <v>#REF!</v>
      </c>
      <c r="O27" s="43" t="e">
        <f>SUMIFS(#REF!,#REF!,'대여소목록(20년도분 신설)_갑'!$C27,#REF!,'대여소목록(20년도분 신설)_갑'!$O$4:$V$4,#REF!,"신설",#REF!,"가능")</f>
        <v>#REF!</v>
      </c>
      <c r="P27" s="43" t="e">
        <f>SUMIFS(#REF!,#REF!,'대여소목록(20년도분 신설)_갑'!$C27,#REF!,'대여소목록(20년도분 신설)_갑'!$O$4,#REF!,'대여소목록(20년도분 신설)_갑'!$P$5,#REF!,"설치완료",#REF!,"신설")</f>
        <v>#REF!</v>
      </c>
      <c r="Q27" s="43" t="e">
        <f>SUMIFS(#REF!,#REF!,'대여소목록(20년도분 신설)_갑'!$C27,#REF!,'대여소목록(20년도분 신설)_갑'!$O$4,#REF!,'대여소목록(20년도분 신설)_갑'!$Q$5,#REF!,"신설")</f>
        <v>#REF!</v>
      </c>
      <c r="R27" s="43" t="e">
        <f>SUMIFS(#REF!,#REF!,'대여소목록(20년도분 신설)_갑'!$C27,#REF!,'대여소목록(20년도분 신설)_갑'!$O$4,#REF!,'대여소목록(20년도분 신설)_갑'!$R$5,#REF!,"신설")</f>
        <v>#REF!</v>
      </c>
      <c r="S27" s="43" t="e">
        <f>SUMIFS(#REF!,#REF!,'대여소목록(20년도분 신설)_갑'!$C27,#REF!,'대여소목록(20년도분 신설)_갑'!$O$4,#REF!,'대여소목록(20년도분 신설)_갑'!$S$5,#REF!,"신설")</f>
        <v>#REF!</v>
      </c>
      <c r="T27" s="43" t="e">
        <f>SUMIFS(#REF!,#REF!,'대여소목록(20년도분 신설)_갑'!$C27,#REF!,'대여소목록(20년도분 신설)_갑'!$O$4,#REF!,'대여소목록(20년도분 신설)_갑'!$T$5,#REF!,"신설")</f>
        <v>#REF!</v>
      </c>
      <c r="U27" s="42" t="e">
        <f t="shared" si="3"/>
        <v>#REF!</v>
      </c>
      <c r="V27" s="45" t="e">
        <f>SUMIFS(#REF!,#REF!,'대여소목록(20년도분 신설)_갑'!$C27,#REF!,'대여소목록(20년도분 신설)_갑'!$O$4,#REF!,'대여소목록(20년도분 신설)_갑'!$V$5,#REF!,"신설")</f>
        <v>#REF!</v>
      </c>
      <c r="W27" s="20" t="e">
        <f t="shared" si="4"/>
        <v>#REF!</v>
      </c>
      <c r="X27" s="46" t="e">
        <f>COUNTIFS(#REF!,"신설",#REF!,'대여소목록(20년도분 신설)_갑'!$C27,#REF!,'대여소목록(20년도분 신설)_갑'!$X$4,#REF!,'대여소목록(20년도분 신설)_갑'!$X$6)</f>
        <v>#REF!</v>
      </c>
      <c r="Y27" s="39" t="e">
        <f>COUNTIFS(#REF!,"신설",#REF!,'대여소목록(20년도분 신설)_갑'!$C27,#REF!,'대여소목록(20년도분 신설)_갑'!$X$4,#REF!,'대여소목록(20년도분 신설)_갑'!$Y$6)</f>
        <v>#REF!</v>
      </c>
      <c r="Z27" s="39" t="e">
        <f>COUNTIFS(#REF!,"신설",#REF!,'대여소목록(20년도분 신설)_갑'!$C27,#REF!,'대여소목록(20년도분 신설)_갑'!$Z$4,#REF!,'대여소목록(20년도분 신설)_갑'!$Z$6)</f>
        <v>#REF!</v>
      </c>
      <c r="AA27" s="39" t="e">
        <f>COUNTIFS(#REF!,"신설",#REF!,'대여소목록(20년도분 신설)_갑'!$C27,#REF!,'대여소목록(20년도분 신설)_갑'!$Z$4,#REF!,'대여소목록(20년도분 신설)_갑'!$AA$6)</f>
        <v>#REF!</v>
      </c>
      <c r="AB27" s="47"/>
      <c r="AC27" s="2"/>
    </row>
    <row r="28" spans="1:29" ht="26.25" customHeight="1">
      <c r="A28" s="40">
        <v>22</v>
      </c>
      <c r="B28" s="28" t="str">
        <f t="shared" si="0"/>
        <v>강남</v>
      </c>
      <c r="C28" s="41" t="s">
        <v>37</v>
      </c>
      <c r="D28" s="17" t="e">
        <f>COUNTIFS(#REF!,"신설",#REF!,'대여소목록(20년도분 신설)_갑'!$C28)</f>
        <v>#REF!</v>
      </c>
      <c r="E28" s="43" t="e">
        <f>COUNTIFS(#REF!,'대여소목록(20년도분 신설)_갑'!$C28,#REF!,'대여소목록(20년도분 신설)_갑'!$E$4:$L$4,#REF!,"신설",#REF!,"가능")</f>
        <v>#REF!</v>
      </c>
      <c r="F28" s="43" t="e">
        <f>COUNTIFS(#REF!,"신설",#REF!,'대여소목록(20년도분 신설)_갑'!$C28,#REF!,'대여소목록(20년도분 신설)_갑'!$E$4,#REF!,'대여소목록(20년도분 신설)_갑'!$F$5,#REF!,"설치완료")</f>
        <v>#REF!</v>
      </c>
      <c r="G28" s="43" t="e">
        <f>COUNTIFS(#REF!,"신설",#REF!,'대여소목록(20년도분 신설)_갑'!$C28,#REF!,'대여소목록(20년도분 신설)_갑'!$E$4,#REF!,'대여소목록(20년도분 신설)_갑'!$G$5)</f>
        <v>#REF!</v>
      </c>
      <c r="H28" s="43" t="e">
        <f>COUNTIFS(#REF!,"신설",#REF!,'대여소목록(20년도분 신설)_갑'!$C28,#REF!,'대여소목록(20년도분 신설)_갑'!$E$4,#REF!,'대여소목록(20년도분 신설)_갑'!$H$5)</f>
        <v>#REF!</v>
      </c>
      <c r="I28" s="43" t="e">
        <f>COUNTIFS(#REF!,"신설",#REF!,'대여소목록(20년도분 신설)_갑'!$C28,#REF!,'대여소목록(20년도분 신설)_갑'!$E$4,#REF!,'대여소목록(20년도분 신설)_갑'!$I$5)</f>
        <v>#REF!</v>
      </c>
      <c r="J28" s="43" t="e">
        <f>COUNTIFS(#REF!,"신설",#REF!,'대여소목록(20년도분 신설)_갑'!$C28,#REF!,'대여소목록(20년도분 신설)_갑'!$E$4,#REF!,'대여소목록(20년도분 신설)_갑'!$J$5)</f>
        <v>#REF!</v>
      </c>
      <c r="K28" s="42" t="e">
        <f t="shared" si="1"/>
        <v>#REF!</v>
      </c>
      <c r="L28" s="44" t="e">
        <f>COUNTIFS(#REF!,"신설",#REF!,'대여소목록(20년도분 신설)_갑'!$C28,#REF!,'대여소목록(20년도분 신설)_갑'!$E$4,#REF!,'대여소목록(20년도분 신설)_갑'!$L$5)</f>
        <v>#REF!</v>
      </c>
      <c r="M28" s="20" t="e">
        <f t="shared" si="2"/>
        <v>#REF!</v>
      </c>
      <c r="N28" s="166" t="e">
        <f>SUMIFS(#REF!,#REF!,"신설",#REF!,'대여소목록(20년도분 신설)_갑'!$C28)</f>
        <v>#REF!</v>
      </c>
      <c r="O28" s="43" t="e">
        <f>SUMIFS(#REF!,#REF!,'대여소목록(20년도분 신설)_갑'!$C28,#REF!,'대여소목록(20년도분 신설)_갑'!$O$4:$V$4,#REF!,"신설",#REF!,"가능")</f>
        <v>#REF!</v>
      </c>
      <c r="P28" s="43" t="e">
        <f>SUMIFS(#REF!,#REF!,'대여소목록(20년도분 신설)_갑'!$C28,#REF!,'대여소목록(20년도분 신설)_갑'!$O$4,#REF!,'대여소목록(20년도분 신설)_갑'!$P$5,#REF!,"설치완료",#REF!,"신설")</f>
        <v>#REF!</v>
      </c>
      <c r="Q28" s="43" t="e">
        <f>SUMIFS(#REF!,#REF!,'대여소목록(20년도분 신설)_갑'!$C28,#REF!,'대여소목록(20년도분 신설)_갑'!$O$4,#REF!,'대여소목록(20년도분 신설)_갑'!$Q$5,#REF!,"신설")</f>
        <v>#REF!</v>
      </c>
      <c r="R28" s="43" t="e">
        <f>SUMIFS(#REF!,#REF!,'대여소목록(20년도분 신설)_갑'!$C28,#REF!,'대여소목록(20년도분 신설)_갑'!$O$4,#REF!,'대여소목록(20년도분 신설)_갑'!$R$5,#REF!,"신설")</f>
        <v>#REF!</v>
      </c>
      <c r="S28" s="43" t="e">
        <f>SUMIFS(#REF!,#REF!,'대여소목록(20년도분 신설)_갑'!$C28,#REF!,'대여소목록(20년도분 신설)_갑'!$O$4,#REF!,'대여소목록(20년도분 신설)_갑'!$S$5,#REF!,"신설")</f>
        <v>#REF!</v>
      </c>
      <c r="T28" s="43" t="e">
        <f>SUMIFS(#REF!,#REF!,'대여소목록(20년도분 신설)_갑'!$C28,#REF!,'대여소목록(20년도분 신설)_갑'!$O$4,#REF!,'대여소목록(20년도분 신설)_갑'!$T$5,#REF!,"신설")</f>
        <v>#REF!</v>
      </c>
      <c r="U28" s="42" t="e">
        <f t="shared" si="3"/>
        <v>#REF!</v>
      </c>
      <c r="V28" s="45" t="e">
        <f>SUMIFS(#REF!,#REF!,'대여소목록(20년도분 신설)_갑'!$C28,#REF!,'대여소목록(20년도분 신설)_갑'!$O$4,#REF!,'대여소목록(20년도분 신설)_갑'!$V$5,#REF!,"신설")</f>
        <v>#REF!</v>
      </c>
      <c r="W28" s="20" t="e">
        <f t="shared" si="4"/>
        <v>#REF!</v>
      </c>
      <c r="X28" s="46" t="e">
        <f>COUNTIFS(#REF!,"신설",#REF!,'대여소목록(20년도분 신설)_갑'!$C28,#REF!,'대여소목록(20년도분 신설)_갑'!$X$4,#REF!,'대여소목록(20년도분 신설)_갑'!$X$6)</f>
        <v>#REF!</v>
      </c>
      <c r="Y28" s="39" t="e">
        <f>COUNTIFS(#REF!,"신설",#REF!,'대여소목록(20년도분 신설)_갑'!$C28,#REF!,'대여소목록(20년도분 신설)_갑'!$X$4,#REF!,'대여소목록(20년도분 신설)_갑'!$Y$6)</f>
        <v>#REF!</v>
      </c>
      <c r="Z28" s="39" t="e">
        <f>COUNTIFS(#REF!,"신설",#REF!,'대여소목록(20년도분 신설)_갑'!$C28,#REF!,'대여소목록(20년도분 신설)_갑'!$Z$4,#REF!,'대여소목록(20년도분 신설)_갑'!$Z$6)</f>
        <v>#REF!</v>
      </c>
      <c r="AA28" s="39" t="e">
        <f>COUNTIFS(#REF!,"신설",#REF!,'대여소목록(20년도분 신설)_갑'!$C28,#REF!,'대여소목록(20년도분 신설)_갑'!$Z$4,#REF!,'대여소목록(20년도분 신설)_갑'!$AA$6)</f>
        <v>#REF!</v>
      </c>
      <c r="AB28" s="47"/>
      <c r="AC28" s="2"/>
    </row>
    <row r="29" spans="1:29" ht="26.25" customHeight="1">
      <c r="A29" s="40">
        <v>23</v>
      </c>
      <c r="B29" s="28" t="str">
        <f t="shared" si="0"/>
        <v>강남</v>
      </c>
      <c r="C29" s="41" t="s">
        <v>38</v>
      </c>
      <c r="D29" s="17" t="e">
        <f>COUNTIFS(#REF!,"신설",#REF!,'대여소목록(20년도분 신설)_갑'!$C29)</f>
        <v>#REF!</v>
      </c>
      <c r="E29" s="43" t="e">
        <f>COUNTIFS(#REF!,'대여소목록(20년도분 신설)_갑'!$C29,#REF!,'대여소목록(20년도분 신설)_갑'!$E$4:$L$4,#REF!,"신설",#REF!,"가능")</f>
        <v>#REF!</v>
      </c>
      <c r="F29" s="43" t="e">
        <f>COUNTIFS(#REF!,"신설",#REF!,'대여소목록(20년도분 신설)_갑'!$C29,#REF!,'대여소목록(20년도분 신설)_갑'!$E$4,#REF!,'대여소목록(20년도분 신설)_갑'!$F$5,#REF!,"설치완료")</f>
        <v>#REF!</v>
      </c>
      <c r="G29" s="43" t="e">
        <f>COUNTIFS(#REF!,"신설",#REF!,'대여소목록(20년도분 신설)_갑'!$C29,#REF!,'대여소목록(20년도분 신설)_갑'!$E$4,#REF!,'대여소목록(20년도분 신설)_갑'!$G$5)</f>
        <v>#REF!</v>
      </c>
      <c r="H29" s="43" t="e">
        <f>COUNTIFS(#REF!,"신설",#REF!,'대여소목록(20년도분 신설)_갑'!$C29,#REF!,'대여소목록(20년도분 신설)_갑'!$E$4,#REF!,'대여소목록(20년도분 신설)_갑'!$H$5)</f>
        <v>#REF!</v>
      </c>
      <c r="I29" s="43" t="e">
        <f>COUNTIFS(#REF!,"신설",#REF!,'대여소목록(20년도분 신설)_갑'!$C29,#REF!,'대여소목록(20년도분 신설)_갑'!$E$4,#REF!,'대여소목록(20년도분 신설)_갑'!$I$5)</f>
        <v>#REF!</v>
      </c>
      <c r="J29" s="43" t="e">
        <f>COUNTIFS(#REF!,"신설",#REF!,'대여소목록(20년도분 신설)_갑'!$C29,#REF!,'대여소목록(20년도분 신설)_갑'!$E$4,#REF!,'대여소목록(20년도분 신설)_갑'!$J$5)</f>
        <v>#REF!</v>
      </c>
      <c r="K29" s="42" t="e">
        <f t="shared" si="1"/>
        <v>#REF!</v>
      </c>
      <c r="L29" s="44" t="e">
        <f>COUNTIFS(#REF!,"신설",#REF!,'대여소목록(20년도분 신설)_갑'!$C29,#REF!,'대여소목록(20년도분 신설)_갑'!$E$4,#REF!,'대여소목록(20년도분 신설)_갑'!$L$5)</f>
        <v>#REF!</v>
      </c>
      <c r="M29" s="20" t="e">
        <f t="shared" si="2"/>
        <v>#REF!</v>
      </c>
      <c r="N29" s="166" t="e">
        <f>SUMIFS(#REF!,#REF!,"신설",#REF!,'대여소목록(20년도분 신설)_갑'!$C29)</f>
        <v>#REF!</v>
      </c>
      <c r="O29" s="43" t="e">
        <f>SUMIFS(#REF!,#REF!,'대여소목록(20년도분 신설)_갑'!$C29,#REF!,'대여소목록(20년도분 신설)_갑'!$O$4:$V$4,#REF!,"신설",#REF!,"가능")</f>
        <v>#REF!</v>
      </c>
      <c r="P29" s="43" t="e">
        <f>SUMIFS(#REF!,#REF!,'대여소목록(20년도분 신설)_갑'!$C29,#REF!,'대여소목록(20년도분 신설)_갑'!$O$4,#REF!,'대여소목록(20년도분 신설)_갑'!$P$5,#REF!,"설치완료",#REF!,"신설")</f>
        <v>#REF!</v>
      </c>
      <c r="Q29" s="43" t="e">
        <f>SUMIFS(#REF!,#REF!,'대여소목록(20년도분 신설)_갑'!$C29,#REF!,'대여소목록(20년도분 신설)_갑'!$O$4,#REF!,'대여소목록(20년도분 신설)_갑'!$Q$5,#REF!,"신설")</f>
        <v>#REF!</v>
      </c>
      <c r="R29" s="43" t="e">
        <f>SUMIFS(#REF!,#REF!,'대여소목록(20년도분 신설)_갑'!$C29,#REF!,'대여소목록(20년도분 신설)_갑'!$O$4,#REF!,'대여소목록(20년도분 신설)_갑'!$R$5,#REF!,"신설")</f>
        <v>#REF!</v>
      </c>
      <c r="S29" s="43" t="e">
        <f>SUMIFS(#REF!,#REF!,'대여소목록(20년도분 신설)_갑'!$C29,#REF!,'대여소목록(20년도분 신설)_갑'!$O$4,#REF!,'대여소목록(20년도분 신설)_갑'!$S$5,#REF!,"신설")</f>
        <v>#REF!</v>
      </c>
      <c r="T29" s="43" t="e">
        <f>SUMIFS(#REF!,#REF!,'대여소목록(20년도분 신설)_갑'!$C29,#REF!,'대여소목록(20년도분 신설)_갑'!$O$4,#REF!,'대여소목록(20년도분 신설)_갑'!$T$5,#REF!,"신설")</f>
        <v>#REF!</v>
      </c>
      <c r="U29" s="42" t="e">
        <f t="shared" si="3"/>
        <v>#REF!</v>
      </c>
      <c r="V29" s="45" t="e">
        <f>SUMIFS(#REF!,#REF!,'대여소목록(20년도분 신설)_갑'!$C29,#REF!,'대여소목록(20년도분 신설)_갑'!$O$4,#REF!,'대여소목록(20년도분 신설)_갑'!$V$5,#REF!,"신설")</f>
        <v>#REF!</v>
      </c>
      <c r="W29" s="20" t="e">
        <f t="shared" si="4"/>
        <v>#REF!</v>
      </c>
      <c r="X29" s="46" t="e">
        <f>COUNTIFS(#REF!,"신설",#REF!,'대여소목록(20년도분 신설)_갑'!$C29,#REF!,'대여소목록(20년도분 신설)_갑'!$X$4,#REF!,'대여소목록(20년도분 신설)_갑'!$X$6)</f>
        <v>#REF!</v>
      </c>
      <c r="Y29" s="39" t="e">
        <f>COUNTIFS(#REF!,"신설",#REF!,'대여소목록(20년도분 신설)_갑'!$C29,#REF!,'대여소목록(20년도분 신설)_갑'!$X$4,#REF!,'대여소목록(20년도분 신설)_갑'!$Y$6)</f>
        <v>#REF!</v>
      </c>
      <c r="Z29" s="39" t="e">
        <f>COUNTIFS(#REF!,"신설",#REF!,'대여소목록(20년도분 신설)_갑'!$C29,#REF!,'대여소목록(20년도분 신설)_갑'!$Z$4,#REF!,'대여소목록(20년도분 신설)_갑'!$Z$6)</f>
        <v>#REF!</v>
      </c>
      <c r="AA29" s="39" t="e">
        <f>COUNTIFS(#REF!,"신설",#REF!,'대여소목록(20년도분 신설)_갑'!$C29,#REF!,'대여소목록(20년도분 신설)_갑'!$Z$4,#REF!,'대여소목록(20년도분 신설)_갑'!$AA$6)</f>
        <v>#REF!</v>
      </c>
      <c r="AB29" s="47"/>
      <c r="AC29" s="2"/>
    </row>
    <row r="30" spans="1:29" ht="26.25" customHeight="1">
      <c r="A30" s="40">
        <v>24</v>
      </c>
      <c r="B30" s="28" t="str">
        <f t="shared" si="0"/>
        <v>강남</v>
      </c>
      <c r="C30" s="41" t="s">
        <v>25</v>
      </c>
      <c r="D30" s="17" t="e">
        <f>COUNTIFS(#REF!,"신설",#REF!,'대여소목록(20년도분 신설)_갑'!$C30)</f>
        <v>#REF!</v>
      </c>
      <c r="E30" s="43" t="e">
        <f>COUNTIFS(#REF!,'대여소목록(20년도분 신설)_갑'!$C30,#REF!,'대여소목록(20년도분 신설)_갑'!$E$4:$L$4,#REF!,"신설",#REF!,"가능")</f>
        <v>#REF!</v>
      </c>
      <c r="F30" s="43" t="e">
        <f>COUNTIFS(#REF!,"신설",#REF!,'대여소목록(20년도분 신설)_갑'!$C30,#REF!,'대여소목록(20년도분 신설)_갑'!$E$4,#REF!,'대여소목록(20년도분 신설)_갑'!$F$5,#REF!,"설치완료")</f>
        <v>#REF!</v>
      </c>
      <c r="G30" s="43" t="e">
        <f>COUNTIFS(#REF!,"신설",#REF!,'대여소목록(20년도분 신설)_갑'!$C30,#REF!,'대여소목록(20년도분 신설)_갑'!$E$4,#REF!,'대여소목록(20년도분 신설)_갑'!$G$5)</f>
        <v>#REF!</v>
      </c>
      <c r="H30" s="43" t="e">
        <f>COUNTIFS(#REF!,"신설",#REF!,'대여소목록(20년도분 신설)_갑'!$C30,#REF!,'대여소목록(20년도분 신설)_갑'!$E$4,#REF!,'대여소목록(20년도분 신설)_갑'!$H$5)</f>
        <v>#REF!</v>
      </c>
      <c r="I30" s="43" t="e">
        <f>COUNTIFS(#REF!,"신설",#REF!,'대여소목록(20년도분 신설)_갑'!$C30,#REF!,'대여소목록(20년도분 신설)_갑'!$E$4,#REF!,'대여소목록(20년도분 신설)_갑'!$I$5)</f>
        <v>#REF!</v>
      </c>
      <c r="J30" s="43" t="e">
        <f>COUNTIFS(#REF!,"신설",#REF!,'대여소목록(20년도분 신설)_갑'!$C30,#REF!,'대여소목록(20년도분 신설)_갑'!$E$4,#REF!,'대여소목록(20년도분 신설)_갑'!$J$5)</f>
        <v>#REF!</v>
      </c>
      <c r="K30" s="42" t="e">
        <f t="shared" si="1"/>
        <v>#REF!</v>
      </c>
      <c r="L30" s="44" t="e">
        <f>COUNTIFS(#REF!,"신설",#REF!,'대여소목록(20년도분 신설)_갑'!$C30,#REF!,'대여소목록(20년도분 신설)_갑'!$E$4,#REF!,'대여소목록(20년도분 신설)_갑'!$L$5)</f>
        <v>#REF!</v>
      </c>
      <c r="M30" s="20" t="e">
        <f t="shared" si="2"/>
        <v>#REF!</v>
      </c>
      <c r="N30" s="166" t="e">
        <f>SUMIFS(#REF!,#REF!,"신설",#REF!,'대여소목록(20년도분 신설)_갑'!$C30)</f>
        <v>#REF!</v>
      </c>
      <c r="O30" s="43" t="e">
        <f>SUMIFS(#REF!,#REF!,'대여소목록(20년도분 신설)_갑'!$C30,#REF!,'대여소목록(20년도분 신설)_갑'!$O$4:$V$4,#REF!,"신설",#REF!,"가능")</f>
        <v>#REF!</v>
      </c>
      <c r="P30" s="43" t="e">
        <f>SUMIFS(#REF!,#REF!,'대여소목록(20년도분 신설)_갑'!$C30,#REF!,'대여소목록(20년도분 신설)_갑'!$O$4,#REF!,'대여소목록(20년도분 신설)_갑'!$P$5,#REF!,"설치완료",#REF!,"신설")</f>
        <v>#REF!</v>
      </c>
      <c r="Q30" s="43" t="e">
        <f>SUMIFS(#REF!,#REF!,'대여소목록(20년도분 신설)_갑'!$C30,#REF!,'대여소목록(20년도분 신설)_갑'!$O$4,#REF!,'대여소목록(20년도분 신설)_갑'!$Q$5,#REF!,"신설")</f>
        <v>#REF!</v>
      </c>
      <c r="R30" s="43" t="e">
        <f>SUMIFS(#REF!,#REF!,'대여소목록(20년도분 신설)_갑'!$C30,#REF!,'대여소목록(20년도분 신설)_갑'!$O$4,#REF!,'대여소목록(20년도분 신설)_갑'!$R$5,#REF!,"신설")</f>
        <v>#REF!</v>
      </c>
      <c r="S30" s="43" t="e">
        <f>SUMIFS(#REF!,#REF!,'대여소목록(20년도분 신설)_갑'!$C30,#REF!,'대여소목록(20년도분 신설)_갑'!$O$4,#REF!,'대여소목록(20년도분 신설)_갑'!$S$5,#REF!,"신설")</f>
        <v>#REF!</v>
      </c>
      <c r="T30" s="43" t="e">
        <f>SUMIFS(#REF!,#REF!,'대여소목록(20년도분 신설)_갑'!$C30,#REF!,'대여소목록(20년도분 신설)_갑'!$O$4,#REF!,'대여소목록(20년도분 신설)_갑'!$T$5,#REF!,"신설")</f>
        <v>#REF!</v>
      </c>
      <c r="U30" s="42" t="e">
        <f t="shared" si="3"/>
        <v>#REF!</v>
      </c>
      <c r="V30" s="45" t="e">
        <f>SUMIFS(#REF!,#REF!,'대여소목록(20년도분 신설)_갑'!$C30,#REF!,'대여소목록(20년도분 신설)_갑'!$O$4,#REF!,'대여소목록(20년도분 신설)_갑'!$V$5,#REF!,"신설")</f>
        <v>#REF!</v>
      </c>
      <c r="W30" s="20" t="e">
        <f t="shared" si="4"/>
        <v>#REF!</v>
      </c>
      <c r="X30" s="46" t="e">
        <f>COUNTIFS(#REF!,"신설",#REF!,'대여소목록(20년도분 신설)_갑'!$C30,#REF!,'대여소목록(20년도분 신설)_갑'!$X$4,#REF!,'대여소목록(20년도분 신설)_갑'!$X$6)</f>
        <v>#REF!</v>
      </c>
      <c r="Y30" s="39" t="e">
        <f>COUNTIFS(#REF!,"신설",#REF!,'대여소목록(20년도분 신설)_갑'!$C30,#REF!,'대여소목록(20년도분 신설)_갑'!$X$4,#REF!,'대여소목록(20년도분 신설)_갑'!$Y$6)</f>
        <v>#REF!</v>
      </c>
      <c r="Z30" s="39" t="e">
        <f>COUNTIFS(#REF!,"신설",#REF!,'대여소목록(20년도분 신설)_갑'!$C30,#REF!,'대여소목록(20년도분 신설)_갑'!$Z$4,#REF!,'대여소목록(20년도분 신설)_갑'!$Z$6)</f>
        <v>#REF!</v>
      </c>
      <c r="AA30" s="39" t="e">
        <f>COUNTIFS(#REF!,"신설",#REF!,'대여소목록(20년도분 신설)_갑'!$C30,#REF!,'대여소목록(20년도분 신설)_갑'!$Z$4,#REF!,'대여소목록(20년도분 신설)_갑'!$AA$6)</f>
        <v>#REF!</v>
      </c>
      <c r="AB30" s="47"/>
      <c r="AC30" s="2"/>
    </row>
    <row r="31" spans="1:29" ht="26.25" customHeight="1">
      <c r="A31" s="26">
        <v>25</v>
      </c>
      <c r="B31" s="27" t="str">
        <f>IF(OR($C31="강남구",$C31="강동구",$C31="강서구",$C31="관악구",$C31="구로구",$C31="금천구",$C31="동작구",$C31="서초구",$C31="송파구",$C31="양천구",$C31="영등포구"),"강남","강북")</f>
        <v>강남</v>
      </c>
      <c r="C31" s="27" t="s">
        <v>22</v>
      </c>
      <c r="D31" s="16" t="e">
        <f>COUNTIFS(#REF!,"신설",#REF!,'대여소목록(20년도분 신설)_갑'!$C31)</f>
        <v>#REF!</v>
      </c>
      <c r="E31" s="16" t="e">
        <f>COUNTIFS(#REF!,'대여소목록(20년도분 신설)_갑'!$C31,#REF!,'대여소목록(20년도분 신설)_갑'!$E$4:$L$4,#REF!,"신설",#REF!,"가능")</f>
        <v>#REF!</v>
      </c>
      <c r="F31" s="16" t="e">
        <f>COUNTIFS(#REF!,"신설",#REF!,'대여소목록(20년도분 신설)_갑'!$C31,#REF!,'대여소목록(20년도분 신설)_갑'!$E$4,#REF!,'대여소목록(20년도분 신설)_갑'!$F$5,#REF!,"설치완료")</f>
        <v>#REF!</v>
      </c>
      <c r="G31" s="16" t="e">
        <f>COUNTIFS(#REF!,"신설",#REF!,'대여소목록(20년도분 신설)_갑'!$C31,#REF!,'대여소목록(20년도분 신설)_갑'!$E$4,#REF!,'대여소목록(20년도분 신설)_갑'!$G$5)</f>
        <v>#REF!</v>
      </c>
      <c r="H31" s="16" t="e">
        <f>COUNTIFS(#REF!,"신설",#REF!,'대여소목록(20년도분 신설)_갑'!$C31,#REF!,'대여소목록(20년도분 신설)_갑'!$E$4,#REF!,'대여소목록(20년도분 신설)_갑'!$H$5)</f>
        <v>#REF!</v>
      </c>
      <c r="I31" s="16" t="e">
        <f>COUNTIFS(#REF!,"신설",#REF!,'대여소목록(20년도분 신설)_갑'!$C31,#REF!,'대여소목록(20년도분 신설)_갑'!$E$4,#REF!,'대여소목록(20년도분 신설)_갑'!$I$5)</f>
        <v>#REF!</v>
      </c>
      <c r="J31" s="16" t="e">
        <f>COUNTIFS(#REF!,"신설",#REF!,'대여소목록(20년도분 신설)_갑'!$C31,#REF!,'대여소목록(20년도분 신설)_갑'!$E$4,#REF!,'대여소목록(20년도분 신설)_갑'!$J$5)</f>
        <v>#REF!</v>
      </c>
      <c r="K31" s="30" t="e">
        <f t="shared" si="1"/>
        <v>#REF!</v>
      </c>
      <c r="L31" s="18" t="e">
        <f>COUNTIFS(#REF!,"신설",#REF!,'대여소목록(20년도분 신설)_갑'!$C31,#REF!,'대여소목록(20년도분 신설)_갑'!$E$4,#REF!,'대여소목록(20년도분 신설)_갑'!$L$5)</f>
        <v>#REF!</v>
      </c>
      <c r="M31" s="19" t="e">
        <f t="shared" si="2"/>
        <v>#REF!</v>
      </c>
      <c r="N31" s="16" t="e">
        <f>SUMIFS(#REF!,#REF!,"신설",#REF!,'대여소목록(20년도분 신설)_갑'!$C31)</f>
        <v>#REF!</v>
      </c>
      <c r="O31" s="16" t="e">
        <f>SUMIFS(#REF!,#REF!,'대여소목록(20년도분 신설)_갑'!$C31,#REF!,'대여소목록(20년도분 신설)_갑'!$O$4:$V$4,#REF!,"신설",#REF!,"가능")</f>
        <v>#REF!</v>
      </c>
      <c r="P31" s="16" t="e">
        <f>SUMIFS(#REF!,#REF!,'대여소목록(20년도분 신설)_갑'!$C31,#REF!,'대여소목록(20년도분 신설)_갑'!$O$4,#REF!,'대여소목록(20년도분 신설)_갑'!$P$5,#REF!,"설치완료",#REF!,"신설")</f>
        <v>#REF!</v>
      </c>
      <c r="Q31" s="16" t="e">
        <f>SUMIFS(#REF!,#REF!,'대여소목록(20년도분 신설)_갑'!$C31,#REF!,'대여소목록(20년도분 신설)_갑'!$O$4,#REF!,'대여소목록(20년도분 신설)_갑'!$Q$5,#REF!,"신설")</f>
        <v>#REF!</v>
      </c>
      <c r="R31" s="16" t="e">
        <f>SUMIFS(#REF!,#REF!,'대여소목록(20년도분 신설)_갑'!$C31,#REF!,'대여소목록(20년도분 신설)_갑'!$O$4,#REF!,'대여소목록(20년도분 신설)_갑'!$R$5,#REF!,"신설")</f>
        <v>#REF!</v>
      </c>
      <c r="S31" s="16" t="e">
        <f>SUMIFS(#REF!,#REF!,'대여소목록(20년도분 신설)_갑'!$C31,#REF!,'대여소목록(20년도분 신설)_갑'!$O$4,#REF!,'대여소목록(20년도분 신설)_갑'!$S$5,#REF!,"신설")</f>
        <v>#REF!</v>
      </c>
      <c r="T31" s="16" t="e">
        <f>SUMIFS(#REF!,#REF!,'대여소목록(20년도분 신설)_갑'!$C31,#REF!,'대여소목록(20년도분 신설)_갑'!$O$4,#REF!,'대여소목록(20년도분 신설)_갑'!$T$5,#REF!,"신설")</f>
        <v>#REF!</v>
      </c>
      <c r="U31" s="30" t="e">
        <f t="shared" si="3"/>
        <v>#REF!</v>
      </c>
      <c r="V31" s="21" t="e">
        <f>SUMIFS(#REF!,#REF!,'대여소목록(20년도분 신설)_갑'!$C31,#REF!,'대여소목록(20년도분 신설)_갑'!$O$4,#REF!,'대여소목록(20년도분 신설)_갑'!$V$5,#REF!,"신설")</f>
        <v>#REF!</v>
      </c>
      <c r="W31" s="19" t="e">
        <f t="shared" si="4"/>
        <v>#REF!</v>
      </c>
      <c r="X31" s="34" t="e">
        <f>COUNTIFS(#REF!,"신설",#REF!,'대여소목록(20년도분 신설)_갑'!$C31,#REF!,'대여소목록(20년도분 신설)_갑'!$X$4,#REF!,'대여소목록(20년도분 신설)_갑'!$X$6)</f>
        <v>#REF!</v>
      </c>
      <c r="Y31" s="35" t="e">
        <f>COUNTIFS(#REF!,"신설",#REF!,'대여소목록(20년도분 신설)_갑'!$C31,#REF!,'대여소목록(20년도분 신설)_갑'!$X$4,#REF!,'대여소목록(20년도분 신설)_갑'!$Y$6)</f>
        <v>#REF!</v>
      </c>
      <c r="Z31" s="35" t="e">
        <f>COUNTIFS(#REF!,"신설",#REF!,'대여소목록(20년도분 신설)_갑'!$C31,#REF!,'대여소목록(20년도분 신설)_갑'!$Z$4,#REF!,'대여소목록(20년도분 신설)_갑'!$Z$6)</f>
        <v>#REF!</v>
      </c>
      <c r="AA31" s="35" t="e">
        <f>COUNTIFS(#REF!,"신설",#REF!,'대여소목록(20년도분 신설)_갑'!$C31,#REF!,'대여소목록(20년도분 신설)_갑'!$Z$4,#REF!,'대여소목록(20년도분 신설)_갑'!$AA$6)</f>
        <v>#REF!</v>
      </c>
      <c r="AB31" s="36"/>
      <c r="AC31" s="2"/>
    </row>
    <row r="32" spans="1:29" ht="26.25" customHeight="1">
      <c r="A32" s="215" t="s">
        <v>4785</v>
      </c>
      <c r="B32" s="215"/>
      <c r="C32" s="215"/>
      <c r="D32" s="13" t="e">
        <f t="shared" ref="D32:W32" si="5">SUM(D7:D31)</f>
        <v>#REF!</v>
      </c>
      <c r="E32" s="13" t="e">
        <f t="shared" si="5"/>
        <v>#REF!</v>
      </c>
      <c r="F32" s="13" t="e">
        <f t="shared" si="5"/>
        <v>#REF!</v>
      </c>
      <c r="G32" s="13" t="e">
        <f t="shared" si="5"/>
        <v>#REF!</v>
      </c>
      <c r="H32" s="13" t="e">
        <f>SUM(H7:H31)</f>
        <v>#REF!</v>
      </c>
      <c r="I32" s="13" t="e">
        <f>SUM(I7:I31)</f>
        <v>#REF!</v>
      </c>
      <c r="J32" s="13" t="e">
        <f>SUM(J7:J31)</f>
        <v>#REF!</v>
      </c>
      <c r="K32" s="13" t="e">
        <f t="shared" si="5"/>
        <v>#REF!</v>
      </c>
      <c r="L32" s="23" t="e">
        <f t="shared" si="5"/>
        <v>#REF!</v>
      </c>
      <c r="M32" s="24" t="e">
        <f>SUM(M7:M31)</f>
        <v>#REF!</v>
      </c>
      <c r="N32" s="13" t="e">
        <f t="shared" si="5"/>
        <v>#REF!</v>
      </c>
      <c r="O32" s="13" t="e">
        <f t="shared" si="5"/>
        <v>#REF!</v>
      </c>
      <c r="P32" s="13" t="e">
        <f t="shared" si="5"/>
        <v>#REF!</v>
      </c>
      <c r="Q32" s="13" t="e">
        <f t="shared" si="5"/>
        <v>#REF!</v>
      </c>
      <c r="R32" s="13" t="e">
        <f>SUM(R7:R31)</f>
        <v>#REF!</v>
      </c>
      <c r="S32" s="13" t="e">
        <f>SUM(S7:S31)</f>
        <v>#REF!</v>
      </c>
      <c r="T32" s="13" t="e">
        <f>SUM(T7:T31)</f>
        <v>#REF!</v>
      </c>
      <c r="U32" s="13" t="e">
        <f t="shared" si="5"/>
        <v>#REF!</v>
      </c>
      <c r="V32" s="23" t="e">
        <f t="shared" si="5"/>
        <v>#REF!</v>
      </c>
      <c r="W32" s="25" t="e">
        <f t="shared" si="5"/>
        <v>#REF!</v>
      </c>
      <c r="X32" s="37" t="e">
        <f>SUM(X7:X31)</f>
        <v>#REF!</v>
      </c>
      <c r="Y32" s="38" t="e">
        <f>SUM(Y7:Y31)</f>
        <v>#REF!</v>
      </c>
      <c r="Z32" s="38" t="e">
        <f>SUM(Z7:Z31)</f>
        <v>#REF!</v>
      </c>
      <c r="AA32" s="38" t="e">
        <f>SUM(AA7:AA31)</f>
        <v>#REF!</v>
      </c>
      <c r="AB32" s="22"/>
      <c r="AC32" s="3"/>
    </row>
    <row r="33" spans="1:28" ht="31.5" customHeight="1">
      <c r="A33" s="14"/>
      <c r="B33" s="14"/>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ht="31.5" customHeight="1"/>
    <row r="35" spans="1:28" ht="31.5" customHeight="1"/>
    <row r="36" spans="1:28" ht="31.5" customHeight="1"/>
    <row r="37" spans="1:28" ht="31.5" customHeight="1"/>
    <row r="38" spans="1:28" ht="31.5" customHeight="1"/>
    <row r="39" spans="1:28" ht="31.5" customHeight="1"/>
    <row r="40" spans="1:28" ht="31.5" customHeight="1"/>
    <row r="41" spans="1:28" ht="31.5" customHeight="1"/>
    <row r="42" spans="1:28" ht="31.5" customHeight="1"/>
    <row r="43" spans="1:28" ht="31.5" customHeight="1"/>
    <row r="44" spans="1:28" ht="31.5" customHeight="1"/>
    <row r="45" spans="1:28" ht="31.5" customHeight="1"/>
    <row r="46" spans="1:28" ht="31.5" customHeight="1"/>
    <row r="47" spans="1:28" ht="31.5" customHeight="1"/>
    <row r="48" spans="1:28" ht="31.5" customHeight="1"/>
    <row r="49" ht="31.5" customHeight="1"/>
    <row r="50" ht="31.5" customHeight="1"/>
    <row r="51" ht="31.5" customHeight="1"/>
    <row r="52" ht="31.5" customHeight="1"/>
    <row r="53" ht="31.5" customHeight="1"/>
    <row r="54" ht="31.5" customHeight="1"/>
    <row r="55" ht="31.5" customHeight="1"/>
    <row r="56" ht="31.5" customHeight="1"/>
    <row r="57" ht="31.5" customHeight="1"/>
    <row r="58" ht="31.5" customHeight="1"/>
    <row r="59" ht="31.5" customHeight="1"/>
    <row r="60" ht="31.5" customHeight="1"/>
    <row r="61" ht="31.5" customHeight="1"/>
    <row r="62" ht="31.5" customHeight="1"/>
    <row r="63" ht="31.5" customHeight="1"/>
    <row r="64" ht="31.5" customHeight="1"/>
    <row r="65" ht="31.5" customHeight="1"/>
    <row r="66" ht="31.5" customHeight="1"/>
    <row r="67" ht="31.5" customHeight="1"/>
    <row r="68" ht="31.5" customHeight="1"/>
    <row r="69" ht="31.5" customHeight="1"/>
    <row r="70" ht="31.5" customHeight="1"/>
    <row r="71" ht="31.5" customHeight="1"/>
    <row r="72" ht="31.5" customHeight="1"/>
    <row r="73" ht="31.5" customHeight="1"/>
    <row r="74" ht="31.5" customHeight="1"/>
    <row r="75" ht="31.5" customHeight="1"/>
    <row r="76" ht="31.5" customHeight="1"/>
    <row r="77" ht="31.5" customHeight="1"/>
    <row r="78" ht="31.5" customHeight="1"/>
    <row r="79" ht="31.5" customHeight="1"/>
    <row r="80" ht="31.5" customHeight="1"/>
    <row r="81" ht="31.5" customHeight="1"/>
    <row r="82" ht="31.5" customHeight="1"/>
    <row r="83" ht="31.5" customHeight="1"/>
    <row r="84" ht="31.5" customHeight="1"/>
    <row r="85" ht="31.5" customHeight="1"/>
    <row r="86" ht="31.5" customHeight="1"/>
    <row r="87" ht="31.5" customHeight="1"/>
    <row r="88" ht="31.5" customHeight="1"/>
    <row r="89" ht="31.5" customHeight="1"/>
    <row r="90" ht="31.5" customHeight="1"/>
    <row r="91" ht="31.5" customHeight="1"/>
    <row r="92" ht="31.5" customHeight="1"/>
    <row r="93" ht="31.5" customHeight="1"/>
    <row r="94" ht="31.5" customHeight="1"/>
    <row r="95" ht="31.5" customHeight="1"/>
    <row r="96"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row r="122" ht="31.5" customHeight="1"/>
    <row r="123" ht="31.5" customHeight="1"/>
    <row r="124" ht="31.5" customHeight="1"/>
    <row r="125" ht="31.5" customHeight="1"/>
    <row r="126" ht="31.5" customHeight="1"/>
    <row r="127" ht="31.5" customHeight="1"/>
    <row r="128" ht="31.5" customHeight="1"/>
    <row r="129" ht="31.5" customHeight="1"/>
    <row r="130" ht="31.5" customHeight="1"/>
    <row r="131" ht="31.5" customHeight="1"/>
    <row r="132" ht="31.5" customHeight="1"/>
    <row r="133" ht="31.5" customHeight="1"/>
    <row r="134" ht="31.5" customHeight="1"/>
    <row r="135" ht="31.5" customHeight="1"/>
    <row r="136" ht="31.5" customHeight="1"/>
    <row r="137" ht="31.5" customHeight="1"/>
    <row r="138" ht="31.5" customHeight="1"/>
    <row r="139" ht="31.5" customHeight="1"/>
    <row r="140" ht="31.5" customHeight="1"/>
    <row r="141" ht="31.5" customHeight="1"/>
    <row r="142" ht="31.5" customHeight="1"/>
    <row r="143" ht="31.5" customHeight="1"/>
    <row r="144" ht="31.5" customHeight="1"/>
    <row r="145" ht="31.5" customHeight="1"/>
    <row r="146" ht="31.5" customHeight="1"/>
    <row r="147" ht="31.5" customHeight="1"/>
    <row r="148" ht="31.5" customHeight="1"/>
    <row r="149" ht="31.5" customHeight="1"/>
    <row r="150" ht="31.5" customHeight="1"/>
    <row r="151" ht="31.5" customHeight="1"/>
    <row r="152" ht="31.5" customHeight="1"/>
    <row r="153" ht="31.5" customHeight="1"/>
    <row r="154" ht="31.5" customHeight="1"/>
    <row r="155" ht="31.5" customHeight="1"/>
    <row r="156" ht="31.5" customHeight="1"/>
    <row r="157" ht="31.5" customHeight="1"/>
    <row r="158" ht="31.5" customHeight="1"/>
    <row r="159" ht="31.5" customHeight="1"/>
    <row r="160" ht="31.5" customHeight="1"/>
    <row r="161" ht="31.5" customHeight="1"/>
    <row r="162" ht="31.5" customHeight="1"/>
    <row r="163" ht="31.5" customHeight="1"/>
    <row r="164" ht="31.5" customHeight="1"/>
    <row r="165" ht="31.5" customHeight="1"/>
    <row r="166" ht="31.5" customHeight="1"/>
    <row r="167" ht="31.5" customHeight="1"/>
    <row r="168" ht="31.5" customHeight="1"/>
    <row r="169" ht="31.5" customHeight="1"/>
    <row r="170" ht="31.5" customHeight="1"/>
    <row r="171" ht="31.5" customHeight="1"/>
    <row r="172" ht="31.5" customHeight="1"/>
    <row r="173" ht="31.5" customHeight="1"/>
    <row r="174" ht="31.5" customHeight="1"/>
    <row r="175" ht="31.5" customHeight="1"/>
    <row r="176" ht="31.5" customHeight="1"/>
    <row r="177" ht="31.5" customHeight="1"/>
    <row r="178" ht="31.5" customHeight="1"/>
    <row r="179" ht="31.5" customHeight="1"/>
    <row r="180" ht="31.5" customHeight="1"/>
    <row r="181" ht="31.5" customHeight="1"/>
    <row r="182" ht="31.5" customHeight="1"/>
    <row r="183" ht="31.5" customHeight="1"/>
    <row r="184" ht="31.5" customHeight="1"/>
    <row r="185" ht="31.5" customHeight="1"/>
    <row r="186" ht="31.5" customHeight="1"/>
    <row r="187" ht="31.5" customHeight="1"/>
    <row r="188" ht="31.5" customHeight="1"/>
    <row r="189" ht="31.5" customHeight="1"/>
    <row r="190" ht="31.5" customHeight="1"/>
    <row r="191" ht="31.5" customHeight="1"/>
    <row r="192" ht="31.5" customHeight="1"/>
    <row r="193" ht="31.5" customHeight="1"/>
    <row r="194" ht="31.5" customHeight="1"/>
    <row r="195" ht="31.5" customHeight="1"/>
    <row r="196" ht="31.5" customHeight="1"/>
    <row r="197" ht="31.5" customHeight="1"/>
    <row r="198" ht="31.5" customHeight="1"/>
    <row r="199" ht="31.5" customHeight="1"/>
    <row r="200" ht="31.5" customHeight="1"/>
    <row r="201" ht="31.5" customHeight="1"/>
    <row r="202" ht="31.5" customHeight="1"/>
    <row r="203" ht="31.5" customHeight="1"/>
    <row r="204" ht="31.5" customHeight="1"/>
    <row r="205" ht="31.5" customHeight="1"/>
    <row r="206" ht="31.5" customHeight="1"/>
    <row r="207" ht="31.5" customHeight="1"/>
    <row r="208" ht="31.5" customHeight="1"/>
    <row r="209" ht="31.5" customHeight="1"/>
    <row r="210" ht="31.5" customHeight="1"/>
    <row r="211" ht="31.5" customHeight="1"/>
    <row r="212" ht="31.5" customHeight="1"/>
    <row r="213" ht="31.5" customHeight="1"/>
    <row r="214" ht="31.5" customHeight="1"/>
    <row r="215" ht="31.5" customHeight="1"/>
    <row r="216" ht="31.5" customHeight="1"/>
    <row r="217" ht="31.5" customHeight="1"/>
    <row r="218" ht="31.5" customHeight="1"/>
    <row r="219" ht="31.5" customHeight="1"/>
    <row r="220" ht="31.5" customHeight="1"/>
    <row r="221" ht="31.5" customHeight="1"/>
    <row r="222" ht="31.5" customHeight="1"/>
    <row r="223" ht="31.5" customHeight="1"/>
    <row r="224" ht="31.5" customHeight="1"/>
    <row r="225" ht="31.5" customHeight="1"/>
    <row r="226" ht="31.5" customHeight="1"/>
    <row r="227" ht="31.5" customHeight="1"/>
    <row r="228" ht="31.5" customHeight="1"/>
    <row r="229" ht="31.5" customHeight="1"/>
    <row r="230" ht="31.5" customHeight="1"/>
    <row r="231" ht="31.5" customHeight="1"/>
    <row r="232" ht="31.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autoFilter ref="A3:AB33"/>
  <mergeCells count="33">
    <mergeCell ref="D4:D6"/>
    <mergeCell ref="N4:N6"/>
    <mergeCell ref="A32:C32"/>
    <mergeCell ref="E4:L4"/>
    <mergeCell ref="E5:E6"/>
    <mergeCell ref="K5:K6"/>
    <mergeCell ref="L5:L6"/>
    <mergeCell ref="I5:I6"/>
    <mergeCell ref="O4:V4"/>
    <mergeCell ref="O5:O6"/>
    <mergeCell ref="Q5:Q6"/>
    <mergeCell ref="R5:R6"/>
    <mergeCell ref="T5:T6"/>
    <mergeCell ref="U5:U6"/>
    <mergeCell ref="V5:V6"/>
    <mergeCell ref="P5:P6"/>
    <mergeCell ref="S5:S6"/>
    <mergeCell ref="X4:Y5"/>
    <mergeCell ref="F5:F6"/>
    <mergeCell ref="G5:G6"/>
    <mergeCell ref="H5:H6"/>
    <mergeCell ref="A1:AB1"/>
    <mergeCell ref="A3:A6"/>
    <mergeCell ref="B3:B6"/>
    <mergeCell ref="C3:C6"/>
    <mergeCell ref="D3:M3"/>
    <mergeCell ref="N3:W3"/>
    <mergeCell ref="X3:AA3"/>
    <mergeCell ref="AB3:AB6"/>
    <mergeCell ref="Z4:AA5"/>
    <mergeCell ref="M4:M6"/>
    <mergeCell ref="W4:W6"/>
    <mergeCell ref="J5:J6"/>
  </mergeCells>
  <phoneticPr fontId="49" type="noConversion"/>
  <conditionalFormatting sqref="M7:M31">
    <cfRule type="dataBar" priority="1">
      <dataBar>
        <cfvo type="min"/>
        <cfvo type="max"/>
        <color rgb="FF638EC6"/>
      </dataBar>
      <extLst>
        <ext xmlns:x14="http://schemas.microsoft.com/office/spreadsheetml/2009/9/main" uri="{B025F937-C7B1-47D3-B67F-A62EFF666E3E}">
          <x14:id>{BE40584B-B916-48D3-B14A-6D3257C15D31}</x14:id>
        </ext>
      </extLst>
    </cfRule>
  </conditionalFormatting>
  <dataValidations disablePrompts="1" count="1">
    <dataValidation type="list" allowBlank="1" showInputMessage="1" showErrorMessage="1" sqref="B7:B31">
      <formula1>"강남,강북"</formula1>
    </dataValidation>
  </dataValidations>
  <pageMargins left="0.25" right="0.25" top="0.75" bottom="0.75" header="0" footer="0"/>
  <pageSetup paperSize="8" orientation="landscape"/>
  <extLst>
    <ext xmlns:x14="http://schemas.microsoft.com/office/spreadsheetml/2009/9/main" uri="{78C0D931-6437-407d-A8EE-F0AAD7539E65}">
      <x14:conditionalFormattings>
        <x14:conditionalFormatting xmlns:xm="http://schemas.microsoft.com/office/excel/2006/main">
          <x14:cfRule type="dataBar" id="{BE40584B-B916-48D3-B14A-6D3257C15D31}">
            <x14:dataBar minLength="0" maxLength="100" gradient="0">
              <x14:cfvo type="autoMin"/>
              <x14:cfvo type="autoMax"/>
              <x14:negativeFillColor rgb="FFFF0000"/>
              <x14:axisColor rgb="FF000000"/>
            </x14:dataBar>
          </x14:cfRule>
          <xm:sqref>M7:M31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587"/>
  <sheetViews>
    <sheetView tabSelected="1" zoomScaleNormal="100" zoomScaleSheetLayoutView="75" workbookViewId="0">
      <selection activeCell="H7" sqref="G7:H7"/>
    </sheetView>
  </sheetViews>
  <sheetFormatPr defaultColWidth="9" defaultRowHeight="13.8"/>
  <cols>
    <col min="1" max="1" width="21.8984375" customWidth="1"/>
    <col min="3" max="3" width="14.59765625" customWidth="1"/>
    <col min="4" max="4" width="15" customWidth="1"/>
  </cols>
  <sheetData>
    <row r="1" spans="1:4" s="15" customFormat="1" ht="14.4">
      <c r="A1" s="10" t="s">
        <v>5225</v>
      </c>
      <c r="B1" s="10" t="s">
        <v>5226</v>
      </c>
      <c r="C1" s="10" t="s">
        <v>5227</v>
      </c>
      <c r="D1" s="10" t="s">
        <v>5228</v>
      </c>
    </row>
    <row r="2" spans="1:4" ht="13.8" customHeight="1">
      <c r="A2" s="167" t="s">
        <v>75</v>
      </c>
      <c r="B2" s="168" t="s">
        <v>10</v>
      </c>
      <c r="C2" s="169">
        <v>37.5556488</v>
      </c>
      <c r="D2" s="169">
        <v>126.91062927</v>
      </c>
    </row>
    <row r="3" spans="1:4" ht="14.4">
      <c r="A3" s="167" t="s">
        <v>76</v>
      </c>
      <c r="B3" s="168" t="s">
        <v>10</v>
      </c>
      <c r="C3" s="169">
        <v>37.55495071</v>
      </c>
      <c r="D3" s="169">
        <v>126.91083527000001</v>
      </c>
    </row>
    <row r="4" spans="1:4" ht="14.4">
      <c r="A4" s="167" t="s">
        <v>78</v>
      </c>
      <c r="B4" s="168" t="s">
        <v>10</v>
      </c>
      <c r="C4" s="169">
        <v>37.550628660000001</v>
      </c>
      <c r="D4" s="169">
        <v>126.91498566</v>
      </c>
    </row>
    <row r="5" spans="1:4" ht="13.8" customHeight="1">
      <c r="A5" s="167" t="s">
        <v>77</v>
      </c>
      <c r="B5" s="168" t="s">
        <v>10</v>
      </c>
      <c r="C5" s="169">
        <v>37.550006869999997</v>
      </c>
      <c r="D5" s="169">
        <v>126.91482544</v>
      </c>
    </row>
    <row r="6" spans="1:4" ht="14.4">
      <c r="A6" s="167" t="s">
        <v>79</v>
      </c>
      <c r="B6" s="168" t="s">
        <v>10</v>
      </c>
      <c r="C6" s="169">
        <v>37.548645020000002</v>
      </c>
      <c r="D6" s="169">
        <v>126.91282654</v>
      </c>
    </row>
    <row r="7" spans="1:4" ht="14.4">
      <c r="A7" s="167" t="s">
        <v>70</v>
      </c>
      <c r="B7" s="168" t="s">
        <v>10</v>
      </c>
      <c r="C7" s="169">
        <v>37.557510379999997</v>
      </c>
      <c r="D7" s="169">
        <v>126.91850281000001</v>
      </c>
    </row>
    <row r="8" spans="1:4" ht="14.4">
      <c r="A8" s="167" t="s">
        <v>260</v>
      </c>
      <c r="B8" s="168" t="s">
        <v>10</v>
      </c>
      <c r="C8" s="169">
        <v>37.552745819999998</v>
      </c>
      <c r="D8" s="169">
        <v>126.91861725</v>
      </c>
    </row>
    <row r="9" spans="1:4" ht="14.4">
      <c r="A9" s="167" t="s">
        <v>258</v>
      </c>
      <c r="B9" s="168" t="s">
        <v>10</v>
      </c>
      <c r="C9" s="169">
        <v>37.547691350000001</v>
      </c>
      <c r="D9" s="169">
        <v>126.91998291</v>
      </c>
    </row>
    <row r="10" spans="1:4" ht="14.4">
      <c r="A10" s="167" t="s">
        <v>80</v>
      </c>
      <c r="B10" s="168" t="s">
        <v>10</v>
      </c>
      <c r="C10" s="169">
        <v>37.547870639999999</v>
      </c>
      <c r="D10" s="169">
        <v>126.92353058</v>
      </c>
    </row>
    <row r="11" spans="1:4" ht="14.4">
      <c r="A11" s="167" t="s">
        <v>237</v>
      </c>
      <c r="B11" s="168" t="s">
        <v>10</v>
      </c>
      <c r="C11" s="169">
        <v>37.549201969999999</v>
      </c>
      <c r="D11" s="169">
        <v>126.92320251</v>
      </c>
    </row>
    <row r="12" spans="1:4" ht="14.4">
      <c r="A12" s="167" t="s">
        <v>71</v>
      </c>
      <c r="B12" s="168" t="s">
        <v>10</v>
      </c>
      <c r="C12" s="169">
        <v>37.557498930000001</v>
      </c>
      <c r="D12" s="169">
        <v>126.92380523999999</v>
      </c>
    </row>
    <row r="13" spans="1:4" ht="14.4">
      <c r="A13" s="167" t="s">
        <v>72</v>
      </c>
      <c r="B13" s="168" t="s">
        <v>10</v>
      </c>
      <c r="C13" s="169">
        <v>37.557060239999998</v>
      </c>
      <c r="D13" s="169">
        <v>126.92442321999999</v>
      </c>
    </row>
    <row r="14" spans="1:4" ht="14.4">
      <c r="A14" s="167" t="s">
        <v>82</v>
      </c>
      <c r="B14" s="168" t="s">
        <v>255</v>
      </c>
      <c r="C14" s="169">
        <v>37.558933260000003</v>
      </c>
      <c r="D14" s="169">
        <v>126.92711638999999</v>
      </c>
    </row>
    <row r="15" spans="1:4" ht="14.4">
      <c r="A15" s="167" t="s">
        <v>81</v>
      </c>
      <c r="B15" s="168" t="s">
        <v>255</v>
      </c>
      <c r="C15" s="169">
        <v>37.564540860000001</v>
      </c>
      <c r="D15" s="169">
        <v>126.92707061999999</v>
      </c>
    </row>
    <row r="16" spans="1:4" ht="14.4">
      <c r="A16" s="167" t="s">
        <v>240</v>
      </c>
      <c r="B16" s="168" t="s">
        <v>255</v>
      </c>
      <c r="C16" s="169">
        <v>37.591159820000001</v>
      </c>
      <c r="D16" s="169">
        <v>126.94132996</v>
      </c>
    </row>
    <row r="17" spans="1:4" ht="14.4">
      <c r="A17" s="167" t="s">
        <v>83</v>
      </c>
      <c r="B17" s="168" t="s">
        <v>10</v>
      </c>
      <c r="C17" s="169">
        <v>37.547733309999998</v>
      </c>
      <c r="D17" s="169">
        <v>126.93176269999999</v>
      </c>
    </row>
    <row r="18" spans="1:4" ht="14.4">
      <c r="A18" s="167" t="s">
        <v>261</v>
      </c>
      <c r="B18" s="168" t="s">
        <v>10</v>
      </c>
      <c r="C18" s="169">
        <v>37.545284270000003</v>
      </c>
      <c r="D18" s="169">
        <v>126.93105316</v>
      </c>
    </row>
    <row r="19" spans="1:4" ht="14.4">
      <c r="A19" s="167" t="s">
        <v>238</v>
      </c>
      <c r="B19" s="168" t="s">
        <v>10</v>
      </c>
      <c r="C19" s="169">
        <v>37.545242309999999</v>
      </c>
      <c r="D19" s="169">
        <v>126.93411254999999</v>
      </c>
    </row>
    <row r="20" spans="1:4" ht="14.4">
      <c r="A20" s="167" t="s">
        <v>259</v>
      </c>
      <c r="B20" s="168" t="s">
        <v>10</v>
      </c>
      <c r="C20" s="169">
        <v>37.54976654</v>
      </c>
      <c r="D20" s="169">
        <v>126.93317413</v>
      </c>
    </row>
    <row r="21" spans="1:4" ht="14.4">
      <c r="A21" s="167" t="s">
        <v>84</v>
      </c>
      <c r="B21" s="168" t="s">
        <v>10</v>
      </c>
      <c r="C21" s="169">
        <v>37.547458650000003</v>
      </c>
      <c r="D21" s="169">
        <v>126.93837738000001</v>
      </c>
    </row>
    <row r="22" spans="1:4" ht="14.4">
      <c r="A22" s="167" t="s">
        <v>248</v>
      </c>
      <c r="B22" s="168" t="s">
        <v>255</v>
      </c>
      <c r="C22" s="169">
        <v>37.59432983</v>
      </c>
      <c r="D22" s="169">
        <v>126.94738769999999</v>
      </c>
    </row>
    <row r="23" spans="1:4" ht="14.4">
      <c r="A23" s="167" t="s">
        <v>87</v>
      </c>
      <c r="B23" s="168" t="s">
        <v>10</v>
      </c>
      <c r="C23" s="169">
        <v>37.551139829999997</v>
      </c>
      <c r="D23" s="169">
        <v>126.93698883</v>
      </c>
    </row>
    <row r="24" spans="1:4" ht="14.4">
      <c r="A24" s="167" t="s">
        <v>86</v>
      </c>
      <c r="B24" s="168" t="s">
        <v>10</v>
      </c>
      <c r="C24" s="169">
        <v>37.549484249999999</v>
      </c>
      <c r="D24" s="169">
        <v>126.93894958</v>
      </c>
    </row>
    <row r="25" spans="1:4" ht="14.4">
      <c r="A25" s="167" t="s">
        <v>85</v>
      </c>
      <c r="B25" s="168" t="s">
        <v>10</v>
      </c>
      <c r="C25" s="169">
        <v>37.550411220000001</v>
      </c>
      <c r="D25" s="169">
        <v>126.94384766</v>
      </c>
    </row>
    <row r="26" spans="1:4" ht="14.4">
      <c r="A26" s="167" t="s">
        <v>249</v>
      </c>
      <c r="B26" s="168" t="s">
        <v>10</v>
      </c>
      <c r="C26" s="169">
        <v>37.553520200000001</v>
      </c>
      <c r="D26" s="169">
        <v>126.93695068</v>
      </c>
    </row>
    <row r="27" spans="1:4" ht="14.4">
      <c r="A27" s="167" t="s">
        <v>65</v>
      </c>
      <c r="B27" s="168" t="s">
        <v>255</v>
      </c>
      <c r="C27" s="169">
        <v>37.555496220000002</v>
      </c>
      <c r="D27" s="169">
        <v>126.93634032999999</v>
      </c>
    </row>
    <row r="28" spans="1:4" ht="14.4">
      <c r="A28" s="167" t="s">
        <v>67</v>
      </c>
      <c r="B28" s="168" t="s">
        <v>10</v>
      </c>
      <c r="C28" s="169">
        <v>37.555053710000003</v>
      </c>
      <c r="D28" s="169">
        <v>126.93756866</v>
      </c>
    </row>
    <row r="29" spans="1:4" ht="14.4">
      <c r="A29" s="167" t="s">
        <v>66</v>
      </c>
      <c r="B29" s="168" t="s">
        <v>10</v>
      </c>
      <c r="C29" s="169">
        <v>37.554859159999999</v>
      </c>
      <c r="D29" s="169">
        <v>126.93615723000001</v>
      </c>
    </row>
    <row r="30" spans="1:4" ht="14.4">
      <c r="A30" s="167" t="s">
        <v>242</v>
      </c>
      <c r="B30" s="168" t="s">
        <v>255</v>
      </c>
      <c r="C30" s="169">
        <v>37.584171300000001</v>
      </c>
      <c r="D30" s="169">
        <v>126.91110229</v>
      </c>
    </row>
    <row r="31" spans="1:4" ht="14.4">
      <c r="A31" s="167" t="s">
        <v>254</v>
      </c>
      <c r="B31" s="168" t="s">
        <v>255</v>
      </c>
      <c r="C31" s="169">
        <v>37.58203125</v>
      </c>
      <c r="D31" s="169">
        <v>126.90899657999999</v>
      </c>
    </row>
    <row r="32" spans="1:4" ht="14.4">
      <c r="A32" s="167" t="s">
        <v>256</v>
      </c>
      <c r="B32" s="168" t="s">
        <v>255</v>
      </c>
      <c r="C32" s="169">
        <v>37.557891849999997</v>
      </c>
      <c r="D32" s="169">
        <v>126.93807983000001</v>
      </c>
    </row>
    <row r="33" spans="1:4" ht="14.4">
      <c r="A33" s="167" t="s">
        <v>89</v>
      </c>
      <c r="B33" s="168" t="s">
        <v>255</v>
      </c>
      <c r="C33" s="169">
        <v>37.559101099999999</v>
      </c>
      <c r="D33" s="169">
        <v>126.93917847</v>
      </c>
    </row>
    <row r="34" spans="1:4" ht="14.4">
      <c r="A34" s="167" t="s">
        <v>88</v>
      </c>
      <c r="B34" s="168" t="s">
        <v>255</v>
      </c>
      <c r="C34" s="169">
        <v>37.556812290000003</v>
      </c>
      <c r="D34" s="169">
        <v>126.94318389999999</v>
      </c>
    </row>
    <row r="35" spans="1:4" ht="14.4">
      <c r="A35" s="167" t="s">
        <v>68</v>
      </c>
      <c r="B35" s="168" t="s">
        <v>255</v>
      </c>
      <c r="C35" s="169">
        <v>37.559177400000003</v>
      </c>
      <c r="D35" s="169">
        <v>126.93452454</v>
      </c>
    </row>
    <row r="36" spans="1:4" ht="14.4">
      <c r="A36" s="167" t="s">
        <v>90</v>
      </c>
      <c r="B36" s="168" t="s">
        <v>255</v>
      </c>
      <c r="C36" s="169">
        <v>37.559795379999997</v>
      </c>
      <c r="D36" s="169">
        <v>126.93447876</v>
      </c>
    </row>
    <row r="37" spans="1:4" ht="14.4">
      <c r="A37" s="167" t="s">
        <v>243</v>
      </c>
      <c r="B37" s="168" t="s">
        <v>255</v>
      </c>
      <c r="C37" s="169">
        <v>37.560009000000001</v>
      </c>
      <c r="D37" s="169">
        <v>126.94073486000001</v>
      </c>
    </row>
    <row r="38" spans="1:4" ht="14.4">
      <c r="A38" s="167" t="s">
        <v>91</v>
      </c>
      <c r="B38" s="168" t="s">
        <v>255</v>
      </c>
      <c r="C38" s="169">
        <v>37.562381739999999</v>
      </c>
      <c r="D38" s="169">
        <v>126.93264771</v>
      </c>
    </row>
    <row r="39" spans="1:4" ht="14.4">
      <c r="A39" s="167" t="s">
        <v>94</v>
      </c>
      <c r="B39" s="168" t="s">
        <v>10</v>
      </c>
      <c r="C39" s="169">
        <v>37.557201390000003</v>
      </c>
      <c r="D39" s="169">
        <v>126.95566559</v>
      </c>
    </row>
    <row r="40" spans="1:4" ht="14.4">
      <c r="A40" s="167" t="s">
        <v>92</v>
      </c>
      <c r="B40" s="168" t="s">
        <v>10</v>
      </c>
      <c r="C40" s="169">
        <v>37.544578549999997</v>
      </c>
      <c r="D40" s="169">
        <v>126.95021819999999</v>
      </c>
    </row>
    <row r="41" spans="1:4" ht="14.4">
      <c r="A41" s="167" t="s">
        <v>93</v>
      </c>
      <c r="B41" s="168" t="s">
        <v>10</v>
      </c>
      <c r="C41" s="169">
        <v>37.543579100000002</v>
      </c>
      <c r="D41" s="169">
        <v>126.95132446</v>
      </c>
    </row>
    <row r="42" spans="1:4" ht="14.4">
      <c r="A42" s="167" t="s">
        <v>95</v>
      </c>
      <c r="B42" s="168" t="s">
        <v>10</v>
      </c>
      <c r="C42" s="169">
        <v>37.544250490000003</v>
      </c>
      <c r="D42" s="169">
        <v>126.95163727000001</v>
      </c>
    </row>
    <row r="43" spans="1:4" ht="14.4">
      <c r="A43" s="167" t="s">
        <v>96</v>
      </c>
      <c r="B43" s="168" t="s">
        <v>10</v>
      </c>
      <c r="C43" s="169">
        <v>37.539936070000003</v>
      </c>
      <c r="D43" s="169">
        <v>126.94582367</v>
      </c>
    </row>
    <row r="44" spans="1:4" ht="14.4">
      <c r="A44" s="167" t="s">
        <v>97</v>
      </c>
      <c r="B44" s="168" t="s">
        <v>10</v>
      </c>
      <c r="C44" s="169">
        <v>37.539272310000001</v>
      </c>
      <c r="D44" s="169">
        <v>126.94591522</v>
      </c>
    </row>
    <row r="45" spans="1:4" ht="14.4">
      <c r="A45" s="167" t="s">
        <v>100</v>
      </c>
      <c r="B45" s="168" t="s">
        <v>10</v>
      </c>
      <c r="C45" s="169">
        <v>37.542346950000002</v>
      </c>
      <c r="D45" s="169">
        <v>126.94302368</v>
      </c>
    </row>
    <row r="46" spans="1:4" ht="14.4">
      <c r="A46" s="167" t="s">
        <v>98</v>
      </c>
      <c r="B46" s="168" t="s">
        <v>10</v>
      </c>
      <c r="C46" s="169">
        <v>37.55295563</v>
      </c>
      <c r="D46" s="169">
        <v>126.93434143</v>
      </c>
    </row>
    <row r="47" spans="1:4" ht="14.4">
      <c r="A47" s="167" t="s">
        <v>99</v>
      </c>
      <c r="B47" s="168" t="s">
        <v>10</v>
      </c>
      <c r="C47" s="169">
        <v>37.564697270000003</v>
      </c>
      <c r="D47" s="169">
        <v>126.91261292</v>
      </c>
    </row>
    <row r="48" spans="1:4" ht="14.4">
      <c r="A48" s="167" t="s">
        <v>239</v>
      </c>
      <c r="B48" s="168" t="s">
        <v>10</v>
      </c>
      <c r="C48" s="169">
        <v>37.560909270000003</v>
      </c>
      <c r="D48" s="169">
        <v>126.90549469</v>
      </c>
    </row>
    <row r="49" spans="1:4" ht="14.4">
      <c r="A49" s="167" t="s">
        <v>103</v>
      </c>
      <c r="B49" s="168" t="s">
        <v>10</v>
      </c>
      <c r="C49" s="169">
        <v>37.568294530000003</v>
      </c>
      <c r="D49" s="169">
        <v>126.91504669</v>
      </c>
    </row>
    <row r="50" spans="1:4" ht="14.4">
      <c r="A50" s="167" t="s">
        <v>101</v>
      </c>
      <c r="B50" s="168" t="s">
        <v>10</v>
      </c>
      <c r="C50" s="169">
        <v>37.549903870000001</v>
      </c>
      <c r="D50" s="169">
        <v>126.95514679</v>
      </c>
    </row>
    <row r="51" spans="1:4" ht="14.4">
      <c r="A51" s="167" t="s">
        <v>102</v>
      </c>
      <c r="B51" s="168" t="s">
        <v>10</v>
      </c>
      <c r="C51" s="169">
        <v>37.553001399999999</v>
      </c>
      <c r="D51" s="169">
        <v>126.95668793</v>
      </c>
    </row>
    <row r="52" spans="1:4" ht="14.4">
      <c r="A52" s="167" t="s">
        <v>105</v>
      </c>
      <c r="B52" s="168" t="s">
        <v>255</v>
      </c>
      <c r="C52" s="169">
        <v>37.55695343</v>
      </c>
      <c r="D52" s="169">
        <v>126.94634247</v>
      </c>
    </row>
    <row r="53" spans="1:4" ht="14.4">
      <c r="A53" s="167" t="s">
        <v>106</v>
      </c>
      <c r="B53" s="168" t="s">
        <v>255</v>
      </c>
      <c r="C53" s="169">
        <v>37.557548519999997</v>
      </c>
      <c r="D53" s="169">
        <v>126.9593811</v>
      </c>
    </row>
    <row r="54" spans="1:4" ht="14.4">
      <c r="A54" s="167" t="s">
        <v>104</v>
      </c>
      <c r="B54" s="168" t="s">
        <v>255</v>
      </c>
      <c r="C54" s="169">
        <v>37.582244869999997</v>
      </c>
      <c r="D54" s="169">
        <v>126.95064545</v>
      </c>
    </row>
    <row r="55" spans="1:4" ht="14.4">
      <c r="A55" s="167" t="s">
        <v>107</v>
      </c>
      <c r="B55" s="168" t="s">
        <v>255</v>
      </c>
      <c r="C55" s="169">
        <v>37.565269469999997</v>
      </c>
      <c r="D55" s="169">
        <v>126.94624329</v>
      </c>
    </row>
    <row r="56" spans="1:4" ht="14.4">
      <c r="A56" s="167" t="s">
        <v>69</v>
      </c>
      <c r="B56" s="168" t="s">
        <v>255</v>
      </c>
      <c r="C56" s="169">
        <v>37.583698269999999</v>
      </c>
      <c r="D56" s="169">
        <v>126.92496490000001</v>
      </c>
    </row>
    <row r="57" spans="1:4" ht="14.4">
      <c r="A57" s="167" t="s">
        <v>108</v>
      </c>
      <c r="B57" s="168" t="s">
        <v>255</v>
      </c>
      <c r="C57" s="169">
        <v>37.574478149999997</v>
      </c>
      <c r="D57" s="169">
        <v>126.91004943999999</v>
      </c>
    </row>
    <row r="58" spans="1:4" ht="14.4">
      <c r="A58" s="167" t="s">
        <v>241</v>
      </c>
      <c r="B58" s="168" t="s">
        <v>255</v>
      </c>
      <c r="C58" s="169">
        <v>37.575138090000003</v>
      </c>
      <c r="D58" s="169">
        <v>126.91394043</v>
      </c>
    </row>
    <row r="59" spans="1:4" ht="14.4">
      <c r="A59" s="167" t="s">
        <v>109</v>
      </c>
      <c r="B59" s="168" t="s">
        <v>255</v>
      </c>
      <c r="C59" s="169">
        <v>37.573818209999999</v>
      </c>
      <c r="D59" s="169">
        <v>126.91923523</v>
      </c>
    </row>
    <row r="60" spans="1:4" ht="14.4">
      <c r="A60" s="167" t="s">
        <v>110</v>
      </c>
      <c r="B60" s="168" t="s">
        <v>255</v>
      </c>
      <c r="C60" s="169">
        <v>37.579460140000002</v>
      </c>
      <c r="D60" s="169">
        <v>126.91712952</v>
      </c>
    </row>
    <row r="61" spans="1:4" ht="14.4">
      <c r="A61" s="167" t="s">
        <v>244</v>
      </c>
      <c r="B61" s="168" t="s">
        <v>255</v>
      </c>
      <c r="C61" s="169">
        <v>37.573001859999998</v>
      </c>
      <c r="D61" s="169">
        <v>126.90779877</v>
      </c>
    </row>
    <row r="62" spans="1:4" ht="14.4">
      <c r="A62" s="167" t="s">
        <v>56</v>
      </c>
      <c r="B62" s="168" t="s">
        <v>255</v>
      </c>
      <c r="C62" s="169">
        <v>37.57311249</v>
      </c>
      <c r="D62" s="169">
        <v>126.92244719999999</v>
      </c>
    </row>
    <row r="63" spans="1:4" ht="14.4">
      <c r="A63" s="167" t="s">
        <v>251</v>
      </c>
      <c r="B63" s="168" t="s">
        <v>255</v>
      </c>
      <c r="C63" s="169">
        <v>37.564723970000003</v>
      </c>
      <c r="D63" s="169">
        <v>126.96727753</v>
      </c>
    </row>
    <row r="64" spans="1:4" ht="14.4">
      <c r="A64" s="167" t="s">
        <v>111</v>
      </c>
      <c r="B64" s="168" t="s">
        <v>255</v>
      </c>
      <c r="C64" s="169">
        <v>37.564777370000002</v>
      </c>
      <c r="D64" s="169">
        <v>126.96614838000001</v>
      </c>
    </row>
    <row r="65" spans="1:4" ht="14.4">
      <c r="A65" s="167" t="s">
        <v>245</v>
      </c>
      <c r="B65" s="168" t="s">
        <v>255</v>
      </c>
      <c r="C65" s="169">
        <v>37.578067779999998</v>
      </c>
      <c r="D65" s="169">
        <v>126.93088530999999</v>
      </c>
    </row>
    <row r="66" spans="1:4" ht="14.4">
      <c r="A66" s="167" t="s">
        <v>113</v>
      </c>
      <c r="B66" s="168" t="s">
        <v>255</v>
      </c>
      <c r="C66" s="169">
        <v>37.581096649999999</v>
      </c>
      <c r="D66" s="169">
        <v>126.92402649</v>
      </c>
    </row>
    <row r="67" spans="1:4" ht="14.4">
      <c r="A67" s="167" t="s">
        <v>112</v>
      </c>
      <c r="B67" s="168" t="s">
        <v>255</v>
      </c>
      <c r="C67" s="169">
        <v>37.577674870000003</v>
      </c>
      <c r="D67" s="169">
        <v>126.9098053</v>
      </c>
    </row>
    <row r="68" spans="1:4" ht="14.4">
      <c r="A68" s="167" t="s">
        <v>246</v>
      </c>
      <c r="B68" s="168" t="s">
        <v>255</v>
      </c>
      <c r="C68" s="169">
        <v>37.579875950000002</v>
      </c>
      <c r="D68" s="169">
        <v>126.90634918000001</v>
      </c>
    </row>
    <row r="69" spans="1:4" ht="14.4">
      <c r="A69" s="167" t="s">
        <v>114</v>
      </c>
      <c r="B69" s="168" t="s">
        <v>255</v>
      </c>
      <c r="C69" s="169">
        <v>37.569122309999997</v>
      </c>
      <c r="D69" s="169">
        <v>126.91479492000001</v>
      </c>
    </row>
    <row r="70" spans="1:4" ht="14.4">
      <c r="A70" s="167" t="s">
        <v>54</v>
      </c>
      <c r="B70" s="168" t="s">
        <v>255</v>
      </c>
      <c r="C70" s="169">
        <v>37.559967039999997</v>
      </c>
      <c r="D70" s="169">
        <v>126.96246338</v>
      </c>
    </row>
    <row r="71" spans="1:4" ht="14.4">
      <c r="A71" s="167" t="s">
        <v>116</v>
      </c>
      <c r="B71" s="168" t="s">
        <v>10</v>
      </c>
      <c r="C71" s="169">
        <v>37.551342009999999</v>
      </c>
      <c r="D71" s="169">
        <v>126.90267181</v>
      </c>
    </row>
    <row r="72" spans="1:4" ht="14.4">
      <c r="A72" s="167" t="s">
        <v>115</v>
      </c>
      <c r="B72" s="168" t="s">
        <v>10</v>
      </c>
      <c r="C72" s="169">
        <v>37.551364900000003</v>
      </c>
      <c r="D72" s="169">
        <v>126.90306090999999</v>
      </c>
    </row>
    <row r="73" spans="1:4" ht="14.4">
      <c r="A73" s="167" t="s">
        <v>53</v>
      </c>
      <c r="B73" s="168" t="s">
        <v>10</v>
      </c>
      <c r="C73" s="169">
        <v>37.565166470000001</v>
      </c>
      <c r="D73" s="169">
        <v>126.91939545</v>
      </c>
    </row>
    <row r="74" spans="1:4" ht="14.4">
      <c r="A74" s="167" t="s">
        <v>55</v>
      </c>
      <c r="B74" s="168" t="s">
        <v>10</v>
      </c>
      <c r="C74" s="169">
        <v>37.558948520000001</v>
      </c>
      <c r="D74" s="169">
        <v>126.90775299000001</v>
      </c>
    </row>
    <row r="75" spans="1:4" ht="14.4">
      <c r="A75" s="167" t="s">
        <v>117</v>
      </c>
      <c r="B75" s="168" t="s">
        <v>10</v>
      </c>
      <c r="C75" s="169">
        <v>37.542545320000002</v>
      </c>
      <c r="D75" s="169">
        <v>126.93429565</v>
      </c>
    </row>
    <row r="76" spans="1:4" ht="14.4">
      <c r="A76" s="167" t="s">
        <v>247</v>
      </c>
      <c r="B76" s="168" t="s">
        <v>10</v>
      </c>
      <c r="C76" s="169">
        <v>37.563964839999997</v>
      </c>
      <c r="D76" s="169">
        <v>126.89820862000001</v>
      </c>
    </row>
    <row r="77" spans="1:4" ht="14.4">
      <c r="A77" s="167" t="s">
        <v>118</v>
      </c>
      <c r="B77" s="168" t="s">
        <v>255</v>
      </c>
      <c r="C77" s="169">
        <v>37.586387629999997</v>
      </c>
      <c r="D77" s="169">
        <v>126.93512726</v>
      </c>
    </row>
    <row r="78" spans="1:4" ht="14.4">
      <c r="A78" s="167" t="s">
        <v>119</v>
      </c>
      <c r="B78" s="168" t="s">
        <v>255</v>
      </c>
      <c r="C78" s="169">
        <v>37.578891749999997</v>
      </c>
      <c r="D78" s="169">
        <v>126.91073608000001</v>
      </c>
    </row>
    <row r="79" spans="1:4" ht="14.4">
      <c r="A79" s="167" t="s">
        <v>250</v>
      </c>
      <c r="B79" s="168" t="s">
        <v>255</v>
      </c>
      <c r="C79" s="169">
        <v>37.572227480000002</v>
      </c>
      <c r="D79" s="169">
        <v>126.92306519</v>
      </c>
    </row>
    <row r="80" spans="1:4" ht="14.4">
      <c r="A80" s="167" t="s">
        <v>257</v>
      </c>
      <c r="B80" s="168" t="s">
        <v>255</v>
      </c>
      <c r="C80" s="169">
        <v>37.577316279999998</v>
      </c>
      <c r="D80" s="169">
        <v>126.90296936</v>
      </c>
    </row>
    <row r="81" spans="1:4" ht="14.4">
      <c r="A81" s="167" t="s">
        <v>252</v>
      </c>
      <c r="B81" s="168" t="s">
        <v>255</v>
      </c>
      <c r="C81" s="169">
        <v>37.56765747</v>
      </c>
      <c r="D81" s="169">
        <v>126.91780853</v>
      </c>
    </row>
    <row r="82" spans="1:4" ht="14.4">
      <c r="A82" s="167" t="s">
        <v>120</v>
      </c>
      <c r="B82" s="168" t="s">
        <v>255</v>
      </c>
      <c r="C82" s="169">
        <v>37.566120150000003</v>
      </c>
      <c r="D82" s="169">
        <v>126.92589569</v>
      </c>
    </row>
    <row r="83" spans="1:4" ht="14.4">
      <c r="A83" s="167" t="s">
        <v>273</v>
      </c>
      <c r="B83" s="168" t="s">
        <v>255</v>
      </c>
      <c r="C83" s="169">
        <v>37.5621376</v>
      </c>
      <c r="D83" s="169">
        <v>126.96377563</v>
      </c>
    </row>
    <row r="84" spans="1:4" ht="14.4">
      <c r="A84" s="167" t="s">
        <v>121</v>
      </c>
      <c r="B84" s="168" t="s">
        <v>10</v>
      </c>
      <c r="C84" s="169">
        <v>37.566844940000003</v>
      </c>
      <c r="D84" s="169">
        <v>126.89644623</v>
      </c>
    </row>
    <row r="85" spans="1:4" ht="14.4">
      <c r="A85" s="167" t="s">
        <v>286</v>
      </c>
      <c r="B85" s="168" t="s">
        <v>278</v>
      </c>
      <c r="C85" s="169">
        <v>37.528415680000002</v>
      </c>
      <c r="D85" s="169">
        <v>126.91391754</v>
      </c>
    </row>
    <row r="86" spans="1:4" ht="14.4">
      <c r="A86" s="167" t="s">
        <v>274</v>
      </c>
      <c r="B86" s="168" t="s">
        <v>278</v>
      </c>
      <c r="C86" s="169">
        <v>37.531238559999998</v>
      </c>
      <c r="D86" s="169">
        <v>126.92133330999999</v>
      </c>
    </row>
    <row r="87" spans="1:4" ht="14.4">
      <c r="A87" s="167" t="s">
        <v>277</v>
      </c>
      <c r="B87" s="168" t="s">
        <v>278</v>
      </c>
      <c r="C87" s="169">
        <v>37.528816220000003</v>
      </c>
      <c r="D87" s="169">
        <v>126.92453003</v>
      </c>
    </row>
    <row r="88" spans="1:4" ht="14.4">
      <c r="A88" s="167" t="s">
        <v>52</v>
      </c>
      <c r="B88" s="168" t="s">
        <v>278</v>
      </c>
      <c r="C88" s="169">
        <v>37.528057099999998</v>
      </c>
      <c r="D88" s="169">
        <v>126.91870117000001</v>
      </c>
    </row>
    <row r="89" spans="1:4" ht="14.4">
      <c r="A89" s="167" t="s">
        <v>64</v>
      </c>
      <c r="B89" s="168" t="s">
        <v>278</v>
      </c>
      <c r="C89" s="169">
        <v>37.528163910000004</v>
      </c>
      <c r="D89" s="169">
        <v>126.91702271</v>
      </c>
    </row>
    <row r="90" spans="1:4" ht="14.4">
      <c r="A90" s="167" t="s">
        <v>279</v>
      </c>
      <c r="B90" s="168" t="s">
        <v>278</v>
      </c>
      <c r="C90" s="169">
        <v>37.526264189999999</v>
      </c>
      <c r="D90" s="169">
        <v>126.92050934</v>
      </c>
    </row>
    <row r="91" spans="1:4" ht="14.4">
      <c r="A91" s="167" t="s">
        <v>262</v>
      </c>
      <c r="B91" s="168" t="s">
        <v>278</v>
      </c>
      <c r="C91" s="169">
        <v>37.524665830000004</v>
      </c>
      <c r="D91" s="169">
        <v>126.91802216000001</v>
      </c>
    </row>
    <row r="92" spans="1:4" ht="14.4">
      <c r="A92" s="167" t="s">
        <v>60</v>
      </c>
      <c r="B92" s="168" t="s">
        <v>278</v>
      </c>
      <c r="C92" s="169">
        <v>37.527156830000003</v>
      </c>
      <c r="D92" s="169">
        <v>126.93190002</v>
      </c>
    </row>
    <row r="93" spans="1:4" ht="14.4">
      <c r="A93" s="167" t="s">
        <v>122</v>
      </c>
      <c r="B93" s="168" t="s">
        <v>278</v>
      </c>
      <c r="C93" s="169">
        <v>37.524612429999998</v>
      </c>
      <c r="D93" s="169">
        <v>126.92783356</v>
      </c>
    </row>
    <row r="94" spans="1:4" ht="14.4">
      <c r="A94" s="167" t="s">
        <v>275</v>
      </c>
      <c r="B94" s="168" t="s">
        <v>278</v>
      </c>
      <c r="C94" s="169">
        <v>37.526031490000001</v>
      </c>
      <c r="D94" s="169">
        <v>126.92550659</v>
      </c>
    </row>
    <row r="95" spans="1:4" ht="14.4">
      <c r="A95" s="167" t="s">
        <v>123</v>
      </c>
      <c r="B95" s="168" t="s">
        <v>278</v>
      </c>
      <c r="C95" s="169">
        <v>37.522228239999997</v>
      </c>
      <c r="D95" s="169">
        <v>126.92463684000001</v>
      </c>
    </row>
    <row r="96" spans="1:4" ht="14.4">
      <c r="A96" s="167" t="s">
        <v>124</v>
      </c>
      <c r="B96" s="168" t="s">
        <v>278</v>
      </c>
      <c r="C96" s="169">
        <v>37.5213623</v>
      </c>
      <c r="D96" s="169">
        <v>126.92346191</v>
      </c>
    </row>
    <row r="97" spans="1:4" ht="14.4">
      <c r="A97" s="167" t="s">
        <v>11</v>
      </c>
      <c r="B97" s="168" t="s">
        <v>278</v>
      </c>
      <c r="C97" s="169">
        <v>37.521907810000002</v>
      </c>
      <c r="D97" s="169">
        <v>126.91895294</v>
      </c>
    </row>
    <row r="98" spans="1:4" ht="14.4">
      <c r="A98" s="167" t="s">
        <v>276</v>
      </c>
      <c r="B98" s="168" t="s">
        <v>278</v>
      </c>
      <c r="C98" s="169">
        <v>37.523021700000001</v>
      </c>
      <c r="D98" s="169">
        <v>126.9208374</v>
      </c>
    </row>
    <row r="99" spans="1:4" ht="14.4">
      <c r="A99" s="167" t="s">
        <v>280</v>
      </c>
      <c r="B99" s="168" t="s">
        <v>278</v>
      </c>
      <c r="C99" s="169">
        <v>37.524837490000003</v>
      </c>
      <c r="D99" s="169">
        <v>126.93490601000001</v>
      </c>
    </row>
    <row r="100" spans="1:4" ht="14.4">
      <c r="A100" s="167" t="s">
        <v>125</v>
      </c>
      <c r="B100" s="168" t="s">
        <v>278</v>
      </c>
      <c r="C100" s="169">
        <v>37.522079470000001</v>
      </c>
      <c r="D100" s="169">
        <v>126.93036652000001</v>
      </c>
    </row>
    <row r="101" spans="1:4" ht="14.4">
      <c r="A101" s="167" t="s">
        <v>126</v>
      </c>
      <c r="B101" s="168" t="s">
        <v>278</v>
      </c>
      <c r="C101" s="169">
        <v>37.520694730000002</v>
      </c>
      <c r="D101" s="169">
        <v>126.92583466000001</v>
      </c>
    </row>
    <row r="102" spans="1:4" ht="14.4">
      <c r="A102" s="167" t="s">
        <v>127</v>
      </c>
      <c r="B102" s="168" t="s">
        <v>278</v>
      </c>
      <c r="C102" s="169">
        <v>37.519363400000003</v>
      </c>
      <c r="D102" s="169">
        <v>126.92604828</v>
      </c>
    </row>
    <row r="103" spans="1:4" ht="14.4">
      <c r="A103" s="167" t="s">
        <v>285</v>
      </c>
      <c r="B103" s="168" t="s">
        <v>278</v>
      </c>
      <c r="C103" s="169">
        <v>37.522674559999999</v>
      </c>
      <c r="D103" s="169">
        <v>126.93778992</v>
      </c>
    </row>
    <row r="104" spans="1:4" ht="14.4">
      <c r="A104" s="167" t="s">
        <v>61</v>
      </c>
      <c r="B104" s="168" t="s">
        <v>278</v>
      </c>
      <c r="C104" s="169">
        <v>37.519435880000003</v>
      </c>
      <c r="D104" s="169">
        <v>126.93759918000001</v>
      </c>
    </row>
    <row r="105" spans="1:4" ht="14.4">
      <c r="A105" s="167" t="s">
        <v>128</v>
      </c>
      <c r="B105" s="168" t="s">
        <v>278</v>
      </c>
      <c r="C105" s="169">
        <v>37.51931381</v>
      </c>
      <c r="D105" s="169">
        <v>126.9331665</v>
      </c>
    </row>
    <row r="106" spans="1:4" ht="14.4">
      <c r="A106" s="167" t="s">
        <v>268</v>
      </c>
      <c r="B106" s="168" t="s">
        <v>278</v>
      </c>
      <c r="C106" s="169">
        <v>37.520088200000004</v>
      </c>
      <c r="D106" s="169">
        <v>126.93236542</v>
      </c>
    </row>
    <row r="107" spans="1:4" ht="14.4">
      <c r="A107" s="167" t="s">
        <v>270</v>
      </c>
      <c r="B107" s="168" t="s">
        <v>278</v>
      </c>
      <c r="C107" s="169">
        <v>37.517368320000003</v>
      </c>
      <c r="D107" s="169">
        <v>126.92925262</v>
      </c>
    </row>
    <row r="108" spans="1:4" ht="14.4">
      <c r="A108" s="167" t="s">
        <v>130</v>
      </c>
      <c r="B108" s="168" t="s">
        <v>278</v>
      </c>
      <c r="C108" s="169">
        <v>37.517765050000001</v>
      </c>
      <c r="D108" s="169">
        <v>126.92841339</v>
      </c>
    </row>
    <row r="109" spans="1:4" ht="14.4">
      <c r="A109" s="167" t="s">
        <v>62</v>
      </c>
      <c r="B109" s="168" t="s">
        <v>278</v>
      </c>
      <c r="C109" s="169">
        <v>37.544666290000002</v>
      </c>
      <c r="D109" s="169">
        <v>126.88835907000001</v>
      </c>
    </row>
    <row r="110" spans="1:4" ht="14.4">
      <c r="A110" s="167" t="s">
        <v>129</v>
      </c>
      <c r="B110" s="168" t="s">
        <v>278</v>
      </c>
      <c r="C110" s="169">
        <v>37.538459779999997</v>
      </c>
      <c r="D110" s="169">
        <v>126.89450836</v>
      </c>
    </row>
    <row r="111" spans="1:4" ht="14.4">
      <c r="A111" s="167" t="s">
        <v>133</v>
      </c>
      <c r="B111" s="168" t="s">
        <v>278</v>
      </c>
      <c r="C111" s="169">
        <v>37.535873410000001</v>
      </c>
      <c r="D111" s="169">
        <v>126.8921814</v>
      </c>
    </row>
    <row r="112" spans="1:4" ht="14.4">
      <c r="A112" s="167" t="s">
        <v>132</v>
      </c>
      <c r="B112" s="168" t="s">
        <v>278</v>
      </c>
      <c r="C112" s="169">
        <v>37.524635310000001</v>
      </c>
      <c r="D112" s="169">
        <v>126.89621735</v>
      </c>
    </row>
    <row r="113" spans="1:4" ht="14.4">
      <c r="A113" s="167" t="s">
        <v>131</v>
      </c>
      <c r="B113" s="168" t="s">
        <v>278</v>
      </c>
      <c r="C113" s="169">
        <v>37.524505619999999</v>
      </c>
      <c r="D113" s="169">
        <v>126.89182280999999</v>
      </c>
    </row>
    <row r="114" spans="1:4" ht="14.4">
      <c r="A114" s="167" t="s">
        <v>63</v>
      </c>
      <c r="B114" s="168" t="s">
        <v>278</v>
      </c>
      <c r="C114" s="169">
        <v>37.52565002</v>
      </c>
      <c r="D114" s="169">
        <v>126.88781738</v>
      </c>
    </row>
    <row r="115" spans="1:4" ht="14.4">
      <c r="A115" s="167" t="s">
        <v>281</v>
      </c>
      <c r="B115" s="168" t="s">
        <v>278</v>
      </c>
      <c r="C115" s="169">
        <v>37.528488160000002</v>
      </c>
      <c r="D115" s="169">
        <v>126.89164734000001</v>
      </c>
    </row>
    <row r="116" spans="1:4" ht="14.4">
      <c r="A116" s="167" t="s">
        <v>134</v>
      </c>
      <c r="B116" s="168" t="s">
        <v>278</v>
      </c>
      <c r="C116" s="169">
        <v>37.50046158</v>
      </c>
      <c r="D116" s="169">
        <v>126.90584564</v>
      </c>
    </row>
    <row r="117" spans="1:4" ht="14.4">
      <c r="A117" s="167" t="s">
        <v>136</v>
      </c>
      <c r="B117" s="168" t="s">
        <v>278</v>
      </c>
      <c r="C117" s="169">
        <v>37.504566189999998</v>
      </c>
      <c r="D117" s="169">
        <v>126.91023254</v>
      </c>
    </row>
    <row r="118" spans="1:4" ht="14.4">
      <c r="A118" s="167" t="s">
        <v>135</v>
      </c>
      <c r="B118" s="168" t="s">
        <v>278</v>
      </c>
      <c r="C118" s="169">
        <v>37.516155240000003</v>
      </c>
      <c r="D118" s="169">
        <v>126.89461516999999</v>
      </c>
    </row>
    <row r="119" spans="1:4" ht="14.4">
      <c r="A119" s="167" t="s">
        <v>46</v>
      </c>
      <c r="B119" s="168" t="s">
        <v>12</v>
      </c>
      <c r="C119" s="169">
        <v>37.496513370000002</v>
      </c>
      <c r="D119" s="169">
        <v>126.91480255</v>
      </c>
    </row>
    <row r="120" spans="1:4" ht="14.4">
      <c r="A120" s="167" t="s">
        <v>137</v>
      </c>
      <c r="B120" s="168" t="s">
        <v>278</v>
      </c>
      <c r="C120" s="169">
        <v>37.526386260000002</v>
      </c>
      <c r="D120" s="169">
        <v>126.90275574</v>
      </c>
    </row>
    <row r="121" spans="1:4" ht="14.4">
      <c r="A121" s="167" t="s">
        <v>282</v>
      </c>
      <c r="B121" s="168" t="s">
        <v>278</v>
      </c>
      <c r="C121" s="169">
        <v>37.525852200000003</v>
      </c>
      <c r="D121" s="169">
        <v>126.90328217</v>
      </c>
    </row>
    <row r="122" spans="1:4" ht="14.4">
      <c r="A122" s="167" t="s">
        <v>138</v>
      </c>
      <c r="B122" s="168" t="s">
        <v>278</v>
      </c>
      <c r="C122" s="169">
        <v>37.518737790000003</v>
      </c>
      <c r="D122" s="169">
        <v>126.89557648</v>
      </c>
    </row>
    <row r="123" spans="1:4" ht="14.4">
      <c r="A123" s="167" t="s">
        <v>47</v>
      </c>
      <c r="B123" s="168" t="s">
        <v>278</v>
      </c>
      <c r="C123" s="169">
        <v>37.505016329999997</v>
      </c>
      <c r="D123" s="169">
        <v>126.89853668000001</v>
      </c>
    </row>
    <row r="124" spans="1:4" ht="14.4">
      <c r="A124" s="167" t="s">
        <v>45</v>
      </c>
      <c r="B124" s="168" t="s">
        <v>278</v>
      </c>
      <c r="C124" s="169">
        <v>37.510932920000002</v>
      </c>
      <c r="D124" s="169">
        <v>126.91022491</v>
      </c>
    </row>
    <row r="125" spans="1:4" ht="14.4">
      <c r="A125" s="167" t="s">
        <v>139</v>
      </c>
      <c r="B125" s="168" t="s">
        <v>278</v>
      </c>
      <c r="C125" s="169">
        <v>37.527084350000003</v>
      </c>
      <c r="D125" s="169">
        <v>126.89138031</v>
      </c>
    </row>
    <row r="126" spans="1:4" ht="14.4">
      <c r="A126" s="167" t="s">
        <v>140</v>
      </c>
      <c r="B126" s="168" t="s">
        <v>278</v>
      </c>
      <c r="C126" s="169">
        <v>37.530078889999999</v>
      </c>
      <c r="D126" s="169">
        <v>126.90570830999999</v>
      </c>
    </row>
    <row r="127" spans="1:4" ht="14.4">
      <c r="A127" s="167" t="s">
        <v>142</v>
      </c>
      <c r="B127" s="168" t="s">
        <v>278</v>
      </c>
      <c r="C127" s="169">
        <v>37.528263090000003</v>
      </c>
      <c r="D127" s="169">
        <v>126.89662933</v>
      </c>
    </row>
    <row r="128" spans="1:4" ht="14.4">
      <c r="A128" s="167" t="s">
        <v>141</v>
      </c>
      <c r="B128" s="168" t="s">
        <v>278</v>
      </c>
      <c r="C128" s="169">
        <v>37.53368759</v>
      </c>
      <c r="D128" s="169">
        <v>126.90210724000001</v>
      </c>
    </row>
    <row r="129" spans="1:4" ht="14.4">
      <c r="A129" s="167" t="s">
        <v>269</v>
      </c>
      <c r="B129" s="168" t="s">
        <v>278</v>
      </c>
      <c r="C129" s="169">
        <v>37.531055449999997</v>
      </c>
      <c r="D129" s="169">
        <v>126.92420959</v>
      </c>
    </row>
    <row r="130" spans="1:4" ht="14.4">
      <c r="A130" s="167" t="s">
        <v>144</v>
      </c>
      <c r="B130" s="168" t="s">
        <v>278</v>
      </c>
      <c r="C130" s="169">
        <v>37.524120330000002</v>
      </c>
      <c r="D130" s="169">
        <v>126.93654633</v>
      </c>
    </row>
    <row r="131" spans="1:4" ht="14.4">
      <c r="A131" s="167" t="s">
        <v>145</v>
      </c>
      <c r="B131" s="168" t="s">
        <v>278</v>
      </c>
      <c r="C131" s="169">
        <v>37.507640840000001</v>
      </c>
      <c r="D131" s="169">
        <v>126.92308044000001</v>
      </c>
    </row>
    <row r="132" spans="1:4" ht="14.4">
      <c r="A132" s="167" t="s">
        <v>50</v>
      </c>
      <c r="B132" s="168" t="s">
        <v>278</v>
      </c>
      <c r="C132" s="169">
        <v>37.504493709999998</v>
      </c>
      <c r="D132" s="169">
        <v>126.92195129</v>
      </c>
    </row>
    <row r="133" spans="1:4" ht="14.4">
      <c r="A133" s="167" t="s">
        <v>143</v>
      </c>
      <c r="B133" s="168" t="s">
        <v>278</v>
      </c>
      <c r="C133" s="169">
        <v>37.499828340000001</v>
      </c>
      <c r="D133" s="169">
        <v>126.91994476000001</v>
      </c>
    </row>
    <row r="134" spans="1:4" ht="14.4">
      <c r="A134" s="167" t="s">
        <v>146</v>
      </c>
      <c r="B134" s="168" t="s">
        <v>278</v>
      </c>
      <c r="C134" s="169">
        <v>37.500648499999997</v>
      </c>
      <c r="D134" s="169">
        <v>126.90951538</v>
      </c>
    </row>
    <row r="135" spans="1:4" ht="14.4">
      <c r="A135" s="167" t="s">
        <v>283</v>
      </c>
      <c r="B135" s="168" t="s">
        <v>278</v>
      </c>
      <c r="C135" s="169">
        <v>37.503803249999997</v>
      </c>
      <c r="D135" s="169">
        <v>126.90341949</v>
      </c>
    </row>
    <row r="136" spans="1:4" ht="14.4">
      <c r="A136" s="167" t="s">
        <v>290</v>
      </c>
      <c r="B136" s="168" t="s">
        <v>278</v>
      </c>
      <c r="C136" s="169">
        <v>37.506572720000001</v>
      </c>
      <c r="D136" s="169">
        <v>126.90113067999999</v>
      </c>
    </row>
    <row r="137" spans="1:4" ht="14.4">
      <c r="A137" s="167" t="s">
        <v>271</v>
      </c>
      <c r="B137" s="168" t="s">
        <v>278</v>
      </c>
      <c r="C137" s="169">
        <v>37.509475709999997</v>
      </c>
      <c r="D137" s="169">
        <v>126.89929961999999</v>
      </c>
    </row>
    <row r="138" spans="1:4" ht="14.4">
      <c r="A138" s="167" t="s">
        <v>284</v>
      </c>
      <c r="B138" s="168" t="s">
        <v>278</v>
      </c>
      <c r="C138" s="169">
        <v>37.517692570000001</v>
      </c>
      <c r="D138" s="169">
        <v>126.91429900999999</v>
      </c>
    </row>
    <row r="139" spans="1:4" ht="14.4">
      <c r="A139" s="167" t="s">
        <v>272</v>
      </c>
      <c r="B139" s="168" t="s">
        <v>278</v>
      </c>
      <c r="C139" s="169">
        <v>37.513591769999998</v>
      </c>
      <c r="D139" s="169">
        <v>126.92593384</v>
      </c>
    </row>
    <row r="140" spans="1:4" ht="14.4">
      <c r="A140" s="167" t="s">
        <v>708</v>
      </c>
      <c r="B140" s="168" t="s">
        <v>278</v>
      </c>
      <c r="C140" s="169">
        <v>37.533657069999997</v>
      </c>
      <c r="D140" s="169">
        <v>126.91216278</v>
      </c>
    </row>
    <row r="141" spans="1:4" ht="14.4">
      <c r="A141" s="167" t="s">
        <v>148</v>
      </c>
      <c r="B141" s="168" t="s">
        <v>278</v>
      </c>
      <c r="C141" s="169">
        <v>37.519927979999999</v>
      </c>
      <c r="D141" s="169">
        <v>126.88918304000001</v>
      </c>
    </row>
    <row r="142" spans="1:4" ht="14.4">
      <c r="A142" s="167" t="s">
        <v>147</v>
      </c>
      <c r="B142" s="168" t="s">
        <v>278</v>
      </c>
      <c r="C142" s="169">
        <v>37.517150880000003</v>
      </c>
      <c r="D142" s="169">
        <v>126.8886261</v>
      </c>
    </row>
    <row r="143" spans="1:4" ht="14.4">
      <c r="A143" s="167" t="s">
        <v>149</v>
      </c>
      <c r="B143" s="168" t="s">
        <v>278</v>
      </c>
      <c r="C143" s="169">
        <v>37.521930689999998</v>
      </c>
      <c r="D143" s="169">
        <v>126.89161682</v>
      </c>
    </row>
    <row r="144" spans="1:4" ht="14.4">
      <c r="A144" s="167" t="s">
        <v>150</v>
      </c>
      <c r="B144" s="168" t="s">
        <v>278</v>
      </c>
      <c r="C144" s="169">
        <v>37.521133419999998</v>
      </c>
      <c r="D144" s="169">
        <v>126.89653778</v>
      </c>
    </row>
    <row r="145" spans="1:4" ht="14.4">
      <c r="A145" s="167" t="s">
        <v>152</v>
      </c>
      <c r="B145" s="168" t="s">
        <v>278</v>
      </c>
      <c r="C145" s="169">
        <v>37.520294190000001</v>
      </c>
      <c r="D145" s="169">
        <v>126.90119171000001</v>
      </c>
    </row>
    <row r="146" spans="1:4" ht="14.4">
      <c r="A146" s="167" t="s">
        <v>151</v>
      </c>
      <c r="B146" s="168" t="s">
        <v>278</v>
      </c>
      <c r="C146" s="169">
        <v>37.535961149999999</v>
      </c>
      <c r="D146" s="169">
        <v>126.89830017</v>
      </c>
    </row>
    <row r="147" spans="1:4" ht="14.4">
      <c r="A147" s="167" t="s">
        <v>153</v>
      </c>
      <c r="B147" s="168" t="s">
        <v>278</v>
      </c>
      <c r="C147" s="169">
        <v>37.534717559999997</v>
      </c>
      <c r="D147" s="169">
        <v>126.90000153</v>
      </c>
    </row>
    <row r="148" spans="1:4" ht="14.4">
      <c r="A148" s="167" t="s">
        <v>154</v>
      </c>
      <c r="B148" s="168" t="s">
        <v>278</v>
      </c>
      <c r="C148" s="169">
        <v>37.522342680000001</v>
      </c>
      <c r="D148" s="169">
        <v>126.92710114</v>
      </c>
    </row>
    <row r="149" spans="1:4" ht="14.4">
      <c r="A149" s="167" t="s">
        <v>709</v>
      </c>
      <c r="B149" s="168" t="s">
        <v>278</v>
      </c>
      <c r="C149" s="169">
        <v>37.518962860000002</v>
      </c>
      <c r="D149" s="169">
        <v>126.9216156</v>
      </c>
    </row>
    <row r="150" spans="1:4" ht="14.4">
      <c r="A150" s="167" t="s">
        <v>287</v>
      </c>
      <c r="B150" s="168" t="s">
        <v>278</v>
      </c>
      <c r="C150" s="169">
        <v>37.535339360000002</v>
      </c>
      <c r="D150" s="169">
        <v>126.90367888999999</v>
      </c>
    </row>
    <row r="151" spans="1:4" ht="14.4">
      <c r="A151" s="167" t="s">
        <v>710</v>
      </c>
      <c r="B151" s="168" t="s">
        <v>278</v>
      </c>
      <c r="C151" s="169">
        <v>37.516651150000001</v>
      </c>
      <c r="D151" s="169">
        <v>126.9079895</v>
      </c>
    </row>
    <row r="152" spans="1:4" ht="14.4">
      <c r="A152" s="167" t="s">
        <v>288</v>
      </c>
      <c r="B152" s="168" t="s">
        <v>278</v>
      </c>
      <c r="C152" s="169">
        <v>37.522220609999998</v>
      </c>
      <c r="D152" s="169">
        <v>126.88558197</v>
      </c>
    </row>
    <row r="153" spans="1:4" ht="14.4">
      <c r="A153" s="167" t="s">
        <v>155</v>
      </c>
      <c r="B153" s="168" t="s">
        <v>278</v>
      </c>
      <c r="C153" s="169">
        <v>37.518283840000002</v>
      </c>
      <c r="D153" s="169">
        <v>126.9126358</v>
      </c>
    </row>
    <row r="154" spans="1:4" ht="14.4">
      <c r="A154" s="167" t="s">
        <v>703</v>
      </c>
      <c r="B154" s="168" t="s">
        <v>278</v>
      </c>
      <c r="C154" s="169">
        <v>37.520118709999998</v>
      </c>
      <c r="D154" s="169">
        <v>126.90516663</v>
      </c>
    </row>
    <row r="155" spans="1:4" ht="14.4">
      <c r="A155" s="167" t="s">
        <v>156</v>
      </c>
      <c r="B155" s="168" t="s">
        <v>278</v>
      </c>
      <c r="C155" s="169">
        <v>37.507930760000001</v>
      </c>
      <c r="D155" s="169">
        <v>126.89523315</v>
      </c>
    </row>
    <row r="156" spans="1:4" ht="14.4">
      <c r="A156" s="167" t="s">
        <v>711</v>
      </c>
      <c r="B156" s="168" t="s">
        <v>278</v>
      </c>
      <c r="C156" s="169">
        <v>37.513229369999998</v>
      </c>
      <c r="D156" s="169">
        <v>126.90446471999999</v>
      </c>
    </row>
    <row r="157" spans="1:4" ht="14.4">
      <c r="A157" s="167" t="s">
        <v>712</v>
      </c>
      <c r="B157" s="168" t="s">
        <v>278</v>
      </c>
      <c r="C157" s="169">
        <v>37.532100679999999</v>
      </c>
      <c r="D157" s="169">
        <v>126.89443970000001</v>
      </c>
    </row>
    <row r="158" spans="1:4" ht="14.4">
      <c r="A158" s="167" t="s">
        <v>157</v>
      </c>
      <c r="B158" s="168" t="s">
        <v>278</v>
      </c>
      <c r="C158" s="169">
        <v>37.498241419999999</v>
      </c>
      <c r="D158" s="169">
        <v>126.89398193</v>
      </c>
    </row>
    <row r="159" spans="1:4" ht="14.4">
      <c r="A159" s="167" t="s">
        <v>289</v>
      </c>
      <c r="B159" s="168" t="s">
        <v>278</v>
      </c>
      <c r="C159" s="169">
        <v>37.48752975</v>
      </c>
      <c r="D159" s="169">
        <v>126.90487671</v>
      </c>
    </row>
    <row r="160" spans="1:4" ht="14.4">
      <c r="A160" s="167" t="s">
        <v>704</v>
      </c>
      <c r="B160" s="168" t="s">
        <v>278</v>
      </c>
      <c r="C160" s="169">
        <v>37.522518159999997</v>
      </c>
      <c r="D160" s="169">
        <v>126.90721893</v>
      </c>
    </row>
    <row r="161" spans="1:4" ht="14.4">
      <c r="A161" s="167" t="s">
        <v>713</v>
      </c>
      <c r="B161" s="168" t="s">
        <v>278</v>
      </c>
      <c r="C161" s="169">
        <v>37.518211360000002</v>
      </c>
      <c r="D161" s="169">
        <v>126.90222931</v>
      </c>
    </row>
    <row r="162" spans="1:4" ht="14.4">
      <c r="A162" s="167" t="s">
        <v>714</v>
      </c>
      <c r="B162" s="168" t="s">
        <v>278</v>
      </c>
      <c r="C162" s="169">
        <v>37.499858860000003</v>
      </c>
      <c r="D162" s="169">
        <v>126.89723969000001</v>
      </c>
    </row>
    <row r="163" spans="1:4" ht="14.4">
      <c r="A163" s="167" t="s">
        <v>158</v>
      </c>
      <c r="B163" s="168" t="s">
        <v>278</v>
      </c>
      <c r="C163" s="169">
        <v>37.494571690000001</v>
      </c>
      <c r="D163" s="169">
        <v>126.89974976000001</v>
      </c>
    </row>
    <row r="164" spans="1:4" ht="14.4">
      <c r="A164" s="167" t="s">
        <v>705</v>
      </c>
      <c r="B164" s="168" t="s">
        <v>278</v>
      </c>
      <c r="C164" s="169">
        <v>37.525768280000001</v>
      </c>
      <c r="D164" s="169">
        <v>126.90573883</v>
      </c>
    </row>
    <row r="165" spans="1:4" ht="14.4">
      <c r="A165" s="167" t="s">
        <v>159</v>
      </c>
      <c r="B165" s="168" t="s">
        <v>278</v>
      </c>
      <c r="C165" s="169">
        <v>37.528099060000002</v>
      </c>
      <c r="D165" s="169">
        <v>126.89338684000001</v>
      </c>
    </row>
    <row r="166" spans="1:4" ht="14.4">
      <c r="A166" s="167" t="s">
        <v>291</v>
      </c>
      <c r="B166" s="168" t="s">
        <v>278</v>
      </c>
      <c r="C166" s="169">
        <v>37.49980927</v>
      </c>
      <c r="D166" s="169">
        <v>126.89800262</v>
      </c>
    </row>
    <row r="167" spans="1:4" ht="14.4">
      <c r="A167" s="167" t="s">
        <v>716</v>
      </c>
      <c r="B167" s="168" t="s">
        <v>278</v>
      </c>
      <c r="C167" s="169">
        <v>37.531509399999997</v>
      </c>
      <c r="D167" s="169">
        <v>126.89782715</v>
      </c>
    </row>
    <row r="168" spans="1:4" ht="14.4">
      <c r="A168" s="167" t="s">
        <v>160</v>
      </c>
      <c r="B168" s="168" t="s">
        <v>278</v>
      </c>
      <c r="C168" s="169">
        <v>37.513851170000002</v>
      </c>
      <c r="D168" s="169">
        <v>126.89888000000001</v>
      </c>
    </row>
    <row r="169" spans="1:4" ht="14.4">
      <c r="A169" s="167" t="s">
        <v>163</v>
      </c>
      <c r="B169" s="168" t="s">
        <v>278</v>
      </c>
      <c r="C169" s="169">
        <v>37.510120389999997</v>
      </c>
      <c r="D169" s="169">
        <v>126.90406799</v>
      </c>
    </row>
    <row r="170" spans="1:4" ht="14.4">
      <c r="A170" s="167" t="s">
        <v>263</v>
      </c>
      <c r="B170" s="168" t="s">
        <v>278</v>
      </c>
      <c r="C170" s="169">
        <v>37.529170989999997</v>
      </c>
      <c r="D170" s="169">
        <v>126.90757751</v>
      </c>
    </row>
    <row r="171" spans="1:4" ht="14.4">
      <c r="A171" s="167" t="s">
        <v>162</v>
      </c>
      <c r="B171" s="168" t="s">
        <v>278</v>
      </c>
      <c r="C171" s="169">
        <v>37.514812470000003</v>
      </c>
      <c r="D171" s="169">
        <v>126.91170502</v>
      </c>
    </row>
    <row r="172" spans="1:4" ht="14.4">
      <c r="A172" s="167" t="s">
        <v>161</v>
      </c>
      <c r="B172" s="168" t="s">
        <v>278</v>
      </c>
      <c r="C172" s="169">
        <v>37.526302340000001</v>
      </c>
      <c r="D172" s="169">
        <v>126.90538024999999</v>
      </c>
    </row>
    <row r="173" spans="1:4" ht="14.4">
      <c r="A173" s="167" t="s">
        <v>292</v>
      </c>
      <c r="B173" s="168" t="s">
        <v>278</v>
      </c>
      <c r="C173" s="169">
        <v>37.528636929999998</v>
      </c>
      <c r="D173" s="169">
        <v>126.91267395</v>
      </c>
    </row>
    <row r="174" spans="1:4" ht="14.4">
      <c r="A174" s="167" t="s">
        <v>165</v>
      </c>
      <c r="B174" s="168" t="s">
        <v>278</v>
      </c>
      <c r="C174" s="169">
        <v>37.527507780000001</v>
      </c>
      <c r="D174" s="169">
        <v>126.91429900999999</v>
      </c>
    </row>
    <row r="175" spans="1:4" ht="14.4">
      <c r="A175" s="167" t="s">
        <v>164</v>
      </c>
      <c r="B175" s="168" t="s">
        <v>278</v>
      </c>
      <c r="C175" s="169">
        <v>37.531791689999999</v>
      </c>
      <c r="D175" s="169">
        <v>126.92245483000001</v>
      </c>
    </row>
    <row r="176" spans="1:4" ht="14.4">
      <c r="A176" s="167" t="s">
        <v>264</v>
      </c>
      <c r="B176" s="168" t="s">
        <v>14</v>
      </c>
      <c r="C176" s="169">
        <v>37.568050380000003</v>
      </c>
      <c r="D176" s="169">
        <v>126.96923065</v>
      </c>
    </row>
    <row r="177" spans="1:4" ht="14.4">
      <c r="A177" s="167" t="s">
        <v>166</v>
      </c>
      <c r="B177" s="168" t="s">
        <v>13</v>
      </c>
      <c r="C177" s="169">
        <v>37.575794219999999</v>
      </c>
      <c r="D177" s="169">
        <v>126.97145080999999</v>
      </c>
    </row>
    <row r="178" spans="1:4" ht="14.4">
      <c r="A178" s="167" t="s">
        <v>73</v>
      </c>
      <c r="B178" s="168" t="s">
        <v>13</v>
      </c>
      <c r="C178" s="169">
        <v>37.575946809999998</v>
      </c>
      <c r="D178" s="169">
        <v>126.97406006</v>
      </c>
    </row>
    <row r="179" spans="1:4" ht="14.4">
      <c r="A179" s="167" t="s">
        <v>74</v>
      </c>
      <c r="B179" s="168" t="s">
        <v>13</v>
      </c>
      <c r="C179" s="169">
        <v>37.571769709999998</v>
      </c>
      <c r="D179" s="169">
        <v>126.97466278</v>
      </c>
    </row>
    <row r="180" spans="1:4" ht="14.4">
      <c r="A180" s="167" t="s">
        <v>265</v>
      </c>
      <c r="B180" s="168" t="s">
        <v>13</v>
      </c>
      <c r="C180" s="169">
        <v>37.572452550000001</v>
      </c>
      <c r="D180" s="169">
        <v>126.97866821</v>
      </c>
    </row>
    <row r="181" spans="1:4" ht="14.4">
      <c r="A181" s="167" t="s">
        <v>754</v>
      </c>
      <c r="B181" s="168" t="s">
        <v>13</v>
      </c>
      <c r="C181" s="169">
        <v>37.570808409999998</v>
      </c>
      <c r="D181" s="169">
        <v>126.9764328</v>
      </c>
    </row>
    <row r="182" spans="1:4" ht="14.4">
      <c r="A182" s="167" t="s">
        <v>752</v>
      </c>
      <c r="B182" s="168" t="s">
        <v>13</v>
      </c>
      <c r="C182" s="169">
        <v>37.569999690000003</v>
      </c>
      <c r="D182" s="169">
        <v>126.97109985</v>
      </c>
    </row>
    <row r="183" spans="1:4" ht="14.4">
      <c r="A183" s="167" t="s">
        <v>753</v>
      </c>
      <c r="B183" s="168" t="s">
        <v>13</v>
      </c>
      <c r="C183" s="169">
        <v>37.569969180000001</v>
      </c>
      <c r="D183" s="169">
        <v>126.97393799</v>
      </c>
    </row>
    <row r="184" spans="1:4" ht="14.4">
      <c r="A184" s="167" t="s">
        <v>755</v>
      </c>
      <c r="B184" s="168" t="s">
        <v>13</v>
      </c>
      <c r="C184" s="169">
        <v>37.569889070000002</v>
      </c>
      <c r="D184" s="169">
        <v>126.97645568999999</v>
      </c>
    </row>
    <row r="185" spans="1:4" ht="14.4">
      <c r="A185" s="167" t="s">
        <v>266</v>
      </c>
      <c r="B185" s="168" t="s">
        <v>14</v>
      </c>
      <c r="C185" s="169">
        <v>37.568878169999998</v>
      </c>
      <c r="D185" s="169">
        <v>126.9774704</v>
      </c>
    </row>
    <row r="186" spans="1:4" ht="14.4">
      <c r="A186" s="167" t="s">
        <v>306</v>
      </c>
      <c r="B186" s="168" t="s">
        <v>13</v>
      </c>
      <c r="C186" s="169">
        <v>37.579708099999998</v>
      </c>
      <c r="D186" s="169">
        <v>126.98085785000001</v>
      </c>
    </row>
    <row r="187" spans="1:4" ht="14.4">
      <c r="A187" s="167" t="s">
        <v>756</v>
      </c>
      <c r="B187" s="168" t="s">
        <v>13</v>
      </c>
      <c r="C187" s="169">
        <v>37.570396420000002</v>
      </c>
      <c r="D187" s="169">
        <v>126.98178864</v>
      </c>
    </row>
    <row r="188" spans="1:4" ht="14.4">
      <c r="A188" s="167" t="s">
        <v>757</v>
      </c>
      <c r="B188" s="168" t="s">
        <v>14</v>
      </c>
      <c r="C188" s="169">
        <v>37.568634029999998</v>
      </c>
      <c r="D188" s="169">
        <v>126.98231506</v>
      </c>
    </row>
    <row r="189" spans="1:4" ht="14.4">
      <c r="A189" s="167" t="s">
        <v>717</v>
      </c>
      <c r="B189" s="168" t="s">
        <v>14</v>
      </c>
      <c r="C189" s="169">
        <v>37.566223139999998</v>
      </c>
      <c r="D189" s="169">
        <v>126.98358917</v>
      </c>
    </row>
    <row r="190" spans="1:4" ht="14.4">
      <c r="A190" s="167" t="s">
        <v>706</v>
      </c>
      <c r="B190" s="168" t="s">
        <v>14</v>
      </c>
      <c r="C190" s="169">
        <v>37.56546402</v>
      </c>
      <c r="D190" s="169">
        <v>126.98413849000001</v>
      </c>
    </row>
    <row r="191" spans="1:4" ht="14.4">
      <c r="A191" s="167" t="s">
        <v>301</v>
      </c>
      <c r="B191" s="168" t="s">
        <v>14</v>
      </c>
      <c r="C191" s="169">
        <v>37.56447601</v>
      </c>
      <c r="D191" s="169">
        <v>126.98696898999999</v>
      </c>
    </row>
    <row r="192" spans="1:4" ht="14.4">
      <c r="A192" s="167" t="s">
        <v>758</v>
      </c>
      <c r="B192" s="168" t="s">
        <v>14</v>
      </c>
      <c r="C192" s="169">
        <v>37.56134033</v>
      </c>
      <c r="D192" s="169">
        <v>126.98040009</v>
      </c>
    </row>
    <row r="193" spans="1:4" ht="14.4">
      <c r="A193" s="167" t="s">
        <v>759</v>
      </c>
      <c r="B193" s="168" t="s">
        <v>13</v>
      </c>
      <c r="C193" s="169">
        <v>37.576240540000001</v>
      </c>
      <c r="D193" s="169">
        <v>126.98616028000001</v>
      </c>
    </row>
    <row r="194" spans="1:4" ht="14.4">
      <c r="A194" s="167" t="s">
        <v>307</v>
      </c>
      <c r="B194" s="168" t="s">
        <v>13</v>
      </c>
      <c r="C194" s="169">
        <v>37.573356629999999</v>
      </c>
      <c r="D194" s="169">
        <v>126.98746490000001</v>
      </c>
    </row>
    <row r="195" spans="1:4" ht="14.4">
      <c r="A195" s="167" t="s">
        <v>308</v>
      </c>
      <c r="B195" s="168" t="s">
        <v>13</v>
      </c>
      <c r="C195" s="169">
        <v>37.570396420000002</v>
      </c>
      <c r="D195" s="169">
        <v>126.98818970000001</v>
      </c>
    </row>
    <row r="196" spans="1:4" ht="14.4">
      <c r="A196" s="167" t="s">
        <v>760</v>
      </c>
      <c r="B196" s="168" t="s">
        <v>13</v>
      </c>
      <c r="C196" s="169">
        <v>37.568344119999999</v>
      </c>
      <c r="D196" s="169">
        <v>126.98789214999999</v>
      </c>
    </row>
    <row r="197" spans="1:4" ht="14.4">
      <c r="A197" s="167" t="s">
        <v>719</v>
      </c>
      <c r="B197" s="168" t="s">
        <v>14</v>
      </c>
      <c r="C197" s="169">
        <v>37.566383360000003</v>
      </c>
      <c r="D197" s="169">
        <v>126.98720551</v>
      </c>
    </row>
    <row r="198" spans="1:4" ht="14.4">
      <c r="A198" s="167" t="s">
        <v>720</v>
      </c>
      <c r="B198" s="168" t="s">
        <v>14</v>
      </c>
      <c r="C198" s="169">
        <v>37.565990450000001</v>
      </c>
      <c r="D198" s="169">
        <v>126.98779297</v>
      </c>
    </row>
    <row r="199" spans="1:4" ht="14.4">
      <c r="A199" s="167" t="s">
        <v>718</v>
      </c>
      <c r="B199" s="168" t="s">
        <v>13</v>
      </c>
      <c r="C199" s="169">
        <v>37.570598599999997</v>
      </c>
      <c r="D199" s="169">
        <v>126.99179076999999</v>
      </c>
    </row>
    <row r="200" spans="1:4" ht="14.4">
      <c r="A200" s="167" t="s">
        <v>721</v>
      </c>
      <c r="B200" s="168" t="s">
        <v>13</v>
      </c>
      <c r="C200" s="169">
        <v>37.570198060000003</v>
      </c>
      <c r="D200" s="169">
        <v>126.99125671</v>
      </c>
    </row>
    <row r="201" spans="1:4" ht="14.4">
      <c r="A201" s="167" t="s">
        <v>761</v>
      </c>
      <c r="B201" s="168" t="s">
        <v>14</v>
      </c>
      <c r="C201" s="169">
        <v>37.562618260000001</v>
      </c>
      <c r="D201" s="169">
        <v>126.992836</v>
      </c>
    </row>
    <row r="202" spans="1:4" ht="14.4">
      <c r="A202" s="167" t="s">
        <v>295</v>
      </c>
      <c r="B202" s="168" t="s">
        <v>13</v>
      </c>
      <c r="C202" s="169">
        <v>37.578979490000002</v>
      </c>
      <c r="D202" s="169">
        <v>126.99647521999999</v>
      </c>
    </row>
    <row r="203" spans="1:4" ht="14.4">
      <c r="A203" s="167" t="s">
        <v>314</v>
      </c>
      <c r="B203" s="168" t="s">
        <v>13</v>
      </c>
      <c r="C203" s="169">
        <v>37.570957180000001</v>
      </c>
      <c r="D203" s="169">
        <v>126.99712372</v>
      </c>
    </row>
    <row r="204" spans="1:4" ht="14.4">
      <c r="A204" s="167" t="s">
        <v>762</v>
      </c>
      <c r="B204" s="168" t="s">
        <v>13</v>
      </c>
      <c r="C204" s="169">
        <v>37.571067810000002</v>
      </c>
      <c r="D204" s="169">
        <v>126.99819183</v>
      </c>
    </row>
    <row r="205" spans="1:4" ht="14.4">
      <c r="A205" s="167" t="s">
        <v>297</v>
      </c>
      <c r="B205" s="168" t="s">
        <v>13</v>
      </c>
      <c r="C205" s="169">
        <v>37.585628509999999</v>
      </c>
      <c r="D205" s="169">
        <v>127.00067902000001</v>
      </c>
    </row>
    <row r="206" spans="1:4" ht="14.4">
      <c r="A206" s="167" t="s">
        <v>763</v>
      </c>
      <c r="B206" s="168" t="s">
        <v>13</v>
      </c>
      <c r="C206" s="169">
        <v>37.58156967</v>
      </c>
      <c r="D206" s="169">
        <v>127.00178528000001</v>
      </c>
    </row>
    <row r="207" spans="1:4" ht="14.4">
      <c r="A207" s="167" t="s">
        <v>764</v>
      </c>
      <c r="B207" s="168" t="s">
        <v>13</v>
      </c>
      <c r="C207" s="169">
        <v>37.57978439</v>
      </c>
      <c r="D207" s="169">
        <v>127.00253296</v>
      </c>
    </row>
    <row r="208" spans="1:4" ht="14.4">
      <c r="A208" s="167" t="s">
        <v>766</v>
      </c>
      <c r="B208" s="168" t="s">
        <v>13</v>
      </c>
      <c r="C208" s="169">
        <v>37.575431819999999</v>
      </c>
      <c r="D208" s="169">
        <v>127.00498199</v>
      </c>
    </row>
    <row r="209" spans="1:4" ht="14.4">
      <c r="A209" s="167" t="s">
        <v>767</v>
      </c>
      <c r="B209" s="168" t="s">
        <v>13</v>
      </c>
      <c r="C209" s="169">
        <v>37.574035639999998</v>
      </c>
      <c r="D209" s="169">
        <v>127.0067215</v>
      </c>
    </row>
    <row r="210" spans="1:4" ht="14.4">
      <c r="A210" s="167" t="s">
        <v>765</v>
      </c>
      <c r="B210" s="168" t="s">
        <v>13</v>
      </c>
      <c r="C210" s="169">
        <v>37.573307040000003</v>
      </c>
      <c r="D210" s="169">
        <v>127.00070952999999</v>
      </c>
    </row>
    <row r="211" spans="1:4" ht="14.4">
      <c r="A211" s="167" t="s">
        <v>322</v>
      </c>
      <c r="B211" s="168" t="s">
        <v>14</v>
      </c>
      <c r="C211" s="169">
        <v>37.569183350000003</v>
      </c>
      <c r="D211" s="169">
        <v>127.00988006999999</v>
      </c>
    </row>
    <row r="212" spans="1:4" ht="14.4">
      <c r="A212" s="167" t="s">
        <v>707</v>
      </c>
      <c r="B212" s="168" t="s">
        <v>14</v>
      </c>
      <c r="C212" s="169">
        <v>37.565330510000003</v>
      </c>
      <c r="D212" s="169">
        <v>127.00784302</v>
      </c>
    </row>
    <row r="213" spans="1:4" ht="14.4">
      <c r="A213" s="167" t="s">
        <v>768</v>
      </c>
      <c r="B213" s="168" t="s">
        <v>13</v>
      </c>
      <c r="C213" s="169">
        <v>37.572029110000003</v>
      </c>
      <c r="D213" s="169">
        <v>126.96078491</v>
      </c>
    </row>
    <row r="214" spans="1:4" ht="14.4">
      <c r="A214" s="167" t="s">
        <v>312</v>
      </c>
      <c r="B214" s="168" t="s">
        <v>13</v>
      </c>
      <c r="C214" s="169">
        <v>37.576332090000001</v>
      </c>
      <c r="D214" s="169">
        <v>126.96858978</v>
      </c>
    </row>
    <row r="215" spans="1:4" ht="14.4">
      <c r="A215" s="167" t="s">
        <v>771</v>
      </c>
      <c r="B215" s="168" t="s">
        <v>13</v>
      </c>
      <c r="C215" s="169">
        <v>37.585079190000002</v>
      </c>
      <c r="D215" s="169">
        <v>126.9706192</v>
      </c>
    </row>
    <row r="216" spans="1:4" ht="14.4">
      <c r="A216" s="167" t="s">
        <v>770</v>
      </c>
      <c r="B216" s="168" t="s">
        <v>13</v>
      </c>
      <c r="C216" s="169">
        <v>37.583415989999999</v>
      </c>
      <c r="D216" s="169">
        <v>126.98523711999999</v>
      </c>
    </row>
    <row r="217" spans="1:4" ht="14.4">
      <c r="A217" s="167" t="s">
        <v>769</v>
      </c>
      <c r="B217" s="168" t="s">
        <v>13</v>
      </c>
      <c r="C217" s="169">
        <v>37.579387660000002</v>
      </c>
      <c r="D217" s="169">
        <v>126.98494719999999</v>
      </c>
    </row>
    <row r="218" spans="1:4" ht="14.4">
      <c r="A218" s="167" t="s">
        <v>772</v>
      </c>
      <c r="B218" s="168" t="s">
        <v>13</v>
      </c>
      <c r="C218" s="169">
        <v>37.579154969999998</v>
      </c>
      <c r="D218" s="169">
        <v>126.98896027000001</v>
      </c>
    </row>
    <row r="219" spans="1:4" ht="14.4">
      <c r="A219" s="167" t="s">
        <v>774</v>
      </c>
      <c r="B219" s="168" t="s">
        <v>13</v>
      </c>
      <c r="C219" s="169">
        <v>37.576507569999997</v>
      </c>
      <c r="D219" s="169">
        <v>127.00245667</v>
      </c>
    </row>
    <row r="220" spans="1:4" ht="14.4">
      <c r="A220" s="167" t="s">
        <v>773</v>
      </c>
      <c r="B220" s="168" t="s">
        <v>13</v>
      </c>
      <c r="C220" s="169">
        <v>37.577144619999999</v>
      </c>
      <c r="D220" s="169">
        <v>127.00205994</v>
      </c>
    </row>
    <row r="221" spans="1:4" ht="14.4">
      <c r="A221" s="167" t="s">
        <v>776</v>
      </c>
      <c r="B221" s="168" t="s">
        <v>13</v>
      </c>
      <c r="C221" s="169">
        <v>37.582500459999999</v>
      </c>
      <c r="D221" s="169">
        <v>126.99853516</v>
      </c>
    </row>
    <row r="222" spans="1:4" ht="14.4">
      <c r="A222" s="167" t="s">
        <v>294</v>
      </c>
      <c r="B222" s="168" t="s">
        <v>13</v>
      </c>
      <c r="C222" s="169">
        <v>37.576061250000002</v>
      </c>
      <c r="D222" s="169">
        <v>126.99768066</v>
      </c>
    </row>
    <row r="223" spans="1:4" ht="14.4">
      <c r="A223" s="167" t="s">
        <v>775</v>
      </c>
      <c r="B223" s="168" t="s">
        <v>13</v>
      </c>
      <c r="C223" s="169">
        <v>37.573242190000002</v>
      </c>
      <c r="D223" s="169">
        <v>127.01590729</v>
      </c>
    </row>
    <row r="224" spans="1:4" ht="14.4">
      <c r="A224" s="167" t="s">
        <v>777</v>
      </c>
      <c r="B224" s="168" t="s">
        <v>13</v>
      </c>
      <c r="C224" s="169">
        <v>37.572223659999999</v>
      </c>
      <c r="D224" s="169">
        <v>127.02270507999999</v>
      </c>
    </row>
    <row r="225" spans="1:4" ht="14.4">
      <c r="A225" s="167" t="s">
        <v>722</v>
      </c>
      <c r="B225" s="168" t="s">
        <v>13</v>
      </c>
      <c r="C225" s="169">
        <v>37.575592039999997</v>
      </c>
      <c r="D225" s="169">
        <v>127.02285003999999</v>
      </c>
    </row>
    <row r="226" spans="1:4" ht="14.4">
      <c r="A226" s="167" t="s">
        <v>778</v>
      </c>
      <c r="B226" s="168" t="s">
        <v>13</v>
      </c>
      <c r="C226" s="169">
        <v>37.579334260000003</v>
      </c>
      <c r="D226" s="169">
        <v>127.01508330999999</v>
      </c>
    </row>
    <row r="227" spans="1:4" ht="14.4">
      <c r="A227" s="167" t="s">
        <v>779</v>
      </c>
      <c r="B227" s="168" t="s">
        <v>13</v>
      </c>
      <c r="C227" s="169">
        <v>37.573848720000001</v>
      </c>
      <c r="D227" s="169">
        <v>126.95869446</v>
      </c>
    </row>
    <row r="228" spans="1:4" ht="14.4">
      <c r="A228" s="167" t="s">
        <v>780</v>
      </c>
      <c r="B228" s="168" t="s">
        <v>13</v>
      </c>
      <c r="C228" s="169">
        <v>37.569248199999997</v>
      </c>
      <c r="D228" s="169">
        <v>126.98053741</v>
      </c>
    </row>
    <row r="229" spans="1:4" ht="14.4">
      <c r="A229" s="167" t="s">
        <v>781</v>
      </c>
      <c r="B229" s="168" t="s">
        <v>13</v>
      </c>
      <c r="C229" s="169">
        <v>37.575492859999997</v>
      </c>
      <c r="D229" s="169">
        <v>126.97850037000001</v>
      </c>
    </row>
    <row r="230" spans="1:4" ht="14.4">
      <c r="A230" s="167" t="s">
        <v>723</v>
      </c>
      <c r="B230" s="168" t="s">
        <v>14</v>
      </c>
      <c r="C230" s="169">
        <v>37.563228610000003</v>
      </c>
      <c r="D230" s="169">
        <v>126.97483826</v>
      </c>
    </row>
    <row r="231" spans="1:4" ht="14.4">
      <c r="A231" s="167" t="s">
        <v>724</v>
      </c>
      <c r="B231" s="168" t="s">
        <v>14</v>
      </c>
      <c r="C231" s="169">
        <v>37.558872219999998</v>
      </c>
      <c r="D231" s="169">
        <v>127.00553893999999</v>
      </c>
    </row>
    <row r="232" spans="1:4" ht="14.4">
      <c r="A232" s="167" t="s">
        <v>782</v>
      </c>
      <c r="B232" s="168" t="s">
        <v>14</v>
      </c>
      <c r="C232" s="169">
        <v>37.554294589999998</v>
      </c>
      <c r="D232" s="169">
        <v>127.01119995000001</v>
      </c>
    </row>
    <row r="233" spans="1:4" ht="14.4">
      <c r="A233" s="167" t="s">
        <v>783</v>
      </c>
      <c r="B233" s="168" t="s">
        <v>14</v>
      </c>
      <c r="C233" s="169">
        <v>37.560474399999997</v>
      </c>
      <c r="D233" s="169">
        <v>127.01407623</v>
      </c>
    </row>
    <row r="234" spans="1:4" ht="14.4">
      <c r="A234" s="167" t="s">
        <v>323</v>
      </c>
      <c r="B234" s="168" t="s">
        <v>14</v>
      </c>
      <c r="C234" s="169">
        <v>37.555999759999999</v>
      </c>
      <c r="D234" s="169">
        <v>126.97335815</v>
      </c>
    </row>
    <row r="235" spans="1:4" ht="14.4">
      <c r="A235" s="167" t="s">
        <v>784</v>
      </c>
      <c r="B235" s="168" t="s">
        <v>14</v>
      </c>
      <c r="C235" s="169">
        <v>37.563865659999998</v>
      </c>
      <c r="D235" s="169">
        <v>127.00274657999999</v>
      </c>
    </row>
    <row r="236" spans="1:4" ht="14.4">
      <c r="A236" s="167" t="s">
        <v>309</v>
      </c>
      <c r="B236" s="168" t="s">
        <v>14</v>
      </c>
      <c r="C236" s="169">
        <v>37.558532710000001</v>
      </c>
      <c r="D236" s="169">
        <v>127.00698853</v>
      </c>
    </row>
    <row r="237" spans="1:4" ht="14.4">
      <c r="A237" s="167" t="s">
        <v>786</v>
      </c>
      <c r="B237" s="168" t="s">
        <v>14</v>
      </c>
      <c r="C237" s="169">
        <v>37.555198670000003</v>
      </c>
      <c r="D237" s="169">
        <v>127.01004791</v>
      </c>
    </row>
    <row r="238" spans="1:4" ht="14.4">
      <c r="A238" s="167" t="s">
        <v>725</v>
      </c>
      <c r="B238" s="168" t="s">
        <v>14</v>
      </c>
      <c r="C238" s="169">
        <v>37.565849299999996</v>
      </c>
      <c r="D238" s="169">
        <v>127.0164032</v>
      </c>
    </row>
    <row r="239" spans="1:4" ht="14.4">
      <c r="A239" s="167" t="s">
        <v>302</v>
      </c>
      <c r="B239" s="168" t="s">
        <v>14</v>
      </c>
      <c r="C239" s="169">
        <v>37.559780119999999</v>
      </c>
      <c r="D239" s="169">
        <v>126.96850585999999</v>
      </c>
    </row>
    <row r="240" spans="1:4" ht="14.4">
      <c r="A240" s="167" t="s">
        <v>785</v>
      </c>
      <c r="B240" s="168" t="s">
        <v>13</v>
      </c>
      <c r="C240" s="169">
        <v>37.569835660000003</v>
      </c>
      <c r="D240" s="169">
        <v>126.98265839</v>
      </c>
    </row>
    <row r="241" spans="1:4" ht="14.4">
      <c r="A241" s="167" t="s">
        <v>788</v>
      </c>
      <c r="B241" s="168" t="s">
        <v>14</v>
      </c>
      <c r="C241" s="169">
        <v>37.566993709999998</v>
      </c>
      <c r="D241" s="169">
        <v>127.00346374999999</v>
      </c>
    </row>
    <row r="242" spans="1:4" ht="14.4">
      <c r="A242" s="167" t="s">
        <v>315</v>
      </c>
      <c r="B242" s="168" t="s">
        <v>13</v>
      </c>
      <c r="C242" s="169">
        <v>37.585735319999998</v>
      </c>
      <c r="D242" s="169">
        <v>127.0016098</v>
      </c>
    </row>
    <row r="243" spans="1:4" ht="14.4">
      <c r="A243" s="167" t="s">
        <v>787</v>
      </c>
      <c r="B243" s="168" t="s">
        <v>14</v>
      </c>
      <c r="C243" s="169">
        <v>37.566730499999998</v>
      </c>
      <c r="D243" s="169">
        <v>126.99660492</v>
      </c>
    </row>
    <row r="244" spans="1:4" ht="14.4">
      <c r="A244" s="167" t="s">
        <v>789</v>
      </c>
      <c r="B244" s="168" t="s">
        <v>14</v>
      </c>
      <c r="C244" s="169">
        <v>37.561389920000003</v>
      </c>
      <c r="D244" s="169">
        <v>126.9953537</v>
      </c>
    </row>
    <row r="245" spans="1:4" ht="14.4">
      <c r="A245" s="167" t="s">
        <v>321</v>
      </c>
      <c r="B245" s="168" t="s">
        <v>14</v>
      </c>
      <c r="C245" s="169">
        <v>37.565052029999997</v>
      </c>
      <c r="D245" s="169">
        <v>126.97340393</v>
      </c>
    </row>
    <row r="246" spans="1:4" ht="14.4">
      <c r="A246" s="167" t="s">
        <v>790</v>
      </c>
      <c r="B246" s="168" t="s">
        <v>13</v>
      </c>
      <c r="C246" s="169">
        <v>37.570140840000001</v>
      </c>
      <c r="D246" s="169">
        <v>127.00937653</v>
      </c>
    </row>
    <row r="247" spans="1:4" ht="14.4">
      <c r="A247" s="167" t="s">
        <v>791</v>
      </c>
      <c r="B247" s="168" t="s">
        <v>13</v>
      </c>
      <c r="C247" s="169">
        <v>37.567489620000003</v>
      </c>
      <c r="D247" s="169">
        <v>126.96591949</v>
      </c>
    </row>
    <row r="248" spans="1:4" ht="14.4">
      <c r="A248" s="167" t="s">
        <v>792</v>
      </c>
      <c r="B248" s="168" t="s">
        <v>13</v>
      </c>
      <c r="C248" s="169">
        <v>37.568855290000002</v>
      </c>
      <c r="D248" s="169">
        <v>126.96456146</v>
      </c>
    </row>
    <row r="249" spans="1:4" ht="14.4">
      <c r="A249" s="167" t="s">
        <v>793</v>
      </c>
      <c r="B249" s="168" t="s">
        <v>13</v>
      </c>
      <c r="C249" s="169">
        <v>37.570480349999997</v>
      </c>
      <c r="D249" s="169">
        <v>126.99663544000001</v>
      </c>
    </row>
    <row r="250" spans="1:4" ht="14.4">
      <c r="A250" s="167" t="s">
        <v>794</v>
      </c>
      <c r="B250" s="168" t="s">
        <v>14</v>
      </c>
      <c r="C250" s="169">
        <v>37.566558839999999</v>
      </c>
      <c r="D250" s="169">
        <v>126.99243927000001</v>
      </c>
    </row>
    <row r="251" spans="1:4" ht="14.4">
      <c r="A251" s="167" t="s">
        <v>726</v>
      </c>
      <c r="B251" s="168" t="s">
        <v>14</v>
      </c>
      <c r="C251" s="169">
        <v>37.55410767</v>
      </c>
      <c r="D251" s="169">
        <v>126.96540833</v>
      </c>
    </row>
    <row r="252" spans="1:4" ht="14.4">
      <c r="A252" s="167" t="s">
        <v>727</v>
      </c>
      <c r="B252" s="168" t="s">
        <v>10</v>
      </c>
      <c r="C252" s="169">
        <v>37.58752441</v>
      </c>
      <c r="D252" s="169">
        <v>126.88300323</v>
      </c>
    </row>
    <row r="253" spans="1:4" ht="14.4">
      <c r="A253" s="167" t="s">
        <v>731</v>
      </c>
      <c r="B253" s="168" t="s">
        <v>10</v>
      </c>
      <c r="C253" s="169">
        <v>37.586189269999998</v>
      </c>
      <c r="D253" s="169">
        <v>126.88161469000001</v>
      </c>
    </row>
    <row r="254" spans="1:4" ht="14.4">
      <c r="A254" s="167" t="s">
        <v>729</v>
      </c>
      <c r="B254" s="168" t="s">
        <v>10</v>
      </c>
      <c r="C254" s="169">
        <v>37.582855219999999</v>
      </c>
      <c r="D254" s="169">
        <v>126.87982178</v>
      </c>
    </row>
    <row r="255" spans="1:4" ht="14.4">
      <c r="A255" s="167" t="s">
        <v>310</v>
      </c>
      <c r="B255" s="168" t="s">
        <v>10</v>
      </c>
      <c r="C255" s="169">
        <v>37.585590359999998</v>
      </c>
      <c r="D255" s="169">
        <v>126.88472748</v>
      </c>
    </row>
    <row r="256" spans="1:4" ht="14.4">
      <c r="A256" s="167" t="s">
        <v>316</v>
      </c>
      <c r="B256" s="168" t="s">
        <v>10</v>
      </c>
      <c r="C256" s="169">
        <v>37.58265686</v>
      </c>
      <c r="D256" s="169">
        <v>126.88578796</v>
      </c>
    </row>
    <row r="257" spans="1:4" ht="14.4">
      <c r="A257" s="167" t="s">
        <v>728</v>
      </c>
      <c r="B257" s="168" t="s">
        <v>10</v>
      </c>
      <c r="C257" s="169">
        <v>37.581314089999999</v>
      </c>
      <c r="D257" s="169">
        <v>126.88058472</v>
      </c>
    </row>
    <row r="258" spans="1:4" ht="14.4">
      <c r="A258" s="167" t="s">
        <v>730</v>
      </c>
      <c r="B258" s="168" t="s">
        <v>10</v>
      </c>
      <c r="C258" s="169">
        <v>37.580631259999997</v>
      </c>
      <c r="D258" s="169">
        <v>126.88367461999999</v>
      </c>
    </row>
    <row r="259" spans="1:4" ht="14.4">
      <c r="A259" s="167" t="s">
        <v>319</v>
      </c>
      <c r="B259" s="168" t="s">
        <v>10</v>
      </c>
      <c r="C259" s="169">
        <v>37.580810550000002</v>
      </c>
      <c r="D259" s="169">
        <v>126.88665009</v>
      </c>
    </row>
    <row r="260" spans="1:4" ht="14.4">
      <c r="A260" s="167" t="s">
        <v>795</v>
      </c>
      <c r="B260" s="168" t="s">
        <v>10</v>
      </c>
      <c r="C260" s="169">
        <v>37.579399109999997</v>
      </c>
      <c r="D260" s="169">
        <v>126.88916016</v>
      </c>
    </row>
    <row r="261" spans="1:4" ht="14.4">
      <c r="A261" s="167" t="s">
        <v>324</v>
      </c>
      <c r="B261" s="168" t="s">
        <v>10</v>
      </c>
      <c r="C261" s="169">
        <v>37.577495570000004</v>
      </c>
      <c r="D261" s="169">
        <v>126.88777161</v>
      </c>
    </row>
    <row r="262" spans="1:4" ht="14.4">
      <c r="A262" s="167" t="s">
        <v>298</v>
      </c>
      <c r="B262" s="168" t="s">
        <v>10</v>
      </c>
      <c r="C262" s="169">
        <v>37.577995299999998</v>
      </c>
      <c r="D262" s="169">
        <v>126.89147186</v>
      </c>
    </row>
    <row r="263" spans="1:4" ht="14.4">
      <c r="A263" s="167" t="s">
        <v>733</v>
      </c>
      <c r="B263" s="168" t="s">
        <v>10</v>
      </c>
      <c r="C263" s="169">
        <v>37.575801849999998</v>
      </c>
      <c r="D263" s="169">
        <v>126.89073944</v>
      </c>
    </row>
    <row r="264" spans="1:4" ht="14.4">
      <c r="A264" s="167" t="s">
        <v>734</v>
      </c>
      <c r="B264" s="168" t="s">
        <v>10</v>
      </c>
      <c r="C264" s="169">
        <v>37.571475980000002</v>
      </c>
      <c r="D264" s="169">
        <v>126.88968658</v>
      </c>
    </row>
    <row r="265" spans="1:4" ht="14.4">
      <c r="A265" s="167" t="s">
        <v>796</v>
      </c>
      <c r="B265" s="168" t="s">
        <v>10</v>
      </c>
      <c r="C265" s="169">
        <v>37.578220369999997</v>
      </c>
      <c r="D265" s="169">
        <v>126.89447020999999</v>
      </c>
    </row>
    <row r="266" spans="1:4" ht="14.4">
      <c r="A266" s="167" t="s">
        <v>797</v>
      </c>
      <c r="B266" s="168" t="s">
        <v>10</v>
      </c>
      <c r="C266" s="169">
        <v>37.577468869999997</v>
      </c>
      <c r="D266" s="169">
        <v>126.89736176</v>
      </c>
    </row>
    <row r="267" spans="1:4" ht="14.4">
      <c r="A267" s="167" t="s">
        <v>732</v>
      </c>
      <c r="B267" s="168" t="s">
        <v>10</v>
      </c>
      <c r="C267" s="169">
        <v>37.575664519999997</v>
      </c>
      <c r="D267" s="169">
        <v>126.89444733000001</v>
      </c>
    </row>
    <row r="268" spans="1:4" ht="14.4">
      <c r="A268" s="167" t="s">
        <v>798</v>
      </c>
      <c r="B268" s="168" t="s">
        <v>10</v>
      </c>
      <c r="C268" s="169">
        <v>37.575069429999999</v>
      </c>
      <c r="D268" s="169">
        <v>126.89991759999999</v>
      </c>
    </row>
    <row r="269" spans="1:4" ht="14.4">
      <c r="A269" s="167" t="s">
        <v>736</v>
      </c>
      <c r="B269" s="168" t="s">
        <v>10</v>
      </c>
      <c r="C269" s="169">
        <v>37.57072067</v>
      </c>
      <c r="D269" s="169">
        <v>126.89897919000001</v>
      </c>
    </row>
    <row r="270" spans="1:4" ht="14.4">
      <c r="A270" s="167" t="s">
        <v>299</v>
      </c>
      <c r="B270" s="168" t="s">
        <v>10</v>
      </c>
      <c r="C270" s="169">
        <v>37.568420410000002</v>
      </c>
      <c r="D270" s="169">
        <v>126.89942932</v>
      </c>
    </row>
    <row r="271" spans="1:4" ht="14.4">
      <c r="A271" s="167" t="s">
        <v>737</v>
      </c>
      <c r="B271" s="168" t="s">
        <v>10</v>
      </c>
      <c r="C271" s="169">
        <v>37.566246030000002</v>
      </c>
      <c r="D271" s="169">
        <v>126.89617920000001</v>
      </c>
    </row>
    <row r="272" spans="1:4" ht="14.4">
      <c r="A272" s="167" t="s">
        <v>303</v>
      </c>
      <c r="B272" s="168" t="s">
        <v>10</v>
      </c>
      <c r="C272" s="169">
        <v>37.565746310000002</v>
      </c>
      <c r="D272" s="169">
        <v>126.9018631</v>
      </c>
    </row>
    <row r="273" spans="1:4" ht="14.4">
      <c r="A273" s="167" t="s">
        <v>293</v>
      </c>
      <c r="B273" s="168" t="s">
        <v>10</v>
      </c>
      <c r="C273" s="169">
        <v>37.568977359999998</v>
      </c>
      <c r="D273" s="169">
        <v>126.89440155</v>
      </c>
    </row>
    <row r="274" spans="1:4" ht="14.4">
      <c r="A274" s="167" t="s">
        <v>735</v>
      </c>
      <c r="B274" s="168" t="s">
        <v>10</v>
      </c>
      <c r="C274" s="169">
        <v>37.573619839999999</v>
      </c>
      <c r="D274" s="169">
        <v>126.89804839999999</v>
      </c>
    </row>
    <row r="275" spans="1:4" ht="14.4">
      <c r="A275" s="167" t="s">
        <v>800</v>
      </c>
      <c r="B275" s="168" t="s">
        <v>10</v>
      </c>
      <c r="C275" s="169">
        <v>37.584503169999998</v>
      </c>
      <c r="D275" s="169">
        <v>126.88559723</v>
      </c>
    </row>
    <row r="276" spans="1:4" ht="14.4">
      <c r="A276" s="167" t="s">
        <v>799</v>
      </c>
      <c r="B276" s="168" t="s">
        <v>10</v>
      </c>
      <c r="C276" s="169">
        <v>37.549060820000001</v>
      </c>
      <c r="D276" s="169">
        <v>126.95417786</v>
      </c>
    </row>
    <row r="277" spans="1:4" ht="14.4">
      <c r="A277" s="167" t="s">
        <v>320</v>
      </c>
      <c r="B277" s="168" t="s">
        <v>10</v>
      </c>
      <c r="C277" s="169">
        <v>37.569583889999997</v>
      </c>
      <c r="D277" s="169">
        <v>126.90381622</v>
      </c>
    </row>
    <row r="278" spans="1:4" ht="14.4">
      <c r="A278" s="167" t="s">
        <v>313</v>
      </c>
      <c r="B278" s="168" t="s">
        <v>14</v>
      </c>
      <c r="C278" s="169">
        <v>37.564399719999997</v>
      </c>
      <c r="D278" s="169">
        <v>126.99143219</v>
      </c>
    </row>
    <row r="279" spans="1:4" ht="14.4">
      <c r="A279" s="167" t="s">
        <v>296</v>
      </c>
      <c r="B279" s="168" t="s">
        <v>14</v>
      </c>
      <c r="C279" s="169">
        <v>37.549888609999996</v>
      </c>
      <c r="D279" s="169">
        <v>127.00734711</v>
      </c>
    </row>
    <row r="280" spans="1:4" ht="14.4">
      <c r="A280" s="167" t="s">
        <v>738</v>
      </c>
      <c r="B280" s="168" t="s">
        <v>14</v>
      </c>
      <c r="C280" s="169">
        <v>37.562171939999999</v>
      </c>
      <c r="D280" s="169">
        <v>127.00626373</v>
      </c>
    </row>
    <row r="281" spans="1:4" ht="14.4">
      <c r="A281" s="167" t="s">
        <v>300</v>
      </c>
      <c r="B281" s="168" t="s">
        <v>14</v>
      </c>
      <c r="C281" s="169">
        <v>37.571014400000003</v>
      </c>
      <c r="D281" s="169">
        <v>127.01974487</v>
      </c>
    </row>
    <row r="282" spans="1:4" ht="14.4">
      <c r="A282" s="167" t="s">
        <v>311</v>
      </c>
      <c r="B282" s="168" t="s">
        <v>10</v>
      </c>
      <c r="C282" s="169">
        <v>37.563339229999997</v>
      </c>
      <c r="D282" s="169">
        <v>126.90820312</v>
      </c>
    </row>
    <row r="283" spans="1:4" ht="14.4">
      <c r="A283" s="167" t="s">
        <v>802</v>
      </c>
      <c r="B283" s="168" t="s">
        <v>14</v>
      </c>
      <c r="C283" s="169">
        <v>37.566345210000001</v>
      </c>
      <c r="D283" s="169">
        <v>126.98229218</v>
      </c>
    </row>
    <row r="284" spans="1:4" ht="14.4">
      <c r="A284" s="167" t="s">
        <v>739</v>
      </c>
      <c r="B284" s="168" t="s">
        <v>14</v>
      </c>
      <c r="C284" s="169">
        <v>37.561489109999997</v>
      </c>
      <c r="D284" s="169">
        <v>127.02393341</v>
      </c>
    </row>
    <row r="285" spans="1:4" ht="14.4">
      <c r="A285" s="167" t="s">
        <v>317</v>
      </c>
      <c r="B285" s="168" t="s">
        <v>14</v>
      </c>
      <c r="C285" s="169">
        <v>37.55686188</v>
      </c>
      <c r="D285" s="169">
        <v>126.97561646</v>
      </c>
    </row>
    <row r="286" spans="1:4" ht="14.4">
      <c r="A286" s="167" t="s">
        <v>801</v>
      </c>
      <c r="B286" s="168" t="s">
        <v>10</v>
      </c>
      <c r="C286" s="169">
        <v>37.55659103</v>
      </c>
      <c r="D286" s="169">
        <v>126.94618988000001</v>
      </c>
    </row>
    <row r="287" spans="1:4" ht="14.4">
      <c r="A287" s="167" t="s">
        <v>803</v>
      </c>
      <c r="B287" s="168" t="s">
        <v>10</v>
      </c>
      <c r="C287" s="169">
        <v>37.548469539999999</v>
      </c>
      <c r="D287" s="169">
        <v>126.9409256</v>
      </c>
    </row>
    <row r="288" spans="1:4" ht="14.4">
      <c r="A288" s="167" t="s">
        <v>804</v>
      </c>
      <c r="B288" s="168" t="s">
        <v>10</v>
      </c>
      <c r="C288" s="169">
        <v>37.564720149999999</v>
      </c>
      <c r="D288" s="169">
        <v>126.90676879999999</v>
      </c>
    </row>
    <row r="289" spans="1:4" ht="14.4">
      <c r="A289" s="167" t="s">
        <v>304</v>
      </c>
      <c r="B289" s="168" t="s">
        <v>10</v>
      </c>
      <c r="C289" s="169">
        <v>37.535751339999997</v>
      </c>
      <c r="D289" s="169">
        <v>126.94403839</v>
      </c>
    </row>
    <row r="290" spans="1:4" ht="14.4">
      <c r="A290" s="167" t="s">
        <v>305</v>
      </c>
      <c r="B290" s="168" t="s">
        <v>10</v>
      </c>
      <c r="C290" s="169">
        <v>37.57012177</v>
      </c>
      <c r="D290" s="169">
        <v>126.88134766</v>
      </c>
    </row>
    <row r="291" spans="1:4" ht="14.4">
      <c r="A291" s="167" t="s">
        <v>336</v>
      </c>
      <c r="B291" s="168" t="s">
        <v>14</v>
      </c>
      <c r="C291" s="169">
        <v>37.559890750000001</v>
      </c>
      <c r="D291" s="169">
        <v>126.97149657999999</v>
      </c>
    </row>
    <row r="292" spans="1:4" ht="14.4">
      <c r="A292" s="167" t="s">
        <v>331</v>
      </c>
      <c r="B292" s="168" t="s">
        <v>14</v>
      </c>
      <c r="C292" s="169">
        <v>37.556415559999998</v>
      </c>
      <c r="D292" s="169">
        <v>126.96919250000001</v>
      </c>
    </row>
    <row r="293" spans="1:4" ht="14.4">
      <c r="A293" s="167" t="s">
        <v>344</v>
      </c>
      <c r="B293" s="168" t="s">
        <v>14</v>
      </c>
      <c r="C293" s="169">
        <v>37.5621109</v>
      </c>
      <c r="D293" s="169">
        <v>126.97071837999999</v>
      </c>
    </row>
    <row r="294" spans="1:4" ht="14.4">
      <c r="A294" s="167" t="s">
        <v>343</v>
      </c>
      <c r="B294" s="168" t="s">
        <v>14</v>
      </c>
      <c r="C294" s="169">
        <v>37.560153960000001</v>
      </c>
      <c r="D294" s="169">
        <v>126.97410583</v>
      </c>
    </row>
    <row r="295" spans="1:4" ht="14.4">
      <c r="A295" s="167" t="s">
        <v>338</v>
      </c>
      <c r="B295" s="168" t="s">
        <v>13</v>
      </c>
      <c r="C295" s="169">
        <v>37.600128169999998</v>
      </c>
      <c r="D295" s="169">
        <v>126.95783234</v>
      </c>
    </row>
    <row r="296" spans="1:4" ht="14.4">
      <c r="A296" s="167" t="s">
        <v>328</v>
      </c>
      <c r="B296" s="168" t="s">
        <v>13</v>
      </c>
      <c r="C296" s="169">
        <v>37.603992460000001</v>
      </c>
      <c r="D296" s="169">
        <v>126.96194457999999</v>
      </c>
    </row>
    <row r="297" spans="1:4" ht="14.4">
      <c r="A297" s="167" t="s">
        <v>329</v>
      </c>
      <c r="B297" s="168" t="s">
        <v>13</v>
      </c>
      <c r="C297" s="169">
        <v>37.608718869999997</v>
      </c>
      <c r="D297" s="169">
        <v>126.97286224</v>
      </c>
    </row>
    <row r="298" spans="1:4" ht="14.4">
      <c r="A298" s="167" t="s">
        <v>339</v>
      </c>
      <c r="B298" s="168" t="s">
        <v>13</v>
      </c>
      <c r="C298" s="169">
        <v>37.583602910000003</v>
      </c>
      <c r="D298" s="169">
        <v>126.97254943999999</v>
      </c>
    </row>
    <row r="299" spans="1:4" ht="14.4">
      <c r="A299" s="167" t="s">
        <v>327</v>
      </c>
      <c r="B299" s="168" t="s">
        <v>13</v>
      </c>
      <c r="C299" s="169">
        <v>37.583515169999998</v>
      </c>
      <c r="D299" s="169">
        <v>126.97966766</v>
      </c>
    </row>
    <row r="300" spans="1:4" ht="14.4">
      <c r="A300" s="167" t="s">
        <v>740</v>
      </c>
      <c r="B300" s="168" t="s">
        <v>13</v>
      </c>
      <c r="C300" s="169">
        <v>37.571239470000002</v>
      </c>
      <c r="D300" s="169">
        <v>127.00440979</v>
      </c>
    </row>
    <row r="301" spans="1:4" ht="14.4">
      <c r="A301" s="167" t="s">
        <v>742</v>
      </c>
      <c r="B301" s="168" t="s">
        <v>13</v>
      </c>
      <c r="C301" s="169">
        <v>37.571140290000002</v>
      </c>
      <c r="D301" s="169">
        <v>127.00067138999999</v>
      </c>
    </row>
    <row r="302" spans="1:4" ht="14.4">
      <c r="A302" s="167" t="s">
        <v>743</v>
      </c>
      <c r="B302" s="168" t="s">
        <v>13</v>
      </c>
      <c r="C302" s="169">
        <v>37.570358280000001</v>
      </c>
      <c r="D302" s="169">
        <v>126.98638153</v>
      </c>
    </row>
    <row r="303" spans="1:4" ht="14.4">
      <c r="A303" s="167" t="s">
        <v>330</v>
      </c>
      <c r="B303" s="168" t="s">
        <v>13</v>
      </c>
      <c r="C303" s="169">
        <v>37.570960999999997</v>
      </c>
      <c r="D303" s="169">
        <v>127.00605774</v>
      </c>
    </row>
    <row r="304" spans="1:4" ht="14.4">
      <c r="A304" s="167" t="s">
        <v>741</v>
      </c>
      <c r="B304" s="168" t="s">
        <v>13</v>
      </c>
      <c r="C304" s="169">
        <v>37.574470519999998</v>
      </c>
      <c r="D304" s="169">
        <v>127.0198288</v>
      </c>
    </row>
    <row r="305" spans="1:4" ht="14.4">
      <c r="A305" s="167" t="s">
        <v>805</v>
      </c>
      <c r="B305" s="168" t="s">
        <v>13</v>
      </c>
      <c r="C305" s="169">
        <v>37.571319580000001</v>
      </c>
      <c r="D305" s="169">
        <v>127.00720978</v>
      </c>
    </row>
    <row r="306" spans="1:4" ht="14.4">
      <c r="A306" s="167" t="s">
        <v>806</v>
      </c>
      <c r="B306" s="168" t="s">
        <v>13</v>
      </c>
      <c r="C306" s="169">
        <v>37.569892879999998</v>
      </c>
      <c r="D306" s="169">
        <v>126.97756957999999</v>
      </c>
    </row>
    <row r="307" spans="1:4" ht="14.4">
      <c r="A307" s="167" t="s">
        <v>332</v>
      </c>
      <c r="B307" s="168" t="s">
        <v>13</v>
      </c>
      <c r="C307" s="169">
        <v>37.57436371</v>
      </c>
      <c r="D307" s="169">
        <v>126.97236633</v>
      </c>
    </row>
    <row r="308" spans="1:4" ht="14.4">
      <c r="A308" s="167" t="s">
        <v>715</v>
      </c>
      <c r="B308" s="168" t="s">
        <v>13</v>
      </c>
      <c r="C308" s="169">
        <v>37.603511810000001</v>
      </c>
      <c r="D308" s="169">
        <v>126.96206665</v>
      </c>
    </row>
    <row r="309" spans="1:4" ht="14.4">
      <c r="A309" s="167" t="s">
        <v>333</v>
      </c>
      <c r="B309" s="168" t="s">
        <v>13</v>
      </c>
      <c r="C309" s="169">
        <v>37.584190370000002</v>
      </c>
      <c r="D309" s="169">
        <v>126.98169708</v>
      </c>
    </row>
    <row r="310" spans="1:4" ht="14.4">
      <c r="A310" s="167" t="s">
        <v>345</v>
      </c>
      <c r="B310" s="168" t="s">
        <v>13</v>
      </c>
      <c r="C310" s="169">
        <v>37.587604519999999</v>
      </c>
      <c r="D310" s="169">
        <v>126.9835968</v>
      </c>
    </row>
    <row r="311" spans="1:4" ht="14.4">
      <c r="A311" s="167" t="s">
        <v>340</v>
      </c>
      <c r="B311" s="168" t="s">
        <v>14</v>
      </c>
      <c r="C311" s="169">
        <v>37.565841669999998</v>
      </c>
      <c r="D311" s="169">
        <v>126.97981262</v>
      </c>
    </row>
    <row r="312" spans="1:4" ht="14.4">
      <c r="A312" s="167" t="s">
        <v>334</v>
      </c>
      <c r="B312" s="168" t="s">
        <v>14</v>
      </c>
      <c r="C312" s="169">
        <v>37.562213900000003</v>
      </c>
      <c r="D312" s="169">
        <v>126.98086548000001</v>
      </c>
    </row>
    <row r="313" spans="1:4" ht="14.4">
      <c r="A313" s="167" t="s">
        <v>809</v>
      </c>
      <c r="B313" s="168" t="s">
        <v>14</v>
      </c>
      <c r="C313" s="169">
        <v>37.56415939</v>
      </c>
      <c r="D313" s="169">
        <v>126.97948456</v>
      </c>
    </row>
    <row r="314" spans="1:4" ht="14.4">
      <c r="A314" s="167" t="s">
        <v>808</v>
      </c>
      <c r="B314" s="168" t="s">
        <v>14</v>
      </c>
      <c r="C314" s="169">
        <v>37.559230800000002</v>
      </c>
      <c r="D314" s="169">
        <v>126.98014069</v>
      </c>
    </row>
    <row r="315" spans="1:4" ht="14.4">
      <c r="A315" s="167" t="s">
        <v>807</v>
      </c>
      <c r="B315" s="168" t="s">
        <v>14</v>
      </c>
      <c r="C315" s="169">
        <v>37.559745790000001</v>
      </c>
      <c r="D315" s="169">
        <v>126.98000336</v>
      </c>
    </row>
    <row r="316" spans="1:4" ht="14.4">
      <c r="A316" s="167" t="s">
        <v>810</v>
      </c>
      <c r="B316" s="168" t="s">
        <v>14</v>
      </c>
      <c r="C316" s="169">
        <v>37.560359949999999</v>
      </c>
      <c r="D316" s="169">
        <v>126.98265076</v>
      </c>
    </row>
    <row r="317" spans="1:4" ht="14.4">
      <c r="A317" s="167" t="s">
        <v>843</v>
      </c>
      <c r="B317" s="168" t="s">
        <v>14</v>
      </c>
      <c r="C317" s="169">
        <v>37.567871089999997</v>
      </c>
      <c r="D317" s="169">
        <v>126.98898315</v>
      </c>
    </row>
    <row r="318" spans="1:4" ht="14.4">
      <c r="A318" s="167" t="s">
        <v>811</v>
      </c>
      <c r="B318" s="168" t="s">
        <v>14</v>
      </c>
      <c r="C318" s="169">
        <v>37.566051479999999</v>
      </c>
      <c r="D318" s="169">
        <v>126.99798584</v>
      </c>
    </row>
    <row r="319" spans="1:4" ht="14.4">
      <c r="A319" s="167" t="s">
        <v>744</v>
      </c>
      <c r="B319" s="168" t="s">
        <v>14</v>
      </c>
      <c r="C319" s="169">
        <v>37.566299440000002</v>
      </c>
      <c r="D319" s="169">
        <v>127.00849152000001</v>
      </c>
    </row>
    <row r="320" spans="1:4" ht="14.4">
      <c r="A320" s="167" t="s">
        <v>325</v>
      </c>
      <c r="B320" s="168" t="s">
        <v>14</v>
      </c>
      <c r="C320" s="169">
        <v>37.567649840000001</v>
      </c>
      <c r="D320" s="169">
        <v>127.01181029999999</v>
      </c>
    </row>
    <row r="321" spans="1:4" ht="14.4">
      <c r="A321" s="167" t="s">
        <v>15</v>
      </c>
      <c r="B321" s="168" t="s">
        <v>14</v>
      </c>
      <c r="C321" s="169">
        <v>37.56443024</v>
      </c>
      <c r="D321" s="169">
        <v>127.00995636</v>
      </c>
    </row>
    <row r="322" spans="1:4" ht="14.4">
      <c r="A322" s="167" t="s">
        <v>814</v>
      </c>
      <c r="B322" s="168" t="s">
        <v>14</v>
      </c>
      <c r="C322" s="169">
        <v>37.559288019999997</v>
      </c>
      <c r="D322" s="169">
        <v>127.00268555</v>
      </c>
    </row>
    <row r="323" spans="1:4" ht="14.4">
      <c r="A323" s="167" t="s">
        <v>813</v>
      </c>
      <c r="B323" s="168" t="s">
        <v>14</v>
      </c>
      <c r="C323" s="169">
        <v>37.559375760000002</v>
      </c>
      <c r="D323" s="169">
        <v>127.00602721999999</v>
      </c>
    </row>
    <row r="324" spans="1:4" ht="14.4">
      <c r="A324" s="167" t="s">
        <v>812</v>
      </c>
      <c r="B324" s="168" t="s">
        <v>14</v>
      </c>
      <c r="C324" s="169">
        <v>37.554321289999997</v>
      </c>
      <c r="D324" s="169">
        <v>127.01070403999999</v>
      </c>
    </row>
    <row r="325" spans="1:4" ht="14.4">
      <c r="A325" s="167" t="s">
        <v>815</v>
      </c>
      <c r="B325" s="168" t="s">
        <v>14</v>
      </c>
      <c r="C325" s="169">
        <v>37.56703186</v>
      </c>
      <c r="D325" s="169">
        <v>127.01579285</v>
      </c>
    </row>
    <row r="326" spans="1:4" ht="14.4">
      <c r="A326" s="167" t="s">
        <v>845</v>
      </c>
      <c r="B326" s="168" t="s">
        <v>14</v>
      </c>
      <c r="C326" s="169">
        <v>37.547584530000002</v>
      </c>
      <c r="D326" s="169">
        <v>127.00643921</v>
      </c>
    </row>
    <row r="327" spans="1:4" ht="14.4">
      <c r="A327" s="167" t="s">
        <v>335</v>
      </c>
      <c r="B327" s="168" t="s">
        <v>14</v>
      </c>
      <c r="C327" s="169">
        <v>37.556148530000002</v>
      </c>
      <c r="D327" s="169">
        <v>126.97742461999999</v>
      </c>
    </row>
    <row r="328" spans="1:4" ht="14.4">
      <c r="A328" s="167" t="s">
        <v>326</v>
      </c>
      <c r="B328" s="168" t="s">
        <v>14</v>
      </c>
      <c r="C328" s="169">
        <v>37.556770319999998</v>
      </c>
      <c r="D328" s="169">
        <v>126.97319794000001</v>
      </c>
    </row>
    <row r="329" spans="1:4" ht="14.4">
      <c r="A329" s="167" t="s">
        <v>816</v>
      </c>
      <c r="B329" s="168" t="s">
        <v>13</v>
      </c>
      <c r="C329" s="169">
        <v>37.606273649999999</v>
      </c>
      <c r="D329" s="169">
        <v>126.96832275</v>
      </c>
    </row>
    <row r="330" spans="1:4" ht="14.4">
      <c r="A330" s="167" t="s">
        <v>844</v>
      </c>
      <c r="B330" s="168" t="s">
        <v>10</v>
      </c>
      <c r="C330" s="169">
        <v>37.543640140000001</v>
      </c>
      <c r="D330" s="169">
        <v>126.93830871999999</v>
      </c>
    </row>
    <row r="331" spans="1:4" ht="14.4">
      <c r="A331" s="167" t="s">
        <v>341</v>
      </c>
      <c r="B331" s="168" t="s">
        <v>10</v>
      </c>
      <c r="C331" s="169">
        <v>37.584568019999999</v>
      </c>
      <c r="D331" s="169">
        <v>126.88021088000001</v>
      </c>
    </row>
    <row r="332" spans="1:4" ht="14.4">
      <c r="A332" s="167" t="s">
        <v>337</v>
      </c>
      <c r="B332" s="168" t="s">
        <v>10</v>
      </c>
      <c r="C332" s="169">
        <v>37.583202360000001</v>
      </c>
      <c r="D332" s="169">
        <v>126.88276672000001</v>
      </c>
    </row>
    <row r="333" spans="1:4" ht="14.4">
      <c r="A333" s="167" t="s">
        <v>351</v>
      </c>
      <c r="B333" s="168" t="s">
        <v>10</v>
      </c>
      <c r="C333" s="169">
        <v>37.582077030000001</v>
      </c>
      <c r="D333" s="169">
        <v>126.88766479</v>
      </c>
    </row>
    <row r="334" spans="1:4" ht="14.4">
      <c r="A334" s="167" t="s">
        <v>817</v>
      </c>
      <c r="B334" s="168" t="s">
        <v>10</v>
      </c>
      <c r="C334" s="169">
        <v>37.575977330000001</v>
      </c>
      <c r="D334" s="169">
        <v>126.88806915000001</v>
      </c>
    </row>
    <row r="335" spans="1:4" ht="14.4">
      <c r="A335" s="167" t="s">
        <v>819</v>
      </c>
      <c r="B335" s="168" t="s">
        <v>10</v>
      </c>
      <c r="C335" s="169">
        <v>37.573135379999997</v>
      </c>
      <c r="D335" s="169">
        <v>126.90184784</v>
      </c>
    </row>
    <row r="336" spans="1:4" ht="14.4">
      <c r="A336" s="167" t="s">
        <v>818</v>
      </c>
      <c r="B336" s="168" t="s">
        <v>10</v>
      </c>
      <c r="C336" s="169">
        <v>37.556575780000003</v>
      </c>
      <c r="D336" s="169">
        <v>126.9288559</v>
      </c>
    </row>
    <row r="337" spans="1:4" ht="14.4">
      <c r="A337" s="167" t="s">
        <v>367</v>
      </c>
      <c r="B337" s="168" t="s">
        <v>10</v>
      </c>
      <c r="C337" s="169">
        <v>37.547245029999999</v>
      </c>
      <c r="D337" s="169">
        <v>126.93502808</v>
      </c>
    </row>
    <row r="338" spans="1:4" ht="14.4">
      <c r="A338" s="167" t="s">
        <v>820</v>
      </c>
      <c r="B338" s="168" t="s">
        <v>10</v>
      </c>
      <c r="C338" s="169">
        <v>37.542430879999998</v>
      </c>
      <c r="D338" s="169">
        <v>126.9469986</v>
      </c>
    </row>
    <row r="339" spans="1:4" ht="14.4">
      <c r="A339" s="167" t="s">
        <v>821</v>
      </c>
      <c r="B339" s="168" t="s">
        <v>10</v>
      </c>
      <c r="C339" s="169">
        <v>37.551754000000003</v>
      </c>
      <c r="D339" s="169">
        <v>126.91230011</v>
      </c>
    </row>
    <row r="340" spans="1:4" ht="14.4">
      <c r="A340" s="167" t="s">
        <v>822</v>
      </c>
      <c r="B340" s="168" t="s">
        <v>10</v>
      </c>
      <c r="C340" s="169">
        <v>37.564651490000003</v>
      </c>
      <c r="D340" s="169">
        <v>126.92212677000001</v>
      </c>
    </row>
    <row r="341" spans="1:4" ht="14.4">
      <c r="A341" s="167" t="s">
        <v>846</v>
      </c>
      <c r="B341" s="168" t="s">
        <v>16</v>
      </c>
      <c r="C341" s="169">
        <v>37.547069550000003</v>
      </c>
      <c r="D341" s="169">
        <v>127.07427216000001</v>
      </c>
    </row>
    <row r="342" spans="1:4" ht="14.4">
      <c r="A342" s="167" t="s">
        <v>362</v>
      </c>
      <c r="B342" s="168" t="s">
        <v>16</v>
      </c>
      <c r="C342" s="169">
        <v>37.537307740000003</v>
      </c>
      <c r="D342" s="169">
        <v>127.07035064999999</v>
      </c>
    </row>
    <row r="343" spans="1:4" ht="14.4">
      <c r="A343" s="167" t="s">
        <v>847</v>
      </c>
      <c r="B343" s="168" t="s">
        <v>16</v>
      </c>
      <c r="C343" s="169">
        <v>37.531860350000002</v>
      </c>
      <c r="D343" s="169">
        <v>127.06719208</v>
      </c>
    </row>
    <row r="344" spans="1:4" ht="14.4">
      <c r="A344" s="167" t="s">
        <v>848</v>
      </c>
      <c r="B344" s="168" t="s">
        <v>16</v>
      </c>
      <c r="C344" s="169">
        <v>37.537010189999997</v>
      </c>
      <c r="D344" s="169">
        <v>127.08224487</v>
      </c>
    </row>
    <row r="345" spans="1:4" ht="14.4">
      <c r="A345" s="167" t="s">
        <v>851</v>
      </c>
      <c r="B345" s="168" t="s">
        <v>17</v>
      </c>
      <c r="C345" s="169">
        <v>37.549060820000001</v>
      </c>
      <c r="D345" s="169">
        <v>127.05779266</v>
      </c>
    </row>
    <row r="346" spans="1:4" ht="14.4">
      <c r="A346" s="167" t="s">
        <v>850</v>
      </c>
      <c r="B346" s="168" t="s">
        <v>17</v>
      </c>
      <c r="C346" s="169">
        <v>37.548202510000003</v>
      </c>
      <c r="D346" s="169">
        <v>127.05711365000001</v>
      </c>
    </row>
    <row r="347" spans="1:4" ht="14.4">
      <c r="A347" s="167" t="s">
        <v>823</v>
      </c>
      <c r="B347" s="168" t="s">
        <v>17</v>
      </c>
      <c r="C347" s="169">
        <v>37.545166020000003</v>
      </c>
      <c r="D347" s="169">
        <v>127.05751038</v>
      </c>
    </row>
    <row r="348" spans="1:4" ht="14.4">
      <c r="A348" s="167" t="s">
        <v>824</v>
      </c>
      <c r="B348" s="168" t="s">
        <v>17</v>
      </c>
      <c r="C348" s="169">
        <v>37.539653780000002</v>
      </c>
      <c r="D348" s="169">
        <v>127.05258942</v>
      </c>
    </row>
    <row r="349" spans="1:4" ht="14.4">
      <c r="A349" s="167" t="s">
        <v>849</v>
      </c>
      <c r="B349" s="168" t="s">
        <v>17</v>
      </c>
      <c r="C349" s="169">
        <v>37.541221620000002</v>
      </c>
      <c r="D349" s="169">
        <v>127.04380035</v>
      </c>
    </row>
    <row r="350" spans="1:4" ht="14.4">
      <c r="A350" s="167" t="s">
        <v>854</v>
      </c>
      <c r="B350" s="168" t="s">
        <v>17</v>
      </c>
      <c r="C350" s="169">
        <v>37.544582370000001</v>
      </c>
      <c r="D350" s="169">
        <v>127.04460907000001</v>
      </c>
    </row>
    <row r="351" spans="1:4" ht="14.4">
      <c r="A351" s="167" t="s">
        <v>825</v>
      </c>
      <c r="B351" s="168" t="s">
        <v>17</v>
      </c>
      <c r="C351" s="169">
        <v>37.548561100000001</v>
      </c>
      <c r="D351" s="169">
        <v>127.0450058</v>
      </c>
    </row>
    <row r="352" spans="1:4" ht="14.4">
      <c r="A352" s="167" t="s">
        <v>853</v>
      </c>
      <c r="B352" s="168" t="s">
        <v>17</v>
      </c>
      <c r="C352" s="169">
        <v>37.546306610000002</v>
      </c>
      <c r="D352" s="169">
        <v>127.04980469</v>
      </c>
    </row>
    <row r="353" spans="1:4" ht="14.4">
      <c r="A353" s="167" t="s">
        <v>852</v>
      </c>
      <c r="B353" s="168" t="s">
        <v>17</v>
      </c>
      <c r="C353" s="169">
        <v>37.54257965</v>
      </c>
      <c r="D353" s="169">
        <v>127.06330871999999</v>
      </c>
    </row>
    <row r="354" spans="1:4" ht="14.4">
      <c r="A354" s="167" t="s">
        <v>375</v>
      </c>
      <c r="B354" s="168" t="s">
        <v>16</v>
      </c>
      <c r="C354" s="169">
        <v>37.53023529</v>
      </c>
      <c r="D354" s="169">
        <v>127.08683014</v>
      </c>
    </row>
    <row r="355" spans="1:4" ht="14.4">
      <c r="A355" s="167" t="s">
        <v>358</v>
      </c>
      <c r="B355" s="168" t="s">
        <v>16</v>
      </c>
      <c r="C355" s="169">
        <v>37.548404689999998</v>
      </c>
      <c r="D355" s="169">
        <v>127.06936646</v>
      </c>
    </row>
    <row r="356" spans="1:4" ht="14.4">
      <c r="A356" s="167" t="s">
        <v>826</v>
      </c>
      <c r="B356" s="168" t="s">
        <v>17</v>
      </c>
      <c r="C356" s="169">
        <v>37.571525569999999</v>
      </c>
      <c r="D356" s="169">
        <v>127.03535461</v>
      </c>
    </row>
    <row r="357" spans="1:4" ht="14.4">
      <c r="A357" s="167" t="s">
        <v>353</v>
      </c>
      <c r="B357" s="168" t="s">
        <v>17</v>
      </c>
      <c r="C357" s="169">
        <v>37.566993709999998</v>
      </c>
      <c r="D357" s="169">
        <v>127.02991486000001</v>
      </c>
    </row>
    <row r="358" spans="1:4" ht="14.4">
      <c r="A358" s="167" t="s">
        <v>856</v>
      </c>
      <c r="B358" s="168" t="s">
        <v>17</v>
      </c>
      <c r="C358" s="169">
        <v>37.563858029999999</v>
      </c>
      <c r="D358" s="169">
        <v>127.03031921</v>
      </c>
    </row>
    <row r="359" spans="1:4" ht="14.4">
      <c r="A359" s="167" t="s">
        <v>855</v>
      </c>
      <c r="B359" s="168" t="s">
        <v>17</v>
      </c>
      <c r="C359" s="169">
        <v>37.561447139999999</v>
      </c>
      <c r="D359" s="169">
        <v>127.03491974000001</v>
      </c>
    </row>
    <row r="360" spans="1:4" ht="14.4">
      <c r="A360" s="167" t="s">
        <v>827</v>
      </c>
      <c r="B360" s="168" t="s">
        <v>17</v>
      </c>
      <c r="C360" s="169">
        <v>37.548641199999999</v>
      </c>
      <c r="D360" s="169">
        <v>127.01642609</v>
      </c>
    </row>
    <row r="361" spans="1:4" ht="14.4">
      <c r="A361" s="167" t="s">
        <v>371</v>
      </c>
      <c r="B361" s="168" t="s">
        <v>17</v>
      </c>
      <c r="C361" s="169">
        <v>37.543663019999997</v>
      </c>
      <c r="D361" s="169">
        <v>127.01406097</v>
      </c>
    </row>
    <row r="362" spans="1:4" ht="14.4">
      <c r="A362" s="167" t="s">
        <v>918</v>
      </c>
      <c r="B362" s="168" t="s">
        <v>17</v>
      </c>
      <c r="C362" s="169">
        <v>37.552200319999997</v>
      </c>
      <c r="D362" s="169">
        <v>127.02505493</v>
      </c>
    </row>
    <row r="363" spans="1:4" ht="14.4">
      <c r="A363" s="167" t="s">
        <v>829</v>
      </c>
      <c r="B363" s="168" t="s">
        <v>17</v>
      </c>
      <c r="C363" s="169">
        <v>37.558052060000001</v>
      </c>
      <c r="D363" s="169">
        <v>127.04035186999999</v>
      </c>
    </row>
    <row r="364" spans="1:4" ht="14.4">
      <c r="A364" s="167" t="s">
        <v>828</v>
      </c>
      <c r="B364" s="168" t="s">
        <v>17</v>
      </c>
      <c r="C364" s="169">
        <v>37.563510890000003</v>
      </c>
      <c r="D364" s="169">
        <v>127.05672455</v>
      </c>
    </row>
    <row r="365" spans="1:4" ht="14.4">
      <c r="A365" s="167" t="s">
        <v>858</v>
      </c>
      <c r="B365" s="168" t="s">
        <v>17</v>
      </c>
      <c r="C365" s="169">
        <v>37.561370850000003</v>
      </c>
      <c r="D365" s="169">
        <v>127.06365967000001</v>
      </c>
    </row>
    <row r="366" spans="1:4" ht="14.4">
      <c r="A366" s="167" t="s">
        <v>830</v>
      </c>
      <c r="B366" s="168" t="s">
        <v>17</v>
      </c>
      <c r="C366" s="169">
        <v>37.568748470000003</v>
      </c>
      <c r="D366" s="169">
        <v>127.03040314</v>
      </c>
    </row>
    <row r="367" spans="1:4" ht="14.4">
      <c r="A367" s="167" t="s">
        <v>857</v>
      </c>
      <c r="B367" s="168" t="s">
        <v>17</v>
      </c>
      <c r="C367" s="169">
        <v>37.548149109999997</v>
      </c>
      <c r="D367" s="169">
        <v>127.02108765</v>
      </c>
    </row>
    <row r="368" spans="1:4" ht="14.4">
      <c r="A368" s="167" t="s">
        <v>363</v>
      </c>
      <c r="B368" s="168" t="s">
        <v>17</v>
      </c>
      <c r="C368" s="169">
        <v>37.548633580000001</v>
      </c>
      <c r="D368" s="169">
        <v>127.02572632</v>
      </c>
    </row>
    <row r="369" spans="1:4" ht="14.4">
      <c r="A369" s="167" t="s">
        <v>360</v>
      </c>
      <c r="B369" s="168" t="s">
        <v>17</v>
      </c>
      <c r="C369" s="169">
        <v>37.553985599999997</v>
      </c>
      <c r="D369" s="169">
        <v>127.03359222</v>
      </c>
    </row>
    <row r="370" spans="1:4" ht="14.4">
      <c r="A370" s="167" t="s">
        <v>831</v>
      </c>
      <c r="B370" s="168" t="s">
        <v>17</v>
      </c>
      <c r="C370" s="169">
        <v>37.557350159999999</v>
      </c>
      <c r="D370" s="169">
        <v>127.02921295</v>
      </c>
    </row>
    <row r="371" spans="1:4" ht="14.4">
      <c r="A371" s="167" t="s">
        <v>832</v>
      </c>
      <c r="B371" s="168" t="s">
        <v>17</v>
      </c>
      <c r="C371" s="169">
        <v>37.560356140000003</v>
      </c>
      <c r="D371" s="169">
        <v>127.04139709</v>
      </c>
    </row>
    <row r="372" spans="1:4" ht="14.4">
      <c r="A372" s="167" t="s">
        <v>833</v>
      </c>
      <c r="B372" s="168" t="s">
        <v>17</v>
      </c>
      <c r="C372" s="169">
        <v>37.567649840000001</v>
      </c>
      <c r="D372" s="169">
        <v>127.05115508999999</v>
      </c>
    </row>
    <row r="373" spans="1:4" ht="14.4">
      <c r="A373" s="167" t="s">
        <v>366</v>
      </c>
      <c r="B373" s="168" t="s">
        <v>16</v>
      </c>
      <c r="C373" s="169">
        <v>37.559795379999997</v>
      </c>
      <c r="D373" s="169">
        <v>127.07420349</v>
      </c>
    </row>
    <row r="374" spans="1:4" ht="14.4">
      <c r="A374" s="167" t="s">
        <v>859</v>
      </c>
      <c r="B374" s="168" t="s">
        <v>16</v>
      </c>
      <c r="C374" s="169">
        <v>37.556030270000001</v>
      </c>
      <c r="D374" s="169">
        <v>127.07864379999999</v>
      </c>
    </row>
    <row r="375" spans="1:4" ht="14.4">
      <c r="A375" s="167" t="s">
        <v>835</v>
      </c>
      <c r="B375" s="168" t="s">
        <v>16</v>
      </c>
      <c r="C375" s="169">
        <v>37.535465240000001</v>
      </c>
      <c r="D375" s="169">
        <v>127.09448242000001</v>
      </c>
    </row>
    <row r="376" spans="1:4" ht="14.4">
      <c r="A376" s="167" t="s">
        <v>860</v>
      </c>
      <c r="B376" s="168" t="s">
        <v>16</v>
      </c>
      <c r="C376" s="169">
        <v>37.535968779999997</v>
      </c>
      <c r="D376" s="169">
        <v>127.09467316</v>
      </c>
    </row>
    <row r="377" spans="1:4" ht="14.4">
      <c r="A377" s="167" t="s">
        <v>357</v>
      </c>
      <c r="B377" s="168" t="s">
        <v>16</v>
      </c>
      <c r="C377" s="169">
        <v>37.540729519999999</v>
      </c>
      <c r="D377" s="169">
        <v>127.10290526999999</v>
      </c>
    </row>
    <row r="378" spans="1:4" ht="14.4">
      <c r="A378" s="167" t="s">
        <v>834</v>
      </c>
      <c r="B378" s="168" t="s">
        <v>16</v>
      </c>
      <c r="C378" s="169">
        <v>37.532478330000004</v>
      </c>
      <c r="D378" s="169">
        <v>127.08509064</v>
      </c>
    </row>
    <row r="379" spans="1:4" ht="14.4">
      <c r="A379" s="167" t="s">
        <v>354</v>
      </c>
      <c r="B379" s="168" t="s">
        <v>16</v>
      </c>
      <c r="C379" s="169">
        <v>37.529769899999998</v>
      </c>
      <c r="D379" s="169">
        <v>127.07485962</v>
      </c>
    </row>
    <row r="380" spans="1:4" ht="14.4">
      <c r="A380" s="167" t="s">
        <v>837</v>
      </c>
      <c r="B380" s="168" t="s">
        <v>16</v>
      </c>
      <c r="C380" s="169">
        <v>37.551223749999998</v>
      </c>
      <c r="D380" s="169">
        <v>127.08970642</v>
      </c>
    </row>
    <row r="381" spans="1:4" ht="14.4">
      <c r="A381" s="167" t="s">
        <v>836</v>
      </c>
      <c r="B381" s="168" t="s">
        <v>17</v>
      </c>
      <c r="C381" s="169">
        <v>37.571640010000003</v>
      </c>
      <c r="D381" s="169">
        <v>127.03565979</v>
      </c>
    </row>
    <row r="382" spans="1:4" ht="14.4">
      <c r="A382" s="167" t="s">
        <v>840</v>
      </c>
      <c r="B382" s="168" t="s">
        <v>16</v>
      </c>
      <c r="C382" s="169">
        <v>37.540061950000002</v>
      </c>
      <c r="D382" s="169">
        <v>127.09449768</v>
      </c>
    </row>
    <row r="383" spans="1:4" ht="14.4">
      <c r="A383" s="167" t="s">
        <v>838</v>
      </c>
      <c r="B383" s="168" t="s">
        <v>16</v>
      </c>
      <c r="C383" s="169">
        <v>37.53657913</v>
      </c>
      <c r="D383" s="169">
        <v>127.0929718</v>
      </c>
    </row>
    <row r="384" spans="1:4" ht="14.4">
      <c r="A384" s="167" t="s">
        <v>839</v>
      </c>
      <c r="B384" s="168" t="s">
        <v>16</v>
      </c>
      <c r="C384" s="169">
        <v>37.57125473</v>
      </c>
      <c r="D384" s="169">
        <v>127.07980347</v>
      </c>
    </row>
    <row r="385" spans="1:4" ht="14.4">
      <c r="A385" s="167" t="s">
        <v>841</v>
      </c>
      <c r="B385" s="168" t="s">
        <v>16</v>
      </c>
      <c r="C385" s="169">
        <v>37.537849430000001</v>
      </c>
      <c r="D385" s="169">
        <v>127.09217072</v>
      </c>
    </row>
    <row r="386" spans="1:4" ht="14.4">
      <c r="A386" s="167" t="s">
        <v>372</v>
      </c>
      <c r="B386" s="168" t="s">
        <v>17</v>
      </c>
      <c r="C386" s="169">
        <v>37.54205322</v>
      </c>
      <c r="D386" s="169">
        <v>127.02040100000001</v>
      </c>
    </row>
    <row r="387" spans="1:4" ht="14.4">
      <c r="A387" s="167" t="s">
        <v>842</v>
      </c>
      <c r="B387" s="168" t="s">
        <v>17</v>
      </c>
      <c r="C387" s="169">
        <v>37.567642210000002</v>
      </c>
      <c r="D387" s="169">
        <v>127.02569579999999</v>
      </c>
    </row>
    <row r="388" spans="1:4" ht="14.4">
      <c r="A388" s="167" t="s">
        <v>861</v>
      </c>
      <c r="B388" s="168" t="s">
        <v>17</v>
      </c>
      <c r="C388" s="169">
        <v>37.564605710000002</v>
      </c>
      <c r="D388" s="169">
        <v>127.03652191</v>
      </c>
    </row>
    <row r="389" spans="1:4" ht="14.4">
      <c r="A389" s="167" t="s">
        <v>862</v>
      </c>
      <c r="B389" s="168" t="s">
        <v>17</v>
      </c>
      <c r="C389" s="169">
        <v>37.561096190000001</v>
      </c>
      <c r="D389" s="169">
        <v>127.03679657000001</v>
      </c>
    </row>
    <row r="390" spans="1:4" ht="14.4">
      <c r="A390" s="167" t="s">
        <v>374</v>
      </c>
      <c r="B390" s="168" t="s">
        <v>17</v>
      </c>
      <c r="C390" s="169">
        <v>37.551204679999998</v>
      </c>
      <c r="D390" s="169">
        <v>127.06893158</v>
      </c>
    </row>
    <row r="391" spans="1:4" ht="14.4">
      <c r="A391" s="167" t="s">
        <v>923</v>
      </c>
      <c r="B391" s="168" t="s">
        <v>17</v>
      </c>
      <c r="C391" s="169">
        <v>37.542816160000001</v>
      </c>
      <c r="D391" s="169">
        <v>127.0446701</v>
      </c>
    </row>
    <row r="392" spans="1:4" ht="14.4">
      <c r="A392" s="167" t="s">
        <v>924</v>
      </c>
      <c r="B392" s="168" t="s">
        <v>17</v>
      </c>
      <c r="C392" s="169">
        <v>37.55924606</v>
      </c>
      <c r="D392" s="169">
        <v>127.07341003000001</v>
      </c>
    </row>
    <row r="393" spans="1:4" ht="14.4">
      <c r="A393" s="167" t="s">
        <v>922</v>
      </c>
      <c r="B393" s="168" t="s">
        <v>17</v>
      </c>
      <c r="C393" s="169">
        <v>37.547912599999997</v>
      </c>
      <c r="D393" s="169">
        <v>127.06275177000001</v>
      </c>
    </row>
    <row r="394" spans="1:4" ht="14.4">
      <c r="A394" s="167" t="s">
        <v>927</v>
      </c>
      <c r="B394" s="168" t="s">
        <v>17</v>
      </c>
      <c r="C394" s="169">
        <v>37.547927860000001</v>
      </c>
      <c r="D394" s="169">
        <v>127.01557158999999</v>
      </c>
    </row>
    <row r="395" spans="1:4" ht="14.4">
      <c r="A395" s="167" t="s">
        <v>928</v>
      </c>
      <c r="B395" s="168" t="s">
        <v>17</v>
      </c>
      <c r="C395" s="169">
        <v>37.541366580000002</v>
      </c>
      <c r="D395" s="169">
        <v>127.01776123</v>
      </c>
    </row>
    <row r="396" spans="1:4" ht="14.4">
      <c r="A396" s="167" t="s">
        <v>926</v>
      </c>
      <c r="B396" s="168" t="s">
        <v>17</v>
      </c>
      <c r="C396" s="169">
        <v>37.544589999999999</v>
      </c>
      <c r="D396" s="169">
        <v>127.05708313</v>
      </c>
    </row>
    <row r="397" spans="1:4" ht="14.4">
      <c r="A397" s="167" t="s">
        <v>925</v>
      </c>
      <c r="B397" s="168" t="s">
        <v>17</v>
      </c>
      <c r="C397" s="169">
        <v>37.571102140000001</v>
      </c>
      <c r="D397" s="169">
        <v>127.02355957</v>
      </c>
    </row>
    <row r="398" spans="1:4" ht="14.4">
      <c r="A398" s="167" t="s">
        <v>929</v>
      </c>
      <c r="B398" s="168" t="s">
        <v>17</v>
      </c>
      <c r="C398" s="169">
        <v>37.549583439999999</v>
      </c>
      <c r="D398" s="169">
        <v>127.03024292000001</v>
      </c>
    </row>
    <row r="399" spans="1:4" ht="14.4">
      <c r="A399" s="167" t="s">
        <v>930</v>
      </c>
      <c r="B399" s="168" t="s">
        <v>16</v>
      </c>
      <c r="C399" s="169">
        <v>37.548496249999999</v>
      </c>
      <c r="D399" s="169">
        <v>127.07476044000001</v>
      </c>
    </row>
    <row r="400" spans="1:4" ht="14.4">
      <c r="A400" s="167" t="s">
        <v>931</v>
      </c>
      <c r="B400" s="168" t="s">
        <v>16</v>
      </c>
      <c r="C400" s="169">
        <v>37.565380099999999</v>
      </c>
      <c r="D400" s="169">
        <v>127.08650969999999</v>
      </c>
    </row>
    <row r="401" spans="1:4" ht="14.4">
      <c r="A401" s="167" t="s">
        <v>933</v>
      </c>
      <c r="B401" s="168" t="s">
        <v>16</v>
      </c>
      <c r="C401" s="169">
        <v>37.545230869999997</v>
      </c>
      <c r="D401" s="169">
        <v>127.08473205999999</v>
      </c>
    </row>
    <row r="402" spans="1:4" ht="14.4">
      <c r="A402" s="167" t="s">
        <v>932</v>
      </c>
      <c r="B402" s="168" t="s">
        <v>16</v>
      </c>
      <c r="C402" s="169">
        <v>37.551849369999999</v>
      </c>
      <c r="D402" s="169">
        <v>127.08898163000001</v>
      </c>
    </row>
    <row r="403" spans="1:4" ht="14.4">
      <c r="A403" s="167" t="s">
        <v>934</v>
      </c>
      <c r="B403" s="168" t="s">
        <v>16</v>
      </c>
      <c r="C403" s="169">
        <v>37.564292909999999</v>
      </c>
      <c r="D403" s="169">
        <v>127.08693694999999</v>
      </c>
    </row>
    <row r="404" spans="1:4" ht="14.4">
      <c r="A404" s="167" t="s">
        <v>937</v>
      </c>
      <c r="B404" s="168" t="s">
        <v>16</v>
      </c>
      <c r="C404" s="169">
        <v>37.544830320000003</v>
      </c>
      <c r="D404" s="169">
        <v>127.10426330999999</v>
      </c>
    </row>
    <row r="405" spans="1:4" ht="14.4">
      <c r="A405" s="167" t="s">
        <v>936</v>
      </c>
      <c r="B405" s="168" t="s">
        <v>16</v>
      </c>
      <c r="C405" s="169">
        <v>37.546546939999999</v>
      </c>
      <c r="D405" s="169">
        <v>127.10613250999999</v>
      </c>
    </row>
    <row r="406" spans="1:4" ht="14.4">
      <c r="A406" s="167" t="s">
        <v>935</v>
      </c>
      <c r="B406" s="168" t="s">
        <v>17</v>
      </c>
      <c r="C406" s="169">
        <v>37.548286439999998</v>
      </c>
      <c r="D406" s="169">
        <v>127.06208801</v>
      </c>
    </row>
    <row r="407" spans="1:4" ht="14.4">
      <c r="A407" s="167" t="s">
        <v>938</v>
      </c>
      <c r="B407" s="168" t="s">
        <v>17</v>
      </c>
      <c r="C407" s="169">
        <v>37.565204620000003</v>
      </c>
      <c r="D407" s="169">
        <v>127.04184723</v>
      </c>
    </row>
    <row r="408" spans="1:4" ht="14.4">
      <c r="A408" s="167" t="s">
        <v>355</v>
      </c>
      <c r="B408" s="168" t="s">
        <v>17</v>
      </c>
      <c r="C408" s="169">
        <v>37.543178560000001</v>
      </c>
      <c r="D408" s="169">
        <v>127.0490799</v>
      </c>
    </row>
    <row r="409" spans="1:4" ht="14.4">
      <c r="A409" s="167" t="s">
        <v>939</v>
      </c>
      <c r="B409" s="168" t="s">
        <v>17</v>
      </c>
      <c r="C409" s="169">
        <v>37.567970279999997</v>
      </c>
      <c r="D409" s="169">
        <v>127.04689026</v>
      </c>
    </row>
    <row r="410" spans="1:4" ht="14.4">
      <c r="A410" s="167" t="s">
        <v>940</v>
      </c>
      <c r="B410" s="168" t="s">
        <v>16</v>
      </c>
      <c r="C410" s="169">
        <v>37.547828670000001</v>
      </c>
      <c r="D410" s="169">
        <v>127.07263184</v>
      </c>
    </row>
    <row r="411" spans="1:4" ht="14.4">
      <c r="A411" s="167" t="s">
        <v>863</v>
      </c>
      <c r="B411" s="168" t="s">
        <v>17</v>
      </c>
      <c r="C411" s="169">
        <v>37.536808010000001</v>
      </c>
      <c r="D411" s="169">
        <v>127.05548859</v>
      </c>
    </row>
    <row r="412" spans="1:4" ht="14.4">
      <c r="A412" s="167" t="s">
        <v>941</v>
      </c>
      <c r="B412" s="168" t="s">
        <v>17</v>
      </c>
      <c r="C412" s="169">
        <v>37.565940859999998</v>
      </c>
      <c r="D412" s="169">
        <v>127.04539490000001</v>
      </c>
    </row>
    <row r="413" spans="1:4" ht="14.4">
      <c r="A413" s="167" t="s">
        <v>347</v>
      </c>
      <c r="B413" s="168" t="s">
        <v>17</v>
      </c>
      <c r="C413" s="169">
        <v>37.545417790000002</v>
      </c>
      <c r="D413" s="169">
        <v>127.05264282</v>
      </c>
    </row>
    <row r="414" spans="1:4" ht="14.4">
      <c r="A414" s="167" t="s">
        <v>356</v>
      </c>
      <c r="B414" s="168" t="s">
        <v>16</v>
      </c>
      <c r="C414" s="169">
        <v>37.532688139999998</v>
      </c>
      <c r="D414" s="169">
        <v>127.06749725</v>
      </c>
    </row>
    <row r="415" spans="1:4" ht="14.4">
      <c r="A415" s="167" t="s">
        <v>352</v>
      </c>
      <c r="B415" s="168" t="s">
        <v>17</v>
      </c>
      <c r="C415" s="169">
        <v>37.544158940000003</v>
      </c>
      <c r="D415" s="169">
        <v>127.05665587999999</v>
      </c>
    </row>
    <row r="416" spans="1:4" ht="14.4">
      <c r="A416" s="167" t="s">
        <v>864</v>
      </c>
      <c r="B416" s="168" t="s">
        <v>16</v>
      </c>
      <c r="C416" s="169">
        <v>37.539890290000002</v>
      </c>
      <c r="D416" s="169">
        <v>127.07336426000001</v>
      </c>
    </row>
    <row r="417" spans="1:4" ht="14.4">
      <c r="A417" s="167" t="s">
        <v>942</v>
      </c>
      <c r="B417" s="168" t="s">
        <v>16</v>
      </c>
      <c r="C417" s="169">
        <v>37.54277802</v>
      </c>
      <c r="D417" s="169">
        <v>127.07537078999999</v>
      </c>
    </row>
    <row r="418" spans="1:4" ht="14.4">
      <c r="A418" s="167" t="s">
        <v>943</v>
      </c>
      <c r="B418" s="168" t="s">
        <v>16</v>
      </c>
      <c r="C418" s="169">
        <v>37.541912080000003</v>
      </c>
      <c r="D418" s="169">
        <v>127.07763672</v>
      </c>
    </row>
    <row r="419" spans="1:4" ht="14.4">
      <c r="A419" s="167" t="s">
        <v>359</v>
      </c>
      <c r="B419" s="168" t="s">
        <v>16</v>
      </c>
      <c r="C419" s="169">
        <v>37.528587340000001</v>
      </c>
      <c r="D419" s="169">
        <v>127.07787322999999</v>
      </c>
    </row>
    <row r="420" spans="1:4" ht="14.4">
      <c r="A420" s="167" t="s">
        <v>745</v>
      </c>
      <c r="B420" s="168" t="s">
        <v>17</v>
      </c>
      <c r="C420" s="169">
        <v>37.558364869999998</v>
      </c>
      <c r="D420" s="169">
        <v>127.05690765</v>
      </c>
    </row>
    <row r="421" spans="1:4" ht="14.4">
      <c r="A421" s="167" t="s">
        <v>944</v>
      </c>
      <c r="B421" s="168" t="s">
        <v>361</v>
      </c>
      <c r="C421" s="169">
        <v>37.589912409999997</v>
      </c>
      <c r="D421" s="169">
        <v>127.06867981000001</v>
      </c>
    </row>
    <row r="422" spans="1:4" ht="14.4">
      <c r="A422" s="167" t="s">
        <v>350</v>
      </c>
      <c r="B422" s="168" t="s">
        <v>361</v>
      </c>
      <c r="C422" s="169">
        <v>37.575946809999998</v>
      </c>
      <c r="D422" s="169">
        <v>127.03736115</v>
      </c>
    </row>
    <row r="423" spans="1:4" ht="14.4">
      <c r="A423" s="167" t="s">
        <v>364</v>
      </c>
      <c r="B423" s="168" t="s">
        <v>361</v>
      </c>
      <c r="C423" s="169">
        <v>37.572174070000003</v>
      </c>
      <c r="D423" s="169">
        <v>127.07138824</v>
      </c>
    </row>
    <row r="424" spans="1:4" ht="14.4">
      <c r="A424" s="167" t="s">
        <v>865</v>
      </c>
      <c r="B424" s="168" t="s">
        <v>361</v>
      </c>
      <c r="C424" s="169">
        <v>37.569656369999997</v>
      </c>
      <c r="D424" s="169">
        <v>127.05596161</v>
      </c>
    </row>
    <row r="425" spans="1:4" ht="14.4">
      <c r="A425" s="167" t="s">
        <v>946</v>
      </c>
      <c r="B425" s="168" t="s">
        <v>361</v>
      </c>
      <c r="C425" s="169">
        <v>37.57419968</v>
      </c>
      <c r="D425" s="169">
        <v>127.02649689</v>
      </c>
    </row>
    <row r="426" spans="1:4" ht="14.4">
      <c r="A426" s="167" t="s">
        <v>365</v>
      </c>
      <c r="B426" s="168" t="s">
        <v>361</v>
      </c>
      <c r="C426" s="169">
        <v>37.584625240000001</v>
      </c>
      <c r="D426" s="169">
        <v>127.07028961</v>
      </c>
    </row>
    <row r="427" spans="1:4" ht="14.4">
      <c r="A427" s="167" t="s">
        <v>945</v>
      </c>
      <c r="B427" s="168" t="s">
        <v>361</v>
      </c>
      <c r="C427" s="169">
        <v>37.602710719999997</v>
      </c>
      <c r="D427" s="169">
        <v>127.06786346</v>
      </c>
    </row>
    <row r="428" spans="1:4" ht="14.4">
      <c r="A428" s="167" t="s">
        <v>368</v>
      </c>
      <c r="B428" s="168" t="s">
        <v>361</v>
      </c>
      <c r="C428" s="169">
        <v>37.581310270000003</v>
      </c>
      <c r="D428" s="169">
        <v>127.05534363</v>
      </c>
    </row>
    <row r="429" spans="1:4" ht="14.4">
      <c r="A429" s="167" t="s">
        <v>373</v>
      </c>
      <c r="B429" s="168" t="s">
        <v>361</v>
      </c>
      <c r="C429" s="169">
        <v>37.587745669999997</v>
      </c>
      <c r="D429" s="169">
        <v>127.03738403</v>
      </c>
    </row>
    <row r="430" spans="1:4" ht="14.4">
      <c r="A430" s="167" t="s">
        <v>947</v>
      </c>
      <c r="B430" s="168" t="s">
        <v>361</v>
      </c>
      <c r="C430" s="169">
        <v>37.57308578</v>
      </c>
      <c r="D430" s="169">
        <v>127.05216217</v>
      </c>
    </row>
    <row r="431" spans="1:4" ht="14.4">
      <c r="A431" s="167" t="s">
        <v>866</v>
      </c>
      <c r="B431" s="168" t="s">
        <v>361</v>
      </c>
      <c r="C431" s="169">
        <v>37.57366562</v>
      </c>
      <c r="D431" s="169">
        <v>127.03081512</v>
      </c>
    </row>
    <row r="432" spans="1:4" ht="14.4">
      <c r="A432" s="167" t="s">
        <v>867</v>
      </c>
      <c r="B432" s="168" t="s">
        <v>361</v>
      </c>
      <c r="C432" s="169">
        <v>37.575271610000001</v>
      </c>
      <c r="D432" s="169">
        <v>127.02346802</v>
      </c>
    </row>
    <row r="433" spans="1:4" ht="14.4">
      <c r="A433" s="167" t="s">
        <v>369</v>
      </c>
      <c r="B433" s="168" t="s">
        <v>361</v>
      </c>
      <c r="C433" s="169">
        <v>37.577686309999997</v>
      </c>
      <c r="D433" s="169">
        <v>127.03101349000001</v>
      </c>
    </row>
    <row r="434" spans="1:4" ht="14.4">
      <c r="A434" s="167" t="s">
        <v>746</v>
      </c>
      <c r="B434" s="168" t="s">
        <v>361</v>
      </c>
      <c r="C434" s="169">
        <v>37.576381679999997</v>
      </c>
      <c r="D434" s="169">
        <v>127.03511047000001</v>
      </c>
    </row>
    <row r="435" spans="1:4" ht="14.4">
      <c r="A435" s="167" t="s">
        <v>370</v>
      </c>
      <c r="B435" s="168" t="s">
        <v>361</v>
      </c>
      <c r="C435" s="169">
        <v>37.582561490000003</v>
      </c>
      <c r="D435" s="169">
        <v>127.05436707</v>
      </c>
    </row>
    <row r="436" spans="1:4" ht="14.4">
      <c r="A436" s="167" t="s">
        <v>948</v>
      </c>
      <c r="B436" s="168" t="s">
        <v>361</v>
      </c>
      <c r="C436" s="169">
        <v>37.574203490000002</v>
      </c>
      <c r="D436" s="169">
        <v>127.05769348</v>
      </c>
    </row>
    <row r="437" spans="1:4" ht="14.4">
      <c r="A437" s="167" t="s">
        <v>949</v>
      </c>
      <c r="B437" s="168" t="s">
        <v>361</v>
      </c>
      <c r="C437" s="169">
        <v>37.574890140000001</v>
      </c>
      <c r="D437" s="169">
        <v>127.05353546000001</v>
      </c>
    </row>
    <row r="438" spans="1:4" ht="14.4">
      <c r="A438" s="167" t="s">
        <v>951</v>
      </c>
      <c r="B438" s="168" t="s">
        <v>361</v>
      </c>
      <c r="C438" s="169">
        <v>37.577793120000003</v>
      </c>
      <c r="D438" s="169">
        <v>127.05783081</v>
      </c>
    </row>
    <row r="439" spans="1:4" ht="14.4">
      <c r="A439" s="167" t="s">
        <v>950</v>
      </c>
      <c r="B439" s="168" t="s">
        <v>361</v>
      </c>
      <c r="C439" s="169">
        <v>37.583698269999999</v>
      </c>
      <c r="D439" s="169">
        <v>127.0538559</v>
      </c>
    </row>
    <row r="440" spans="1:4" ht="14.4">
      <c r="A440" s="167" t="s">
        <v>952</v>
      </c>
      <c r="B440" s="168" t="s">
        <v>361</v>
      </c>
      <c r="C440" s="169">
        <v>37.574188229999997</v>
      </c>
      <c r="D440" s="169">
        <v>127.04589081</v>
      </c>
    </row>
    <row r="441" spans="1:4" ht="14.4">
      <c r="A441" s="167" t="s">
        <v>747</v>
      </c>
      <c r="B441" s="168" t="s">
        <v>361</v>
      </c>
      <c r="C441" s="169">
        <v>37.56819153</v>
      </c>
      <c r="D441" s="169">
        <v>127.05717468</v>
      </c>
    </row>
    <row r="442" spans="1:4" ht="14.4">
      <c r="A442" s="167" t="s">
        <v>954</v>
      </c>
      <c r="B442" s="168" t="s">
        <v>361</v>
      </c>
      <c r="C442" s="169">
        <v>37.561153410000003</v>
      </c>
      <c r="D442" s="169">
        <v>127.07096863</v>
      </c>
    </row>
    <row r="443" spans="1:4" ht="14.4">
      <c r="A443" s="167" t="s">
        <v>953</v>
      </c>
      <c r="B443" s="168" t="s">
        <v>361</v>
      </c>
      <c r="C443" s="169">
        <v>37.578632349999999</v>
      </c>
      <c r="D443" s="169">
        <v>127.07190704</v>
      </c>
    </row>
    <row r="444" spans="1:4" ht="14.4">
      <c r="A444" s="167" t="s">
        <v>955</v>
      </c>
      <c r="B444" s="168" t="s">
        <v>361</v>
      </c>
      <c r="C444" s="169">
        <v>37.586814879999999</v>
      </c>
      <c r="D444" s="169">
        <v>127.06754303</v>
      </c>
    </row>
    <row r="445" spans="1:4" ht="14.4">
      <c r="A445" s="167" t="s">
        <v>956</v>
      </c>
      <c r="B445" s="168" t="s">
        <v>361</v>
      </c>
      <c r="C445" s="169">
        <v>37.574851989999999</v>
      </c>
      <c r="D445" s="169">
        <v>127.04030609</v>
      </c>
    </row>
    <row r="446" spans="1:4" ht="14.4">
      <c r="A446" s="167" t="s">
        <v>957</v>
      </c>
      <c r="B446" s="168" t="s">
        <v>361</v>
      </c>
      <c r="C446" s="169">
        <v>37.568183900000001</v>
      </c>
      <c r="D446" s="169">
        <v>127.05127716</v>
      </c>
    </row>
    <row r="447" spans="1:4" ht="14.4">
      <c r="A447" s="167" t="s">
        <v>958</v>
      </c>
      <c r="B447" s="168" t="s">
        <v>361</v>
      </c>
      <c r="C447" s="169">
        <v>37.580406189999998</v>
      </c>
      <c r="D447" s="169">
        <v>127.04482269</v>
      </c>
    </row>
    <row r="448" spans="1:4" ht="14.4">
      <c r="A448" s="167" t="s">
        <v>959</v>
      </c>
      <c r="B448" s="168" t="s">
        <v>361</v>
      </c>
      <c r="C448" s="169">
        <v>37.596019740000003</v>
      </c>
      <c r="D448" s="169">
        <v>127.05982971</v>
      </c>
    </row>
    <row r="449" spans="1:4" ht="14.4">
      <c r="A449" s="167" t="s">
        <v>868</v>
      </c>
      <c r="B449" s="168" t="s">
        <v>361</v>
      </c>
      <c r="C449" s="169">
        <v>37.587516780000001</v>
      </c>
      <c r="D449" s="169">
        <v>127.05277252</v>
      </c>
    </row>
    <row r="450" spans="1:4" ht="14.4">
      <c r="A450" s="167" t="s">
        <v>960</v>
      </c>
      <c r="B450" s="168" t="s">
        <v>361</v>
      </c>
      <c r="C450" s="169">
        <v>37.590900419999997</v>
      </c>
      <c r="D450" s="169">
        <v>127.04258728000001</v>
      </c>
    </row>
    <row r="451" spans="1:4" ht="14.4">
      <c r="A451" s="167" t="s">
        <v>869</v>
      </c>
      <c r="B451" s="168" t="s">
        <v>361</v>
      </c>
      <c r="C451" s="169">
        <v>37.591613770000002</v>
      </c>
      <c r="D451" s="169">
        <v>127.04579163</v>
      </c>
    </row>
    <row r="452" spans="1:4" ht="14.4">
      <c r="A452" s="167" t="s">
        <v>961</v>
      </c>
      <c r="B452" s="168" t="s">
        <v>361</v>
      </c>
      <c r="C452" s="169">
        <v>37.583007809999998</v>
      </c>
      <c r="D452" s="169">
        <v>127.06097412</v>
      </c>
    </row>
    <row r="453" spans="1:4" ht="14.4">
      <c r="A453" s="167" t="s">
        <v>962</v>
      </c>
      <c r="B453" s="168" t="s">
        <v>361</v>
      </c>
      <c r="C453" s="169">
        <v>37.585197450000003</v>
      </c>
      <c r="D453" s="169">
        <v>127.06095123</v>
      </c>
    </row>
    <row r="454" spans="1:4" ht="14.4">
      <c r="A454" s="167" t="s">
        <v>870</v>
      </c>
      <c r="B454" s="168" t="s">
        <v>361</v>
      </c>
      <c r="C454" s="169">
        <v>37.582550050000002</v>
      </c>
      <c r="D454" s="169">
        <v>127.04460143999999</v>
      </c>
    </row>
    <row r="455" spans="1:4" ht="14.4">
      <c r="A455" s="167" t="s">
        <v>963</v>
      </c>
      <c r="B455" s="168" t="s">
        <v>361</v>
      </c>
      <c r="C455" s="169">
        <v>37.573753359999998</v>
      </c>
      <c r="D455" s="169">
        <v>127.03853607000001</v>
      </c>
    </row>
    <row r="456" spans="1:4" ht="14.4">
      <c r="A456" s="167" t="s">
        <v>376</v>
      </c>
      <c r="B456" s="168" t="s">
        <v>361</v>
      </c>
      <c r="C456" s="169">
        <v>37.570354459999997</v>
      </c>
      <c r="D456" s="169">
        <v>127.0484314</v>
      </c>
    </row>
    <row r="457" spans="1:4" ht="14.4">
      <c r="A457" s="167" t="s">
        <v>748</v>
      </c>
      <c r="B457" s="168" t="s">
        <v>361</v>
      </c>
      <c r="C457" s="169">
        <v>37.566970830000002</v>
      </c>
      <c r="D457" s="169">
        <v>127.07429504</v>
      </c>
    </row>
    <row r="458" spans="1:4" ht="14.4">
      <c r="A458" s="167" t="s">
        <v>749</v>
      </c>
      <c r="B458" s="168" t="s">
        <v>361</v>
      </c>
      <c r="C458" s="169">
        <v>37.56196594</v>
      </c>
      <c r="D458" s="169">
        <v>127.06450653</v>
      </c>
    </row>
    <row r="459" spans="1:4" ht="14.4">
      <c r="A459" s="167" t="s">
        <v>964</v>
      </c>
      <c r="B459" s="168" t="s">
        <v>361</v>
      </c>
      <c r="C459" s="169">
        <v>37.602798460000002</v>
      </c>
      <c r="D459" s="169">
        <v>127.06726836999999</v>
      </c>
    </row>
    <row r="460" spans="1:4" ht="14.4">
      <c r="A460" s="167" t="s">
        <v>965</v>
      </c>
      <c r="B460" s="168" t="s">
        <v>361</v>
      </c>
      <c r="C460" s="169">
        <v>37.566699980000003</v>
      </c>
      <c r="D460" s="169">
        <v>127.06242371</v>
      </c>
    </row>
    <row r="461" spans="1:4" ht="14.4">
      <c r="A461" s="167" t="s">
        <v>346</v>
      </c>
      <c r="B461" s="168" t="s">
        <v>361</v>
      </c>
      <c r="C461" s="169">
        <v>37.591533660000003</v>
      </c>
      <c r="D461" s="169">
        <v>127.06774138999999</v>
      </c>
    </row>
    <row r="462" spans="1:4" ht="14.4">
      <c r="A462" s="167" t="s">
        <v>750</v>
      </c>
      <c r="B462" s="168" t="s">
        <v>361</v>
      </c>
      <c r="C462" s="169">
        <v>37.576530460000001</v>
      </c>
      <c r="D462" s="169">
        <v>127.06594086</v>
      </c>
    </row>
    <row r="463" spans="1:4" ht="14.4">
      <c r="A463" s="167" t="s">
        <v>966</v>
      </c>
      <c r="B463" s="168" t="s">
        <v>361</v>
      </c>
      <c r="C463" s="169">
        <v>37.577621460000003</v>
      </c>
      <c r="D463" s="169">
        <v>127.05210876</v>
      </c>
    </row>
    <row r="464" spans="1:4" ht="14.4">
      <c r="A464" s="167" t="s">
        <v>348</v>
      </c>
      <c r="B464" s="168" t="s">
        <v>361</v>
      </c>
      <c r="C464" s="169">
        <v>37.587238309999996</v>
      </c>
      <c r="D464" s="169">
        <v>127.0431366</v>
      </c>
    </row>
    <row r="465" spans="1:4" ht="14.4">
      <c r="A465" s="167" t="s">
        <v>871</v>
      </c>
      <c r="B465" s="168" t="s">
        <v>361</v>
      </c>
      <c r="C465" s="169">
        <v>37.575519559999996</v>
      </c>
      <c r="D465" s="169">
        <v>127.04877472</v>
      </c>
    </row>
    <row r="466" spans="1:4" ht="14.4">
      <c r="A466" s="167" t="s">
        <v>349</v>
      </c>
      <c r="B466" s="168" t="s">
        <v>361</v>
      </c>
      <c r="C466" s="169">
        <v>37.572883609999998</v>
      </c>
      <c r="D466" s="169">
        <v>127.06604767</v>
      </c>
    </row>
    <row r="467" spans="1:4" ht="14.4">
      <c r="A467" s="167" t="s">
        <v>386</v>
      </c>
      <c r="B467" s="168" t="s">
        <v>361</v>
      </c>
      <c r="C467" s="169">
        <v>37.578350069999999</v>
      </c>
      <c r="D467" s="169">
        <v>127.03338623</v>
      </c>
    </row>
    <row r="468" spans="1:4" ht="14.4">
      <c r="A468" s="167" t="s">
        <v>398</v>
      </c>
      <c r="B468" s="168" t="s">
        <v>361</v>
      </c>
      <c r="C468" s="169">
        <v>37.57799911</v>
      </c>
      <c r="D468" s="169">
        <v>127.03762817</v>
      </c>
    </row>
    <row r="469" spans="1:4" ht="14.4">
      <c r="A469" s="167" t="s">
        <v>969</v>
      </c>
      <c r="B469" s="168" t="s">
        <v>361</v>
      </c>
      <c r="C469" s="169">
        <v>37.594600679999999</v>
      </c>
      <c r="D469" s="169">
        <v>127.05196381</v>
      </c>
    </row>
    <row r="470" spans="1:4" ht="14.4">
      <c r="A470" s="167" t="s">
        <v>968</v>
      </c>
      <c r="B470" s="168" t="s">
        <v>361</v>
      </c>
      <c r="C470" s="169">
        <v>37.594890589999999</v>
      </c>
      <c r="D470" s="169">
        <v>127.06302642999999</v>
      </c>
    </row>
    <row r="471" spans="1:4" ht="14.4">
      <c r="A471" s="167" t="s">
        <v>967</v>
      </c>
      <c r="B471" s="168" t="s">
        <v>361</v>
      </c>
      <c r="C471" s="169">
        <v>37.584129330000003</v>
      </c>
      <c r="D471" s="169">
        <v>127.05793762</v>
      </c>
    </row>
    <row r="472" spans="1:4" ht="14.4">
      <c r="A472" s="167" t="s">
        <v>872</v>
      </c>
      <c r="B472" s="168" t="s">
        <v>361</v>
      </c>
      <c r="C472" s="169">
        <v>37.599605560000001</v>
      </c>
      <c r="D472" s="169">
        <v>127.06864166</v>
      </c>
    </row>
    <row r="473" spans="1:4" ht="14.4">
      <c r="A473" s="167" t="s">
        <v>873</v>
      </c>
      <c r="B473" s="168" t="s">
        <v>361</v>
      </c>
      <c r="C473" s="169">
        <v>37.603622440000002</v>
      </c>
      <c r="D473" s="169">
        <v>127.07083129999999</v>
      </c>
    </row>
    <row r="474" spans="1:4" ht="14.4">
      <c r="A474" s="167" t="s">
        <v>970</v>
      </c>
      <c r="B474" s="168" t="s">
        <v>361</v>
      </c>
      <c r="C474" s="169">
        <v>37.586593630000003</v>
      </c>
      <c r="D474" s="169">
        <v>127.04699707</v>
      </c>
    </row>
    <row r="475" spans="1:4" ht="14.4">
      <c r="A475" s="167" t="s">
        <v>874</v>
      </c>
      <c r="B475" s="168" t="s">
        <v>361</v>
      </c>
      <c r="C475" s="169">
        <v>37.567996979999997</v>
      </c>
      <c r="D475" s="169">
        <v>127.06877899</v>
      </c>
    </row>
    <row r="476" spans="1:4" ht="14.4">
      <c r="A476" s="167" t="s">
        <v>875</v>
      </c>
      <c r="B476" s="168" t="s">
        <v>361</v>
      </c>
      <c r="C476" s="169">
        <v>37.572147370000003</v>
      </c>
      <c r="D476" s="169">
        <v>127.04460907000001</v>
      </c>
    </row>
    <row r="477" spans="1:4" ht="14.4">
      <c r="A477" s="167" t="s">
        <v>876</v>
      </c>
      <c r="B477" s="168" t="s">
        <v>361</v>
      </c>
      <c r="C477" s="169">
        <v>37.589687349999998</v>
      </c>
      <c r="D477" s="169">
        <v>127.061409</v>
      </c>
    </row>
    <row r="478" spans="1:4" ht="14.4">
      <c r="A478" s="167" t="s">
        <v>400</v>
      </c>
      <c r="B478" s="168" t="s">
        <v>361</v>
      </c>
      <c r="C478" s="169">
        <v>37.577342989999998</v>
      </c>
      <c r="D478" s="169">
        <v>127.02337645999999</v>
      </c>
    </row>
    <row r="479" spans="1:4" ht="14.4">
      <c r="A479" s="167" t="s">
        <v>377</v>
      </c>
      <c r="B479" s="168" t="s">
        <v>361</v>
      </c>
      <c r="C479" s="169">
        <v>37.57875061</v>
      </c>
      <c r="D479" s="169">
        <v>127.02402496000001</v>
      </c>
    </row>
    <row r="480" spans="1:4" ht="14.4">
      <c r="A480" s="167" t="s">
        <v>878</v>
      </c>
      <c r="B480" s="168" t="s">
        <v>361</v>
      </c>
      <c r="C480" s="169">
        <v>37.58407974</v>
      </c>
      <c r="D480" s="169">
        <v>127.03103638</v>
      </c>
    </row>
    <row r="481" spans="1:4" ht="14.4">
      <c r="A481" s="167" t="s">
        <v>971</v>
      </c>
      <c r="B481" s="168" t="s">
        <v>361</v>
      </c>
      <c r="C481" s="169">
        <v>37.586551669999999</v>
      </c>
      <c r="D481" s="169">
        <v>127.03314209</v>
      </c>
    </row>
    <row r="482" spans="1:4" ht="14.4">
      <c r="A482" s="167" t="s">
        <v>972</v>
      </c>
      <c r="B482" s="168" t="s">
        <v>361</v>
      </c>
      <c r="C482" s="169">
        <v>37.581432339999999</v>
      </c>
      <c r="D482" s="169">
        <v>127.03547668</v>
      </c>
    </row>
    <row r="483" spans="1:4" ht="14.4">
      <c r="A483" s="167" t="s">
        <v>877</v>
      </c>
      <c r="B483" s="168" t="s">
        <v>361</v>
      </c>
      <c r="C483" s="169">
        <v>37.580150600000003</v>
      </c>
      <c r="D483" s="169">
        <v>127.04579926</v>
      </c>
    </row>
    <row r="484" spans="1:4" ht="14.4">
      <c r="A484" s="167" t="s">
        <v>879</v>
      </c>
      <c r="B484" s="168" t="s">
        <v>361</v>
      </c>
      <c r="C484" s="169">
        <v>37.57655716</v>
      </c>
      <c r="D484" s="169">
        <v>127.07431029999999</v>
      </c>
    </row>
    <row r="485" spans="1:4" ht="14.4">
      <c r="A485" s="167" t="s">
        <v>974</v>
      </c>
      <c r="B485" s="168" t="s">
        <v>361</v>
      </c>
      <c r="C485" s="169">
        <v>37.577877039999997</v>
      </c>
      <c r="D485" s="169">
        <v>127.06168365000001</v>
      </c>
    </row>
    <row r="486" spans="1:4" ht="14.4">
      <c r="A486" s="167" t="s">
        <v>973</v>
      </c>
      <c r="B486" s="168" t="s">
        <v>361</v>
      </c>
      <c r="C486" s="169">
        <v>37.592384340000002</v>
      </c>
      <c r="D486" s="169">
        <v>127.05741119</v>
      </c>
    </row>
    <row r="487" spans="1:4" ht="14.4">
      <c r="A487" s="167" t="s">
        <v>751</v>
      </c>
      <c r="B487" s="168" t="s">
        <v>361</v>
      </c>
      <c r="C487" s="169">
        <v>37.5798378</v>
      </c>
      <c r="D487" s="169">
        <v>127.0563736</v>
      </c>
    </row>
    <row r="488" spans="1:4" ht="14.4">
      <c r="A488" s="167" t="s">
        <v>880</v>
      </c>
      <c r="B488" s="168" t="s">
        <v>18</v>
      </c>
      <c r="C488" s="169">
        <v>37.546848300000001</v>
      </c>
      <c r="D488" s="169">
        <v>126.87277222</v>
      </c>
    </row>
    <row r="489" spans="1:4" ht="14.4">
      <c r="A489" s="167" t="s">
        <v>975</v>
      </c>
      <c r="B489" s="168" t="s">
        <v>18</v>
      </c>
      <c r="C489" s="169">
        <v>37.532802580000002</v>
      </c>
      <c r="D489" s="169">
        <v>126.86392975</v>
      </c>
    </row>
    <row r="490" spans="1:4" ht="14.4">
      <c r="A490" s="167" t="s">
        <v>976</v>
      </c>
      <c r="B490" s="168" t="s">
        <v>18</v>
      </c>
      <c r="C490" s="169">
        <v>37.532543179999998</v>
      </c>
      <c r="D490" s="169">
        <v>126.86872864</v>
      </c>
    </row>
    <row r="491" spans="1:4" ht="14.4">
      <c r="A491" s="167" t="s">
        <v>978</v>
      </c>
      <c r="B491" s="168" t="s">
        <v>18</v>
      </c>
      <c r="C491" s="169">
        <v>37.52362823</v>
      </c>
      <c r="D491" s="169">
        <v>126.87524414000001</v>
      </c>
    </row>
    <row r="492" spans="1:4" ht="14.4">
      <c r="A492" s="167" t="s">
        <v>977</v>
      </c>
      <c r="B492" s="168" t="s">
        <v>18</v>
      </c>
      <c r="C492" s="169">
        <v>37.523254389999998</v>
      </c>
      <c r="D492" s="169">
        <v>126.86490630999999</v>
      </c>
    </row>
    <row r="493" spans="1:4" ht="14.4">
      <c r="A493" s="167" t="s">
        <v>391</v>
      </c>
      <c r="B493" s="168" t="s">
        <v>18</v>
      </c>
      <c r="C493" s="169">
        <v>37.521881100000002</v>
      </c>
      <c r="D493" s="169">
        <v>126.85175323</v>
      </c>
    </row>
    <row r="494" spans="1:4" ht="14.4">
      <c r="A494" s="167" t="s">
        <v>881</v>
      </c>
      <c r="B494" s="168" t="s">
        <v>18</v>
      </c>
      <c r="C494" s="169">
        <v>37.518970490000001</v>
      </c>
      <c r="D494" s="169">
        <v>126.8699646</v>
      </c>
    </row>
    <row r="495" spans="1:4" ht="14.4">
      <c r="A495" s="167" t="s">
        <v>882</v>
      </c>
      <c r="B495" s="168" t="s">
        <v>18</v>
      </c>
      <c r="C495" s="169">
        <v>37.511585240000002</v>
      </c>
      <c r="D495" s="169">
        <v>126.84156036</v>
      </c>
    </row>
    <row r="496" spans="1:4" ht="14.4">
      <c r="A496" s="167" t="s">
        <v>979</v>
      </c>
      <c r="B496" s="168" t="s">
        <v>18</v>
      </c>
      <c r="C496" s="169">
        <v>37.509712219999997</v>
      </c>
      <c r="D496" s="169">
        <v>126.84416962</v>
      </c>
    </row>
    <row r="497" spans="1:4" ht="14.4">
      <c r="A497" s="167" t="s">
        <v>981</v>
      </c>
      <c r="B497" s="168" t="s">
        <v>18</v>
      </c>
      <c r="C497" s="169">
        <v>37.517059330000002</v>
      </c>
      <c r="D497" s="169">
        <v>126.84848785</v>
      </c>
    </row>
    <row r="498" spans="1:4" ht="14.4">
      <c r="A498" s="167" t="s">
        <v>980</v>
      </c>
      <c r="B498" s="168" t="s">
        <v>18</v>
      </c>
      <c r="C498" s="169">
        <v>37.516998289999997</v>
      </c>
      <c r="D498" s="169">
        <v>126.83831787</v>
      </c>
    </row>
    <row r="499" spans="1:4" ht="14.4">
      <c r="A499" s="167" t="s">
        <v>402</v>
      </c>
      <c r="B499" s="168" t="s">
        <v>18</v>
      </c>
      <c r="C499" s="169">
        <v>37.533046720000002</v>
      </c>
      <c r="D499" s="169">
        <v>126.82995605000001</v>
      </c>
    </row>
    <row r="500" spans="1:4" ht="14.4">
      <c r="A500" s="167" t="s">
        <v>884</v>
      </c>
      <c r="B500" s="168" t="s">
        <v>18</v>
      </c>
      <c r="C500" s="169">
        <v>37.532547000000001</v>
      </c>
      <c r="D500" s="169">
        <v>126.83080292</v>
      </c>
    </row>
    <row r="501" spans="1:4" ht="14.4">
      <c r="A501" s="167" t="s">
        <v>883</v>
      </c>
      <c r="B501" s="168" t="s">
        <v>18</v>
      </c>
      <c r="C501" s="169">
        <v>37.51731873</v>
      </c>
      <c r="D501" s="169">
        <v>126.86431885</v>
      </c>
    </row>
    <row r="502" spans="1:4" ht="14.4">
      <c r="A502" s="167" t="s">
        <v>982</v>
      </c>
      <c r="B502" s="168" t="s">
        <v>18</v>
      </c>
      <c r="C502" s="169">
        <v>37.530368799999998</v>
      </c>
      <c r="D502" s="169">
        <v>126.86425781</v>
      </c>
    </row>
    <row r="503" spans="1:4" ht="14.4">
      <c r="A503" s="167" t="s">
        <v>983</v>
      </c>
      <c r="B503" s="168" t="s">
        <v>18</v>
      </c>
      <c r="C503" s="169">
        <v>37.516197200000001</v>
      </c>
      <c r="D503" s="169">
        <v>126.8348999</v>
      </c>
    </row>
    <row r="504" spans="1:4" ht="14.4">
      <c r="A504" s="167" t="s">
        <v>886</v>
      </c>
      <c r="B504" s="168" t="s">
        <v>18</v>
      </c>
      <c r="C504" s="169">
        <v>37.521511080000003</v>
      </c>
      <c r="D504" s="169">
        <v>126.85738373</v>
      </c>
    </row>
    <row r="505" spans="1:4" ht="14.4">
      <c r="A505" s="167" t="s">
        <v>387</v>
      </c>
      <c r="B505" s="168" t="s">
        <v>18</v>
      </c>
      <c r="C505" s="169">
        <v>37.529163359999998</v>
      </c>
      <c r="D505" s="169">
        <v>126.87274933</v>
      </c>
    </row>
    <row r="506" spans="1:4" ht="14.4">
      <c r="A506" s="167" t="s">
        <v>887</v>
      </c>
      <c r="B506" s="168" t="s">
        <v>18</v>
      </c>
      <c r="C506" s="169">
        <v>37.510681150000003</v>
      </c>
      <c r="D506" s="169">
        <v>126.85739898999999</v>
      </c>
    </row>
    <row r="507" spans="1:4" ht="14.4">
      <c r="A507" s="167" t="s">
        <v>984</v>
      </c>
      <c r="B507" s="168" t="s">
        <v>18</v>
      </c>
      <c r="C507" s="169">
        <v>37.524333949999999</v>
      </c>
      <c r="D507" s="169">
        <v>126.85054778999999</v>
      </c>
    </row>
    <row r="508" spans="1:4" ht="14.4">
      <c r="A508" s="167" t="s">
        <v>888</v>
      </c>
      <c r="B508" s="168" t="s">
        <v>18</v>
      </c>
      <c r="C508" s="169">
        <v>37.534389500000003</v>
      </c>
      <c r="D508" s="169">
        <v>126.86959838999999</v>
      </c>
    </row>
    <row r="509" spans="1:4" ht="14.4">
      <c r="A509" s="167" t="s">
        <v>985</v>
      </c>
      <c r="B509" s="168" t="s">
        <v>18</v>
      </c>
      <c r="C509" s="169">
        <v>37.510379790000002</v>
      </c>
      <c r="D509" s="169">
        <v>126.86679839999999</v>
      </c>
    </row>
    <row r="510" spans="1:4" ht="14.4">
      <c r="A510" s="167" t="s">
        <v>885</v>
      </c>
      <c r="B510" s="168" t="s">
        <v>18</v>
      </c>
      <c r="C510" s="169">
        <v>37.5298996</v>
      </c>
      <c r="D510" s="169">
        <v>126.87654114</v>
      </c>
    </row>
    <row r="511" spans="1:4" ht="14.4">
      <c r="A511" s="167" t="s">
        <v>388</v>
      </c>
      <c r="B511" s="168" t="s">
        <v>18</v>
      </c>
      <c r="C511" s="169">
        <v>37.539550779999999</v>
      </c>
      <c r="D511" s="169">
        <v>126.82830048</v>
      </c>
    </row>
    <row r="512" spans="1:4" ht="14.4">
      <c r="A512" s="167" t="s">
        <v>986</v>
      </c>
      <c r="B512" s="168" t="s">
        <v>18</v>
      </c>
      <c r="C512" s="169">
        <v>37.514099119999997</v>
      </c>
      <c r="D512" s="169">
        <v>126.83100128</v>
      </c>
    </row>
    <row r="513" spans="1:4" ht="14.4">
      <c r="A513" s="167" t="s">
        <v>987</v>
      </c>
      <c r="B513" s="168" t="s">
        <v>18</v>
      </c>
      <c r="C513" s="169">
        <v>37.513950350000002</v>
      </c>
      <c r="D513" s="169">
        <v>126.85605621000001</v>
      </c>
    </row>
    <row r="514" spans="1:4" ht="14.4">
      <c r="A514" s="167" t="s">
        <v>378</v>
      </c>
      <c r="B514" s="168" t="s">
        <v>18</v>
      </c>
      <c r="C514" s="169">
        <v>37.536376949999998</v>
      </c>
      <c r="D514" s="169">
        <v>126.87151337</v>
      </c>
    </row>
    <row r="515" spans="1:4" ht="14.4">
      <c r="A515" s="167" t="s">
        <v>381</v>
      </c>
      <c r="B515" s="168" t="s">
        <v>18</v>
      </c>
      <c r="C515" s="169">
        <v>37.522190090000002</v>
      </c>
      <c r="D515" s="169">
        <v>126.83670044</v>
      </c>
    </row>
    <row r="516" spans="1:4" ht="14.4">
      <c r="A516" s="167" t="s">
        <v>389</v>
      </c>
      <c r="B516" s="168" t="s">
        <v>18</v>
      </c>
      <c r="C516" s="169">
        <v>37.522560120000001</v>
      </c>
      <c r="D516" s="169">
        <v>126.84947968</v>
      </c>
    </row>
    <row r="517" spans="1:4" ht="14.4">
      <c r="A517" s="167" t="s">
        <v>382</v>
      </c>
      <c r="B517" s="168" t="s">
        <v>18</v>
      </c>
      <c r="C517" s="169">
        <v>37.536201480000003</v>
      </c>
      <c r="D517" s="169">
        <v>126.82779694</v>
      </c>
    </row>
    <row r="518" spans="1:4" ht="14.4">
      <c r="A518" s="167" t="s">
        <v>379</v>
      </c>
      <c r="B518" s="168" t="s">
        <v>18</v>
      </c>
      <c r="C518" s="169">
        <v>37.536369319999999</v>
      </c>
      <c r="D518" s="169">
        <v>126.83171082</v>
      </c>
    </row>
    <row r="519" spans="1:4" ht="14.4">
      <c r="A519" s="167" t="s">
        <v>988</v>
      </c>
      <c r="B519" s="168" t="s">
        <v>18</v>
      </c>
      <c r="C519" s="169">
        <v>37.539520260000003</v>
      </c>
      <c r="D519" s="169">
        <v>126.82540131</v>
      </c>
    </row>
    <row r="520" spans="1:4" ht="14.4">
      <c r="A520" s="167" t="s">
        <v>989</v>
      </c>
      <c r="B520" s="168" t="s">
        <v>18</v>
      </c>
      <c r="C520" s="169">
        <v>37.550731659999997</v>
      </c>
      <c r="D520" s="169">
        <v>126.86457824999999</v>
      </c>
    </row>
    <row r="521" spans="1:4" ht="14.4">
      <c r="A521" s="167" t="s">
        <v>889</v>
      </c>
      <c r="B521" s="168" t="s">
        <v>18</v>
      </c>
      <c r="C521" s="169">
        <v>37.50889969</v>
      </c>
      <c r="D521" s="169">
        <v>126.84268188</v>
      </c>
    </row>
    <row r="522" spans="1:4" ht="14.4">
      <c r="A522" s="167" t="s">
        <v>991</v>
      </c>
      <c r="B522" s="168" t="s">
        <v>18</v>
      </c>
      <c r="C522" s="169">
        <v>37.543842320000003</v>
      </c>
      <c r="D522" s="169">
        <v>126.88254547</v>
      </c>
    </row>
    <row r="523" spans="1:4" ht="14.4">
      <c r="A523" s="167" t="s">
        <v>390</v>
      </c>
      <c r="B523" s="168" t="s">
        <v>18</v>
      </c>
      <c r="C523" s="169">
        <v>37.522281649999996</v>
      </c>
      <c r="D523" s="169">
        <v>126.83969879</v>
      </c>
    </row>
    <row r="524" spans="1:4" ht="14.4">
      <c r="A524" s="167" t="s">
        <v>990</v>
      </c>
      <c r="B524" s="168" t="s">
        <v>18</v>
      </c>
      <c r="C524" s="169">
        <v>37.536502839999997</v>
      </c>
      <c r="D524" s="169">
        <v>126.87774657999999</v>
      </c>
    </row>
    <row r="525" spans="1:4" ht="14.4">
      <c r="A525" s="167" t="s">
        <v>993</v>
      </c>
      <c r="B525" s="168" t="s">
        <v>18</v>
      </c>
      <c r="C525" s="169">
        <v>37.534580230000003</v>
      </c>
      <c r="D525" s="169">
        <v>126.8756485</v>
      </c>
    </row>
    <row r="526" spans="1:4" ht="14.4">
      <c r="A526" s="167" t="s">
        <v>384</v>
      </c>
      <c r="B526" s="168" t="s">
        <v>18</v>
      </c>
      <c r="C526" s="169">
        <v>37.530250549999998</v>
      </c>
      <c r="D526" s="169">
        <v>126.87930298000001</v>
      </c>
    </row>
    <row r="527" spans="1:4" ht="14.4">
      <c r="A527" s="167" t="s">
        <v>992</v>
      </c>
      <c r="B527" s="168" t="s">
        <v>18</v>
      </c>
      <c r="C527" s="169">
        <v>37.537227629999997</v>
      </c>
      <c r="D527" s="169">
        <v>126.88661193999999</v>
      </c>
    </row>
    <row r="528" spans="1:4" ht="14.4">
      <c r="A528" s="167" t="s">
        <v>994</v>
      </c>
      <c r="B528" s="168" t="s">
        <v>18</v>
      </c>
      <c r="C528" s="169">
        <v>37.512157440000003</v>
      </c>
      <c r="D528" s="169">
        <v>126.83562469</v>
      </c>
    </row>
    <row r="529" spans="1:4" ht="14.4">
      <c r="A529" s="167" t="s">
        <v>995</v>
      </c>
      <c r="B529" s="168" t="s">
        <v>18</v>
      </c>
      <c r="C529" s="169">
        <v>37.542182920000002</v>
      </c>
      <c r="D529" s="169">
        <v>126.86330414</v>
      </c>
    </row>
    <row r="530" spans="1:4" ht="14.4">
      <c r="A530" s="167" t="s">
        <v>168</v>
      </c>
      <c r="B530" s="168" t="s">
        <v>18</v>
      </c>
      <c r="C530" s="169">
        <v>37.541141510000003</v>
      </c>
      <c r="D530" s="169">
        <v>126.87667847</v>
      </c>
    </row>
    <row r="531" spans="1:4" ht="14.4">
      <c r="A531" s="167" t="s">
        <v>169</v>
      </c>
      <c r="B531" s="168" t="s">
        <v>18</v>
      </c>
      <c r="C531" s="169">
        <v>37.537868500000002</v>
      </c>
      <c r="D531" s="169">
        <v>126.88140869</v>
      </c>
    </row>
    <row r="532" spans="1:4" ht="14.4">
      <c r="A532" s="167" t="s">
        <v>380</v>
      </c>
      <c r="B532" s="168" t="s">
        <v>18</v>
      </c>
      <c r="C532" s="169">
        <v>37.526679989999998</v>
      </c>
      <c r="D532" s="169">
        <v>126.87616730000001</v>
      </c>
    </row>
    <row r="533" spans="1:4" ht="14.4">
      <c r="A533" s="167" t="s">
        <v>1038</v>
      </c>
      <c r="B533" s="168" t="s">
        <v>18</v>
      </c>
      <c r="C533" s="169">
        <v>37.514278410000003</v>
      </c>
      <c r="D533" s="169">
        <v>126.82874298</v>
      </c>
    </row>
    <row r="534" spans="1:4" ht="14.4">
      <c r="A534" s="167" t="s">
        <v>392</v>
      </c>
      <c r="B534" s="168" t="s">
        <v>18</v>
      </c>
      <c r="C534" s="169">
        <v>37.514720920000002</v>
      </c>
      <c r="D534" s="169">
        <v>126.85919952</v>
      </c>
    </row>
    <row r="535" spans="1:4" ht="14.4">
      <c r="A535" s="167" t="s">
        <v>998</v>
      </c>
      <c r="B535" s="168" t="s">
        <v>18</v>
      </c>
      <c r="C535" s="169">
        <v>37.524070739999999</v>
      </c>
      <c r="D535" s="169">
        <v>126.83860016</v>
      </c>
    </row>
    <row r="536" spans="1:4" ht="14.4">
      <c r="A536" s="167" t="s">
        <v>996</v>
      </c>
      <c r="B536" s="168" t="s">
        <v>18</v>
      </c>
      <c r="C536" s="169">
        <v>37.506820679999997</v>
      </c>
      <c r="D536" s="169">
        <v>126.84429932</v>
      </c>
    </row>
    <row r="537" spans="1:4" ht="14.4">
      <c r="A537" s="167" t="s">
        <v>997</v>
      </c>
      <c r="B537" s="168" t="s">
        <v>18</v>
      </c>
      <c r="C537" s="169">
        <v>37.52474213</v>
      </c>
      <c r="D537" s="169">
        <v>126.87766266</v>
      </c>
    </row>
    <row r="538" spans="1:4" ht="14.4">
      <c r="A538" s="167" t="s">
        <v>1001</v>
      </c>
      <c r="B538" s="168" t="s">
        <v>18</v>
      </c>
      <c r="C538" s="169">
        <v>37.51065826</v>
      </c>
      <c r="D538" s="169">
        <v>126.85916138</v>
      </c>
    </row>
    <row r="539" spans="1:4" ht="14.4">
      <c r="A539" s="167" t="s">
        <v>999</v>
      </c>
      <c r="B539" s="168" t="s">
        <v>18</v>
      </c>
      <c r="C539" s="169">
        <v>37.531028749999997</v>
      </c>
      <c r="D539" s="169">
        <v>126.87589264</v>
      </c>
    </row>
    <row r="540" spans="1:4" ht="14.4">
      <c r="A540" s="167" t="s">
        <v>1000</v>
      </c>
      <c r="B540" s="168" t="s">
        <v>18</v>
      </c>
      <c r="C540" s="169">
        <v>37.524776459999998</v>
      </c>
      <c r="D540" s="169">
        <v>126.87548065</v>
      </c>
    </row>
    <row r="541" spans="1:4" ht="14.4">
      <c r="A541" s="167" t="s">
        <v>1002</v>
      </c>
      <c r="B541" s="168" t="s">
        <v>18</v>
      </c>
      <c r="C541" s="169">
        <v>37.543949130000001</v>
      </c>
      <c r="D541" s="169">
        <v>126.883461</v>
      </c>
    </row>
    <row r="542" spans="1:4" ht="14.4">
      <c r="A542" s="167" t="s">
        <v>1003</v>
      </c>
      <c r="B542" s="168" t="s">
        <v>18</v>
      </c>
      <c r="C542" s="169">
        <v>37.505744929999999</v>
      </c>
      <c r="D542" s="169">
        <v>126.83631133999999</v>
      </c>
    </row>
    <row r="543" spans="1:4" ht="14.4">
      <c r="A543" s="167" t="s">
        <v>891</v>
      </c>
      <c r="B543" s="168" t="s">
        <v>18</v>
      </c>
      <c r="C543" s="169">
        <v>37.535667420000003</v>
      </c>
      <c r="D543" s="169">
        <v>126.88158417</v>
      </c>
    </row>
    <row r="544" spans="1:4" ht="14.4">
      <c r="A544" s="167" t="s">
        <v>1004</v>
      </c>
      <c r="B544" s="168" t="s">
        <v>18</v>
      </c>
      <c r="C544" s="169">
        <v>37.527854920000003</v>
      </c>
      <c r="D544" s="169">
        <v>126.87467194</v>
      </c>
    </row>
    <row r="545" spans="1:4" ht="14.4">
      <c r="A545" s="167" t="s">
        <v>1032</v>
      </c>
      <c r="B545" s="168" t="s">
        <v>18</v>
      </c>
      <c r="C545" s="169">
        <v>37.525714870000002</v>
      </c>
      <c r="D545" s="169">
        <v>126.86486816</v>
      </c>
    </row>
    <row r="546" spans="1:4" ht="14.4">
      <c r="A546" s="167" t="s">
        <v>894</v>
      </c>
      <c r="B546" s="168" t="s">
        <v>18</v>
      </c>
      <c r="C546" s="169">
        <v>37.528205870000001</v>
      </c>
      <c r="D546" s="169">
        <v>126.87016296</v>
      </c>
    </row>
    <row r="547" spans="1:4" ht="14.4">
      <c r="A547" s="167" t="s">
        <v>892</v>
      </c>
      <c r="B547" s="168" t="s">
        <v>18</v>
      </c>
      <c r="C547" s="169">
        <v>37.546707150000003</v>
      </c>
      <c r="D547" s="169">
        <v>126.87457275</v>
      </c>
    </row>
    <row r="548" spans="1:4" ht="14.4">
      <c r="A548" s="167" t="s">
        <v>1005</v>
      </c>
      <c r="B548" s="168" t="s">
        <v>18</v>
      </c>
      <c r="C548" s="169">
        <v>37.549507140000003</v>
      </c>
      <c r="D548" s="169">
        <v>126.86721802</v>
      </c>
    </row>
    <row r="549" spans="1:4" ht="14.4">
      <c r="A549" s="167" t="s">
        <v>893</v>
      </c>
      <c r="B549" s="168" t="s">
        <v>18</v>
      </c>
      <c r="C549" s="169">
        <v>37.538375850000001</v>
      </c>
      <c r="D549" s="169">
        <v>126.86383057</v>
      </c>
    </row>
    <row r="550" spans="1:4" ht="14.4">
      <c r="A550" s="167" t="s">
        <v>385</v>
      </c>
      <c r="B550" s="168" t="s">
        <v>18</v>
      </c>
      <c r="C550" s="169">
        <v>37.538742069999998</v>
      </c>
      <c r="D550" s="169">
        <v>126.88568115</v>
      </c>
    </row>
    <row r="551" spans="1:4" ht="14.4">
      <c r="A551" s="167" t="s">
        <v>1007</v>
      </c>
      <c r="B551" s="168" t="s">
        <v>18</v>
      </c>
      <c r="C551" s="169">
        <v>37.530128480000002</v>
      </c>
      <c r="D551" s="169">
        <v>126.83477782999999</v>
      </c>
    </row>
    <row r="552" spans="1:4" ht="14.4">
      <c r="A552" s="167" t="s">
        <v>1006</v>
      </c>
      <c r="B552" s="168" t="s">
        <v>18</v>
      </c>
      <c r="C552" s="169">
        <v>37.51854324</v>
      </c>
      <c r="D552" s="169">
        <v>126.85388184</v>
      </c>
    </row>
    <row r="553" spans="1:4" ht="14.4">
      <c r="A553" s="167" t="s">
        <v>399</v>
      </c>
      <c r="B553" s="168" t="s">
        <v>18</v>
      </c>
      <c r="C553" s="169">
        <v>37.5173378</v>
      </c>
      <c r="D553" s="169">
        <v>126.8776474</v>
      </c>
    </row>
    <row r="554" spans="1:4" ht="14.4">
      <c r="A554" s="167" t="s">
        <v>1008</v>
      </c>
      <c r="B554" s="168" t="s">
        <v>18</v>
      </c>
      <c r="C554" s="169">
        <v>37.517593380000001</v>
      </c>
      <c r="D554" s="169">
        <v>126.8765564</v>
      </c>
    </row>
    <row r="555" spans="1:4" ht="14.4">
      <c r="A555" s="167" t="s">
        <v>393</v>
      </c>
      <c r="B555" s="168" t="s">
        <v>18</v>
      </c>
      <c r="C555" s="169">
        <v>37.511672969999999</v>
      </c>
      <c r="D555" s="169">
        <v>126.83274077999999</v>
      </c>
    </row>
    <row r="556" spans="1:4" ht="14.4">
      <c r="A556" s="167" t="s">
        <v>895</v>
      </c>
      <c r="B556" s="168" t="s">
        <v>18</v>
      </c>
      <c r="C556" s="169">
        <v>37.517326349999998</v>
      </c>
      <c r="D556" s="169">
        <v>126.86630249</v>
      </c>
    </row>
    <row r="557" spans="1:4" ht="14.4">
      <c r="A557" s="167" t="s">
        <v>897</v>
      </c>
      <c r="B557" s="168" t="s">
        <v>18</v>
      </c>
      <c r="C557" s="169">
        <v>37.520072939999999</v>
      </c>
      <c r="D557" s="169">
        <v>126.86830139</v>
      </c>
    </row>
    <row r="558" spans="1:4" ht="14.4">
      <c r="A558" s="167" t="s">
        <v>1009</v>
      </c>
      <c r="B558" s="168" t="s">
        <v>18</v>
      </c>
      <c r="C558" s="169">
        <v>37.50790405</v>
      </c>
      <c r="D558" s="169">
        <v>126.86264801</v>
      </c>
    </row>
    <row r="559" spans="1:4" ht="14.4">
      <c r="A559" s="167" t="s">
        <v>896</v>
      </c>
      <c r="B559" s="168" t="s">
        <v>18</v>
      </c>
      <c r="C559" s="169">
        <v>37.512378689999998</v>
      </c>
      <c r="D559" s="169">
        <v>126.86555481000001</v>
      </c>
    </row>
    <row r="560" spans="1:4" ht="14.4">
      <c r="A560" s="167" t="s">
        <v>1010</v>
      </c>
      <c r="B560" s="168" t="s">
        <v>18</v>
      </c>
      <c r="C560" s="169">
        <v>37.52760696</v>
      </c>
      <c r="D560" s="169">
        <v>126.84875488</v>
      </c>
    </row>
    <row r="561" spans="1:4" ht="14.4">
      <c r="A561" s="167" t="s">
        <v>394</v>
      </c>
      <c r="B561" s="168" t="s">
        <v>18</v>
      </c>
      <c r="C561" s="169">
        <v>37.52490616</v>
      </c>
      <c r="D561" s="169">
        <v>126.86978911999999</v>
      </c>
    </row>
    <row r="562" spans="1:4" ht="14.4">
      <c r="A562" s="167" t="s">
        <v>899</v>
      </c>
      <c r="B562" s="168" t="s">
        <v>18</v>
      </c>
      <c r="C562" s="169">
        <v>37.525371550000003</v>
      </c>
      <c r="D562" s="169">
        <v>126.8709259</v>
      </c>
    </row>
    <row r="563" spans="1:4" ht="14.4">
      <c r="A563" s="167" t="s">
        <v>898</v>
      </c>
      <c r="B563" s="168" t="s">
        <v>18</v>
      </c>
      <c r="C563" s="169">
        <v>37.533020020000002</v>
      </c>
      <c r="D563" s="169">
        <v>126.87789917000001</v>
      </c>
    </row>
    <row r="564" spans="1:4" ht="14.4">
      <c r="A564" s="167" t="s">
        <v>383</v>
      </c>
      <c r="B564" s="168" t="s">
        <v>18</v>
      </c>
      <c r="C564" s="169">
        <v>37.516864779999999</v>
      </c>
      <c r="D564" s="169">
        <v>126.86296082</v>
      </c>
    </row>
    <row r="565" spans="1:4" ht="14.4">
      <c r="A565" s="167" t="s">
        <v>1011</v>
      </c>
      <c r="B565" s="168" t="s">
        <v>18</v>
      </c>
      <c r="C565" s="169">
        <v>37.51584244</v>
      </c>
      <c r="D565" s="169">
        <v>126.86411285</v>
      </c>
    </row>
    <row r="566" spans="1:4" ht="14.4">
      <c r="A566" s="167" t="s">
        <v>1033</v>
      </c>
      <c r="B566" s="168" t="s">
        <v>18</v>
      </c>
      <c r="C566" s="169">
        <v>37.5146637</v>
      </c>
      <c r="D566" s="169">
        <v>126.87194061</v>
      </c>
    </row>
    <row r="567" spans="1:4" ht="14.4">
      <c r="A567" s="167" t="s">
        <v>1039</v>
      </c>
      <c r="B567" s="168" t="s">
        <v>18</v>
      </c>
      <c r="C567" s="169">
        <v>37.515155790000001</v>
      </c>
      <c r="D567" s="169">
        <v>126.87248993</v>
      </c>
    </row>
    <row r="568" spans="1:4" ht="14.4">
      <c r="A568" s="167" t="s">
        <v>395</v>
      </c>
      <c r="B568" s="168" t="s">
        <v>19</v>
      </c>
      <c r="C568" s="169">
        <v>37.532432559999997</v>
      </c>
      <c r="D568" s="169">
        <v>126.95474243</v>
      </c>
    </row>
    <row r="569" spans="1:4" ht="14.4">
      <c r="A569" s="167" t="s">
        <v>903</v>
      </c>
      <c r="B569" s="168" t="s">
        <v>19</v>
      </c>
      <c r="C569" s="169">
        <v>37.541152949999997</v>
      </c>
      <c r="D569" s="169">
        <v>127.00221252</v>
      </c>
    </row>
    <row r="570" spans="1:4" ht="14.4">
      <c r="A570" s="167" t="s">
        <v>1013</v>
      </c>
      <c r="B570" s="168" t="s">
        <v>19</v>
      </c>
      <c r="C570" s="169">
        <v>37.538139340000001</v>
      </c>
      <c r="D570" s="169">
        <v>127.00409698</v>
      </c>
    </row>
    <row r="571" spans="1:4" ht="14.4">
      <c r="A571" s="167" t="s">
        <v>1012</v>
      </c>
      <c r="B571" s="168" t="s">
        <v>19</v>
      </c>
      <c r="C571" s="169">
        <v>37.536758419999998</v>
      </c>
      <c r="D571" s="169">
        <v>126.97000122</v>
      </c>
    </row>
    <row r="572" spans="1:4" ht="14.4">
      <c r="A572" s="167" t="s">
        <v>1014</v>
      </c>
      <c r="B572" s="168" t="s">
        <v>19</v>
      </c>
      <c r="C572" s="169">
        <v>37.533065800000003</v>
      </c>
      <c r="D572" s="169">
        <v>126.96073151</v>
      </c>
    </row>
    <row r="573" spans="1:4" ht="14.4">
      <c r="A573" s="167" t="s">
        <v>900</v>
      </c>
      <c r="B573" s="168" t="s">
        <v>19</v>
      </c>
      <c r="C573" s="169">
        <v>37.55227661</v>
      </c>
      <c r="D573" s="169">
        <v>126.97268677</v>
      </c>
    </row>
    <row r="574" spans="1:4" ht="14.4">
      <c r="A574" s="167" t="s">
        <v>1015</v>
      </c>
      <c r="B574" s="168" t="s">
        <v>19</v>
      </c>
      <c r="C574" s="169">
        <v>37.520504000000003</v>
      </c>
      <c r="D574" s="169">
        <v>126.98973846</v>
      </c>
    </row>
    <row r="575" spans="1:4" ht="14.4">
      <c r="A575" s="167" t="s">
        <v>902</v>
      </c>
      <c r="B575" s="168" t="s">
        <v>19</v>
      </c>
      <c r="C575" s="169">
        <v>37.530166629999997</v>
      </c>
      <c r="D575" s="169">
        <v>127.00743866000001</v>
      </c>
    </row>
    <row r="576" spans="1:4" ht="14.4">
      <c r="A576" s="167" t="s">
        <v>396</v>
      </c>
      <c r="B576" s="168" t="s">
        <v>19</v>
      </c>
      <c r="C576" s="169">
        <v>37.53841019</v>
      </c>
      <c r="D576" s="169">
        <v>126.98664856000001</v>
      </c>
    </row>
    <row r="577" spans="1:4" ht="14.4">
      <c r="A577" s="167" t="s">
        <v>1017</v>
      </c>
      <c r="B577" s="168" t="s">
        <v>19</v>
      </c>
      <c r="C577" s="169">
        <v>37.535079959999997</v>
      </c>
      <c r="D577" s="169">
        <v>126.98538207999999</v>
      </c>
    </row>
    <row r="578" spans="1:4" ht="14.4">
      <c r="A578" s="167" t="s">
        <v>401</v>
      </c>
      <c r="B578" s="168" t="s">
        <v>19</v>
      </c>
      <c r="C578" s="169">
        <v>37.53483963</v>
      </c>
      <c r="D578" s="169">
        <v>126.97766113</v>
      </c>
    </row>
    <row r="579" spans="1:4" ht="14.4">
      <c r="A579" s="167" t="s">
        <v>1016</v>
      </c>
      <c r="B579" s="168" t="s">
        <v>19</v>
      </c>
      <c r="C579" s="169">
        <v>37.533512119999997</v>
      </c>
      <c r="D579" s="169">
        <v>126.97227478000001</v>
      </c>
    </row>
    <row r="580" spans="1:4" ht="14.4">
      <c r="A580" s="167" t="s">
        <v>904</v>
      </c>
      <c r="B580" s="168" t="s">
        <v>19</v>
      </c>
      <c r="C580" s="169">
        <v>37.518508910000001</v>
      </c>
      <c r="D580" s="169">
        <v>126.97879791</v>
      </c>
    </row>
    <row r="581" spans="1:4" ht="14.4">
      <c r="A581" s="167" t="s">
        <v>1019</v>
      </c>
      <c r="B581" s="168" t="s">
        <v>19</v>
      </c>
      <c r="C581" s="169">
        <v>37.530147550000002</v>
      </c>
      <c r="D581" s="169">
        <v>126.96848297</v>
      </c>
    </row>
    <row r="582" spans="1:4" ht="14.4">
      <c r="A582" s="167" t="s">
        <v>1018</v>
      </c>
      <c r="B582" s="168" t="s">
        <v>19</v>
      </c>
      <c r="C582" s="169">
        <v>37.533451079999999</v>
      </c>
      <c r="D582" s="169">
        <v>126.97173309</v>
      </c>
    </row>
    <row r="583" spans="1:4" ht="14.4">
      <c r="A583" s="167" t="s">
        <v>1022</v>
      </c>
      <c r="B583" s="168" t="s">
        <v>19</v>
      </c>
      <c r="C583" s="169">
        <v>37.544895169999997</v>
      </c>
      <c r="D583" s="169">
        <v>126.96938324</v>
      </c>
    </row>
    <row r="584" spans="1:4" ht="14.4">
      <c r="A584" s="167" t="s">
        <v>1021</v>
      </c>
      <c r="B584" s="168" t="s">
        <v>19</v>
      </c>
      <c r="C584" s="169">
        <v>37.541652679999999</v>
      </c>
      <c r="D584" s="169">
        <v>126.97050476</v>
      </c>
    </row>
    <row r="585" spans="1:4" ht="14.4">
      <c r="A585" s="167" t="s">
        <v>1020</v>
      </c>
      <c r="B585" s="168" t="s">
        <v>19</v>
      </c>
      <c r="C585" s="169">
        <v>37.549026490000003</v>
      </c>
      <c r="D585" s="169">
        <v>126.97194672000001</v>
      </c>
    </row>
    <row r="586" spans="1:4" ht="14.4">
      <c r="A586" s="167" t="s">
        <v>1024</v>
      </c>
      <c r="B586" s="168" t="s">
        <v>19</v>
      </c>
      <c r="C586" s="169">
        <v>37.52204132</v>
      </c>
      <c r="D586" s="169">
        <v>126.96552277000001</v>
      </c>
    </row>
    <row r="587" spans="1:4" ht="14.4">
      <c r="A587" s="167" t="s">
        <v>1025</v>
      </c>
      <c r="B587" s="168" t="s">
        <v>19</v>
      </c>
      <c r="C587" s="169">
        <v>37.542320250000003</v>
      </c>
      <c r="D587" s="169">
        <v>126.96195984000001</v>
      </c>
    </row>
    <row r="588" spans="1:4" ht="14.4">
      <c r="A588" s="167" t="s">
        <v>1023</v>
      </c>
      <c r="B588" s="168" t="s">
        <v>19</v>
      </c>
      <c r="C588" s="169">
        <v>37.520336149999999</v>
      </c>
      <c r="D588" s="169">
        <v>126.99426269999999</v>
      </c>
    </row>
    <row r="589" spans="1:4" ht="14.4">
      <c r="A589" s="167" t="s">
        <v>1026</v>
      </c>
      <c r="B589" s="168" t="s">
        <v>14</v>
      </c>
      <c r="C589" s="169">
        <v>37.55536652</v>
      </c>
      <c r="D589" s="169">
        <v>126.96864318999999</v>
      </c>
    </row>
    <row r="590" spans="1:4" ht="14.4">
      <c r="A590" s="167" t="s">
        <v>423</v>
      </c>
      <c r="B590" s="168" t="s">
        <v>19</v>
      </c>
      <c r="C590" s="169">
        <v>37.541885379999997</v>
      </c>
      <c r="D590" s="169">
        <v>126.97966003000001</v>
      </c>
    </row>
    <row r="591" spans="1:4" ht="14.4">
      <c r="A591" s="167" t="s">
        <v>1027</v>
      </c>
      <c r="B591" s="168" t="s">
        <v>19</v>
      </c>
      <c r="C591" s="169">
        <v>37.544078829999997</v>
      </c>
      <c r="D591" s="169">
        <v>126.97200012</v>
      </c>
    </row>
    <row r="592" spans="1:4" ht="14.4">
      <c r="A592" s="167" t="s">
        <v>429</v>
      </c>
      <c r="B592" s="168" t="s">
        <v>19</v>
      </c>
      <c r="C592" s="169">
        <v>37.522930150000001</v>
      </c>
      <c r="D592" s="169">
        <v>126.96169281</v>
      </c>
    </row>
    <row r="593" spans="1:4" ht="14.4">
      <c r="A593" s="167" t="s">
        <v>1028</v>
      </c>
      <c r="B593" s="168" t="s">
        <v>19</v>
      </c>
      <c r="C593" s="169">
        <v>37.534423830000001</v>
      </c>
      <c r="D593" s="169">
        <v>126.94857025</v>
      </c>
    </row>
    <row r="594" spans="1:4" ht="14.4">
      <c r="A594" s="167" t="s">
        <v>1029</v>
      </c>
      <c r="B594" s="168" t="s">
        <v>19</v>
      </c>
      <c r="C594" s="169">
        <v>37.534278870000001</v>
      </c>
      <c r="D594" s="169">
        <v>126.98856354</v>
      </c>
    </row>
    <row r="595" spans="1:4" ht="14.4">
      <c r="A595" s="167" t="s">
        <v>1030</v>
      </c>
      <c r="B595" s="168" t="s">
        <v>19</v>
      </c>
      <c r="C595" s="169">
        <v>37.521282200000002</v>
      </c>
      <c r="D595" s="169">
        <v>126.97346496999999</v>
      </c>
    </row>
    <row r="596" spans="1:4" ht="14.4">
      <c r="A596" s="167" t="s">
        <v>905</v>
      </c>
      <c r="B596" s="168" t="s">
        <v>19</v>
      </c>
      <c r="C596" s="169">
        <v>37.53900909</v>
      </c>
      <c r="D596" s="169">
        <v>126.96138000000001</v>
      </c>
    </row>
    <row r="597" spans="1:4" ht="14.4">
      <c r="A597" s="167" t="s">
        <v>420</v>
      </c>
      <c r="B597" s="168" t="s">
        <v>19</v>
      </c>
      <c r="C597" s="169">
        <v>37.54198074</v>
      </c>
      <c r="D597" s="169">
        <v>126.97154236</v>
      </c>
    </row>
    <row r="598" spans="1:4" ht="14.4">
      <c r="A598" s="167" t="s">
        <v>921</v>
      </c>
      <c r="B598" s="168" t="s">
        <v>19</v>
      </c>
      <c r="C598" s="169">
        <v>37.531421659999999</v>
      </c>
      <c r="D598" s="169">
        <v>126.95149994000001</v>
      </c>
    </row>
    <row r="599" spans="1:4" ht="14.4">
      <c r="A599" s="167" t="s">
        <v>919</v>
      </c>
      <c r="B599" s="168" t="s">
        <v>19</v>
      </c>
      <c r="C599" s="169">
        <v>37.529060360000003</v>
      </c>
      <c r="D599" s="169">
        <v>127.00672913</v>
      </c>
    </row>
    <row r="600" spans="1:4" ht="14.4">
      <c r="A600" s="167" t="s">
        <v>920</v>
      </c>
      <c r="B600" s="168" t="s">
        <v>19</v>
      </c>
      <c r="C600" s="169">
        <v>37.544460299999997</v>
      </c>
      <c r="D600" s="169">
        <v>126.97238922</v>
      </c>
    </row>
    <row r="601" spans="1:4" ht="14.4">
      <c r="A601" s="167" t="s">
        <v>906</v>
      </c>
      <c r="B601" s="168" t="s">
        <v>19</v>
      </c>
      <c r="C601" s="169">
        <v>37.524009700000001</v>
      </c>
      <c r="D601" s="169">
        <v>127.00144958</v>
      </c>
    </row>
    <row r="602" spans="1:4" ht="14.4">
      <c r="A602" s="167" t="s">
        <v>1044</v>
      </c>
      <c r="B602" s="168" t="s">
        <v>19</v>
      </c>
      <c r="C602" s="169">
        <v>37.523651119999997</v>
      </c>
      <c r="D602" s="169">
        <v>126.97026825</v>
      </c>
    </row>
    <row r="603" spans="1:4" ht="14.4">
      <c r="A603" s="167" t="s">
        <v>1045</v>
      </c>
      <c r="B603" s="168" t="s">
        <v>19</v>
      </c>
      <c r="C603" s="169">
        <v>37.52960968</v>
      </c>
      <c r="D603" s="169">
        <v>126.96887207</v>
      </c>
    </row>
    <row r="604" spans="1:4" ht="14.4">
      <c r="A604" s="167" t="s">
        <v>412</v>
      </c>
      <c r="B604" s="168" t="s">
        <v>19</v>
      </c>
      <c r="C604" s="169">
        <v>37.533798220000001</v>
      </c>
      <c r="D604" s="169">
        <v>126.98867035000001</v>
      </c>
    </row>
    <row r="605" spans="1:4" ht="14.4">
      <c r="A605" s="167" t="s">
        <v>1034</v>
      </c>
      <c r="B605" s="168" t="s">
        <v>19</v>
      </c>
      <c r="C605" s="169">
        <v>37.527149199999997</v>
      </c>
      <c r="D605" s="169">
        <v>126.95516205</v>
      </c>
    </row>
    <row r="606" spans="1:4" ht="14.4">
      <c r="A606" s="167" t="s">
        <v>406</v>
      </c>
      <c r="B606" s="168" t="s">
        <v>19</v>
      </c>
      <c r="C606" s="169">
        <v>37.532699579999999</v>
      </c>
      <c r="D606" s="169">
        <v>126.96437836</v>
      </c>
    </row>
    <row r="607" spans="1:4" ht="14.4">
      <c r="A607" s="167" t="s">
        <v>416</v>
      </c>
      <c r="B607" s="168" t="s">
        <v>19</v>
      </c>
      <c r="C607" s="169">
        <v>37.546501159999998</v>
      </c>
      <c r="D607" s="169">
        <v>126.9809494</v>
      </c>
    </row>
    <row r="608" spans="1:4" ht="14.4">
      <c r="A608" s="167" t="s">
        <v>1047</v>
      </c>
      <c r="B608" s="168" t="s">
        <v>19</v>
      </c>
      <c r="C608" s="169">
        <v>37.534523010000001</v>
      </c>
      <c r="D608" s="169">
        <v>126.97750092</v>
      </c>
    </row>
    <row r="609" spans="1:4" ht="14.4">
      <c r="A609" s="167" t="s">
        <v>1048</v>
      </c>
      <c r="B609" s="168" t="s">
        <v>19</v>
      </c>
      <c r="C609" s="169">
        <v>37.534889219999997</v>
      </c>
      <c r="D609" s="169">
        <v>126.97562408</v>
      </c>
    </row>
    <row r="610" spans="1:4" ht="14.4">
      <c r="A610" s="167" t="s">
        <v>1046</v>
      </c>
      <c r="B610" s="168" t="s">
        <v>19</v>
      </c>
      <c r="C610" s="169">
        <v>37.536079409999999</v>
      </c>
      <c r="D610" s="169">
        <v>126.97341919</v>
      </c>
    </row>
    <row r="611" spans="1:4" ht="14.4">
      <c r="A611" s="167" t="s">
        <v>1049</v>
      </c>
      <c r="B611" s="168" t="s">
        <v>19</v>
      </c>
      <c r="C611" s="169">
        <v>37.537399290000003</v>
      </c>
      <c r="D611" s="169">
        <v>126.96892548</v>
      </c>
    </row>
    <row r="612" spans="1:4" ht="14.4">
      <c r="A612" s="167" t="s">
        <v>1050</v>
      </c>
      <c r="B612" s="168" t="s">
        <v>19</v>
      </c>
      <c r="C612" s="169">
        <v>37.540477750000001</v>
      </c>
      <c r="D612" s="169">
        <v>126.95811462</v>
      </c>
    </row>
    <row r="613" spans="1:4" ht="14.4">
      <c r="A613" s="167" t="s">
        <v>907</v>
      </c>
      <c r="B613" s="168" t="s">
        <v>19</v>
      </c>
      <c r="C613" s="169">
        <v>37.534526820000004</v>
      </c>
      <c r="D613" s="169">
        <v>126.9471817</v>
      </c>
    </row>
    <row r="614" spans="1:4" ht="14.4">
      <c r="A614" s="167" t="s">
        <v>410</v>
      </c>
      <c r="B614" s="168" t="s">
        <v>19</v>
      </c>
      <c r="C614" s="169">
        <v>37.528568270000001</v>
      </c>
      <c r="D614" s="169">
        <v>126.96569061</v>
      </c>
    </row>
    <row r="615" spans="1:4" ht="14.4">
      <c r="A615" s="167" t="s">
        <v>1051</v>
      </c>
      <c r="B615" s="168" t="s">
        <v>19</v>
      </c>
      <c r="C615" s="169">
        <v>37.53872681</v>
      </c>
      <c r="D615" s="169">
        <v>127.00154877</v>
      </c>
    </row>
    <row r="616" spans="1:4" ht="14.4">
      <c r="A616" s="167" t="s">
        <v>1052</v>
      </c>
      <c r="B616" s="168" t="s">
        <v>19</v>
      </c>
      <c r="C616" s="169">
        <v>37.522724150000002</v>
      </c>
      <c r="D616" s="169">
        <v>126.97277069</v>
      </c>
    </row>
    <row r="617" spans="1:4" ht="14.4">
      <c r="A617" s="167" t="s">
        <v>1054</v>
      </c>
      <c r="B617" s="168" t="s">
        <v>19</v>
      </c>
      <c r="C617" s="169">
        <v>37.535022740000002</v>
      </c>
      <c r="D617" s="169">
        <v>126.99805449999999</v>
      </c>
    </row>
    <row r="618" spans="1:4" ht="14.4">
      <c r="A618" s="167" t="s">
        <v>1053</v>
      </c>
      <c r="B618" s="168" t="s">
        <v>19</v>
      </c>
      <c r="C618" s="169">
        <v>37.534408569999997</v>
      </c>
      <c r="D618" s="169">
        <v>126.9868927</v>
      </c>
    </row>
    <row r="619" spans="1:4" ht="14.4">
      <c r="A619" s="167" t="s">
        <v>908</v>
      </c>
      <c r="B619" s="168" t="s">
        <v>19</v>
      </c>
      <c r="C619" s="169">
        <v>37.541885379999997</v>
      </c>
      <c r="D619" s="169">
        <v>126.99586487000001</v>
      </c>
    </row>
    <row r="620" spans="1:4" ht="14.4">
      <c r="A620" s="167" t="s">
        <v>909</v>
      </c>
      <c r="B620" s="168" t="s">
        <v>19</v>
      </c>
      <c r="C620" s="169">
        <v>37.520694730000002</v>
      </c>
      <c r="D620" s="169">
        <v>126.97097778</v>
      </c>
    </row>
    <row r="621" spans="1:4" ht="14.4">
      <c r="A621" s="167" t="s">
        <v>1055</v>
      </c>
      <c r="B621" s="168" t="s">
        <v>19</v>
      </c>
      <c r="C621" s="169">
        <v>37.521770480000001</v>
      </c>
      <c r="D621" s="169">
        <v>126.97700500000001</v>
      </c>
    </row>
    <row r="622" spans="1:4" ht="14.4">
      <c r="A622" s="167" t="s">
        <v>910</v>
      </c>
      <c r="B622" s="168" t="s">
        <v>19</v>
      </c>
      <c r="C622" s="169">
        <v>37.535140990000002</v>
      </c>
      <c r="D622" s="169">
        <v>127.00600433</v>
      </c>
    </row>
    <row r="623" spans="1:4" ht="14.4">
      <c r="A623" s="167" t="s">
        <v>411</v>
      </c>
      <c r="B623" s="168" t="s">
        <v>19</v>
      </c>
      <c r="C623" s="169">
        <v>37.54079437</v>
      </c>
      <c r="D623" s="169">
        <v>126.99784851</v>
      </c>
    </row>
    <row r="624" spans="1:4" ht="14.4">
      <c r="A624" s="167" t="s">
        <v>1056</v>
      </c>
      <c r="B624" s="168" t="s">
        <v>19</v>
      </c>
      <c r="C624" s="169">
        <v>37.551547999999997</v>
      </c>
      <c r="D624" s="169">
        <v>126.97686005</v>
      </c>
    </row>
    <row r="625" spans="1:4" ht="14.4">
      <c r="A625" s="167" t="s">
        <v>911</v>
      </c>
      <c r="B625" s="168" t="s">
        <v>19</v>
      </c>
      <c r="C625" s="169">
        <v>37.519908909999998</v>
      </c>
      <c r="D625" s="169">
        <v>126.98923492</v>
      </c>
    </row>
    <row r="626" spans="1:4" ht="14.4">
      <c r="A626" s="167" t="s">
        <v>1057</v>
      </c>
      <c r="B626" s="168" t="s">
        <v>19</v>
      </c>
      <c r="C626" s="169">
        <v>37.517295840000003</v>
      </c>
      <c r="D626" s="169">
        <v>126.95914458999999</v>
      </c>
    </row>
    <row r="627" spans="1:4" ht="14.4">
      <c r="A627" s="167" t="s">
        <v>1058</v>
      </c>
      <c r="B627" s="168" t="s">
        <v>19</v>
      </c>
      <c r="C627" s="169">
        <v>37.51731873</v>
      </c>
      <c r="D627" s="169">
        <v>126.95829773</v>
      </c>
    </row>
    <row r="628" spans="1:4" ht="14.4">
      <c r="A628" s="167" t="s">
        <v>404</v>
      </c>
      <c r="B628" s="168" t="s">
        <v>20</v>
      </c>
      <c r="C628" s="169">
        <v>37.603942869999997</v>
      </c>
      <c r="D628" s="169">
        <v>126.92769623</v>
      </c>
    </row>
    <row r="629" spans="1:4" ht="14.4">
      <c r="A629" s="167" t="s">
        <v>407</v>
      </c>
      <c r="B629" s="168" t="s">
        <v>20</v>
      </c>
      <c r="C629" s="169">
        <v>37.600975040000002</v>
      </c>
      <c r="D629" s="169">
        <v>126.92695618</v>
      </c>
    </row>
    <row r="630" spans="1:4" ht="14.4">
      <c r="A630" s="167" t="s">
        <v>1060</v>
      </c>
      <c r="B630" s="168" t="s">
        <v>20</v>
      </c>
      <c r="C630" s="169">
        <v>37.64310837</v>
      </c>
      <c r="D630" s="169">
        <v>126.91822052000001</v>
      </c>
    </row>
    <row r="631" spans="1:4" ht="14.4">
      <c r="A631" s="167" t="s">
        <v>1059</v>
      </c>
      <c r="B631" s="168" t="s">
        <v>20</v>
      </c>
      <c r="C631" s="169">
        <v>37.645866390000002</v>
      </c>
      <c r="D631" s="169">
        <v>126.92739105</v>
      </c>
    </row>
    <row r="632" spans="1:4" ht="14.4">
      <c r="A632" s="167" t="s">
        <v>1061</v>
      </c>
      <c r="B632" s="168" t="s">
        <v>20</v>
      </c>
      <c r="C632" s="169">
        <v>37.648674010000001</v>
      </c>
      <c r="D632" s="169">
        <v>126.93070221000001</v>
      </c>
    </row>
    <row r="633" spans="1:4" ht="14.4">
      <c r="A633" s="167" t="s">
        <v>1063</v>
      </c>
      <c r="B633" s="168" t="s">
        <v>20</v>
      </c>
      <c r="C633" s="169">
        <v>37.636234279999996</v>
      </c>
      <c r="D633" s="169">
        <v>126.91899872</v>
      </c>
    </row>
    <row r="634" spans="1:4" ht="14.4">
      <c r="A634" s="167" t="s">
        <v>1035</v>
      </c>
      <c r="B634" s="168" t="s">
        <v>20</v>
      </c>
      <c r="C634" s="169">
        <v>37.617210389999997</v>
      </c>
      <c r="D634" s="169">
        <v>126.91957855</v>
      </c>
    </row>
    <row r="635" spans="1:4" ht="14.4">
      <c r="A635" s="167" t="s">
        <v>431</v>
      </c>
      <c r="B635" s="168" t="s">
        <v>20</v>
      </c>
      <c r="C635" s="169">
        <v>37.599491120000003</v>
      </c>
      <c r="D635" s="169">
        <v>126.91686249</v>
      </c>
    </row>
    <row r="636" spans="1:4" ht="14.4">
      <c r="A636" s="167" t="s">
        <v>1062</v>
      </c>
      <c r="B636" s="168" t="s">
        <v>20</v>
      </c>
      <c r="C636" s="169">
        <v>37.613185880000003</v>
      </c>
      <c r="D636" s="169">
        <v>126.91735077</v>
      </c>
    </row>
    <row r="637" spans="1:4" ht="14.4">
      <c r="A637" s="167" t="s">
        <v>912</v>
      </c>
      <c r="B637" s="168" t="s">
        <v>20</v>
      </c>
      <c r="C637" s="169">
        <v>37.586994169999997</v>
      </c>
      <c r="D637" s="169">
        <v>126.92288207999999</v>
      </c>
    </row>
    <row r="638" spans="1:4" ht="14.4">
      <c r="A638" s="167" t="s">
        <v>913</v>
      </c>
      <c r="B638" s="168" t="s">
        <v>20</v>
      </c>
      <c r="C638" s="169">
        <v>37.605583189999997</v>
      </c>
      <c r="D638" s="169">
        <v>126.92293549</v>
      </c>
    </row>
    <row r="639" spans="1:4" ht="14.4">
      <c r="A639" s="167" t="s">
        <v>428</v>
      </c>
      <c r="B639" s="168" t="s">
        <v>20</v>
      </c>
      <c r="C639" s="169">
        <v>37.589660639999998</v>
      </c>
      <c r="D639" s="169">
        <v>126.91694640999999</v>
      </c>
    </row>
    <row r="640" spans="1:4" ht="14.4">
      <c r="A640" s="167" t="s">
        <v>421</v>
      </c>
      <c r="B640" s="168" t="s">
        <v>20</v>
      </c>
      <c r="C640" s="169">
        <v>37.600700379999999</v>
      </c>
      <c r="D640" s="169">
        <v>126.92012787</v>
      </c>
    </row>
    <row r="641" spans="1:4" ht="14.4">
      <c r="A641" s="167" t="s">
        <v>1064</v>
      </c>
      <c r="B641" s="168" t="s">
        <v>20</v>
      </c>
      <c r="C641" s="169">
        <v>37.590797420000001</v>
      </c>
      <c r="D641" s="169">
        <v>126.91365051</v>
      </c>
    </row>
    <row r="642" spans="1:4" ht="14.4">
      <c r="A642" s="167" t="s">
        <v>1065</v>
      </c>
      <c r="B642" s="168" t="s">
        <v>20</v>
      </c>
      <c r="C642" s="169">
        <v>37.584381100000002</v>
      </c>
      <c r="D642" s="169">
        <v>126.90989685</v>
      </c>
    </row>
    <row r="643" spans="1:4" ht="14.4">
      <c r="A643" s="167" t="s">
        <v>408</v>
      </c>
      <c r="B643" s="168" t="s">
        <v>20</v>
      </c>
      <c r="C643" s="169">
        <v>37.607849119999997</v>
      </c>
      <c r="D643" s="169">
        <v>126.92132568</v>
      </c>
    </row>
    <row r="644" spans="1:4" ht="14.4">
      <c r="A644" s="167" t="s">
        <v>1066</v>
      </c>
      <c r="B644" s="168" t="s">
        <v>20</v>
      </c>
      <c r="C644" s="169">
        <v>37.60129929</v>
      </c>
      <c r="D644" s="169">
        <v>126.93534851</v>
      </c>
    </row>
    <row r="645" spans="1:4" ht="14.4">
      <c r="A645" s="167" t="s">
        <v>418</v>
      </c>
      <c r="B645" s="168" t="s">
        <v>20</v>
      </c>
      <c r="C645" s="169">
        <v>37.607025149999998</v>
      </c>
      <c r="D645" s="169">
        <v>126.93331146</v>
      </c>
    </row>
    <row r="646" spans="1:4" ht="14.4">
      <c r="A646" s="167" t="s">
        <v>419</v>
      </c>
      <c r="B646" s="168" t="s">
        <v>20</v>
      </c>
      <c r="C646" s="169">
        <v>37.630016329999997</v>
      </c>
      <c r="D646" s="169">
        <v>126.91902924</v>
      </c>
    </row>
    <row r="647" spans="1:4" ht="14.4">
      <c r="A647" s="167" t="s">
        <v>1067</v>
      </c>
      <c r="B647" s="168" t="s">
        <v>20</v>
      </c>
      <c r="C647" s="169">
        <v>37.617801669999999</v>
      </c>
      <c r="D647" s="169">
        <v>126.92196654999999</v>
      </c>
    </row>
    <row r="648" spans="1:4" ht="14.4">
      <c r="A648" s="167" t="s">
        <v>1068</v>
      </c>
      <c r="B648" s="168" t="s">
        <v>20</v>
      </c>
      <c r="C648" s="169">
        <v>37.62094879</v>
      </c>
      <c r="D648" s="169">
        <v>126.92563629</v>
      </c>
    </row>
    <row r="649" spans="1:4" ht="14.4">
      <c r="A649" s="167" t="s">
        <v>409</v>
      </c>
      <c r="B649" s="168" t="s">
        <v>20</v>
      </c>
      <c r="C649" s="169">
        <v>37.62851715</v>
      </c>
      <c r="D649" s="169">
        <v>126.92958068999999</v>
      </c>
    </row>
    <row r="650" spans="1:4" ht="14.4">
      <c r="A650" s="167" t="s">
        <v>1070</v>
      </c>
      <c r="B650" s="168" t="s">
        <v>20</v>
      </c>
      <c r="C650" s="169">
        <v>37.60956573</v>
      </c>
      <c r="D650" s="169">
        <v>126.93097686999999</v>
      </c>
    </row>
    <row r="651" spans="1:4" ht="14.4">
      <c r="A651" s="167" t="s">
        <v>914</v>
      </c>
      <c r="B651" s="168" t="s">
        <v>20</v>
      </c>
      <c r="C651" s="169">
        <v>37.617855069999997</v>
      </c>
      <c r="D651" s="169">
        <v>126.9225235</v>
      </c>
    </row>
    <row r="652" spans="1:4" ht="14.4">
      <c r="A652" s="167" t="s">
        <v>1069</v>
      </c>
      <c r="B652" s="168" t="s">
        <v>20</v>
      </c>
      <c r="C652" s="169">
        <v>37.641315460000001</v>
      </c>
      <c r="D652" s="169">
        <v>126.93804169000001</v>
      </c>
    </row>
    <row r="653" spans="1:4" ht="14.4">
      <c r="A653" s="167" t="s">
        <v>1071</v>
      </c>
      <c r="B653" s="168" t="s">
        <v>20</v>
      </c>
      <c r="C653" s="169">
        <v>37.601661679999999</v>
      </c>
      <c r="D653" s="169">
        <v>126.92030334</v>
      </c>
    </row>
    <row r="654" spans="1:4" ht="14.4">
      <c r="A654" s="167" t="s">
        <v>430</v>
      </c>
      <c r="B654" s="168" t="s">
        <v>20</v>
      </c>
      <c r="C654" s="169">
        <v>37.604736330000001</v>
      </c>
      <c r="D654" s="169">
        <v>126.91533661</v>
      </c>
    </row>
    <row r="655" spans="1:4" ht="14.4">
      <c r="A655" s="167" t="s">
        <v>424</v>
      </c>
      <c r="B655" s="168" t="s">
        <v>20</v>
      </c>
      <c r="C655" s="169">
        <v>37.610004429999996</v>
      </c>
      <c r="D655" s="169">
        <v>126.91639709</v>
      </c>
    </row>
    <row r="656" spans="1:4" ht="14.4">
      <c r="A656" s="167" t="s">
        <v>1072</v>
      </c>
      <c r="B656" s="168" t="s">
        <v>20</v>
      </c>
      <c r="C656" s="169">
        <v>37.61248398</v>
      </c>
      <c r="D656" s="169">
        <v>126.91487884999999</v>
      </c>
    </row>
    <row r="657" spans="1:4" ht="14.4">
      <c r="A657" s="167" t="s">
        <v>422</v>
      </c>
      <c r="B657" s="168" t="s">
        <v>20</v>
      </c>
      <c r="C657" s="169">
        <v>37.597141270000002</v>
      </c>
      <c r="D657" s="169">
        <v>126.9095993</v>
      </c>
    </row>
    <row r="658" spans="1:4" ht="14.4">
      <c r="A658" s="167" t="s">
        <v>915</v>
      </c>
      <c r="B658" s="168" t="s">
        <v>20</v>
      </c>
      <c r="C658" s="169">
        <v>37.645851139999998</v>
      </c>
      <c r="D658" s="169">
        <v>126.92379760999999</v>
      </c>
    </row>
    <row r="659" spans="1:4" ht="14.4">
      <c r="A659" s="167" t="s">
        <v>417</v>
      </c>
      <c r="B659" s="168" t="s">
        <v>20</v>
      </c>
      <c r="C659" s="169">
        <v>37.644683839999999</v>
      </c>
      <c r="D659" s="169">
        <v>126.91845703</v>
      </c>
    </row>
    <row r="660" spans="1:4" ht="14.4">
      <c r="A660" s="167" t="s">
        <v>1076</v>
      </c>
      <c r="B660" s="168" t="s">
        <v>20</v>
      </c>
      <c r="C660" s="169">
        <v>37.601699830000001</v>
      </c>
      <c r="D660" s="169">
        <v>126.92742157000001</v>
      </c>
    </row>
    <row r="661" spans="1:4" ht="14.4">
      <c r="A661" s="167" t="s">
        <v>1074</v>
      </c>
      <c r="B661" s="168" t="s">
        <v>20</v>
      </c>
      <c r="C661" s="169">
        <v>37.637222289999997</v>
      </c>
      <c r="D661" s="169">
        <v>126.93330383</v>
      </c>
    </row>
    <row r="662" spans="1:4" ht="14.4">
      <c r="A662" s="167" t="s">
        <v>1075</v>
      </c>
      <c r="B662" s="168" t="s">
        <v>20</v>
      </c>
      <c r="C662" s="169">
        <v>37.644081120000003</v>
      </c>
      <c r="D662" s="169">
        <v>126.92928314</v>
      </c>
    </row>
    <row r="663" spans="1:4" ht="14.4">
      <c r="A663" s="167" t="s">
        <v>1073</v>
      </c>
      <c r="B663" s="168" t="s">
        <v>20</v>
      </c>
      <c r="C663" s="169">
        <v>37.602401729999997</v>
      </c>
      <c r="D663" s="169">
        <v>126.9286499</v>
      </c>
    </row>
    <row r="664" spans="1:4" ht="14.4">
      <c r="A664" s="167" t="s">
        <v>413</v>
      </c>
      <c r="B664" s="168" t="s">
        <v>20</v>
      </c>
      <c r="C664" s="169">
        <v>37.634140010000003</v>
      </c>
      <c r="D664" s="169">
        <v>126.93234253</v>
      </c>
    </row>
    <row r="665" spans="1:4" ht="14.4">
      <c r="A665" s="167" t="s">
        <v>425</v>
      </c>
      <c r="B665" s="168" t="s">
        <v>20</v>
      </c>
      <c r="C665" s="169">
        <v>37.61843872</v>
      </c>
      <c r="D665" s="169">
        <v>126.93288422000001</v>
      </c>
    </row>
    <row r="666" spans="1:4" ht="14.4">
      <c r="A666" s="167" t="s">
        <v>917</v>
      </c>
      <c r="B666" s="168" t="s">
        <v>20</v>
      </c>
      <c r="C666" s="169">
        <v>37.622669219999999</v>
      </c>
      <c r="D666" s="169">
        <v>126.91999054</v>
      </c>
    </row>
    <row r="667" spans="1:4" ht="14.4">
      <c r="A667" s="167" t="s">
        <v>916</v>
      </c>
      <c r="B667" s="168" t="s">
        <v>20</v>
      </c>
      <c r="C667" s="169">
        <v>37.577201840000001</v>
      </c>
      <c r="D667" s="169">
        <v>126.90235138</v>
      </c>
    </row>
    <row r="668" spans="1:4" ht="14.4">
      <c r="A668" s="167" t="s">
        <v>1078</v>
      </c>
      <c r="B668" s="168" t="s">
        <v>20</v>
      </c>
      <c r="C668" s="169">
        <v>37.619781490000001</v>
      </c>
      <c r="D668" s="169">
        <v>126.92080688</v>
      </c>
    </row>
    <row r="669" spans="1:4" ht="14.4">
      <c r="A669" s="167" t="s">
        <v>1077</v>
      </c>
      <c r="B669" s="168" t="s">
        <v>20</v>
      </c>
      <c r="C669" s="169">
        <v>37.610778809999999</v>
      </c>
      <c r="D669" s="169">
        <v>126.91735077</v>
      </c>
    </row>
    <row r="670" spans="1:4" ht="14.4">
      <c r="A670" s="167" t="s">
        <v>426</v>
      </c>
      <c r="B670" s="168" t="s">
        <v>20</v>
      </c>
      <c r="C670" s="169">
        <v>37.622650149999998</v>
      </c>
      <c r="D670" s="169">
        <v>126.92524718999999</v>
      </c>
    </row>
    <row r="671" spans="1:4" ht="14.4">
      <c r="A671" s="167" t="s">
        <v>1080</v>
      </c>
      <c r="B671" s="168" t="s">
        <v>20</v>
      </c>
      <c r="C671" s="169">
        <v>37.625778199999999</v>
      </c>
      <c r="D671" s="169">
        <v>126.92881774999999</v>
      </c>
    </row>
    <row r="672" spans="1:4" ht="14.4">
      <c r="A672" s="167" t="s">
        <v>1079</v>
      </c>
      <c r="B672" s="168" t="s">
        <v>20</v>
      </c>
      <c r="C672" s="169">
        <v>37.642608639999999</v>
      </c>
      <c r="D672" s="169">
        <v>126.92147826999999</v>
      </c>
    </row>
    <row r="673" spans="1:4" ht="14.4">
      <c r="A673" s="167" t="s">
        <v>415</v>
      </c>
      <c r="B673" s="168" t="s">
        <v>20</v>
      </c>
      <c r="C673" s="169">
        <v>37.594413760000002</v>
      </c>
      <c r="D673" s="169">
        <v>126.91801452999999</v>
      </c>
    </row>
    <row r="674" spans="1:4" ht="14.4">
      <c r="A674" s="167" t="s">
        <v>901</v>
      </c>
      <c r="B674" s="168" t="s">
        <v>20</v>
      </c>
      <c r="C674" s="169">
        <v>37.600360870000003</v>
      </c>
      <c r="D674" s="169">
        <v>126.92281342</v>
      </c>
    </row>
    <row r="675" spans="1:4" ht="14.4">
      <c r="A675" s="167" t="s">
        <v>1082</v>
      </c>
      <c r="B675" s="168" t="s">
        <v>20</v>
      </c>
      <c r="C675" s="169">
        <v>37.6436615</v>
      </c>
      <c r="D675" s="169">
        <v>126.91455841</v>
      </c>
    </row>
    <row r="676" spans="1:4" ht="14.4">
      <c r="A676" s="167" t="s">
        <v>1081</v>
      </c>
      <c r="B676" s="168" t="s">
        <v>20</v>
      </c>
      <c r="C676" s="169">
        <v>37.638252260000002</v>
      </c>
      <c r="D676" s="169">
        <v>126.91945647999999</v>
      </c>
    </row>
    <row r="677" spans="1:4" ht="14.4">
      <c r="A677" s="167" t="s">
        <v>1083</v>
      </c>
      <c r="B677" s="168" t="s">
        <v>20</v>
      </c>
      <c r="C677" s="169">
        <v>37.610969539999999</v>
      </c>
      <c r="D677" s="169">
        <v>126.92980957</v>
      </c>
    </row>
    <row r="678" spans="1:4" ht="14.4">
      <c r="A678" s="167" t="s">
        <v>1084</v>
      </c>
      <c r="B678" s="168" t="s">
        <v>20</v>
      </c>
      <c r="C678" s="169">
        <v>37.639259340000002</v>
      </c>
      <c r="D678" s="169">
        <v>126.91890717</v>
      </c>
    </row>
    <row r="679" spans="1:4" ht="14.4">
      <c r="A679" s="167" t="s">
        <v>1085</v>
      </c>
      <c r="B679" s="168" t="s">
        <v>20</v>
      </c>
      <c r="C679" s="169">
        <v>37.614429469999997</v>
      </c>
      <c r="D679" s="169">
        <v>126.93257903999999</v>
      </c>
    </row>
    <row r="680" spans="1:4" ht="14.4">
      <c r="A680" s="167" t="s">
        <v>1140</v>
      </c>
      <c r="B680" s="168" t="s">
        <v>20</v>
      </c>
      <c r="C680" s="169">
        <v>37.616542819999999</v>
      </c>
      <c r="D680" s="169">
        <v>126.92512512</v>
      </c>
    </row>
    <row r="681" spans="1:4" ht="14.4">
      <c r="A681" s="167" t="s">
        <v>1086</v>
      </c>
      <c r="B681" s="168" t="s">
        <v>20</v>
      </c>
      <c r="C681" s="169">
        <v>37.593479160000001</v>
      </c>
      <c r="D681" s="169">
        <v>126.92318726000001</v>
      </c>
    </row>
    <row r="682" spans="1:4" ht="14.4">
      <c r="A682" s="167" t="s">
        <v>427</v>
      </c>
      <c r="B682" s="168" t="s">
        <v>20</v>
      </c>
      <c r="C682" s="169">
        <v>37.609031680000001</v>
      </c>
      <c r="D682" s="169">
        <v>126.93467712</v>
      </c>
    </row>
    <row r="683" spans="1:4" ht="14.4">
      <c r="A683" s="167" t="s">
        <v>414</v>
      </c>
      <c r="B683" s="168" t="s">
        <v>20</v>
      </c>
      <c r="C683" s="169">
        <v>37.608909609999998</v>
      </c>
      <c r="D683" s="169">
        <v>126.93241882</v>
      </c>
    </row>
    <row r="684" spans="1:4" ht="14.4">
      <c r="A684" s="167" t="s">
        <v>1141</v>
      </c>
      <c r="B684" s="168" t="s">
        <v>20</v>
      </c>
      <c r="C684" s="169">
        <v>37.642089839999997</v>
      </c>
      <c r="D684" s="169">
        <v>126.92941284</v>
      </c>
    </row>
    <row r="685" spans="1:4" ht="14.4">
      <c r="A685" s="167" t="s">
        <v>1087</v>
      </c>
      <c r="B685" s="168" t="s">
        <v>20</v>
      </c>
      <c r="C685" s="169">
        <v>37.643859859999999</v>
      </c>
      <c r="D685" s="169">
        <v>126.93187714</v>
      </c>
    </row>
    <row r="686" spans="1:4" ht="14.4">
      <c r="A686" s="167" t="s">
        <v>1088</v>
      </c>
      <c r="B686" s="168" t="s">
        <v>20</v>
      </c>
      <c r="C686" s="169">
        <v>37.602329249999997</v>
      </c>
      <c r="D686" s="169">
        <v>126.90654755</v>
      </c>
    </row>
    <row r="687" spans="1:4" ht="14.4">
      <c r="A687" s="167" t="s">
        <v>21</v>
      </c>
      <c r="B687" s="168" t="s">
        <v>20</v>
      </c>
      <c r="C687" s="169">
        <v>37.582160950000002</v>
      </c>
      <c r="D687" s="169">
        <v>126.89492798000001</v>
      </c>
    </row>
    <row r="688" spans="1:4" ht="14.4">
      <c r="A688" s="167" t="s">
        <v>1036</v>
      </c>
      <c r="B688" s="168" t="s">
        <v>20</v>
      </c>
      <c r="C688" s="169">
        <v>37.637348179999996</v>
      </c>
      <c r="D688" s="169">
        <v>126.93584442</v>
      </c>
    </row>
    <row r="689" spans="1:4" ht="14.4">
      <c r="A689" s="167" t="s">
        <v>1142</v>
      </c>
      <c r="B689" s="168" t="s">
        <v>20</v>
      </c>
      <c r="C689" s="169">
        <v>37.626720429999999</v>
      </c>
      <c r="D689" s="169">
        <v>126.92901611000001</v>
      </c>
    </row>
    <row r="690" spans="1:4" ht="14.4">
      <c r="A690" s="167" t="s">
        <v>1143</v>
      </c>
      <c r="B690" s="168" t="s">
        <v>20</v>
      </c>
      <c r="C690" s="169">
        <v>37.590362550000002</v>
      </c>
      <c r="D690" s="169">
        <v>126.92301178</v>
      </c>
    </row>
    <row r="691" spans="1:4" ht="14.4">
      <c r="A691" s="167" t="s">
        <v>433</v>
      </c>
      <c r="B691" s="168" t="s">
        <v>20</v>
      </c>
      <c r="C691" s="169">
        <v>37.643508910000001</v>
      </c>
      <c r="D691" s="169">
        <v>126.92410278</v>
      </c>
    </row>
    <row r="692" spans="1:4" ht="14.4">
      <c r="A692" s="167" t="s">
        <v>446</v>
      </c>
      <c r="B692" s="168" t="s">
        <v>20</v>
      </c>
      <c r="C692" s="169">
        <v>37.63310242</v>
      </c>
      <c r="D692" s="169">
        <v>126.9315033</v>
      </c>
    </row>
    <row r="693" spans="1:4" ht="14.4">
      <c r="A693" s="167" t="s">
        <v>1089</v>
      </c>
      <c r="B693" s="168" t="s">
        <v>20</v>
      </c>
      <c r="C693" s="169">
        <v>37.60100937</v>
      </c>
      <c r="D693" s="169">
        <v>126.93592834</v>
      </c>
    </row>
    <row r="694" spans="1:4" ht="14.4">
      <c r="A694" s="167" t="s">
        <v>444</v>
      </c>
      <c r="B694" s="168" t="s">
        <v>20</v>
      </c>
      <c r="C694" s="169">
        <v>37.591861719999997</v>
      </c>
      <c r="D694" s="169">
        <v>126.90608215</v>
      </c>
    </row>
    <row r="695" spans="1:4" ht="14.4">
      <c r="A695" s="167" t="s">
        <v>1090</v>
      </c>
      <c r="B695" s="168" t="s">
        <v>20</v>
      </c>
      <c r="C695" s="169">
        <v>37.604125979999999</v>
      </c>
      <c r="D695" s="169">
        <v>126.92508698</v>
      </c>
    </row>
    <row r="696" spans="1:4" ht="14.4">
      <c r="A696" s="167" t="s">
        <v>1144</v>
      </c>
      <c r="B696" s="168" t="s">
        <v>20</v>
      </c>
      <c r="C696" s="169">
        <v>37.595809940000002</v>
      </c>
      <c r="D696" s="169">
        <v>126.91026306000001</v>
      </c>
    </row>
    <row r="697" spans="1:4" ht="14.4">
      <c r="A697" s="167" t="s">
        <v>1092</v>
      </c>
      <c r="B697" s="168" t="s">
        <v>20</v>
      </c>
      <c r="C697" s="169">
        <v>37.601192470000001</v>
      </c>
      <c r="D697" s="169">
        <v>126.92638397</v>
      </c>
    </row>
    <row r="698" spans="1:4" ht="14.4">
      <c r="A698" s="167" t="s">
        <v>1145</v>
      </c>
      <c r="B698" s="168" t="s">
        <v>20</v>
      </c>
      <c r="C698" s="169">
        <v>37.591812130000001</v>
      </c>
      <c r="D698" s="169">
        <v>126.91483307</v>
      </c>
    </row>
    <row r="699" spans="1:4" ht="14.4">
      <c r="A699" s="167" t="s">
        <v>437</v>
      </c>
      <c r="B699" s="168" t="s">
        <v>20</v>
      </c>
      <c r="C699" s="169">
        <v>37.656768800000002</v>
      </c>
      <c r="D699" s="169">
        <v>126.94200897</v>
      </c>
    </row>
    <row r="700" spans="1:4" ht="14.4">
      <c r="A700" s="167" t="s">
        <v>1093</v>
      </c>
      <c r="B700" s="168" t="s">
        <v>20</v>
      </c>
      <c r="C700" s="169">
        <v>37.658428190000002</v>
      </c>
      <c r="D700" s="169">
        <v>126.94606018</v>
      </c>
    </row>
    <row r="701" spans="1:4" ht="14.4">
      <c r="A701" s="167" t="s">
        <v>1146</v>
      </c>
      <c r="B701" s="168" t="s">
        <v>20</v>
      </c>
      <c r="C701" s="169">
        <v>37.630287170000003</v>
      </c>
      <c r="D701" s="169">
        <v>126.91956329</v>
      </c>
    </row>
    <row r="702" spans="1:4" ht="14.4">
      <c r="A702" s="167" t="s">
        <v>1148</v>
      </c>
      <c r="B702" s="168" t="s">
        <v>20</v>
      </c>
      <c r="C702" s="169">
        <v>37.61050797</v>
      </c>
      <c r="D702" s="169">
        <v>126.9385376</v>
      </c>
    </row>
    <row r="703" spans="1:4" ht="14.4">
      <c r="A703" s="167" t="s">
        <v>1095</v>
      </c>
      <c r="B703" s="168" t="s">
        <v>20</v>
      </c>
      <c r="C703" s="169">
        <v>37.631408690000001</v>
      </c>
      <c r="D703" s="169">
        <v>126.92540741000001</v>
      </c>
    </row>
    <row r="704" spans="1:4" ht="14.4">
      <c r="A704" s="167" t="s">
        <v>1094</v>
      </c>
      <c r="B704" s="168" t="s">
        <v>20</v>
      </c>
      <c r="C704" s="169">
        <v>37.599937439999998</v>
      </c>
      <c r="D704" s="169">
        <v>126.91571808</v>
      </c>
    </row>
    <row r="705" spans="1:4">
      <c r="A705" s="169" t="s">
        <v>1037</v>
      </c>
      <c r="B705" s="169" t="s">
        <v>22</v>
      </c>
      <c r="C705" s="169">
        <v>37.541793820000002</v>
      </c>
      <c r="D705" s="169">
        <v>127.12474822999999</v>
      </c>
    </row>
    <row r="706" spans="1:4">
      <c r="A706" s="169" t="s">
        <v>1096</v>
      </c>
      <c r="B706" s="169" t="s">
        <v>22</v>
      </c>
      <c r="C706" s="169">
        <v>37.545261379999999</v>
      </c>
      <c r="D706" s="169">
        <v>127.12594604</v>
      </c>
    </row>
    <row r="707" spans="1:4">
      <c r="A707" s="169" t="s">
        <v>434</v>
      </c>
      <c r="B707" s="169" t="s">
        <v>22</v>
      </c>
      <c r="C707" s="169">
        <v>37.54395676</v>
      </c>
      <c r="D707" s="169">
        <v>127.12548828</v>
      </c>
    </row>
    <row r="708" spans="1:4">
      <c r="A708" s="169" t="s">
        <v>1147</v>
      </c>
      <c r="B708" s="169" t="s">
        <v>22</v>
      </c>
      <c r="C708" s="169">
        <v>37.553329470000001</v>
      </c>
      <c r="D708" s="169">
        <v>127.12886810000001</v>
      </c>
    </row>
    <row r="709" spans="1:4">
      <c r="A709" s="169" t="s">
        <v>1097</v>
      </c>
      <c r="B709" s="169" t="s">
        <v>22</v>
      </c>
      <c r="C709" s="169">
        <v>37.554866789999998</v>
      </c>
      <c r="D709" s="169">
        <v>127.14279938</v>
      </c>
    </row>
    <row r="710" spans="1:4">
      <c r="A710" s="169" t="s">
        <v>1098</v>
      </c>
      <c r="B710" s="169" t="s">
        <v>22</v>
      </c>
      <c r="C710" s="169">
        <v>37.559558869999996</v>
      </c>
      <c r="D710" s="169">
        <v>127.13087462999999</v>
      </c>
    </row>
    <row r="711" spans="1:4">
      <c r="A711" s="169" t="s">
        <v>1150</v>
      </c>
      <c r="B711" s="169" t="s">
        <v>22</v>
      </c>
      <c r="C711" s="169">
        <v>37.54957581</v>
      </c>
      <c r="D711" s="169">
        <v>127.12718201</v>
      </c>
    </row>
    <row r="712" spans="1:4">
      <c r="A712" s="169" t="s">
        <v>1149</v>
      </c>
      <c r="B712" s="169" t="s">
        <v>22</v>
      </c>
      <c r="C712" s="169">
        <v>37.538665770000001</v>
      </c>
      <c r="D712" s="169">
        <v>127.12424469</v>
      </c>
    </row>
    <row r="713" spans="1:4">
      <c r="A713" s="169" t="s">
        <v>432</v>
      </c>
      <c r="B713" s="169" t="s">
        <v>22</v>
      </c>
      <c r="C713" s="169">
        <v>37.534507750000003</v>
      </c>
      <c r="D713" s="169">
        <v>127.13840485</v>
      </c>
    </row>
    <row r="714" spans="1:4">
      <c r="A714" s="169" t="s">
        <v>1099</v>
      </c>
      <c r="B714" s="169" t="s">
        <v>22</v>
      </c>
      <c r="C714" s="169">
        <v>37.534744259999997</v>
      </c>
      <c r="D714" s="169">
        <v>127.13528442</v>
      </c>
    </row>
    <row r="715" spans="1:4">
      <c r="A715" s="169" t="s">
        <v>440</v>
      </c>
      <c r="B715" s="169" t="s">
        <v>22</v>
      </c>
      <c r="C715" s="169">
        <v>37.536006929999999</v>
      </c>
      <c r="D715" s="169">
        <v>127.12272643999999</v>
      </c>
    </row>
    <row r="716" spans="1:4">
      <c r="A716" s="169" t="s">
        <v>1151</v>
      </c>
      <c r="B716" s="169" t="s">
        <v>22</v>
      </c>
      <c r="C716" s="169">
        <v>37.53071594</v>
      </c>
      <c r="D716" s="169">
        <v>127.12098693999999</v>
      </c>
    </row>
    <row r="717" spans="1:4">
      <c r="A717" s="169" t="s">
        <v>1100</v>
      </c>
      <c r="B717" s="169" t="s">
        <v>22</v>
      </c>
      <c r="C717" s="169">
        <v>37.550037379999999</v>
      </c>
      <c r="D717" s="169">
        <v>127.14691162</v>
      </c>
    </row>
    <row r="718" spans="1:4">
      <c r="A718" s="169" t="s">
        <v>1031</v>
      </c>
      <c r="B718" s="169" t="s">
        <v>22</v>
      </c>
      <c r="C718" s="169">
        <v>37.559398649999999</v>
      </c>
      <c r="D718" s="169">
        <v>127.17118073</v>
      </c>
    </row>
    <row r="719" spans="1:4">
      <c r="A719" s="169" t="s">
        <v>1101</v>
      </c>
      <c r="B719" s="169" t="s">
        <v>22</v>
      </c>
      <c r="C719" s="169">
        <v>37.53544617</v>
      </c>
      <c r="D719" s="169">
        <v>127.14518738</v>
      </c>
    </row>
    <row r="720" spans="1:4">
      <c r="A720" s="169" t="s">
        <v>1152</v>
      </c>
      <c r="B720" s="169" t="s">
        <v>22</v>
      </c>
      <c r="C720" s="169">
        <v>37.524589540000001</v>
      </c>
      <c r="D720" s="169">
        <v>127.13542175000001</v>
      </c>
    </row>
    <row r="721" spans="1:4">
      <c r="A721" s="169" t="s">
        <v>1216</v>
      </c>
      <c r="B721" s="169" t="s">
        <v>22</v>
      </c>
      <c r="C721" s="169">
        <v>37.526794430000002</v>
      </c>
      <c r="D721" s="169">
        <v>127.13005828999999</v>
      </c>
    </row>
    <row r="722" spans="1:4">
      <c r="A722" s="169" t="s">
        <v>443</v>
      </c>
      <c r="B722" s="169" t="s">
        <v>22</v>
      </c>
      <c r="C722" s="169">
        <v>37.528251650000001</v>
      </c>
      <c r="D722" s="169">
        <v>127.12680054</v>
      </c>
    </row>
    <row r="723" spans="1:4">
      <c r="A723" s="169" t="s">
        <v>1104</v>
      </c>
      <c r="B723" s="169" t="s">
        <v>22</v>
      </c>
      <c r="C723" s="169">
        <v>37.564273829999998</v>
      </c>
      <c r="D723" s="169">
        <v>127.17397308</v>
      </c>
    </row>
    <row r="724" spans="1:4">
      <c r="A724" s="169" t="s">
        <v>1103</v>
      </c>
      <c r="B724" s="169" t="s">
        <v>22</v>
      </c>
      <c r="C724" s="169">
        <v>37.53377914</v>
      </c>
      <c r="D724" s="169">
        <v>127.13799286</v>
      </c>
    </row>
    <row r="725" spans="1:4">
      <c r="A725" s="169" t="s">
        <v>1102</v>
      </c>
      <c r="B725" s="169" t="s">
        <v>22</v>
      </c>
      <c r="C725" s="169">
        <v>37.54998398</v>
      </c>
      <c r="D725" s="169">
        <v>127.17470551</v>
      </c>
    </row>
    <row r="726" spans="1:4">
      <c r="A726" s="169" t="s">
        <v>438</v>
      </c>
      <c r="B726" s="169" t="s">
        <v>22</v>
      </c>
      <c r="C726" s="169">
        <v>37.529296879999997</v>
      </c>
      <c r="D726" s="169">
        <v>127.12315369</v>
      </c>
    </row>
    <row r="727" spans="1:4">
      <c r="A727" s="169" t="s">
        <v>447</v>
      </c>
      <c r="B727" s="169" t="s">
        <v>22</v>
      </c>
      <c r="C727" s="169">
        <v>37.546840670000002</v>
      </c>
      <c r="D727" s="169">
        <v>127.17251587</v>
      </c>
    </row>
    <row r="728" spans="1:4">
      <c r="A728" s="169" t="s">
        <v>1105</v>
      </c>
      <c r="B728" s="169" t="s">
        <v>22</v>
      </c>
      <c r="C728" s="169">
        <v>37.546535489999997</v>
      </c>
      <c r="D728" s="169">
        <v>127.15583801</v>
      </c>
    </row>
    <row r="729" spans="1:4">
      <c r="A729" s="169" t="s">
        <v>1107</v>
      </c>
      <c r="B729" s="169" t="s">
        <v>22</v>
      </c>
      <c r="C729" s="169">
        <v>37.535961149999999</v>
      </c>
      <c r="D729" s="169">
        <v>127.14781952</v>
      </c>
    </row>
    <row r="730" spans="1:4">
      <c r="A730" s="169" t="s">
        <v>1106</v>
      </c>
      <c r="B730" s="169" t="s">
        <v>22</v>
      </c>
      <c r="C730" s="169">
        <v>37.53310776</v>
      </c>
      <c r="D730" s="169">
        <v>127.12277222</v>
      </c>
    </row>
    <row r="731" spans="1:4">
      <c r="A731" s="169" t="s">
        <v>441</v>
      </c>
      <c r="B731" s="169" t="s">
        <v>22</v>
      </c>
      <c r="C731" s="169">
        <v>37.536556240000003</v>
      </c>
      <c r="D731" s="169">
        <v>127.12553406000001</v>
      </c>
    </row>
    <row r="732" spans="1:4">
      <c r="A732" s="169" t="s">
        <v>1108</v>
      </c>
      <c r="B732" s="169" t="s">
        <v>22</v>
      </c>
      <c r="C732" s="169">
        <v>37.527030940000003</v>
      </c>
      <c r="D732" s="169">
        <v>127.12206268</v>
      </c>
    </row>
    <row r="733" spans="1:4">
      <c r="A733" s="169" t="s">
        <v>1110</v>
      </c>
      <c r="B733" s="169" t="s">
        <v>22</v>
      </c>
      <c r="C733" s="169">
        <v>37.55582047</v>
      </c>
      <c r="D733" s="169">
        <v>127.12991332999999</v>
      </c>
    </row>
    <row r="734" spans="1:4">
      <c r="A734" s="169" t="s">
        <v>439</v>
      </c>
      <c r="B734" s="169" t="s">
        <v>22</v>
      </c>
      <c r="C734" s="169">
        <v>37.556728360000001</v>
      </c>
      <c r="D734" s="169">
        <v>127.13626099</v>
      </c>
    </row>
    <row r="735" spans="1:4">
      <c r="A735" s="169" t="s">
        <v>1109</v>
      </c>
      <c r="B735" s="169" t="s">
        <v>22</v>
      </c>
      <c r="C735" s="169">
        <v>37.558010099999997</v>
      </c>
      <c r="D735" s="169">
        <v>127.1447525</v>
      </c>
    </row>
    <row r="736" spans="1:4">
      <c r="A736" s="169" t="s">
        <v>1153</v>
      </c>
      <c r="B736" s="169" t="s">
        <v>22</v>
      </c>
      <c r="C736" s="169">
        <v>37.561878200000002</v>
      </c>
      <c r="D736" s="169">
        <v>127.15078735</v>
      </c>
    </row>
    <row r="737" spans="1:4">
      <c r="A737" s="169" t="s">
        <v>1112</v>
      </c>
      <c r="B737" s="169" t="s">
        <v>22</v>
      </c>
      <c r="C737" s="169">
        <v>37.55509567</v>
      </c>
      <c r="D737" s="169">
        <v>127.15528107</v>
      </c>
    </row>
    <row r="738" spans="1:4">
      <c r="A738" s="169" t="s">
        <v>1111</v>
      </c>
      <c r="B738" s="169" t="s">
        <v>22</v>
      </c>
      <c r="C738" s="169">
        <v>37.551990510000003</v>
      </c>
      <c r="D738" s="169">
        <v>127.15331268</v>
      </c>
    </row>
    <row r="739" spans="1:4">
      <c r="A739" s="169" t="s">
        <v>1113</v>
      </c>
      <c r="B739" s="169" t="s">
        <v>22</v>
      </c>
      <c r="C739" s="169">
        <v>37.562564850000001</v>
      </c>
      <c r="D739" s="169">
        <v>127.17761230000001</v>
      </c>
    </row>
    <row r="740" spans="1:4">
      <c r="A740" s="169" t="s">
        <v>1154</v>
      </c>
      <c r="B740" s="169" t="s">
        <v>22</v>
      </c>
      <c r="C740" s="169">
        <v>37.568637850000002</v>
      </c>
      <c r="D740" s="169">
        <v>127.17480469</v>
      </c>
    </row>
    <row r="741" spans="1:4">
      <c r="A741" s="169" t="s">
        <v>448</v>
      </c>
      <c r="B741" s="169" t="s">
        <v>22</v>
      </c>
      <c r="C741" s="169">
        <v>37.561298370000003</v>
      </c>
      <c r="D741" s="169">
        <v>127.16784668</v>
      </c>
    </row>
    <row r="742" spans="1:4">
      <c r="A742" s="169" t="s">
        <v>445</v>
      </c>
      <c r="B742" s="169" t="s">
        <v>22</v>
      </c>
      <c r="C742" s="169">
        <v>37.559162139999998</v>
      </c>
      <c r="D742" s="169">
        <v>127.15332031</v>
      </c>
    </row>
    <row r="743" spans="1:4">
      <c r="A743" s="169" t="s">
        <v>1155</v>
      </c>
      <c r="B743" s="169" t="s">
        <v>22</v>
      </c>
      <c r="C743" s="169">
        <v>37.568546300000001</v>
      </c>
      <c r="D743" s="169">
        <v>127.17700958</v>
      </c>
    </row>
    <row r="744" spans="1:4">
      <c r="A744" s="169" t="s">
        <v>435</v>
      </c>
      <c r="B744" s="169" t="s">
        <v>22</v>
      </c>
      <c r="C744" s="169">
        <v>37.54540634</v>
      </c>
      <c r="D744" s="169">
        <v>127.14267731</v>
      </c>
    </row>
    <row r="745" spans="1:4">
      <c r="A745" s="169" t="s">
        <v>1114</v>
      </c>
      <c r="B745" s="169" t="s">
        <v>22</v>
      </c>
      <c r="C745" s="169">
        <v>37.536472320000001</v>
      </c>
      <c r="D745" s="169">
        <v>127.13715363</v>
      </c>
    </row>
    <row r="746" spans="1:4">
      <c r="A746" s="169" t="s">
        <v>1115</v>
      </c>
      <c r="B746" s="169" t="s">
        <v>22</v>
      </c>
      <c r="C746" s="169">
        <v>37.530994419999999</v>
      </c>
      <c r="D746" s="169">
        <v>127.14237213</v>
      </c>
    </row>
    <row r="747" spans="1:4">
      <c r="A747" s="169" t="s">
        <v>1116</v>
      </c>
      <c r="B747" s="169" t="s">
        <v>22</v>
      </c>
      <c r="C747" s="169">
        <v>37.561202999999999</v>
      </c>
      <c r="D747" s="169">
        <v>127.18026733000001</v>
      </c>
    </row>
    <row r="748" spans="1:4">
      <c r="A748" s="169" t="s">
        <v>1117</v>
      </c>
      <c r="B748" s="169" t="s">
        <v>22</v>
      </c>
      <c r="C748" s="169">
        <v>37.526782990000001</v>
      </c>
      <c r="D748" s="169">
        <v>127.13557434000001</v>
      </c>
    </row>
    <row r="749" spans="1:4">
      <c r="A749" s="169" t="s">
        <v>1157</v>
      </c>
      <c r="B749" s="169" t="s">
        <v>22</v>
      </c>
      <c r="C749" s="169">
        <v>37.554836270000003</v>
      </c>
      <c r="D749" s="169">
        <v>127.13732147</v>
      </c>
    </row>
    <row r="750" spans="1:4">
      <c r="A750" s="169" t="s">
        <v>442</v>
      </c>
      <c r="B750" s="169" t="s">
        <v>22</v>
      </c>
      <c r="C750" s="169">
        <v>37.556449890000003</v>
      </c>
      <c r="D750" s="169">
        <v>127.15682219999999</v>
      </c>
    </row>
    <row r="751" spans="1:4">
      <c r="A751" s="169" t="s">
        <v>1219</v>
      </c>
      <c r="B751" s="169" t="s">
        <v>22</v>
      </c>
      <c r="C751" s="169">
        <v>37.562545780000001</v>
      </c>
      <c r="D751" s="169">
        <v>127.16448212</v>
      </c>
    </row>
    <row r="752" spans="1:4">
      <c r="A752" s="169" t="s">
        <v>1118</v>
      </c>
      <c r="B752" s="169" t="s">
        <v>22</v>
      </c>
      <c r="C752" s="169">
        <v>37.560028080000002</v>
      </c>
      <c r="D752" s="169">
        <v>127.16967773</v>
      </c>
    </row>
    <row r="753" spans="1:4">
      <c r="A753" s="169" t="s">
        <v>1156</v>
      </c>
      <c r="B753" s="169" t="s">
        <v>22</v>
      </c>
      <c r="C753" s="169">
        <v>37.563354490000002</v>
      </c>
      <c r="D753" s="169">
        <v>127.17905426</v>
      </c>
    </row>
    <row r="754" spans="1:4">
      <c r="A754" s="169" t="s">
        <v>436</v>
      </c>
      <c r="B754" s="169" t="s">
        <v>22</v>
      </c>
      <c r="C754" s="169">
        <v>37.555809019999998</v>
      </c>
      <c r="D754" s="169">
        <v>127.1737442</v>
      </c>
    </row>
    <row r="755" spans="1:4">
      <c r="A755" s="169" t="s">
        <v>1119</v>
      </c>
      <c r="B755" s="169" t="s">
        <v>22</v>
      </c>
      <c r="C755" s="169">
        <v>37.55348206</v>
      </c>
      <c r="D755" s="169">
        <v>127.16505432</v>
      </c>
    </row>
    <row r="756" spans="1:4">
      <c r="A756" s="169" t="s">
        <v>1158</v>
      </c>
      <c r="B756" s="169" t="s">
        <v>22</v>
      </c>
      <c r="C756" s="169">
        <v>37.538227079999999</v>
      </c>
      <c r="D756" s="169">
        <v>127.13174438</v>
      </c>
    </row>
    <row r="757" spans="1:4">
      <c r="A757" s="169" t="s">
        <v>1120</v>
      </c>
      <c r="B757" s="169" t="s">
        <v>22</v>
      </c>
      <c r="C757" s="169">
        <v>37.544670099999998</v>
      </c>
      <c r="D757" s="169">
        <v>127.13267517</v>
      </c>
    </row>
    <row r="758" spans="1:4">
      <c r="A758" s="169" t="s">
        <v>1221</v>
      </c>
      <c r="B758" s="169" t="s">
        <v>22</v>
      </c>
      <c r="C758" s="169">
        <v>37.546897889999997</v>
      </c>
      <c r="D758" s="169">
        <v>127.13466644</v>
      </c>
    </row>
    <row r="759" spans="1:4">
      <c r="A759" s="169" t="s">
        <v>1121</v>
      </c>
      <c r="B759" s="169" t="s">
        <v>22</v>
      </c>
      <c r="C759" s="169">
        <v>37.551078799999999</v>
      </c>
      <c r="D759" s="169">
        <v>127.16259766</v>
      </c>
    </row>
    <row r="760" spans="1:4">
      <c r="A760" s="169" t="s">
        <v>1222</v>
      </c>
      <c r="B760" s="169" t="s">
        <v>22</v>
      </c>
      <c r="C760" s="169">
        <v>37.55666351</v>
      </c>
      <c r="D760" s="169">
        <v>127.14273833999999</v>
      </c>
    </row>
    <row r="761" spans="1:4">
      <c r="A761" s="169" t="s">
        <v>1161</v>
      </c>
      <c r="B761" s="169" t="s">
        <v>22</v>
      </c>
      <c r="C761" s="169">
        <v>37.527793879999997</v>
      </c>
      <c r="D761" s="169">
        <v>127.14764404</v>
      </c>
    </row>
    <row r="762" spans="1:4">
      <c r="A762" s="169" t="s">
        <v>1223</v>
      </c>
      <c r="B762" s="169" t="s">
        <v>22</v>
      </c>
      <c r="C762" s="169">
        <v>37.531208040000003</v>
      </c>
      <c r="D762" s="169">
        <v>127.1492691</v>
      </c>
    </row>
    <row r="763" spans="1:4">
      <c r="A763" s="169" t="s">
        <v>1159</v>
      </c>
      <c r="B763" s="169" t="s">
        <v>22</v>
      </c>
      <c r="C763" s="169">
        <v>37.537765499999999</v>
      </c>
      <c r="D763" s="169">
        <v>127.15201569</v>
      </c>
    </row>
    <row r="764" spans="1:4">
      <c r="A764" s="169" t="s">
        <v>1122</v>
      </c>
      <c r="B764" s="169" t="s">
        <v>22</v>
      </c>
      <c r="C764" s="169">
        <v>37.549034120000002</v>
      </c>
      <c r="D764" s="169">
        <v>127.15605164</v>
      </c>
    </row>
    <row r="765" spans="1:4">
      <c r="A765" s="169" t="s">
        <v>449</v>
      </c>
      <c r="B765" s="169" t="s">
        <v>22</v>
      </c>
      <c r="C765" s="169">
        <v>37.553649900000003</v>
      </c>
      <c r="D765" s="169">
        <v>127.15622711</v>
      </c>
    </row>
    <row r="766" spans="1:4">
      <c r="A766" s="169" t="s">
        <v>1160</v>
      </c>
      <c r="B766" s="169" t="s">
        <v>22</v>
      </c>
      <c r="C766" s="169">
        <v>37.553054809999999</v>
      </c>
      <c r="D766" s="169">
        <v>127.15688324</v>
      </c>
    </row>
    <row r="767" spans="1:4">
      <c r="A767" s="169" t="s">
        <v>1123</v>
      </c>
      <c r="B767" s="169" t="s">
        <v>22</v>
      </c>
      <c r="C767" s="169">
        <v>37.55570221</v>
      </c>
      <c r="D767" s="169">
        <v>127.15792084</v>
      </c>
    </row>
    <row r="768" spans="1:4">
      <c r="A768" s="169" t="s">
        <v>1124</v>
      </c>
      <c r="B768" s="169" t="s">
        <v>22</v>
      </c>
      <c r="C768" s="169">
        <v>37.555686950000002</v>
      </c>
      <c r="D768" s="169">
        <v>127.15991210999999</v>
      </c>
    </row>
    <row r="769" spans="1:4">
      <c r="A769" s="169" t="s">
        <v>1126</v>
      </c>
      <c r="B769" s="169" t="s">
        <v>22</v>
      </c>
      <c r="C769" s="169">
        <v>37.554862980000003</v>
      </c>
      <c r="D769" s="169">
        <v>127.15372467</v>
      </c>
    </row>
    <row r="770" spans="1:4">
      <c r="A770" s="169" t="s">
        <v>1125</v>
      </c>
      <c r="B770" s="169" t="s">
        <v>22</v>
      </c>
      <c r="C770" s="169">
        <v>37.541145319999998</v>
      </c>
      <c r="D770" s="169">
        <v>127.14105225</v>
      </c>
    </row>
    <row r="771" spans="1:4">
      <c r="A771" s="169" t="s">
        <v>1128</v>
      </c>
      <c r="B771" s="169" t="s">
        <v>22</v>
      </c>
      <c r="C771" s="169">
        <v>37.546836849999998</v>
      </c>
      <c r="D771" s="169">
        <v>127.14916229000001</v>
      </c>
    </row>
    <row r="772" spans="1:4">
      <c r="A772" s="169" t="s">
        <v>1129</v>
      </c>
      <c r="B772" s="169" t="s">
        <v>22</v>
      </c>
      <c r="C772" s="169">
        <v>37.541362759999998</v>
      </c>
      <c r="D772" s="169">
        <v>127.13718414</v>
      </c>
    </row>
    <row r="773" spans="1:4">
      <c r="A773" s="169" t="s">
        <v>1127</v>
      </c>
      <c r="B773" s="169" t="s">
        <v>22</v>
      </c>
      <c r="C773" s="169">
        <v>37.539894099999998</v>
      </c>
      <c r="D773" s="169">
        <v>127.14103699</v>
      </c>
    </row>
    <row r="774" spans="1:4">
      <c r="A774" s="169" t="s">
        <v>1130</v>
      </c>
      <c r="B774" s="169" t="s">
        <v>22</v>
      </c>
      <c r="C774" s="169">
        <v>37.536205289999998</v>
      </c>
      <c r="D774" s="169">
        <v>127.13256072999999</v>
      </c>
    </row>
    <row r="775" spans="1:4">
      <c r="A775" s="169" t="s">
        <v>452</v>
      </c>
      <c r="B775" s="169" t="s">
        <v>22</v>
      </c>
      <c r="C775" s="169">
        <v>37.521976469999998</v>
      </c>
      <c r="D775" s="169">
        <v>127.13362121999999</v>
      </c>
    </row>
    <row r="776" spans="1:4">
      <c r="A776" s="169" t="s">
        <v>1131</v>
      </c>
      <c r="B776" s="169" t="s">
        <v>22</v>
      </c>
      <c r="C776" s="169">
        <v>37.561843869999997</v>
      </c>
      <c r="D776" s="169">
        <v>127.17084503</v>
      </c>
    </row>
    <row r="777" spans="1:4">
      <c r="A777" s="169" t="s">
        <v>23</v>
      </c>
      <c r="B777" s="169" t="s">
        <v>22</v>
      </c>
      <c r="C777" s="169">
        <v>37.536830899999998</v>
      </c>
      <c r="D777" s="169">
        <v>127.12841797</v>
      </c>
    </row>
    <row r="778" spans="1:4">
      <c r="A778" s="169" t="s">
        <v>451</v>
      </c>
      <c r="B778" s="169" t="s">
        <v>22</v>
      </c>
      <c r="C778" s="169">
        <v>37.536998750000002</v>
      </c>
      <c r="D778" s="169">
        <v>127.12953186</v>
      </c>
    </row>
    <row r="779" spans="1:4">
      <c r="A779" s="169" t="s">
        <v>1132</v>
      </c>
      <c r="B779" s="169" t="s">
        <v>22</v>
      </c>
      <c r="C779" s="169">
        <v>37.529560089999997</v>
      </c>
      <c r="D779" s="169">
        <v>127.14900969999999</v>
      </c>
    </row>
    <row r="780" spans="1:4">
      <c r="A780" s="169" t="s">
        <v>1163</v>
      </c>
      <c r="B780" s="169" t="s">
        <v>22</v>
      </c>
      <c r="C780" s="169">
        <v>37.560367579999998</v>
      </c>
      <c r="D780" s="169">
        <v>127.15659332</v>
      </c>
    </row>
    <row r="781" spans="1:4">
      <c r="A781" s="169" t="s">
        <v>1165</v>
      </c>
      <c r="B781" s="169" t="s">
        <v>22</v>
      </c>
      <c r="C781" s="169">
        <v>37.523929600000002</v>
      </c>
      <c r="D781" s="169">
        <v>127.1291275</v>
      </c>
    </row>
    <row r="782" spans="1:4">
      <c r="A782" s="169" t="s">
        <v>1164</v>
      </c>
      <c r="B782" s="169" t="s">
        <v>22</v>
      </c>
      <c r="C782" s="169">
        <v>37.554569239999999</v>
      </c>
      <c r="D782" s="169">
        <v>127.14587401999999</v>
      </c>
    </row>
    <row r="783" spans="1:4">
      <c r="A783" s="169" t="s">
        <v>1162</v>
      </c>
      <c r="B783" s="169" t="s">
        <v>22</v>
      </c>
      <c r="C783" s="169">
        <v>37.550598139999998</v>
      </c>
      <c r="D783" s="169">
        <v>127.14545441</v>
      </c>
    </row>
    <row r="784" spans="1:4">
      <c r="A784" s="169" t="s">
        <v>1133</v>
      </c>
      <c r="B784" s="169" t="s">
        <v>22</v>
      </c>
      <c r="C784" s="169">
        <v>37.528121949999999</v>
      </c>
      <c r="D784" s="169">
        <v>127.11952209</v>
      </c>
    </row>
    <row r="785" spans="1:4">
      <c r="A785" s="169" t="s">
        <v>1220</v>
      </c>
      <c r="B785" s="169" t="s">
        <v>22</v>
      </c>
      <c r="C785" s="169">
        <v>37.560600280000003</v>
      </c>
      <c r="D785" s="169">
        <v>127.146698</v>
      </c>
    </row>
    <row r="786" spans="1:4">
      <c r="A786" s="169" t="s">
        <v>1134</v>
      </c>
      <c r="B786" s="169" t="s">
        <v>22</v>
      </c>
      <c r="C786" s="169">
        <v>37.5567894</v>
      </c>
      <c r="D786" s="169">
        <v>127.16614532</v>
      </c>
    </row>
    <row r="787" spans="1:4" ht="14.4">
      <c r="A787" s="167" t="s">
        <v>1166</v>
      </c>
      <c r="B787" s="168" t="s">
        <v>24</v>
      </c>
      <c r="C787" s="169">
        <v>37.581611629999998</v>
      </c>
      <c r="D787" s="169">
        <v>126.79859924</v>
      </c>
    </row>
    <row r="788" spans="1:4" ht="14.4">
      <c r="A788" s="167" t="s">
        <v>1224</v>
      </c>
      <c r="B788" s="168" t="s">
        <v>24</v>
      </c>
      <c r="C788" s="169">
        <v>37.573642730000003</v>
      </c>
      <c r="D788" s="169">
        <v>126.81180573</v>
      </c>
    </row>
    <row r="789" spans="1:4" ht="14.4">
      <c r="A789" s="167" t="s">
        <v>1135</v>
      </c>
      <c r="B789" s="168" t="s">
        <v>24</v>
      </c>
      <c r="C789" s="169">
        <v>37.577220920000002</v>
      </c>
      <c r="D789" s="169">
        <v>126.81219482</v>
      </c>
    </row>
    <row r="790" spans="1:4" ht="14.4">
      <c r="A790" s="167" t="s">
        <v>467</v>
      </c>
      <c r="B790" s="168" t="s">
        <v>24</v>
      </c>
      <c r="C790" s="169">
        <v>37.58162308</v>
      </c>
      <c r="D790" s="169">
        <v>126.81265259</v>
      </c>
    </row>
    <row r="791" spans="1:4" ht="14.4">
      <c r="A791" s="167" t="s">
        <v>460</v>
      </c>
      <c r="B791" s="168" t="s">
        <v>24</v>
      </c>
      <c r="C791" s="169">
        <v>37.573032380000001</v>
      </c>
      <c r="D791" s="169">
        <v>126.81645202999999</v>
      </c>
    </row>
    <row r="792" spans="1:4" ht="14.4">
      <c r="A792" s="167" t="s">
        <v>1167</v>
      </c>
      <c r="B792" s="168" t="s">
        <v>24</v>
      </c>
      <c r="C792" s="169">
        <v>37.563873289999997</v>
      </c>
      <c r="D792" s="169">
        <v>126.81060791</v>
      </c>
    </row>
    <row r="793" spans="1:4" ht="14.4">
      <c r="A793" s="167" t="s">
        <v>1136</v>
      </c>
      <c r="B793" s="168" t="s">
        <v>24</v>
      </c>
      <c r="C793" s="169">
        <v>37.563346860000003</v>
      </c>
      <c r="D793" s="169">
        <v>126.81048584</v>
      </c>
    </row>
    <row r="794" spans="1:4" ht="14.4">
      <c r="A794" s="167" t="s">
        <v>453</v>
      </c>
      <c r="B794" s="168" t="s">
        <v>24</v>
      </c>
      <c r="C794" s="169">
        <v>37.562683110000002</v>
      </c>
      <c r="D794" s="169">
        <v>126.8162384</v>
      </c>
    </row>
    <row r="795" spans="1:4" ht="14.4">
      <c r="A795" s="167" t="s">
        <v>1225</v>
      </c>
      <c r="B795" s="168" t="s">
        <v>24</v>
      </c>
      <c r="C795" s="169">
        <v>37.566982269999997</v>
      </c>
      <c r="D795" s="169">
        <v>126.82180022999999</v>
      </c>
    </row>
    <row r="796" spans="1:4" ht="14.4">
      <c r="A796" s="167" t="s">
        <v>1137</v>
      </c>
      <c r="B796" s="168" t="s">
        <v>24</v>
      </c>
      <c r="C796" s="169">
        <v>37.568576810000003</v>
      </c>
      <c r="D796" s="169">
        <v>126.8247757</v>
      </c>
    </row>
    <row r="797" spans="1:4" ht="14.4">
      <c r="A797" s="167" t="s">
        <v>1168</v>
      </c>
      <c r="B797" s="168" t="s">
        <v>24</v>
      </c>
      <c r="C797" s="169">
        <v>37.573123930000001</v>
      </c>
      <c r="D797" s="169">
        <v>126.82238769999999</v>
      </c>
    </row>
    <row r="798" spans="1:4" ht="14.4">
      <c r="A798" s="167" t="s">
        <v>1138</v>
      </c>
      <c r="B798" s="168" t="s">
        <v>24</v>
      </c>
      <c r="C798" s="169">
        <v>37.551666259999998</v>
      </c>
      <c r="D798" s="169">
        <v>126.86408996999999</v>
      </c>
    </row>
    <row r="799" spans="1:4" ht="14.4">
      <c r="A799" s="167" t="s">
        <v>468</v>
      </c>
      <c r="B799" s="168" t="s">
        <v>24</v>
      </c>
      <c r="C799" s="169">
        <v>37.558197020000001</v>
      </c>
      <c r="D799" s="169">
        <v>126.84426117</v>
      </c>
    </row>
    <row r="800" spans="1:4" ht="14.4">
      <c r="A800" s="167" t="s">
        <v>1214</v>
      </c>
      <c r="B800" s="168" t="s">
        <v>24</v>
      </c>
      <c r="C800" s="169">
        <v>37.55746078</v>
      </c>
      <c r="D800" s="169">
        <v>126.86145782</v>
      </c>
    </row>
    <row r="801" spans="1:4" ht="14.4">
      <c r="A801" s="167" t="s">
        <v>1213</v>
      </c>
      <c r="B801" s="168" t="s">
        <v>24</v>
      </c>
      <c r="C801" s="169">
        <v>37.55425262</v>
      </c>
      <c r="D801" s="169">
        <v>126.86756133999999</v>
      </c>
    </row>
    <row r="802" spans="1:4" ht="14.4">
      <c r="A802" s="167" t="s">
        <v>1040</v>
      </c>
      <c r="B802" s="168" t="s">
        <v>24</v>
      </c>
      <c r="C802" s="169">
        <v>37.564785000000001</v>
      </c>
      <c r="D802" s="169">
        <v>126.85464478</v>
      </c>
    </row>
    <row r="803" spans="1:4" ht="14.4">
      <c r="A803" s="167" t="s">
        <v>1042</v>
      </c>
      <c r="B803" s="168" t="s">
        <v>24</v>
      </c>
      <c r="C803" s="169">
        <v>37.559478759999998</v>
      </c>
      <c r="D803" s="169">
        <v>126.86437988</v>
      </c>
    </row>
    <row r="804" spans="1:4" ht="14.4">
      <c r="A804" s="167" t="s">
        <v>459</v>
      </c>
      <c r="B804" s="168" t="s">
        <v>24</v>
      </c>
      <c r="C804" s="169">
        <v>37.561931610000002</v>
      </c>
      <c r="D804" s="169">
        <v>126.86386871000001</v>
      </c>
    </row>
    <row r="805" spans="1:4" ht="14.4">
      <c r="A805" s="167" t="s">
        <v>1041</v>
      </c>
      <c r="B805" s="168" t="s">
        <v>24</v>
      </c>
      <c r="C805" s="169">
        <v>37.558177950000001</v>
      </c>
      <c r="D805" s="169">
        <v>126.8384552</v>
      </c>
    </row>
    <row r="806" spans="1:4" ht="14.4">
      <c r="A806" s="167" t="s">
        <v>1169</v>
      </c>
      <c r="B806" s="168" t="s">
        <v>24</v>
      </c>
      <c r="C806" s="169">
        <v>37.552913670000002</v>
      </c>
      <c r="D806" s="169">
        <v>126.83657074</v>
      </c>
    </row>
    <row r="807" spans="1:4" ht="14.4">
      <c r="A807" s="167" t="s">
        <v>1215</v>
      </c>
      <c r="B807" s="168" t="s">
        <v>24</v>
      </c>
      <c r="C807" s="169">
        <v>37.548908230000002</v>
      </c>
      <c r="D807" s="169">
        <v>126.83656311</v>
      </c>
    </row>
    <row r="808" spans="1:4" ht="14.4">
      <c r="A808" s="167" t="s">
        <v>1226</v>
      </c>
      <c r="B808" s="168" t="s">
        <v>24</v>
      </c>
      <c r="C808" s="169">
        <v>37.540981289999998</v>
      </c>
      <c r="D808" s="169">
        <v>126.83854675000001</v>
      </c>
    </row>
    <row r="809" spans="1:4" ht="14.4">
      <c r="A809" s="167" t="s">
        <v>1043</v>
      </c>
      <c r="B809" s="168" t="s">
        <v>24</v>
      </c>
      <c r="C809" s="169">
        <v>37.541412350000002</v>
      </c>
      <c r="D809" s="169">
        <v>126.84022521999999</v>
      </c>
    </row>
    <row r="810" spans="1:4" ht="14.4">
      <c r="A810" s="167" t="s">
        <v>1243</v>
      </c>
      <c r="B810" s="168" t="s">
        <v>24</v>
      </c>
      <c r="C810" s="169">
        <v>37.542099</v>
      </c>
      <c r="D810" s="169">
        <v>126.84021758999999</v>
      </c>
    </row>
    <row r="811" spans="1:4" ht="14.4">
      <c r="A811" s="167" t="s">
        <v>1170</v>
      </c>
      <c r="B811" s="168" t="s">
        <v>24</v>
      </c>
      <c r="C811" s="169">
        <v>37.54275131</v>
      </c>
      <c r="D811" s="169">
        <v>126.84262085</v>
      </c>
    </row>
    <row r="812" spans="1:4" ht="14.4">
      <c r="A812" s="167" t="s">
        <v>469</v>
      </c>
      <c r="B812" s="168" t="s">
        <v>24</v>
      </c>
      <c r="C812" s="169">
        <v>37.546443940000003</v>
      </c>
      <c r="D812" s="169">
        <v>126.84545898</v>
      </c>
    </row>
    <row r="813" spans="1:4" ht="14.4">
      <c r="A813" s="167" t="s">
        <v>1244</v>
      </c>
      <c r="B813" s="168" t="s">
        <v>24</v>
      </c>
      <c r="C813" s="169">
        <v>37.551109310000001</v>
      </c>
      <c r="D813" s="169">
        <v>126.8637085</v>
      </c>
    </row>
    <row r="814" spans="1:4" ht="14.4">
      <c r="A814" s="167" t="s">
        <v>470</v>
      </c>
      <c r="B814" s="168" t="s">
        <v>24</v>
      </c>
      <c r="C814" s="169">
        <v>37.546531680000001</v>
      </c>
      <c r="D814" s="169">
        <v>126.86254882999999</v>
      </c>
    </row>
    <row r="815" spans="1:4" ht="14.4">
      <c r="A815" s="167" t="s">
        <v>471</v>
      </c>
      <c r="B815" s="168" t="s">
        <v>24</v>
      </c>
      <c r="C815" s="169">
        <v>37.544788359999998</v>
      </c>
      <c r="D815" s="169">
        <v>126.86199951</v>
      </c>
    </row>
    <row r="816" spans="1:4" ht="14.4">
      <c r="A816" s="167" t="s">
        <v>1245</v>
      </c>
      <c r="B816" s="168" t="s">
        <v>24</v>
      </c>
      <c r="C816" s="169">
        <v>37.541263579999999</v>
      </c>
      <c r="D816" s="169">
        <v>126.86337279999999</v>
      </c>
    </row>
    <row r="817" spans="1:4" ht="14.4">
      <c r="A817" s="167" t="s">
        <v>1246</v>
      </c>
      <c r="B817" s="168" t="s">
        <v>24</v>
      </c>
      <c r="C817" s="169">
        <v>37.53650665</v>
      </c>
      <c r="D817" s="169">
        <v>126.86333466000001</v>
      </c>
    </row>
    <row r="818" spans="1:4" ht="14.4">
      <c r="A818" s="167" t="s">
        <v>1247</v>
      </c>
      <c r="B818" s="168" t="s">
        <v>24</v>
      </c>
      <c r="C818" s="169">
        <v>37.531398770000003</v>
      </c>
      <c r="D818" s="169">
        <v>126.86360931</v>
      </c>
    </row>
    <row r="819" spans="1:4" ht="14.4">
      <c r="A819" s="167" t="s">
        <v>1171</v>
      </c>
      <c r="B819" s="168" t="s">
        <v>24</v>
      </c>
      <c r="C819" s="169">
        <v>37.529060360000003</v>
      </c>
      <c r="D819" s="169">
        <v>126.84848022</v>
      </c>
    </row>
    <row r="820" spans="1:4" ht="14.4">
      <c r="A820" s="167" t="s">
        <v>1172</v>
      </c>
      <c r="B820" s="168" t="s">
        <v>24</v>
      </c>
      <c r="C820" s="169">
        <v>37.528919219999999</v>
      </c>
      <c r="D820" s="169">
        <v>126.8480835</v>
      </c>
    </row>
    <row r="821" spans="1:4" ht="14.4">
      <c r="A821" s="167" t="s">
        <v>472</v>
      </c>
      <c r="B821" s="168" t="s">
        <v>24</v>
      </c>
      <c r="C821" s="169">
        <v>37.530338290000003</v>
      </c>
      <c r="D821" s="169">
        <v>126.83825684</v>
      </c>
    </row>
    <row r="822" spans="1:4" ht="14.4">
      <c r="A822" s="167" t="s">
        <v>454</v>
      </c>
      <c r="B822" s="168" t="s">
        <v>24</v>
      </c>
      <c r="C822" s="169">
        <v>37.541469569999997</v>
      </c>
      <c r="D822" s="169">
        <v>126.84477997</v>
      </c>
    </row>
    <row r="823" spans="1:4" ht="14.4">
      <c r="A823" s="167" t="s">
        <v>1248</v>
      </c>
      <c r="B823" s="168" t="s">
        <v>24</v>
      </c>
      <c r="C823" s="169">
        <v>37.567283629999999</v>
      </c>
      <c r="D823" s="169">
        <v>126.81827545</v>
      </c>
    </row>
    <row r="824" spans="1:4" ht="14.4">
      <c r="A824" s="167" t="s">
        <v>1249</v>
      </c>
      <c r="B824" s="168" t="s">
        <v>24</v>
      </c>
      <c r="C824" s="169">
        <v>37.561531070000001</v>
      </c>
      <c r="D824" s="169">
        <v>126.81069946</v>
      </c>
    </row>
    <row r="825" spans="1:4" ht="14.4">
      <c r="A825" s="167" t="s">
        <v>473</v>
      </c>
      <c r="B825" s="168" t="s">
        <v>24</v>
      </c>
      <c r="C825" s="169">
        <v>37.560207370000001</v>
      </c>
      <c r="D825" s="169">
        <v>126.82414246</v>
      </c>
    </row>
    <row r="826" spans="1:4" ht="14.4">
      <c r="A826" s="167" t="s">
        <v>474</v>
      </c>
      <c r="B826" s="168" t="s">
        <v>24</v>
      </c>
      <c r="C826" s="169">
        <v>37.558311459999999</v>
      </c>
      <c r="D826" s="169">
        <v>126.82652283</v>
      </c>
    </row>
    <row r="827" spans="1:4" ht="14.4">
      <c r="A827" s="167" t="s">
        <v>1228</v>
      </c>
      <c r="B827" s="168" t="s">
        <v>24</v>
      </c>
      <c r="C827" s="169">
        <v>37.558948520000001</v>
      </c>
      <c r="D827" s="169">
        <v>126.83717346</v>
      </c>
    </row>
    <row r="828" spans="1:4" ht="14.4">
      <c r="A828" s="167" t="s">
        <v>475</v>
      </c>
      <c r="B828" s="168" t="s">
        <v>24</v>
      </c>
      <c r="C828" s="169">
        <v>37.569259639999999</v>
      </c>
      <c r="D828" s="169">
        <v>126.84841919</v>
      </c>
    </row>
    <row r="829" spans="1:4" ht="14.4">
      <c r="A829" s="167" t="s">
        <v>457</v>
      </c>
      <c r="B829" s="168" t="s">
        <v>24</v>
      </c>
      <c r="C829" s="169">
        <v>37.550659179999997</v>
      </c>
      <c r="D829" s="169">
        <v>126.84976958999999</v>
      </c>
    </row>
    <row r="830" spans="1:4" ht="14.4">
      <c r="A830" s="167" t="s">
        <v>1250</v>
      </c>
      <c r="B830" s="168" t="s">
        <v>24</v>
      </c>
      <c r="C830" s="169">
        <v>37.561035160000003</v>
      </c>
      <c r="D830" s="169">
        <v>126.85481262</v>
      </c>
    </row>
    <row r="831" spans="1:4" ht="14.4">
      <c r="A831" s="167" t="s">
        <v>1252</v>
      </c>
      <c r="B831" s="168" t="s">
        <v>24</v>
      </c>
      <c r="C831" s="169">
        <v>37.56585312</v>
      </c>
      <c r="D831" s="169">
        <v>126.84659576</v>
      </c>
    </row>
    <row r="832" spans="1:4" ht="14.4">
      <c r="A832" s="167" t="s">
        <v>1251</v>
      </c>
      <c r="B832" s="168" t="s">
        <v>24</v>
      </c>
      <c r="C832" s="169">
        <v>37.567680359999997</v>
      </c>
      <c r="D832" s="169">
        <v>126.84089661</v>
      </c>
    </row>
    <row r="833" spans="1:4" ht="14.4">
      <c r="A833" s="167" t="s">
        <v>1253</v>
      </c>
      <c r="B833" s="168" t="s">
        <v>24</v>
      </c>
      <c r="C833" s="169">
        <v>37.54969406</v>
      </c>
      <c r="D833" s="169">
        <v>126.819664</v>
      </c>
    </row>
    <row r="834" spans="1:4" ht="14.4">
      <c r="A834" s="167" t="s">
        <v>1256</v>
      </c>
      <c r="B834" s="168" t="s">
        <v>24</v>
      </c>
      <c r="C834" s="169">
        <v>37.562679289999998</v>
      </c>
      <c r="D834" s="169">
        <v>126.82047272</v>
      </c>
    </row>
    <row r="835" spans="1:4" ht="14.4">
      <c r="A835" s="167" t="s">
        <v>1255</v>
      </c>
      <c r="B835" s="168" t="s">
        <v>24</v>
      </c>
      <c r="C835" s="169">
        <v>37.570499419999997</v>
      </c>
      <c r="D835" s="169">
        <v>126.82008362000001</v>
      </c>
    </row>
    <row r="836" spans="1:4" ht="14.4">
      <c r="A836" s="167" t="s">
        <v>1254</v>
      </c>
      <c r="B836" s="168" t="s">
        <v>24</v>
      </c>
      <c r="C836" s="169">
        <v>37.568447110000001</v>
      </c>
      <c r="D836" s="169">
        <v>126.82164763999999</v>
      </c>
    </row>
    <row r="837" spans="1:4" ht="14.4">
      <c r="A837" s="167" t="s">
        <v>1257</v>
      </c>
      <c r="B837" s="168" t="s">
        <v>24</v>
      </c>
      <c r="C837" s="169">
        <v>37.562568659999997</v>
      </c>
      <c r="D837" s="169">
        <v>126.84246063000001</v>
      </c>
    </row>
    <row r="838" spans="1:4" ht="14.4">
      <c r="A838" s="167" t="s">
        <v>1173</v>
      </c>
      <c r="B838" s="168" t="s">
        <v>24</v>
      </c>
      <c r="C838" s="169">
        <v>37.55350876</v>
      </c>
      <c r="D838" s="169">
        <v>126.82586670000001</v>
      </c>
    </row>
    <row r="839" spans="1:4" ht="14.4">
      <c r="A839" s="167" t="s">
        <v>1258</v>
      </c>
      <c r="B839" s="168" t="s">
        <v>24</v>
      </c>
      <c r="C839" s="169">
        <v>37.560291290000002</v>
      </c>
      <c r="D839" s="169">
        <v>126.8187561</v>
      </c>
    </row>
    <row r="840" spans="1:4" ht="14.4">
      <c r="A840" s="167" t="s">
        <v>1260</v>
      </c>
      <c r="B840" s="168" t="s">
        <v>24</v>
      </c>
      <c r="C840" s="169">
        <v>37.547199249999998</v>
      </c>
      <c r="D840" s="169">
        <v>126.87448883</v>
      </c>
    </row>
    <row r="841" spans="1:4" ht="14.4">
      <c r="A841" s="167" t="s">
        <v>1227</v>
      </c>
      <c r="B841" s="168" t="s">
        <v>24</v>
      </c>
      <c r="C841" s="169">
        <v>37.549179080000002</v>
      </c>
      <c r="D841" s="169">
        <v>126.8687973</v>
      </c>
    </row>
    <row r="842" spans="1:4" ht="14.4">
      <c r="A842" s="167" t="s">
        <v>1217</v>
      </c>
      <c r="B842" s="168" t="s">
        <v>24</v>
      </c>
      <c r="C842" s="169">
        <v>37.550048830000001</v>
      </c>
      <c r="D842" s="169">
        <v>126.87316131999999</v>
      </c>
    </row>
    <row r="843" spans="1:4" ht="14.4">
      <c r="A843" s="167" t="s">
        <v>1259</v>
      </c>
      <c r="B843" s="168" t="s">
        <v>24</v>
      </c>
      <c r="C843" s="169">
        <v>37.56124878</v>
      </c>
      <c r="D843" s="169">
        <v>126.86058044000001</v>
      </c>
    </row>
    <row r="844" spans="1:4" ht="14.4">
      <c r="A844" s="167" t="s">
        <v>1174</v>
      </c>
      <c r="B844" s="168" t="s">
        <v>24</v>
      </c>
      <c r="C844" s="169">
        <v>37.556259160000003</v>
      </c>
      <c r="D844" s="169">
        <v>126.85331726</v>
      </c>
    </row>
    <row r="845" spans="1:4" ht="14.4">
      <c r="A845" s="167" t="s">
        <v>1175</v>
      </c>
      <c r="B845" s="168" t="s">
        <v>24</v>
      </c>
      <c r="C845" s="169">
        <v>37.556598659999999</v>
      </c>
      <c r="D845" s="169">
        <v>126.85147095000001</v>
      </c>
    </row>
    <row r="846" spans="1:4" ht="14.4">
      <c r="A846" s="167" t="s">
        <v>1261</v>
      </c>
      <c r="B846" s="168" t="s">
        <v>24</v>
      </c>
      <c r="C846" s="169">
        <v>37.554378509999999</v>
      </c>
      <c r="D846" s="169">
        <v>126.85753631999999</v>
      </c>
    </row>
    <row r="847" spans="1:4" ht="14.4">
      <c r="A847" s="167" t="s">
        <v>458</v>
      </c>
      <c r="B847" s="168" t="s">
        <v>24</v>
      </c>
      <c r="C847" s="169">
        <v>37.550109859999999</v>
      </c>
      <c r="D847" s="169">
        <v>126.82367705999999</v>
      </c>
    </row>
    <row r="848" spans="1:4" ht="14.4">
      <c r="A848" s="167" t="s">
        <v>1262</v>
      </c>
      <c r="B848" s="168" t="s">
        <v>24</v>
      </c>
      <c r="C848" s="169">
        <v>37.572471620000002</v>
      </c>
      <c r="D848" s="169">
        <v>126.80616759999999</v>
      </c>
    </row>
    <row r="849" spans="1:4" ht="14.4">
      <c r="A849" s="167" t="s">
        <v>1218</v>
      </c>
      <c r="B849" s="168" t="s">
        <v>24</v>
      </c>
      <c r="C849" s="169">
        <v>37.557468409999998</v>
      </c>
      <c r="D849" s="169">
        <v>126.82971954</v>
      </c>
    </row>
    <row r="850" spans="1:4" ht="14.4">
      <c r="A850" s="167" t="s">
        <v>1176</v>
      </c>
      <c r="B850" s="168" t="s">
        <v>24</v>
      </c>
      <c r="C850" s="169">
        <v>37.55104446</v>
      </c>
      <c r="D850" s="169">
        <v>126.8184967</v>
      </c>
    </row>
    <row r="851" spans="1:4" ht="14.4">
      <c r="A851" s="167" t="s">
        <v>1263</v>
      </c>
      <c r="B851" s="168" t="s">
        <v>24</v>
      </c>
      <c r="C851" s="169">
        <v>37.556877139999997</v>
      </c>
      <c r="D851" s="169">
        <v>126.84880828999999</v>
      </c>
    </row>
    <row r="852" spans="1:4" ht="14.4">
      <c r="A852" s="167" t="s">
        <v>455</v>
      </c>
      <c r="B852" s="168" t="s">
        <v>24</v>
      </c>
      <c r="C852" s="169">
        <v>37.548320769999997</v>
      </c>
      <c r="D852" s="169">
        <v>126.85340118000001</v>
      </c>
    </row>
    <row r="853" spans="1:4" ht="14.4">
      <c r="A853" s="167" t="s">
        <v>456</v>
      </c>
      <c r="B853" s="168" t="s">
        <v>24</v>
      </c>
      <c r="C853" s="169">
        <v>37.556449890000003</v>
      </c>
      <c r="D853" s="169">
        <v>126.815979</v>
      </c>
    </row>
    <row r="854" spans="1:4" ht="14.4">
      <c r="A854" s="167" t="s">
        <v>461</v>
      </c>
      <c r="B854" s="168" t="s">
        <v>24</v>
      </c>
      <c r="C854" s="169">
        <v>37.562900540000001</v>
      </c>
      <c r="D854" s="169">
        <v>126.84947205</v>
      </c>
    </row>
    <row r="855" spans="1:4" ht="14.4">
      <c r="A855" s="167" t="s">
        <v>462</v>
      </c>
      <c r="B855" s="168" t="s">
        <v>24</v>
      </c>
      <c r="C855" s="169">
        <v>37.554729459999997</v>
      </c>
      <c r="D855" s="169">
        <v>126.81609344</v>
      </c>
    </row>
    <row r="856" spans="1:4" ht="14.4">
      <c r="A856" s="167" t="s">
        <v>1264</v>
      </c>
      <c r="B856" s="168" t="s">
        <v>24</v>
      </c>
      <c r="C856" s="169">
        <v>37.553020480000001</v>
      </c>
      <c r="D856" s="169">
        <v>126.81836699999999</v>
      </c>
    </row>
    <row r="857" spans="1:4" ht="14.4">
      <c r="A857" s="167" t="s">
        <v>463</v>
      </c>
      <c r="B857" s="168" t="s">
        <v>24</v>
      </c>
      <c r="C857" s="169">
        <v>37.571380619999999</v>
      </c>
      <c r="D857" s="169">
        <v>126.82833862</v>
      </c>
    </row>
    <row r="858" spans="1:4" ht="14.4">
      <c r="A858" s="167" t="s">
        <v>1177</v>
      </c>
      <c r="B858" s="168" t="s">
        <v>24</v>
      </c>
      <c r="C858" s="169">
        <v>37.560501100000003</v>
      </c>
      <c r="D858" s="169">
        <v>126.82665253</v>
      </c>
    </row>
    <row r="859" spans="1:4" ht="14.4">
      <c r="A859" s="167" t="s">
        <v>1178</v>
      </c>
      <c r="B859" s="168" t="s">
        <v>24</v>
      </c>
      <c r="C859" s="169">
        <v>37.560241699999999</v>
      </c>
      <c r="D859" s="169">
        <v>126.8271637</v>
      </c>
    </row>
    <row r="860" spans="1:4" ht="14.4">
      <c r="A860" s="167" t="s">
        <v>1229</v>
      </c>
      <c r="B860" s="168" t="s">
        <v>24</v>
      </c>
      <c r="C860" s="169">
        <v>37.555450440000001</v>
      </c>
      <c r="D860" s="169">
        <v>126.82689667</v>
      </c>
    </row>
    <row r="861" spans="1:4" ht="14.4">
      <c r="A861" s="167" t="s">
        <v>1265</v>
      </c>
      <c r="B861" s="168" t="s">
        <v>24</v>
      </c>
      <c r="C861" s="169">
        <v>37.559471129999999</v>
      </c>
      <c r="D861" s="169">
        <v>126.83207702999999</v>
      </c>
    </row>
    <row r="862" spans="1:4" ht="14.4">
      <c r="A862" s="167" t="s">
        <v>464</v>
      </c>
      <c r="B862" s="168" t="s">
        <v>24</v>
      </c>
      <c r="C862" s="169">
        <v>37.563301090000003</v>
      </c>
      <c r="D862" s="169">
        <v>126.83682251</v>
      </c>
    </row>
    <row r="863" spans="1:4" ht="14.4">
      <c r="A863" s="167" t="s">
        <v>1179</v>
      </c>
      <c r="B863" s="168" t="s">
        <v>24</v>
      </c>
      <c r="C863" s="169">
        <v>37.564128879999998</v>
      </c>
      <c r="D863" s="169">
        <v>126.83431244000001</v>
      </c>
    </row>
    <row r="864" spans="1:4" ht="14.4">
      <c r="A864" s="167" t="s">
        <v>1180</v>
      </c>
      <c r="B864" s="168" t="s">
        <v>24</v>
      </c>
      <c r="C864" s="169">
        <v>37.568241120000003</v>
      </c>
      <c r="D864" s="169">
        <v>126.83583068999999</v>
      </c>
    </row>
    <row r="865" spans="1:4" ht="14.4">
      <c r="A865" s="167" t="s">
        <v>1266</v>
      </c>
      <c r="B865" s="168" t="s">
        <v>24</v>
      </c>
      <c r="C865" s="169">
        <v>37.560241699999999</v>
      </c>
      <c r="D865" s="169">
        <v>126.8358078</v>
      </c>
    </row>
    <row r="866" spans="1:4" ht="14.4">
      <c r="A866" s="167" t="s">
        <v>1267</v>
      </c>
      <c r="B866" s="168" t="s">
        <v>24</v>
      </c>
      <c r="C866" s="169">
        <v>37.562549590000003</v>
      </c>
      <c r="D866" s="169">
        <v>126.82743834999999</v>
      </c>
    </row>
    <row r="867" spans="1:4" ht="14.4">
      <c r="A867" s="167" t="s">
        <v>1268</v>
      </c>
      <c r="B867" s="168" t="s">
        <v>24</v>
      </c>
      <c r="C867" s="169">
        <v>37.547821040000002</v>
      </c>
      <c r="D867" s="169">
        <v>126.83612823</v>
      </c>
    </row>
    <row r="868" spans="1:4" ht="14.4">
      <c r="A868" s="167" t="s">
        <v>1269</v>
      </c>
      <c r="B868" s="168" t="s">
        <v>24</v>
      </c>
      <c r="C868" s="169">
        <v>37.578449249999998</v>
      </c>
      <c r="D868" s="169">
        <v>126.79897308</v>
      </c>
    </row>
    <row r="869" spans="1:4" ht="14.4">
      <c r="A869" s="167" t="s">
        <v>1270</v>
      </c>
      <c r="B869" s="168" t="s">
        <v>25</v>
      </c>
      <c r="C869" s="169">
        <v>37.493179320000003</v>
      </c>
      <c r="D869" s="169">
        <v>127.11854553000001</v>
      </c>
    </row>
    <row r="870" spans="1:4" ht="14.4">
      <c r="A870" s="167" t="s">
        <v>1272</v>
      </c>
      <c r="B870" s="168" t="s">
        <v>25</v>
      </c>
      <c r="C870" s="169">
        <v>37.49372864</v>
      </c>
      <c r="D870" s="169">
        <v>127.12062073</v>
      </c>
    </row>
    <row r="871" spans="1:4" ht="14.4">
      <c r="A871" s="167" t="s">
        <v>1273</v>
      </c>
      <c r="B871" s="168" t="s">
        <v>25</v>
      </c>
      <c r="C871" s="169">
        <v>37.493343350000004</v>
      </c>
      <c r="D871" s="169">
        <v>127.14472961</v>
      </c>
    </row>
    <row r="872" spans="1:4" ht="14.4">
      <c r="A872" s="167" t="s">
        <v>1271</v>
      </c>
      <c r="B872" s="168" t="s">
        <v>25</v>
      </c>
      <c r="C872" s="169">
        <v>37.510429379999998</v>
      </c>
      <c r="D872" s="169">
        <v>127.07137299</v>
      </c>
    </row>
    <row r="873" spans="1:4" ht="14.4">
      <c r="A873" s="167" t="s">
        <v>1182</v>
      </c>
      <c r="B873" s="168" t="s">
        <v>25</v>
      </c>
      <c r="C873" s="169">
        <v>37.511280059999997</v>
      </c>
      <c r="D873" s="169">
        <v>127.07823944</v>
      </c>
    </row>
    <row r="874" spans="1:4" ht="14.4">
      <c r="A874" s="167" t="s">
        <v>1274</v>
      </c>
      <c r="B874" s="168" t="s">
        <v>25</v>
      </c>
      <c r="C874" s="169">
        <v>37.49975586</v>
      </c>
      <c r="D874" s="169">
        <v>127.15250397</v>
      </c>
    </row>
    <row r="875" spans="1:4" ht="14.4">
      <c r="A875" s="167" t="s">
        <v>1275</v>
      </c>
      <c r="B875" s="168" t="s">
        <v>25</v>
      </c>
      <c r="C875" s="169">
        <v>37.529747010000001</v>
      </c>
      <c r="D875" s="169">
        <v>127.1199646</v>
      </c>
    </row>
    <row r="876" spans="1:4" ht="14.4">
      <c r="A876" s="167" t="s">
        <v>1181</v>
      </c>
      <c r="B876" s="168" t="s">
        <v>25</v>
      </c>
      <c r="C876" s="169">
        <v>37.520450590000003</v>
      </c>
      <c r="D876" s="169">
        <v>127.10420227</v>
      </c>
    </row>
    <row r="877" spans="1:4" ht="14.4">
      <c r="A877" s="167" t="s">
        <v>1230</v>
      </c>
      <c r="B877" s="168" t="s">
        <v>25</v>
      </c>
      <c r="C877" s="169">
        <v>37.513126370000002</v>
      </c>
      <c r="D877" s="169">
        <v>127.10095978</v>
      </c>
    </row>
    <row r="878" spans="1:4" ht="14.4">
      <c r="A878" s="167" t="s">
        <v>465</v>
      </c>
      <c r="B878" s="168" t="s">
        <v>25</v>
      </c>
      <c r="C878" s="169">
        <v>37.512104030000003</v>
      </c>
      <c r="D878" s="169">
        <v>127.10778046</v>
      </c>
    </row>
    <row r="879" spans="1:4" ht="14.4">
      <c r="A879" s="167" t="s">
        <v>1276</v>
      </c>
      <c r="B879" s="168" t="s">
        <v>25</v>
      </c>
      <c r="C879" s="169">
        <v>37.499412540000002</v>
      </c>
      <c r="D879" s="169">
        <v>127.11286926</v>
      </c>
    </row>
    <row r="880" spans="1:4" ht="14.4">
      <c r="A880" s="167" t="s">
        <v>500</v>
      </c>
      <c r="B880" s="168" t="s">
        <v>25</v>
      </c>
      <c r="C880" s="169">
        <v>37.508319849999999</v>
      </c>
      <c r="D880" s="169">
        <v>127.13321686</v>
      </c>
    </row>
    <row r="881" spans="1:4" ht="14.4">
      <c r="A881" s="167" t="s">
        <v>1183</v>
      </c>
      <c r="B881" s="168" t="s">
        <v>25</v>
      </c>
      <c r="C881" s="169">
        <v>37.502593990000001</v>
      </c>
      <c r="D881" s="169">
        <v>127.1276474</v>
      </c>
    </row>
    <row r="882" spans="1:4" ht="14.4">
      <c r="A882" s="167" t="s">
        <v>1184</v>
      </c>
      <c r="B882" s="168" t="s">
        <v>25</v>
      </c>
      <c r="C882" s="169">
        <v>37.516571040000002</v>
      </c>
      <c r="D882" s="169">
        <v>127.13153839</v>
      </c>
    </row>
    <row r="883" spans="1:4" ht="14.4">
      <c r="A883" s="167" t="s">
        <v>1277</v>
      </c>
      <c r="B883" s="168" t="s">
        <v>25</v>
      </c>
      <c r="C883" s="169">
        <v>37.479305269999998</v>
      </c>
      <c r="D883" s="169">
        <v>127.12979889</v>
      </c>
    </row>
    <row r="884" spans="1:4" ht="14.4">
      <c r="A884" s="167" t="s">
        <v>1278</v>
      </c>
      <c r="B884" s="168" t="s">
        <v>25</v>
      </c>
      <c r="C884" s="169">
        <v>37.508968350000004</v>
      </c>
      <c r="D884" s="169">
        <v>127.12583923</v>
      </c>
    </row>
    <row r="885" spans="1:4" ht="14.4">
      <c r="A885" s="167" t="s">
        <v>1231</v>
      </c>
      <c r="B885" s="168" t="s">
        <v>25</v>
      </c>
      <c r="C885" s="169">
        <v>37.50569153</v>
      </c>
      <c r="D885" s="169">
        <v>127.08403778</v>
      </c>
    </row>
    <row r="886" spans="1:4" ht="14.4">
      <c r="A886" s="167" t="s">
        <v>1279</v>
      </c>
      <c r="B886" s="168" t="s">
        <v>25</v>
      </c>
      <c r="C886" s="169">
        <v>37.504199980000003</v>
      </c>
      <c r="D886" s="169">
        <v>127.08753204</v>
      </c>
    </row>
    <row r="887" spans="1:4" ht="14.4">
      <c r="A887" s="167" t="s">
        <v>1186</v>
      </c>
      <c r="B887" s="168" t="s">
        <v>25</v>
      </c>
      <c r="C887" s="169">
        <v>37.51198196</v>
      </c>
      <c r="D887" s="169">
        <v>127.08505249</v>
      </c>
    </row>
    <row r="888" spans="1:4" ht="14.4">
      <c r="A888" s="167" t="s">
        <v>1185</v>
      </c>
      <c r="B888" s="168" t="s">
        <v>25</v>
      </c>
      <c r="C888" s="169">
        <v>37.512168879999997</v>
      </c>
      <c r="D888" s="169">
        <v>127.07893371999999</v>
      </c>
    </row>
    <row r="889" spans="1:4" ht="14.4">
      <c r="A889" s="167" t="s">
        <v>1280</v>
      </c>
      <c r="B889" s="168" t="s">
        <v>25</v>
      </c>
      <c r="C889" s="169">
        <v>37.520076750000001</v>
      </c>
      <c r="D889" s="169">
        <v>127.11236572</v>
      </c>
    </row>
    <row r="890" spans="1:4" ht="14.4">
      <c r="A890" s="167" t="s">
        <v>1281</v>
      </c>
      <c r="B890" s="168" t="s">
        <v>25</v>
      </c>
      <c r="C890" s="169">
        <v>37.493125919999997</v>
      </c>
      <c r="D890" s="169">
        <v>127.14382172000001</v>
      </c>
    </row>
    <row r="891" spans="1:4" ht="14.4">
      <c r="A891" s="167" t="s">
        <v>486</v>
      </c>
      <c r="B891" s="168" t="s">
        <v>25</v>
      </c>
      <c r="C891" s="169">
        <v>37.497699740000002</v>
      </c>
      <c r="D891" s="169">
        <v>127.14620209</v>
      </c>
    </row>
    <row r="892" spans="1:4" ht="14.4">
      <c r="A892" s="167" t="s">
        <v>1282</v>
      </c>
      <c r="B892" s="168" t="s">
        <v>25</v>
      </c>
      <c r="C892" s="169">
        <v>37.490688319999997</v>
      </c>
      <c r="D892" s="169">
        <v>127.14312744</v>
      </c>
    </row>
    <row r="893" spans="1:4" ht="14.4">
      <c r="A893" s="167" t="s">
        <v>1284</v>
      </c>
      <c r="B893" s="168" t="s">
        <v>25</v>
      </c>
      <c r="C893" s="169">
        <v>37.495670320000002</v>
      </c>
      <c r="D893" s="169">
        <v>127.13059235</v>
      </c>
    </row>
    <row r="894" spans="1:4" ht="14.4">
      <c r="A894" s="167" t="s">
        <v>1283</v>
      </c>
      <c r="B894" s="168" t="s">
        <v>25</v>
      </c>
      <c r="C894" s="169">
        <v>37.514087680000003</v>
      </c>
      <c r="D894" s="169">
        <v>127.09902954</v>
      </c>
    </row>
    <row r="895" spans="1:4" ht="14.4">
      <c r="A895" s="167" t="s">
        <v>1285</v>
      </c>
      <c r="B895" s="168" t="s">
        <v>25</v>
      </c>
      <c r="C895" s="169">
        <v>37.512088779999999</v>
      </c>
      <c r="D895" s="169">
        <v>127.09619141</v>
      </c>
    </row>
    <row r="896" spans="1:4" ht="14.4">
      <c r="A896" s="167" t="s">
        <v>1188</v>
      </c>
      <c r="B896" s="168" t="s">
        <v>25</v>
      </c>
      <c r="C896" s="169">
        <v>37.510509489999997</v>
      </c>
      <c r="D896" s="169">
        <v>127.09336853000001</v>
      </c>
    </row>
    <row r="897" spans="1:4" ht="14.4">
      <c r="A897" s="167" t="s">
        <v>1187</v>
      </c>
      <c r="B897" s="168" t="s">
        <v>25</v>
      </c>
      <c r="C897" s="169">
        <v>37.50887299</v>
      </c>
      <c r="D897" s="169">
        <v>127.08716583</v>
      </c>
    </row>
    <row r="898" spans="1:4" ht="14.4">
      <c r="A898" s="167" t="s">
        <v>1286</v>
      </c>
      <c r="B898" s="168" t="s">
        <v>25</v>
      </c>
      <c r="C898" s="169">
        <v>37.480842590000002</v>
      </c>
      <c r="D898" s="169">
        <v>127.11801147</v>
      </c>
    </row>
    <row r="899" spans="1:4" ht="14.4">
      <c r="A899" s="167" t="s">
        <v>1287</v>
      </c>
      <c r="B899" s="168" t="s">
        <v>25</v>
      </c>
      <c r="C899" s="169">
        <v>37.480575559999998</v>
      </c>
      <c r="D899" s="169">
        <v>127.11856842</v>
      </c>
    </row>
    <row r="900" spans="1:4" ht="14.4">
      <c r="A900" s="167" t="s">
        <v>1288</v>
      </c>
      <c r="B900" s="168" t="s">
        <v>25</v>
      </c>
      <c r="C900" s="169">
        <v>37.48123932</v>
      </c>
      <c r="D900" s="169">
        <v>127.11979675000001</v>
      </c>
    </row>
    <row r="901" spans="1:4" ht="14.4">
      <c r="A901" s="167" t="s">
        <v>1289</v>
      </c>
      <c r="B901" s="168" t="s">
        <v>25</v>
      </c>
      <c r="C901" s="169">
        <v>37.481632230000002</v>
      </c>
      <c r="D901" s="169">
        <v>127.11916351000001</v>
      </c>
    </row>
    <row r="902" spans="1:4" ht="14.4">
      <c r="A902" s="167" t="s">
        <v>1291</v>
      </c>
      <c r="B902" s="168" t="s">
        <v>25</v>
      </c>
      <c r="C902" s="169">
        <v>37.484531400000002</v>
      </c>
      <c r="D902" s="169">
        <v>127.12016296</v>
      </c>
    </row>
    <row r="903" spans="1:4" ht="14.4">
      <c r="A903" s="167" t="s">
        <v>1290</v>
      </c>
      <c r="B903" s="168" t="s">
        <v>25</v>
      </c>
      <c r="C903" s="169">
        <v>37.481536869999999</v>
      </c>
      <c r="D903" s="169">
        <v>127.12212372</v>
      </c>
    </row>
    <row r="904" spans="1:4" ht="14.4">
      <c r="A904" s="167" t="s">
        <v>1293</v>
      </c>
      <c r="B904" s="168" t="s">
        <v>25</v>
      </c>
      <c r="C904" s="169">
        <v>37.479465480000002</v>
      </c>
      <c r="D904" s="169">
        <v>127.12532806</v>
      </c>
    </row>
    <row r="905" spans="1:4" ht="14.4">
      <c r="A905" s="167" t="s">
        <v>1292</v>
      </c>
      <c r="B905" s="168" t="s">
        <v>25</v>
      </c>
      <c r="C905" s="169">
        <v>37.477508540000002</v>
      </c>
      <c r="D905" s="169">
        <v>127.12632751</v>
      </c>
    </row>
    <row r="906" spans="1:4" ht="14.4">
      <c r="A906" s="167" t="s">
        <v>1294</v>
      </c>
      <c r="B906" s="168" t="s">
        <v>25</v>
      </c>
      <c r="C906" s="169">
        <v>37.478820800000001</v>
      </c>
      <c r="D906" s="169">
        <v>127.12351227000001</v>
      </c>
    </row>
    <row r="907" spans="1:4" ht="14.4">
      <c r="A907" s="167" t="s">
        <v>482</v>
      </c>
      <c r="B907" s="168" t="s">
        <v>25</v>
      </c>
      <c r="C907" s="169">
        <v>37.513961790000003</v>
      </c>
      <c r="D907" s="169">
        <v>127.12167358000001</v>
      </c>
    </row>
    <row r="908" spans="1:4" ht="14.4">
      <c r="A908" s="167" t="s">
        <v>1296</v>
      </c>
      <c r="B908" s="168" t="s">
        <v>25</v>
      </c>
      <c r="C908" s="169">
        <v>37.505462649999998</v>
      </c>
      <c r="D908" s="169">
        <v>127.0773468</v>
      </c>
    </row>
    <row r="909" spans="1:4" ht="14.4">
      <c r="A909" s="167" t="s">
        <v>1297</v>
      </c>
      <c r="B909" s="168" t="s">
        <v>25</v>
      </c>
      <c r="C909" s="169">
        <v>37.489871979999997</v>
      </c>
      <c r="D909" s="169">
        <v>127.11083984</v>
      </c>
    </row>
    <row r="910" spans="1:4" ht="14.4">
      <c r="A910" s="167" t="s">
        <v>1295</v>
      </c>
      <c r="B910" s="168" t="s">
        <v>25</v>
      </c>
      <c r="C910" s="169">
        <v>37.505931850000003</v>
      </c>
      <c r="D910" s="169">
        <v>127.10774994000001</v>
      </c>
    </row>
    <row r="911" spans="1:4" ht="14.4">
      <c r="A911" s="167" t="s">
        <v>1298</v>
      </c>
      <c r="B911" s="168" t="s">
        <v>25</v>
      </c>
      <c r="C911" s="169">
        <v>37.501651760000001</v>
      </c>
      <c r="D911" s="169">
        <v>127.12818145999999</v>
      </c>
    </row>
    <row r="912" spans="1:4" ht="14.4">
      <c r="A912" s="167" t="s">
        <v>1299</v>
      </c>
      <c r="B912" s="168" t="s">
        <v>25</v>
      </c>
      <c r="C912" s="169">
        <v>37.491130830000003</v>
      </c>
      <c r="D912" s="169">
        <v>127.12580871999999</v>
      </c>
    </row>
    <row r="913" spans="1:4" ht="14.4">
      <c r="A913" s="167" t="s">
        <v>1300</v>
      </c>
      <c r="B913" s="168" t="s">
        <v>25</v>
      </c>
      <c r="C913" s="169">
        <v>37.492099760000002</v>
      </c>
      <c r="D913" s="169">
        <v>127.11775208</v>
      </c>
    </row>
    <row r="914" spans="1:4" ht="14.4">
      <c r="A914" s="167" t="s">
        <v>1302</v>
      </c>
      <c r="B914" s="168" t="s">
        <v>25</v>
      </c>
      <c r="C914" s="169">
        <v>37.493198390000003</v>
      </c>
      <c r="D914" s="169">
        <v>127.12899779999999</v>
      </c>
    </row>
    <row r="915" spans="1:4" ht="14.4">
      <c r="A915" s="167" t="s">
        <v>1301</v>
      </c>
      <c r="B915" s="168" t="s">
        <v>25</v>
      </c>
      <c r="C915" s="169">
        <v>37.508983610000001</v>
      </c>
      <c r="D915" s="169">
        <v>127.12659454</v>
      </c>
    </row>
    <row r="916" spans="1:4" ht="14.4">
      <c r="A916" s="167" t="s">
        <v>1190</v>
      </c>
      <c r="B916" s="168" t="s">
        <v>25</v>
      </c>
      <c r="C916" s="169">
        <v>37.506301880000002</v>
      </c>
      <c r="D916" s="169">
        <v>127.12139893</v>
      </c>
    </row>
    <row r="917" spans="1:4" ht="14.4">
      <c r="A917" s="167" t="s">
        <v>1304</v>
      </c>
      <c r="B917" s="168" t="s">
        <v>25</v>
      </c>
      <c r="C917" s="169">
        <v>37.505802150000001</v>
      </c>
      <c r="D917" s="169">
        <v>127.10971832</v>
      </c>
    </row>
    <row r="918" spans="1:4" ht="14.4">
      <c r="A918" s="167" t="s">
        <v>485</v>
      </c>
      <c r="B918" s="168" t="s">
        <v>25</v>
      </c>
      <c r="C918" s="169">
        <v>37.48054123</v>
      </c>
      <c r="D918" s="169">
        <v>127.1370163</v>
      </c>
    </row>
    <row r="919" spans="1:4" ht="14.4">
      <c r="A919" s="167" t="s">
        <v>1189</v>
      </c>
      <c r="B919" s="168" t="s">
        <v>25</v>
      </c>
      <c r="C919" s="169">
        <v>37.53858185</v>
      </c>
      <c r="D919" s="169">
        <v>127.12280273</v>
      </c>
    </row>
    <row r="920" spans="1:4" ht="14.4">
      <c r="A920" s="167" t="s">
        <v>1303</v>
      </c>
      <c r="B920" s="168" t="s">
        <v>25</v>
      </c>
      <c r="C920" s="169">
        <v>37.485988620000001</v>
      </c>
      <c r="D920" s="169">
        <v>127.12476349000001</v>
      </c>
    </row>
    <row r="921" spans="1:4" ht="14.4">
      <c r="A921" s="167" t="s">
        <v>1306</v>
      </c>
      <c r="B921" s="168" t="s">
        <v>25</v>
      </c>
      <c r="C921" s="169">
        <v>37.47880936</v>
      </c>
      <c r="D921" s="169">
        <v>127.12000275</v>
      </c>
    </row>
    <row r="922" spans="1:4" ht="14.4">
      <c r="A922" s="167" t="s">
        <v>1305</v>
      </c>
      <c r="B922" s="168" t="s">
        <v>25</v>
      </c>
      <c r="C922" s="169">
        <v>37.514240260000001</v>
      </c>
      <c r="D922" s="169">
        <v>127.12306976000001</v>
      </c>
    </row>
    <row r="923" spans="1:4" ht="14.4">
      <c r="A923" s="167" t="s">
        <v>1191</v>
      </c>
      <c r="B923" s="168" t="s">
        <v>25</v>
      </c>
      <c r="C923" s="169">
        <v>37.517288209999997</v>
      </c>
      <c r="D923" s="169">
        <v>127.11419678</v>
      </c>
    </row>
    <row r="924" spans="1:4" ht="14.4">
      <c r="A924" s="167" t="s">
        <v>487</v>
      </c>
      <c r="B924" s="168" t="s">
        <v>25</v>
      </c>
      <c r="C924" s="169">
        <v>37.511943819999999</v>
      </c>
      <c r="D924" s="169">
        <v>127.09121704</v>
      </c>
    </row>
    <row r="925" spans="1:4" ht="14.4">
      <c r="A925" s="167" t="s">
        <v>480</v>
      </c>
      <c r="B925" s="168" t="s">
        <v>25</v>
      </c>
      <c r="C925" s="169">
        <v>37.499984740000002</v>
      </c>
      <c r="D925" s="169">
        <v>127.13539124</v>
      </c>
    </row>
    <row r="926" spans="1:4" ht="14.4">
      <c r="A926" s="167" t="s">
        <v>476</v>
      </c>
      <c r="B926" s="168" t="s">
        <v>25</v>
      </c>
      <c r="C926" s="169">
        <v>37.532848360000003</v>
      </c>
      <c r="D926" s="169">
        <v>127.12104797000001</v>
      </c>
    </row>
    <row r="927" spans="1:4" ht="14.4">
      <c r="A927" s="167" t="s">
        <v>1309</v>
      </c>
      <c r="B927" s="168" t="s">
        <v>25</v>
      </c>
      <c r="C927" s="169">
        <v>37.504589080000002</v>
      </c>
      <c r="D927" s="169">
        <v>127.13936615</v>
      </c>
    </row>
    <row r="928" spans="1:4" ht="14.4">
      <c r="A928" s="167" t="s">
        <v>1308</v>
      </c>
      <c r="B928" s="168" t="s">
        <v>25</v>
      </c>
      <c r="C928" s="169">
        <v>37.503757479999997</v>
      </c>
      <c r="D928" s="169">
        <v>127.13709258999999</v>
      </c>
    </row>
    <row r="929" spans="1:4" ht="14.4">
      <c r="A929" s="167" t="s">
        <v>1307</v>
      </c>
      <c r="B929" s="168" t="s">
        <v>25</v>
      </c>
      <c r="C929" s="169">
        <v>37.515796659999999</v>
      </c>
      <c r="D929" s="169">
        <v>127.10681915000001</v>
      </c>
    </row>
    <row r="930" spans="1:4" ht="14.4">
      <c r="A930" s="167" t="s">
        <v>1232</v>
      </c>
      <c r="B930" s="168" t="s">
        <v>25</v>
      </c>
      <c r="C930" s="169">
        <v>37.49751663</v>
      </c>
      <c r="D930" s="169">
        <v>127.15467834</v>
      </c>
    </row>
    <row r="931" spans="1:4" ht="14.4">
      <c r="A931" s="167" t="s">
        <v>1234</v>
      </c>
      <c r="B931" s="168" t="s">
        <v>25</v>
      </c>
      <c r="C931" s="169">
        <v>37.49565887</v>
      </c>
      <c r="D931" s="169">
        <v>127.15717316</v>
      </c>
    </row>
    <row r="932" spans="1:4" ht="14.4">
      <c r="A932" s="167" t="s">
        <v>1193</v>
      </c>
      <c r="B932" s="168" t="s">
        <v>25</v>
      </c>
      <c r="C932" s="169">
        <v>37.49987411</v>
      </c>
      <c r="D932" s="169">
        <v>127.14147948999999</v>
      </c>
    </row>
    <row r="933" spans="1:4" ht="14.4">
      <c r="A933" s="167" t="s">
        <v>1310</v>
      </c>
      <c r="B933" s="168" t="s">
        <v>25</v>
      </c>
      <c r="C933" s="169">
        <v>37.505413060000002</v>
      </c>
      <c r="D933" s="169">
        <v>127.13169098</v>
      </c>
    </row>
    <row r="934" spans="1:4" ht="14.4">
      <c r="A934" s="167" t="s">
        <v>1311</v>
      </c>
      <c r="B934" s="168" t="s">
        <v>25</v>
      </c>
      <c r="C934" s="169">
        <v>37.477470400000001</v>
      </c>
      <c r="D934" s="169">
        <v>127.14459229000001</v>
      </c>
    </row>
    <row r="935" spans="1:4" ht="14.4">
      <c r="A935" s="167" t="s">
        <v>1192</v>
      </c>
      <c r="B935" s="168" t="s">
        <v>25</v>
      </c>
      <c r="C935" s="169">
        <v>37.474376679999999</v>
      </c>
      <c r="D935" s="169">
        <v>127.14067077999999</v>
      </c>
    </row>
    <row r="936" spans="1:4" ht="14.4">
      <c r="A936" s="167" t="s">
        <v>1194</v>
      </c>
      <c r="B936" s="168" t="s">
        <v>25</v>
      </c>
      <c r="C936" s="169">
        <v>37.477531429999999</v>
      </c>
      <c r="D936" s="169">
        <v>127.14151764</v>
      </c>
    </row>
    <row r="937" spans="1:4" ht="14.4">
      <c r="A937" s="167" t="s">
        <v>1312</v>
      </c>
      <c r="B937" s="168" t="s">
        <v>25</v>
      </c>
      <c r="C937" s="169">
        <v>37.487998959999999</v>
      </c>
      <c r="D937" s="169">
        <v>127.13108826</v>
      </c>
    </row>
    <row r="938" spans="1:4" ht="14.4">
      <c r="A938" s="167" t="s">
        <v>1313</v>
      </c>
      <c r="B938" s="168" t="s">
        <v>25</v>
      </c>
      <c r="C938" s="169">
        <v>37.531471250000003</v>
      </c>
      <c r="D938" s="169">
        <v>127.11109161</v>
      </c>
    </row>
    <row r="939" spans="1:4" ht="14.4">
      <c r="A939" s="167" t="s">
        <v>1354</v>
      </c>
      <c r="B939" s="168" t="s">
        <v>25</v>
      </c>
      <c r="C939" s="169">
        <v>37.474582669999997</v>
      </c>
      <c r="D939" s="169">
        <v>127.13754272</v>
      </c>
    </row>
    <row r="940" spans="1:4" ht="14.4">
      <c r="A940" s="167" t="s">
        <v>1315</v>
      </c>
      <c r="B940" s="168" t="s">
        <v>25</v>
      </c>
      <c r="C940" s="169">
        <v>37.521938319999997</v>
      </c>
      <c r="D940" s="169">
        <v>127.13186646</v>
      </c>
    </row>
    <row r="941" spans="1:4" ht="14.4">
      <c r="A941" s="167" t="s">
        <v>1195</v>
      </c>
      <c r="B941" s="168" t="s">
        <v>25</v>
      </c>
      <c r="C941" s="169">
        <v>37.50656128</v>
      </c>
      <c r="D941" s="169">
        <v>127.09655762</v>
      </c>
    </row>
    <row r="942" spans="1:4" ht="14.4">
      <c r="A942" s="167" t="s">
        <v>1314</v>
      </c>
      <c r="B942" s="168" t="s">
        <v>25</v>
      </c>
      <c r="C942" s="169">
        <v>37.513961790000003</v>
      </c>
      <c r="D942" s="169">
        <v>127.10030365</v>
      </c>
    </row>
    <row r="943" spans="1:4" ht="14.4">
      <c r="A943" s="167" t="s">
        <v>1355</v>
      </c>
      <c r="B943" s="168" t="s">
        <v>25</v>
      </c>
      <c r="C943" s="169">
        <v>37.508678439999997</v>
      </c>
      <c r="D943" s="169">
        <v>127.1034317</v>
      </c>
    </row>
    <row r="944" spans="1:4" ht="14.4">
      <c r="A944" s="167" t="s">
        <v>1235</v>
      </c>
      <c r="B944" s="168" t="s">
        <v>25</v>
      </c>
      <c r="C944" s="169">
        <v>37.509201050000001</v>
      </c>
      <c r="D944" s="169">
        <v>127.10411834999999</v>
      </c>
    </row>
    <row r="945" spans="1:4" ht="14.4">
      <c r="A945" s="167" t="s">
        <v>1233</v>
      </c>
      <c r="B945" s="168" t="s">
        <v>25</v>
      </c>
      <c r="C945" s="169">
        <v>37.519878390000002</v>
      </c>
      <c r="D945" s="169">
        <v>127.13671112</v>
      </c>
    </row>
    <row r="946" spans="1:4" ht="14.4">
      <c r="A946" s="167" t="s">
        <v>489</v>
      </c>
      <c r="B946" s="168" t="s">
        <v>25</v>
      </c>
      <c r="C946" s="169">
        <v>37.506938929999997</v>
      </c>
      <c r="D946" s="169">
        <v>127.13922119</v>
      </c>
    </row>
    <row r="947" spans="1:4" ht="14.4">
      <c r="A947" s="167" t="s">
        <v>1196</v>
      </c>
      <c r="B947" s="168" t="s">
        <v>26</v>
      </c>
      <c r="C947" s="169">
        <v>37.588764189999999</v>
      </c>
      <c r="D947" s="169">
        <v>127.00630950999999</v>
      </c>
    </row>
    <row r="948" spans="1:4" ht="14.4">
      <c r="A948" s="167" t="s">
        <v>481</v>
      </c>
      <c r="B948" s="168" t="s">
        <v>26</v>
      </c>
      <c r="C948" s="169">
        <v>37.591693880000001</v>
      </c>
      <c r="D948" s="169">
        <v>127.01249695</v>
      </c>
    </row>
    <row r="949" spans="1:4" ht="14.4">
      <c r="A949" s="167" t="s">
        <v>495</v>
      </c>
      <c r="B949" s="168" t="s">
        <v>26</v>
      </c>
      <c r="C949" s="169">
        <v>37.59440231</v>
      </c>
      <c r="D949" s="169">
        <v>126.99230957</v>
      </c>
    </row>
    <row r="950" spans="1:4" ht="14.4">
      <c r="A950" s="167" t="s">
        <v>477</v>
      </c>
      <c r="B950" s="168" t="s">
        <v>26</v>
      </c>
      <c r="C950" s="169">
        <v>37.589328770000002</v>
      </c>
      <c r="D950" s="169">
        <v>127.01643371999999</v>
      </c>
    </row>
    <row r="951" spans="1:4" ht="14.4">
      <c r="A951" s="167" t="s">
        <v>1316</v>
      </c>
      <c r="B951" s="168" t="s">
        <v>26</v>
      </c>
      <c r="C951" s="169">
        <v>37.58844757</v>
      </c>
      <c r="D951" s="169">
        <v>127.00670624</v>
      </c>
    </row>
    <row r="952" spans="1:4" ht="14.4">
      <c r="A952" s="167" t="s">
        <v>1198</v>
      </c>
      <c r="B952" s="168" t="s">
        <v>26</v>
      </c>
      <c r="C952" s="169">
        <v>37.582592009999999</v>
      </c>
      <c r="D952" s="169">
        <v>127.02897643999999</v>
      </c>
    </row>
    <row r="953" spans="1:4" ht="14.4">
      <c r="A953" s="167" t="s">
        <v>1237</v>
      </c>
      <c r="B953" s="168" t="s">
        <v>26</v>
      </c>
      <c r="C953" s="169">
        <v>37.602439879999999</v>
      </c>
      <c r="D953" s="169">
        <v>127.01168823</v>
      </c>
    </row>
    <row r="954" spans="1:4" ht="14.4">
      <c r="A954" s="167" t="s">
        <v>1317</v>
      </c>
      <c r="B954" s="168" t="s">
        <v>26</v>
      </c>
      <c r="C954" s="169">
        <v>37.607761379999999</v>
      </c>
      <c r="D954" s="169">
        <v>127.00328064</v>
      </c>
    </row>
    <row r="955" spans="1:4" ht="14.4">
      <c r="A955" s="167" t="s">
        <v>1197</v>
      </c>
      <c r="B955" s="168" t="s">
        <v>26</v>
      </c>
      <c r="C955" s="169">
        <v>37.607261659999999</v>
      </c>
      <c r="D955" s="169">
        <v>127.00283813</v>
      </c>
    </row>
    <row r="956" spans="1:4" ht="14.4">
      <c r="A956" s="167" t="s">
        <v>1318</v>
      </c>
      <c r="B956" s="168" t="s">
        <v>26</v>
      </c>
      <c r="C956" s="169">
        <v>37.603084559999999</v>
      </c>
      <c r="D956" s="169">
        <v>127.02478790000001</v>
      </c>
    </row>
    <row r="957" spans="1:4" ht="14.4">
      <c r="A957" s="167" t="s">
        <v>1320</v>
      </c>
      <c r="B957" s="168" t="s">
        <v>26</v>
      </c>
      <c r="C957" s="169">
        <v>37.603042600000002</v>
      </c>
      <c r="D957" s="169">
        <v>127.03327179</v>
      </c>
    </row>
    <row r="958" spans="1:4" ht="14.4">
      <c r="A958" s="167" t="s">
        <v>1199</v>
      </c>
      <c r="B958" s="168" t="s">
        <v>26</v>
      </c>
      <c r="C958" s="169">
        <v>37.59328842</v>
      </c>
      <c r="D958" s="169">
        <v>127.03666687</v>
      </c>
    </row>
    <row r="959" spans="1:4" ht="14.4">
      <c r="A959" s="167" t="s">
        <v>1236</v>
      </c>
      <c r="B959" s="168" t="s">
        <v>26</v>
      </c>
      <c r="C959" s="169">
        <v>37.598068240000003</v>
      </c>
      <c r="D959" s="169">
        <v>127.03927612</v>
      </c>
    </row>
    <row r="960" spans="1:4" ht="14.4">
      <c r="A960" s="167" t="s">
        <v>1319</v>
      </c>
      <c r="B960" s="168" t="s">
        <v>26</v>
      </c>
      <c r="C960" s="169">
        <v>37.600433350000003</v>
      </c>
      <c r="D960" s="169">
        <v>127.04020690999999</v>
      </c>
    </row>
    <row r="961" spans="1:4" ht="14.4">
      <c r="A961" s="167" t="s">
        <v>1323</v>
      </c>
      <c r="B961" s="168" t="s">
        <v>26</v>
      </c>
      <c r="C961" s="169">
        <v>37.605808260000003</v>
      </c>
      <c r="D961" s="169">
        <v>127.04773711999999</v>
      </c>
    </row>
    <row r="962" spans="1:4" ht="14.4">
      <c r="A962" s="167" t="s">
        <v>1321</v>
      </c>
      <c r="B962" s="168" t="s">
        <v>26</v>
      </c>
      <c r="C962" s="169">
        <v>37.606067660000001</v>
      </c>
      <c r="D962" s="169">
        <v>127.04731750000001</v>
      </c>
    </row>
    <row r="963" spans="1:4" ht="14.4">
      <c r="A963" s="167" t="s">
        <v>1322</v>
      </c>
      <c r="B963" s="168" t="s">
        <v>26</v>
      </c>
      <c r="C963" s="169">
        <v>37.607341769999998</v>
      </c>
      <c r="D963" s="169">
        <v>127.05068206999999</v>
      </c>
    </row>
    <row r="964" spans="1:4" ht="14.4">
      <c r="A964" s="167" t="s">
        <v>1324</v>
      </c>
      <c r="B964" s="168" t="s">
        <v>26</v>
      </c>
      <c r="C964" s="169">
        <v>37.602626800000003</v>
      </c>
      <c r="D964" s="169">
        <v>127.04163361000001</v>
      </c>
    </row>
    <row r="965" spans="1:4" ht="14.4">
      <c r="A965" s="167" t="s">
        <v>1200</v>
      </c>
      <c r="B965" s="168" t="s">
        <v>26</v>
      </c>
      <c r="C965" s="169">
        <v>37.613555910000002</v>
      </c>
      <c r="D965" s="169">
        <v>127.06609344</v>
      </c>
    </row>
    <row r="966" spans="1:4" ht="14.4">
      <c r="A966" s="167" t="s">
        <v>1326</v>
      </c>
      <c r="B966" s="168" t="s">
        <v>26</v>
      </c>
      <c r="C966" s="169">
        <v>37.610523219999997</v>
      </c>
      <c r="D966" s="169">
        <v>127.05979919000001</v>
      </c>
    </row>
    <row r="967" spans="1:4" ht="14.4">
      <c r="A967" s="167" t="s">
        <v>1325</v>
      </c>
      <c r="B967" s="168" t="s">
        <v>26</v>
      </c>
      <c r="C967" s="169">
        <v>37.612998959999999</v>
      </c>
      <c r="D967" s="169">
        <v>127.06130981</v>
      </c>
    </row>
    <row r="968" spans="1:4" ht="14.4">
      <c r="A968" s="167" t="s">
        <v>492</v>
      </c>
      <c r="B968" s="168" t="s">
        <v>26</v>
      </c>
      <c r="C968" s="169">
        <v>37.591251370000002</v>
      </c>
      <c r="D968" s="169">
        <v>127.01400757</v>
      </c>
    </row>
    <row r="969" spans="1:4" ht="14.4">
      <c r="A969" s="167" t="s">
        <v>490</v>
      </c>
      <c r="B969" s="168" t="s">
        <v>26</v>
      </c>
      <c r="C969" s="169">
        <v>37.590381620000002</v>
      </c>
      <c r="D969" s="169">
        <v>127.01713562</v>
      </c>
    </row>
    <row r="970" spans="1:4" ht="14.4">
      <c r="A970" s="167" t="s">
        <v>496</v>
      </c>
      <c r="B970" s="168" t="s">
        <v>26</v>
      </c>
      <c r="C970" s="169">
        <v>37.5868988</v>
      </c>
      <c r="D970" s="169">
        <v>127.02075195</v>
      </c>
    </row>
    <row r="971" spans="1:4" ht="14.4">
      <c r="A971" s="167" t="s">
        <v>1201</v>
      </c>
      <c r="B971" s="168" t="s">
        <v>26</v>
      </c>
      <c r="C971" s="169">
        <v>37.610568999999998</v>
      </c>
      <c r="D971" s="169">
        <v>127.03350829999999</v>
      </c>
    </row>
    <row r="972" spans="1:4" ht="14.4">
      <c r="A972" s="167" t="s">
        <v>1327</v>
      </c>
      <c r="B972" s="168" t="s">
        <v>26</v>
      </c>
      <c r="C972" s="169">
        <v>37.617843630000003</v>
      </c>
      <c r="D972" s="169">
        <v>127.05500031</v>
      </c>
    </row>
    <row r="973" spans="1:4" ht="14.4">
      <c r="A973" s="167" t="s">
        <v>491</v>
      </c>
      <c r="B973" s="168" t="s">
        <v>26</v>
      </c>
      <c r="C973" s="169">
        <v>37.59261703</v>
      </c>
      <c r="D973" s="169">
        <v>126.99793243000001</v>
      </c>
    </row>
    <row r="974" spans="1:4" ht="14.4">
      <c r="A974" s="167" t="s">
        <v>1330</v>
      </c>
      <c r="B974" s="168" t="s">
        <v>26</v>
      </c>
      <c r="C974" s="169">
        <v>37.589248660000003</v>
      </c>
      <c r="D974" s="169">
        <v>127.00737762</v>
      </c>
    </row>
    <row r="975" spans="1:4" ht="14.4">
      <c r="A975" s="167" t="s">
        <v>1329</v>
      </c>
      <c r="B975" s="168" t="s">
        <v>26</v>
      </c>
      <c r="C975" s="169">
        <v>37.600288390000003</v>
      </c>
      <c r="D975" s="169">
        <v>127.01370239000001</v>
      </c>
    </row>
    <row r="976" spans="1:4" ht="14.4">
      <c r="A976" s="167" t="s">
        <v>1328</v>
      </c>
      <c r="B976" s="168" t="s">
        <v>26</v>
      </c>
      <c r="C976" s="169">
        <v>37.608978270000001</v>
      </c>
      <c r="D976" s="169">
        <v>127.02024840999999</v>
      </c>
    </row>
    <row r="977" spans="1:4" ht="14.4">
      <c r="A977" s="167" t="s">
        <v>1359</v>
      </c>
      <c r="B977" s="168" t="s">
        <v>26</v>
      </c>
      <c r="C977" s="169">
        <v>37.607105259999997</v>
      </c>
      <c r="D977" s="169">
        <v>127.02149962999999</v>
      </c>
    </row>
    <row r="978" spans="1:4" ht="14.4">
      <c r="A978" s="167" t="s">
        <v>1202</v>
      </c>
      <c r="B978" s="168" t="s">
        <v>26</v>
      </c>
      <c r="C978" s="169">
        <v>37.604751589999999</v>
      </c>
      <c r="D978" s="169">
        <v>127.02275847999999</v>
      </c>
    </row>
    <row r="979" spans="1:4" ht="14.4">
      <c r="A979" s="167" t="s">
        <v>1204</v>
      </c>
      <c r="B979" s="168" t="s">
        <v>26</v>
      </c>
      <c r="C979" s="169">
        <v>37.623828889999999</v>
      </c>
      <c r="D979" s="169">
        <v>127.05020141999999</v>
      </c>
    </row>
    <row r="980" spans="1:4" ht="14.4">
      <c r="A980" s="167" t="s">
        <v>498</v>
      </c>
      <c r="B980" s="168" t="s">
        <v>26</v>
      </c>
      <c r="C980" s="169">
        <v>37.5794487</v>
      </c>
      <c r="D980" s="169">
        <v>127.02419281</v>
      </c>
    </row>
    <row r="981" spans="1:4" ht="14.4">
      <c r="A981" s="167" t="s">
        <v>1203</v>
      </c>
      <c r="B981" s="168" t="s">
        <v>26</v>
      </c>
      <c r="C981" s="169">
        <v>37.583881380000001</v>
      </c>
      <c r="D981" s="169">
        <v>127.01709747</v>
      </c>
    </row>
    <row r="982" spans="1:4" ht="14.4">
      <c r="A982" s="167" t="s">
        <v>1331</v>
      </c>
      <c r="B982" s="168" t="s">
        <v>26</v>
      </c>
      <c r="C982" s="169">
        <v>37.600830080000001</v>
      </c>
      <c r="D982" s="169">
        <v>127.02355194</v>
      </c>
    </row>
    <row r="983" spans="1:4" ht="14.4">
      <c r="A983" s="167" t="s">
        <v>1332</v>
      </c>
      <c r="B983" s="168" t="s">
        <v>26</v>
      </c>
      <c r="C983" s="169">
        <v>37.5907135</v>
      </c>
      <c r="D983" s="169">
        <v>127.03619385</v>
      </c>
    </row>
    <row r="984" spans="1:4" ht="14.4">
      <c r="A984" s="167" t="s">
        <v>493</v>
      </c>
      <c r="B984" s="168" t="s">
        <v>26</v>
      </c>
      <c r="C984" s="169">
        <v>37.588699339999998</v>
      </c>
      <c r="D984" s="169">
        <v>127.01891327</v>
      </c>
    </row>
    <row r="985" spans="1:4" ht="14.4">
      <c r="A985" s="167" t="s">
        <v>494</v>
      </c>
      <c r="B985" s="168" t="s">
        <v>26</v>
      </c>
      <c r="C985" s="169">
        <v>37.612071989999997</v>
      </c>
      <c r="D985" s="169">
        <v>127.00813293</v>
      </c>
    </row>
    <row r="986" spans="1:4" ht="14.4">
      <c r="A986" s="167" t="s">
        <v>483</v>
      </c>
      <c r="B986" s="168" t="s">
        <v>26</v>
      </c>
      <c r="C986" s="169">
        <v>37.60478973</v>
      </c>
      <c r="D986" s="169">
        <v>127.01058197</v>
      </c>
    </row>
    <row r="987" spans="1:4" ht="14.4">
      <c r="A987" s="167" t="s">
        <v>1356</v>
      </c>
      <c r="B987" s="168" t="s">
        <v>26</v>
      </c>
      <c r="C987" s="169">
        <v>37.619800570000002</v>
      </c>
      <c r="D987" s="169">
        <v>127.04509735000001</v>
      </c>
    </row>
    <row r="988" spans="1:4" ht="14.4">
      <c r="A988" s="167" t="s">
        <v>27</v>
      </c>
      <c r="B988" s="168" t="s">
        <v>26</v>
      </c>
      <c r="C988" s="169">
        <v>37.603096010000002</v>
      </c>
      <c r="D988" s="169">
        <v>127.01350403000001</v>
      </c>
    </row>
    <row r="989" spans="1:4" ht="14.4">
      <c r="A989" s="167" t="s">
        <v>478</v>
      </c>
      <c r="B989" s="168" t="s">
        <v>26</v>
      </c>
      <c r="C989" s="169">
        <v>37.592967989999998</v>
      </c>
      <c r="D989" s="169">
        <v>127.00223541</v>
      </c>
    </row>
    <row r="990" spans="1:4" ht="14.4">
      <c r="A990" s="167" t="s">
        <v>1333</v>
      </c>
      <c r="B990" s="168" t="s">
        <v>26</v>
      </c>
      <c r="C990" s="169">
        <v>37.585197450000003</v>
      </c>
      <c r="D990" s="169">
        <v>127.01966858</v>
      </c>
    </row>
    <row r="991" spans="1:4" ht="14.4">
      <c r="A991" s="167" t="s">
        <v>488</v>
      </c>
      <c r="B991" s="168" t="s">
        <v>26</v>
      </c>
      <c r="C991" s="169">
        <v>37.583751679999999</v>
      </c>
      <c r="D991" s="169">
        <v>127.02194977000001</v>
      </c>
    </row>
    <row r="992" spans="1:4" ht="14.4">
      <c r="A992" s="167" t="s">
        <v>1334</v>
      </c>
      <c r="B992" s="168" t="s">
        <v>26</v>
      </c>
      <c r="C992" s="169">
        <v>37.590171810000001</v>
      </c>
      <c r="D992" s="169">
        <v>127.00408935999999</v>
      </c>
    </row>
    <row r="993" spans="1:4" ht="14.4">
      <c r="A993" s="167" t="s">
        <v>497</v>
      </c>
      <c r="B993" s="168" t="s">
        <v>26</v>
      </c>
      <c r="C993" s="169">
        <v>37.5933609</v>
      </c>
      <c r="D993" s="169">
        <v>126.9990921</v>
      </c>
    </row>
    <row r="994" spans="1:4" ht="14.4">
      <c r="A994" s="167" t="s">
        <v>1335</v>
      </c>
      <c r="B994" s="168" t="s">
        <v>26</v>
      </c>
      <c r="C994" s="169">
        <v>37.599719999999998</v>
      </c>
      <c r="D994" s="169">
        <v>127.04038239</v>
      </c>
    </row>
    <row r="995" spans="1:4" ht="14.4">
      <c r="A995" s="167" t="s">
        <v>1337</v>
      </c>
      <c r="B995" s="168" t="s">
        <v>26</v>
      </c>
      <c r="C995" s="169">
        <v>37.60404587</v>
      </c>
      <c r="D995" s="169">
        <v>127.0226593</v>
      </c>
    </row>
    <row r="996" spans="1:4" ht="14.4">
      <c r="A996" s="167" t="s">
        <v>1336</v>
      </c>
      <c r="B996" s="168" t="s">
        <v>26</v>
      </c>
      <c r="C996" s="169">
        <v>37.591480259999997</v>
      </c>
      <c r="D996" s="169">
        <v>127.02010344999999</v>
      </c>
    </row>
    <row r="997" spans="1:4" ht="14.4">
      <c r="A997" s="167" t="s">
        <v>499</v>
      </c>
      <c r="B997" s="168" t="s">
        <v>26</v>
      </c>
      <c r="C997" s="169">
        <v>37.60913086</v>
      </c>
      <c r="D997" s="169">
        <v>127.0300293</v>
      </c>
    </row>
    <row r="998" spans="1:4" ht="14.4">
      <c r="A998" s="167" t="s">
        <v>1339</v>
      </c>
      <c r="B998" s="168" t="s">
        <v>26</v>
      </c>
      <c r="C998" s="169">
        <v>37.594539640000001</v>
      </c>
      <c r="D998" s="169">
        <v>126.99520874</v>
      </c>
    </row>
    <row r="999" spans="1:4" ht="14.4">
      <c r="A999" s="167" t="s">
        <v>1340</v>
      </c>
      <c r="B999" s="168" t="s">
        <v>26</v>
      </c>
      <c r="C999" s="169">
        <v>37.586444849999999</v>
      </c>
      <c r="D999" s="169">
        <v>127.03160095</v>
      </c>
    </row>
    <row r="1000" spans="1:4" ht="14.4">
      <c r="A1000" s="167" t="s">
        <v>1338</v>
      </c>
      <c r="B1000" s="168" t="s">
        <v>26</v>
      </c>
      <c r="C1000" s="169">
        <v>37.602291110000003</v>
      </c>
      <c r="D1000" s="169">
        <v>127.03897858000001</v>
      </c>
    </row>
    <row r="1001" spans="1:4" ht="14.4">
      <c r="A1001" s="167" t="s">
        <v>1360</v>
      </c>
      <c r="B1001" s="168" t="s">
        <v>26</v>
      </c>
      <c r="C1001" s="169">
        <v>37.603908539999999</v>
      </c>
      <c r="D1001" s="169">
        <v>127.0373764</v>
      </c>
    </row>
    <row r="1002" spans="1:4" ht="14.4">
      <c r="A1002" s="167" t="s">
        <v>1205</v>
      </c>
      <c r="B1002" s="168" t="s">
        <v>26</v>
      </c>
      <c r="C1002" s="169">
        <v>37.59732056</v>
      </c>
      <c r="D1002" s="169">
        <v>127.04380798</v>
      </c>
    </row>
    <row r="1003" spans="1:4" ht="14.4">
      <c r="A1003" s="167" t="s">
        <v>1206</v>
      </c>
      <c r="B1003" s="168" t="s">
        <v>26</v>
      </c>
      <c r="C1003" s="169">
        <v>37.603958130000002</v>
      </c>
      <c r="D1003" s="169">
        <v>127.04534149</v>
      </c>
    </row>
    <row r="1004" spans="1:4" ht="14.4">
      <c r="A1004" s="167" t="s">
        <v>1362</v>
      </c>
      <c r="B1004" s="168" t="s">
        <v>26</v>
      </c>
      <c r="C1004" s="169">
        <v>37.609359740000002</v>
      </c>
      <c r="D1004" s="169">
        <v>127.01817321999999</v>
      </c>
    </row>
    <row r="1005" spans="1:4" ht="14.4">
      <c r="A1005" s="167" t="s">
        <v>1341</v>
      </c>
      <c r="B1005" s="168" t="s">
        <v>26</v>
      </c>
      <c r="C1005" s="169">
        <v>37.601085660000003</v>
      </c>
      <c r="D1005" s="169">
        <v>127.04123688</v>
      </c>
    </row>
    <row r="1006" spans="1:4" ht="14.4">
      <c r="A1006" s="167" t="s">
        <v>1342</v>
      </c>
      <c r="B1006" s="168" t="s">
        <v>26</v>
      </c>
      <c r="C1006" s="169">
        <v>37.614784239999999</v>
      </c>
      <c r="D1006" s="169">
        <v>127.06700134</v>
      </c>
    </row>
    <row r="1007" spans="1:4" ht="14.4">
      <c r="A1007" s="167" t="s">
        <v>1344</v>
      </c>
      <c r="B1007" s="168" t="s">
        <v>26</v>
      </c>
      <c r="C1007" s="169">
        <v>37.608535770000003</v>
      </c>
      <c r="D1007" s="169">
        <v>127.03639221</v>
      </c>
    </row>
    <row r="1008" spans="1:4" ht="14.4">
      <c r="A1008" s="167" t="s">
        <v>1208</v>
      </c>
      <c r="B1008" s="168" t="s">
        <v>26</v>
      </c>
      <c r="C1008" s="169">
        <v>37.592826840000001</v>
      </c>
      <c r="D1008" s="169">
        <v>127.01628875999999</v>
      </c>
    </row>
    <row r="1009" spans="1:4" ht="14.4">
      <c r="A1009" s="167" t="s">
        <v>1207</v>
      </c>
      <c r="B1009" s="168" t="s">
        <v>26</v>
      </c>
      <c r="C1009" s="169">
        <v>37.592365260000001</v>
      </c>
      <c r="D1009" s="169">
        <v>127.01628875999999</v>
      </c>
    </row>
    <row r="1010" spans="1:4" ht="14.4">
      <c r="A1010" s="167" t="s">
        <v>1343</v>
      </c>
      <c r="B1010" s="168" t="s">
        <v>26</v>
      </c>
      <c r="C1010" s="169">
        <v>37.59415817</v>
      </c>
      <c r="D1010" s="169">
        <v>127.01896667</v>
      </c>
    </row>
    <row r="1011" spans="1:4" ht="14.4">
      <c r="A1011" s="167" t="s">
        <v>484</v>
      </c>
      <c r="B1011" s="168" t="s">
        <v>26</v>
      </c>
      <c r="C1011" s="169">
        <v>37.590881349999997</v>
      </c>
      <c r="D1011" s="169">
        <v>127.01170349</v>
      </c>
    </row>
    <row r="1012" spans="1:4" ht="14.4">
      <c r="A1012" s="167" t="s">
        <v>1345</v>
      </c>
      <c r="B1012" s="168" t="s">
        <v>26</v>
      </c>
      <c r="C1012" s="169">
        <v>37.606460570000003</v>
      </c>
      <c r="D1012" s="169">
        <v>127.06162261999999</v>
      </c>
    </row>
    <row r="1013" spans="1:4" ht="14.4">
      <c r="A1013" s="167" t="s">
        <v>506</v>
      </c>
      <c r="B1013" s="168" t="s">
        <v>26</v>
      </c>
      <c r="C1013" s="169">
        <v>37.617012019999997</v>
      </c>
      <c r="D1013" s="169">
        <v>127.05616759999999</v>
      </c>
    </row>
    <row r="1014" spans="1:4" ht="14.4">
      <c r="A1014" s="167" t="s">
        <v>1346</v>
      </c>
      <c r="B1014" s="168" t="s">
        <v>26</v>
      </c>
      <c r="C1014" s="169">
        <v>37.597099299999996</v>
      </c>
      <c r="D1014" s="169">
        <v>127.02262878000001</v>
      </c>
    </row>
    <row r="1015" spans="1:4" ht="14.4">
      <c r="A1015" s="167" t="s">
        <v>507</v>
      </c>
      <c r="B1015" s="168" t="s">
        <v>26</v>
      </c>
      <c r="C1015" s="169">
        <v>37.598026279999999</v>
      </c>
      <c r="D1015" s="169">
        <v>127.02140808</v>
      </c>
    </row>
    <row r="1016" spans="1:4" ht="14.4">
      <c r="A1016" s="167" t="s">
        <v>1209</v>
      </c>
      <c r="B1016" s="168" t="s">
        <v>26</v>
      </c>
      <c r="C1016" s="169">
        <v>37.602416990000002</v>
      </c>
      <c r="D1016" s="169">
        <v>127.01971435999999</v>
      </c>
    </row>
    <row r="1017" spans="1:4" ht="14.4">
      <c r="A1017" s="167" t="s">
        <v>1363</v>
      </c>
      <c r="B1017" s="168" t="s">
        <v>26</v>
      </c>
      <c r="C1017" s="169">
        <v>37.618179320000003</v>
      </c>
      <c r="D1017" s="169">
        <v>127.05183411</v>
      </c>
    </row>
    <row r="1018" spans="1:4" ht="14.4">
      <c r="A1018" s="167" t="s">
        <v>1361</v>
      </c>
      <c r="B1018" s="168" t="s">
        <v>26</v>
      </c>
      <c r="C1018" s="169">
        <v>37.618442539999997</v>
      </c>
      <c r="D1018" s="169">
        <v>127.05145263999999</v>
      </c>
    </row>
    <row r="1019" spans="1:4" ht="14.4">
      <c r="A1019" s="167" t="s">
        <v>1347</v>
      </c>
      <c r="B1019" s="168" t="s">
        <v>28</v>
      </c>
      <c r="C1019" s="169">
        <v>37.614738459999998</v>
      </c>
      <c r="D1019" s="169">
        <v>127.07636261</v>
      </c>
    </row>
    <row r="1020" spans="1:4" ht="14.4">
      <c r="A1020" s="167" t="s">
        <v>520</v>
      </c>
      <c r="B1020" s="168" t="s">
        <v>28</v>
      </c>
      <c r="C1020" s="169">
        <v>37.600070950000003</v>
      </c>
      <c r="D1020" s="169">
        <v>127.10233307</v>
      </c>
    </row>
    <row r="1021" spans="1:4" ht="14.4">
      <c r="A1021" s="167" t="s">
        <v>1210</v>
      </c>
      <c r="B1021" s="168" t="s">
        <v>28</v>
      </c>
      <c r="C1021" s="169">
        <v>37.594249730000001</v>
      </c>
      <c r="D1021" s="169">
        <v>127.07657623</v>
      </c>
    </row>
    <row r="1022" spans="1:4" ht="14.4">
      <c r="A1022" s="167" t="s">
        <v>1349</v>
      </c>
      <c r="B1022" s="168" t="s">
        <v>28</v>
      </c>
      <c r="C1022" s="169">
        <v>37.595298769999999</v>
      </c>
      <c r="D1022" s="169">
        <v>127.08003235</v>
      </c>
    </row>
    <row r="1023" spans="1:4" ht="14.4">
      <c r="A1023" s="167" t="s">
        <v>1348</v>
      </c>
      <c r="B1023" s="168" t="s">
        <v>28</v>
      </c>
      <c r="C1023" s="169">
        <v>37.599098210000001</v>
      </c>
      <c r="D1023" s="169">
        <v>127.09294891</v>
      </c>
    </row>
    <row r="1024" spans="1:4" ht="14.4">
      <c r="A1024" s="167" t="s">
        <v>1352</v>
      </c>
      <c r="B1024" s="168" t="s">
        <v>28</v>
      </c>
      <c r="C1024" s="169">
        <v>37.606250760000002</v>
      </c>
      <c r="D1024" s="169">
        <v>127.10826874</v>
      </c>
    </row>
    <row r="1025" spans="1:4" ht="14.4">
      <c r="A1025" s="167" t="s">
        <v>1351</v>
      </c>
      <c r="B1025" s="168" t="s">
        <v>28</v>
      </c>
      <c r="C1025" s="169">
        <v>37.611511229999998</v>
      </c>
      <c r="D1025" s="169">
        <v>127.07788849000001</v>
      </c>
    </row>
    <row r="1026" spans="1:4" ht="14.4">
      <c r="A1026" s="167" t="s">
        <v>1350</v>
      </c>
      <c r="B1026" s="168" t="s">
        <v>28</v>
      </c>
      <c r="C1026" s="169">
        <v>37.610721589999997</v>
      </c>
      <c r="D1026" s="169">
        <v>127.0774765</v>
      </c>
    </row>
    <row r="1027" spans="1:4" ht="14.4">
      <c r="A1027" s="167" t="s">
        <v>1353</v>
      </c>
      <c r="B1027" s="168" t="s">
        <v>28</v>
      </c>
      <c r="C1027" s="169">
        <v>37.577781680000001</v>
      </c>
      <c r="D1027" s="169">
        <v>127.09018707</v>
      </c>
    </row>
    <row r="1028" spans="1:4" ht="14.4">
      <c r="A1028" s="167" t="s">
        <v>1364</v>
      </c>
      <c r="B1028" s="168" t="s">
        <v>28</v>
      </c>
      <c r="C1028" s="169">
        <v>37.592540739999997</v>
      </c>
      <c r="D1028" s="169">
        <v>127.08673859</v>
      </c>
    </row>
    <row r="1029" spans="1:4" ht="14.4">
      <c r="A1029" s="167" t="s">
        <v>508</v>
      </c>
      <c r="B1029" s="168" t="s">
        <v>28</v>
      </c>
      <c r="C1029" s="169">
        <v>37.590961460000003</v>
      </c>
      <c r="D1029" s="169">
        <v>127.08706665</v>
      </c>
    </row>
    <row r="1030" spans="1:4" ht="14.4">
      <c r="A1030" s="167" t="s">
        <v>1238</v>
      </c>
      <c r="B1030" s="168" t="s">
        <v>28</v>
      </c>
      <c r="C1030" s="169">
        <v>37.617561340000002</v>
      </c>
      <c r="D1030" s="169">
        <v>127.09030914</v>
      </c>
    </row>
    <row r="1031" spans="1:4" ht="14.4">
      <c r="A1031" s="167" t="s">
        <v>1239</v>
      </c>
      <c r="B1031" s="168" t="s">
        <v>28</v>
      </c>
      <c r="C1031" s="169">
        <v>37.58162308</v>
      </c>
      <c r="D1031" s="169">
        <v>127.08851624</v>
      </c>
    </row>
    <row r="1032" spans="1:4" ht="14.4">
      <c r="A1032" s="167" t="s">
        <v>1240</v>
      </c>
      <c r="B1032" s="168" t="s">
        <v>28</v>
      </c>
      <c r="C1032" s="169">
        <v>37.59521866</v>
      </c>
      <c r="D1032" s="169">
        <v>127.08599854000001</v>
      </c>
    </row>
    <row r="1033" spans="1:4" ht="14.4">
      <c r="A1033" s="167" t="s">
        <v>511</v>
      </c>
      <c r="B1033" s="168" t="s">
        <v>28</v>
      </c>
      <c r="C1033" s="169">
        <v>37.617439269999998</v>
      </c>
      <c r="D1033" s="169">
        <v>127.10901642</v>
      </c>
    </row>
    <row r="1034" spans="1:4" ht="14.4">
      <c r="A1034" s="167" t="s">
        <v>1242</v>
      </c>
      <c r="B1034" s="168" t="s">
        <v>28</v>
      </c>
      <c r="C1034" s="169">
        <v>37.613945010000002</v>
      </c>
      <c r="D1034" s="169">
        <v>127.09770202999999</v>
      </c>
    </row>
    <row r="1035" spans="1:4" ht="14.4">
      <c r="A1035" s="167" t="s">
        <v>1241</v>
      </c>
      <c r="B1035" s="168" t="s">
        <v>28</v>
      </c>
      <c r="C1035" s="169">
        <v>37.612461089999996</v>
      </c>
      <c r="D1035" s="169">
        <v>127.1033783</v>
      </c>
    </row>
    <row r="1036" spans="1:4" ht="14.4">
      <c r="A1036" s="167" t="s">
        <v>1211</v>
      </c>
      <c r="B1036" s="168" t="s">
        <v>28</v>
      </c>
      <c r="C1036" s="169">
        <v>37.620098110000001</v>
      </c>
      <c r="D1036" s="169">
        <v>127.10646057</v>
      </c>
    </row>
    <row r="1037" spans="1:4" ht="14.4">
      <c r="A1037" s="167" t="s">
        <v>1389</v>
      </c>
      <c r="B1037" s="168" t="s">
        <v>28</v>
      </c>
      <c r="C1037" s="169">
        <v>37.6063118</v>
      </c>
      <c r="D1037" s="169">
        <v>127.10774231000001</v>
      </c>
    </row>
    <row r="1038" spans="1:4" ht="14.4">
      <c r="A1038" s="167" t="s">
        <v>1390</v>
      </c>
      <c r="B1038" s="168" t="s">
        <v>28</v>
      </c>
      <c r="C1038" s="169">
        <v>37.587459559999999</v>
      </c>
      <c r="D1038" s="169">
        <v>127.09597015</v>
      </c>
    </row>
    <row r="1039" spans="1:4" ht="14.4">
      <c r="A1039" s="167" t="s">
        <v>1212</v>
      </c>
      <c r="B1039" s="168" t="s">
        <v>28</v>
      </c>
      <c r="C1039" s="169">
        <v>37.573589320000004</v>
      </c>
      <c r="D1039" s="169">
        <v>127.08682251</v>
      </c>
    </row>
    <row r="1040" spans="1:4" ht="14.4">
      <c r="A1040" s="167" t="s">
        <v>1392</v>
      </c>
      <c r="B1040" s="168" t="s">
        <v>28</v>
      </c>
      <c r="C1040" s="169">
        <v>37.574298859999999</v>
      </c>
      <c r="D1040" s="169">
        <v>127.08691406</v>
      </c>
    </row>
    <row r="1041" spans="1:4" ht="14.4">
      <c r="A1041" s="167" t="s">
        <v>509</v>
      </c>
      <c r="B1041" s="168" t="s">
        <v>28</v>
      </c>
      <c r="C1041" s="169">
        <v>37.616024019999998</v>
      </c>
      <c r="D1041" s="169">
        <v>127.08596802</v>
      </c>
    </row>
    <row r="1042" spans="1:4" ht="14.4">
      <c r="A1042" s="167" t="s">
        <v>502</v>
      </c>
      <c r="B1042" s="168" t="s">
        <v>28</v>
      </c>
      <c r="C1042" s="169">
        <v>37.599956509999998</v>
      </c>
      <c r="D1042" s="169">
        <v>127.08000183</v>
      </c>
    </row>
    <row r="1043" spans="1:4" ht="14.4">
      <c r="A1043" s="167" t="s">
        <v>512</v>
      </c>
      <c r="B1043" s="168" t="s">
        <v>28</v>
      </c>
      <c r="C1043" s="169">
        <v>37.606151580000002</v>
      </c>
      <c r="D1043" s="169">
        <v>127.09259796000001</v>
      </c>
    </row>
    <row r="1044" spans="1:4" ht="14.4">
      <c r="A1044" s="167" t="s">
        <v>1393</v>
      </c>
      <c r="B1044" s="168" t="s">
        <v>28</v>
      </c>
      <c r="C1044" s="169">
        <v>37.606498719999998</v>
      </c>
      <c r="D1044" s="169">
        <v>127.09545135</v>
      </c>
    </row>
    <row r="1045" spans="1:4" ht="14.4">
      <c r="A1045" s="167" t="s">
        <v>1394</v>
      </c>
      <c r="B1045" s="168" t="s">
        <v>28</v>
      </c>
      <c r="C1045" s="169">
        <v>37.602077479999998</v>
      </c>
      <c r="D1045" s="169">
        <v>127.07958221</v>
      </c>
    </row>
    <row r="1046" spans="1:4" ht="14.4">
      <c r="A1046" s="167" t="s">
        <v>521</v>
      </c>
      <c r="B1046" s="168" t="s">
        <v>28</v>
      </c>
      <c r="C1046" s="169">
        <v>37.608680730000003</v>
      </c>
      <c r="D1046" s="169">
        <v>127.10079193</v>
      </c>
    </row>
    <row r="1047" spans="1:4" ht="14.4">
      <c r="A1047" s="167" t="s">
        <v>513</v>
      </c>
      <c r="B1047" s="168" t="s">
        <v>28</v>
      </c>
      <c r="C1047" s="169">
        <v>37.608100890000003</v>
      </c>
      <c r="D1047" s="169">
        <v>127.10118103000001</v>
      </c>
    </row>
    <row r="1048" spans="1:4" ht="14.4">
      <c r="A1048" s="167" t="s">
        <v>503</v>
      </c>
      <c r="B1048" s="168" t="s">
        <v>28</v>
      </c>
      <c r="C1048" s="169">
        <v>37.583419800000001</v>
      </c>
      <c r="D1048" s="169">
        <v>127.07992554</v>
      </c>
    </row>
    <row r="1049" spans="1:4" ht="14.4">
      <c r="A1049" s="167" t="s">
        <v>1395</v>
      </c>
      <c r="B1049" s="168" t="s">
        <v>28</v>
      </c>
      <c r="C1049" s="169">
        <v>37.616168979999998</v>
      </c>
      <c r="D1049" s="169">
        <v>127.09348297</v>
      </c>
    </row>
    <row r="1050" spans="1:4" ht="14.4">
      <c r="A1050" s="167" t="s">
        <v>1396</v>
      </c>
      <c r="B1050" s="168" t="s">
        <v>28</v>
      </c>
      <c r="C1050" s="169">
        <v>37.58637238</v>
      </c>
      <c r="D1050" s="169">
        <v>127.08007050000001</v>
      </c>
    </row>
    <row r="1051" spans="1:4" ht="14.4">
      <c r="A1051" s="167" t="s">
        <v>523</v>
      </c>
      <c r="B1051" s="168" t="s">
        <v>28</v>
      </c>
      <c r="C1051" s="169">
        <v>37.616710660000003</v>
      </c>
      <c r="D1051" s="169">
        <v>127.11073303000001</v>
      </c>
    </row>
    <row r="1052" spans="1:4" ht="14.4">
      <c r="A1052" s="167" t="s">
        <v>1139</v>
      </c>
      <c r="B1052" s="168" t="s">
        <v>28</v>
      </c>
      <c r="C1052" s="169">
        <v>37.598590850000001</v>
      </c>
      <c r="D1052" s="169">
        <v>127.07981873</v>
      </c>
    </row>
    <row r="1053" spans="1:4" ht="14.4">
      <c r="A1053" s="167" t="s">
        <v>510</v>
      </c>
      <c r="B1053" s="168" t="s">
        <v>28</v>
      </c>
      <c r="C1053" s="169">
        <v>37.57402802</v>
      </c>
      <c r="D1053" s="169">
        <v>127.08054352000001</v>
      </c>
    </row>
    <row r="1054" spans="1:4" ht="14.4">
      <c r="A1054" s="167" t="s">
        <v>514</v>
      </c>
      <c r="B1054" s="168" t="s">
        <v>28</v>
      </c>
      <c r="C1054" s="169">
        <v>37.579940800000003</v>
      </c>
      <c r="D1054" s="169">
        <v>127.07939911</v>
      </c>
    </row>
    <row r="1055" spans="1:4" ht="14.4">
      <c r="A1055" s="167" t="s">
        <v>1398</v>
      </c>
      <c r="B1055" s="168" t="s">
        <v>28</v>
      </c>
      <c r="C1055" s="169">
        <v>37.591300959999998</v>
      </c>
      <c r="D1055" s="169">
        <v>127.0803299</v>
      </c>
    </row>
    <row r="1056" spans="1:4" ht="14.4">
      <c r="A1056" s="167" t="s">
        <v>1397</v>
      </c>
      <c r="B1056" s="168" t="s">
        <v>28</v>
      </c>
      <c r="C1056" s="169">
        <v>37.58890152</v>
      </c>
      <c r="D1056" s="169">
        <v>127.08728026999999</v>
      </c>
    </row>
    <row r="1057" spans="1:4" ht="14.4">
      <c r="A1057" s="167" t="s">
        <v>1400</v>
      </c>
      <c r="B1057" s="168" t="s">
        <v>28</v>
      </c>
      <c r="C1057" s="169">
        <v>37.59732056</v>
      </c>
      <c r="D1057" s="169">
        <v>127.08979797000001</v>
      </c>
    </row>
    <row r="1058" spans="1:4" ht="14.4">
      <c r="A1058" s="167" t="s">
        <v>1401</v>
      </c>
      <c r="B1058" s="168" t="s">
        <v>28</v>
      </c>
      <c r="C1058" s="169">
        <v>37.596557619999999</v>
      </c>
      <c r="D1058" s="169">
        <v>127.08583831999999</v>
      </c>
    </row>
    <row r="1059" spans="1:4" ht="14.4">
      <c r="A1059" s="167" t="s">
        <v>1399</v>
      </c>
      <c r="B1059" s="168" t="s">
        <v>28</v>
      </c>
      <c r="C1059" s="169">
        <v>37.619636540000002</v>
      </c>
      <c r="D1059" s="169">
        <v>127.08504486</v>
      </c>
    </row>
    <row r="1060" spans="1:4" ht="14.4">
      <c r="A1060" s="167" t="s">
        <v>515</v>
      </c>
      <c r="B1060" s="168" t="s">
        <v>28</v>
      </c>
      <c r="C1060" s="169">
        <v>37.592758179999997</v>
      </c>
      <c r="D1060" s="169">
        <v>127.07266998</v>
      </c>
    </row>
    <row r="1061" spans="1:4" ht="14.4">
      <c r="A1061" s="167" t="s">
        <v>504</v>
      </c>
      <c r="B1061" s="168" t="s">
        <v>28</v>
      </c>
      <c r="C1061" s="169">
        <v>37.585655209999999</v>
      </c>
      <c r="D1061" s="169">
        <v>127.07505035</v>
      </c>
    </row>
    <row r="1062" spans="1:4" ht="14.4">
      <c r="A1062" s="167" t="s">
        <v>516</v>
      </c>
      <c r="B1062" s="168" t="s">
        <v>28</v>
      </c>
      <c r="C1062" s="169">
        <v>37.604602810000003</v>
      </c>
      <c r="D1062" s="169">
        <v>127.10925293</v>
      </c>
    </row>
    <row r="1063" spans="1:4" ht="14.4">
      <c r="A1063" s="167" t="s">
        <v>1365</v>
      </c>
      <c r="B1063" s="168" t="s">
        <v>28</v>
      </c>
      <c r="C1063" s="169">
        <v>37.607349399999997</v>
      </c>
      <c r="D1063" s="169">
        <v>127.07859039</v>
      </c>
    </row>
    <row r="1064" spans="1:4" ht="14.4">
      <c r="A1064" s="167" t="s">
        <v>1402</v>
      </c>
      <c r="B1064" s="168" t="s">
        <v>28</v>
      </c>
      <c r="C1064" s="169">
        <v>37.596328739999997</v>
      </c>
      <c r="D1064" s="169">
        <v>127.08589935000001</v>
      </c>
    </row>
    <row r="1065" spans="1:4" ht="14.4">
      <c r="A1065" s="167" t="s">
        <v>890</v>
      </c>
      <c r="B1065" s="168" t="s">
        <v>28</v>
      </c>
      <c r="C1065" s="169">
        <v>37.595111850000002</v>
      </c>
      <c r="D1065" s="169">
        <v>127.10032654</v>
      </c>
    </row>
    <row r="1066" spans="1:4" ht="14.4">
      <c r="A1066" s="167" t="s">
        <v>517</v>
      </c>
      <c r="B1066" s="168" t="s">
        <v>28</v>
      </c>
      <c r="C1066" s="169">
        <v>37.589759829999998</v>
      </c>
      <c r="D1066" s="169">
        <v>127.09323883</v>
      </c>
    </row>
    <row r="1067" spans="1:4" ht="14.4">
      <c r="A1067" s="167" t="s">
        <v>522</v>
      </c>
      <c r="B1067" s="168" t="s">
        <v>28</v>
      </c>
      <c r="C1067" s="169">
        <v>37.59733963</v>
      </c>
      <c r="D1067" s="169">
        <v>127.09308624000001</v>
      </c>
    </row>
    <row r="1068" spans="1:4" ht="14.4">
      <c r="A1068" s="167" t="s">
        <v>1403</v>
      </c>
      <c r="B1068" s="168" t="s">
        <v>28</v>
      </c>
      <c r="C1068" s="169">
        <v>37.580348970000003</v>
      </c>
      <c r="D1068" s="169">
        <v>127.09265137</v>
      </c>
    </row>
    <row r="1069" spans="1:4" ht="14.4">
      <c r="A1069" s="167" t="s">
        <v>518</v>
      </c>
      <c r="B1069" s="168" t="s">
        <v>28</v>
      </c>
      <c r="C1069" s="169">
        <v>37.593853000000003</v>
      </c>
      <c r="D1069" s="169">
        <v>127.07507323999999</v>
      </c>
    </row>
    <row r="1070" spans="1:4" ht="14.4">
      <c r="A1070" s="167" t="s">
        <v>1406</v>
      </c>
      <c r="B1070" s="168" t="s">
        <v>28</v>
      </c>
      <c r="C1070" s="169">
        <v>37.593868260000001</v>
      </c>
      <c r="D1070" s="169">
        <v>127.07652283</v>
      </c>
    </row>
    <row r="1071" spans="1:4" ht="14.4">
      <c r="A1071" s="167" t="s">
        <v>519</v>
      </c>
      <c r="B1071" s="168" t="s">
        <v>28</v>
      </c>
      <c r="C1071" s="169">
        <v>37.574077610000003</v>
      </c>
      <c r="D1071" s="169">
        <v>127.08500671</v>
      </c>
    </row>
    <row r="1072" spans="1:4" ht="14.4">
      <c r="A1072" s="167" t="s">
        <v>1405</v>
      </c>
      <c r="B1072" s="168" t="s">
        <v>28</v>
      </c>
      <c r="C1072" s="169">
        <v>37.603054049999997</v>
      </c>
      <c r="D1072" s="169">
        <v>127.07900238000001</v>
      </c>
    </row>
    <row r="1073" spans="1:4" ht="14.4">
      <c r="A1073" s="167" t="s">
        <v>1404</v>
      </c>
      <c r="B1073" s="168" t="s">
        <v>28</v>
      </c>
      <c r="C1073" s="169">
        <v>37.613147740000002</v>
      </c>
      <c r="D1073" s="169">
        <v>127.10514832</v>
      </c>
    </row>
    <row r="1074" spans="1:4" ht="14.4">
      <c r="A1074" s="167" t="s">
        <v>1407</v>
      </c>
      <c r="B1074" s="168" t="s">
        <v>28</v>
      </c>
      <c r="C1074" s="169">
        <v>37.618824009999997</v>
      </c>
      <c r="D1074" s="169">
        <v>127.08757018999999</v>
      </c>
    </row>
    <row r="1075" spans="1:4" ht="14.4">
      <c r="A1075" s="167" t="s">
        <v>1498</v>
      </c>
      <c r="B1075" s="168" t="s">
        <v>28</v>
      </c>
      <c r="C1075" s="169">
        <v>37.613620760000003</v>
      </c>
      <c r="D1075" s="169">
        <v>127.10115051</v>
      </c>
    </row>
    <row r="1076" spans="1:4" ht="14.4">
      <c r="A1076" s="167" t="s">
        <v>1408</v>
      </c>
      <c r="B1076" s="168" t="s">
        <v>28</v>
      </c>
      <c r="C1076" s="169">
        <v>37.6114769</v>
      </c>
      <c r="D1076" s="169">
        <v>127.07739257999999</v>
      </c>
    </row>
    <row r="1077" spans="1:4" ht="14.4">
      <c r="A1077" s="167" t="s">
        <v>1410</v>
      </c>
      <c r="B1077" s="168" t="s">
        <v>28</v>
      </c>
      <c r="C1077" s="169">
        <v>37.609821320000002</v>
      </c>
      <c r="D1077" s="169">
        <v>127.07813263</v>
      </c>
    </row>
    <row r="1078" spans="1:4" ht="14.4">
      <c r="A1078" s="167" t="s">
        <v>1411</v>
      </c>
      <c r="B1078" s="168" t="s">
        <v>28</v>
      </c>
      <c r="C1078" s="169">
        <v>37.605201719999997</v>
      </c>
      <c r="D1078" s="169">
        <v>127.07858276</v>
      </c>
    </row>
    <row r="1079" spans="1:4" ht="14.4">
      <c r="A1079" s="167" t="s">
        <v>1409</v>
      </c>
      <c r="B1079" s="168" t="s">
        <v>28</v>
      </c>
      <c r="C1079" s="169">
        <v>37.615352629999997</v>
      </c>
      <c r="D1079" s="169">
        <v>127.07849121</v>
      </c>
    </row>
    <row r="1080" spans="1:4" ht="14.4">
      <c r="A1080" s="167" t="s">
        <v>1412</v>
      </c>
      <c r="B1080" s="168" t="s">
        <v>28</v>
      </c>
      <c r="C1080" s="169">
        <v>37.604084010000001</v>
      </c>
      <c r="D1080" s="169">
        <v>127.07923126</v>
      </c>
    </row>
    <row r="1081" spans="1:4" ht="14.4">
      <c r="A1081" s="167" t="s">
        <v>1366</v>
      </c>
      <c r="B1081" s="168" t="s">
        <v>28</v>
      </c>
      <c r="C1081" s="169">
        <v>37.594890589999999</v>
      </c>
      <c r="D1081" s="169">
        <v>127.07495117000001</v>
      </c>
    </row>
    <row r="1082" spans="1:4" ht="14.4">
      <c r="A1082" s="167" t="s">
        <v>501</v>
      </c>
      <c r="B1082" s="168" t="s">
        <v>28</v>
      </c>
      <c r="C1082" s="169">
        <v>37.595813749999998</v>
      </c>
      <c r="D1082" s="169">
        <v>127.08283996999999</v>
      </c>
    </row>
    <row r="1083" spans="1:4" ht="14.4">
      <c r="A1083" s="167" t="s">
        <v>1414</v>
      </c>
      <c r="B1083" s="168" t="s">
        <v>28</v>
      </c>
      <c r="C1083" s="169">
        <v>37.575984949999999</v>
      </c>
      <c r="D1083" s="169">
        <v>127.07960509999999</v>
      </c>
    </row>
    <row r="1084" spans="1:4" ht="14.4">
      <c r="A1084" s="167" t="s">
        <v>1415</v>
      </c>
      <c r="B1084" s="168" t="s">
        <v>28</v>
      </c>
      <c r="C1084" s="169">
        <v>37.598327640000001</v>
      </c>
      <c r="D1084" s="169">
        <v>127.09226990000001</v>
      </c>
    </row>
    <row r="1085" spans="1:4" ht="14.4">
      <c r="A1085" s="167" t="s">
        <v>1413</v>
      </c>
      <c r="B1085" s="168" t="s">
        <v>28</v>
      </c>
      <c r="C1085" s="169">
        <v>37.581054690000002</v>
      </c>
      <c r="D1085" s="169">
        <v>127.08209229000001</v>
      </c>
    </row>
    <row r="1086" spans="1:4" ht="14.4">
      <c r="A1086" s="167" t="s">
        <v>1416</v>
      </c>
      <c r="B1086" s="168" t="s">
        <v>28</v>
      </c>
      <c r="C1086" s="169">
        <v>37.581111909999997</v>
      </c>
      <c r="D1086" s="169">
        <v>127.08010101000001</v>
      </c>
    </row>
    <row r="1087" spans="1:4" ht="14.4">
      <c r="A1087" s="167" t="s">
        <v>1500</v>
      </c>
      <c r="B1087" s="168" t="s">
        <v>29</v>
      </c>
      <c r="C1087" s="169">
        <v>37.626079560000001</v>
      </c>
      <c r="D1087" s="169">
        <v>127.02648163000001</v>
      </c>
    </row>
    <row r="1088" spans="1:4" ht="14.4">
      <c r="A1088" s="167" t="s">
        <v>1501</v>
      </c>
      <c r="B1088" s="168" t="s">
        <v>29</v>
      </c>
      <c r="C1088" s="169">
        <v>37.639263149999998</v>
      </c>
      <c r="D1088" s="169">
        <v>127.02672577</v>
      </c>
    </row>
    <row r="1089" spans="1:4" ht="14.4">
      <c r="A1089" s="167" t="s">
        <v>1419</v>
      </c>
      <c r="B1089" s="168" t="s">
        <v>29</v>
      </c>
      <c r="C1089" s="169">
        <v>37.62415695</v>
      </c>
      <c r="D1089" s="169">
        <v>127.01862335</v>
      </c>
    </row>
    <row r="1090" spans="1:4" ht="14.4">
      <c r="A1090" s="167" t="s">
        <v>1417</v>
      </c>
      <c r="B1090" s="168" t="s">
        <v>29</v>
      </c>
      <c r="C1090" s="169">
        <v>37.640327450000001</v>
      </c>
      <c r="D1090" s="169">
        <v>127.01335907000001</v>
      </c>
    </row>
    <row r="1091" spans="1:4" ht="14.4">
      <c r="A1091" s="167" t="s">
        <v>1418</v>
      </c>
      <c r="B1091" s="168" t="s">
        <v>29</v>
      </c>
      <c r="C1091" s="169">
        <v>37.634376529999997</v>
      </c>
      <c r="D1091" s="169">
        <v>127.03575134</v>
      </c>
    </row>
    <row r="1092" spans="1:4" ht="14.4">
      <c r="A1092" s="167" t="s">
        <v>1499</v>
      </c>
      <c r="B1092" s="168" t="s">
        <v>29</v>
      </c>
      <c r="C1092" s="169">
        <v>37.633716579999998</v>
      </c>
      <c r="D1092" s="169">
        <v>127.03551483</v>
      </c>
    </row>
    <row r="1093" spans="1:4" ht="14.4">
      <c r="A1093" s="167" t="s">
        <v>1368</v>
      </c>
      <c r="B1093" s="168" t="s">
        <v>29</v>
      </c>
      <c r="C1093" s="169">
        <v>37.631122589999997</v>
      </c>
      <c r="D1093" s="169">
        <v>127.03603363000001</v>
      </c>
    </row>
    <row r="1094" spans="1:4" ht="14.4">
      <c r="A1094" s="167" t="s">
        <v>536</v>
      </c>
      <c r="B1094" s="168" t="s">
        <v>29</v>
      </c>
      <c r="C1094" s="169">
        <v>37.644737239999998</v>
      </c>
      <c r="D1094" s="169">
        <v>127.02656555</v>
      </c>
    </row>
    <row r="1095" spans="1:4" ht="14.4">
      <c r="A1095" s="167" t="s">
        <v>538</v>
      </c>
      <c r="B1095" s="168" t="s">
        <v>29</v>
      </c>
      <c r="C1095" s="169">
        <v>37.639671329999999</v>
      </c>
      <c r="D1095" s="169">
        <v>127.02519989</v>
      </c>
    </row>
    <row r="1096" spans="1:4" ht="14.4">
      <c r="A1096" s="167" t="s">
        <v>1369</v>
      </c>
      <c r="B1096" s="168" t="s">
        <v>29</v>
      </c>
      <c r="C1096" s="169">
        <v>37.638805390000002</v>
      </c>
      <c r="D1096" s="169">
        <v>127.02835846000001</v>
      </c>
    </row>
    <row r="1097" spans="1:4" ht="14.4">
      <c r="A1097" s="167" t="s">
        <v>1420</v>
      </c>
      <c r="B1097" s="168" t="s">
        <v>29</v>
      </c>
      <c r="C1097" s="169">
        <v>37.618286130000001</v>
      </c>
      <c r="D1097" s="169">
        <v>127.02404785</v>
      </c>
    </row>
    <row r="1098" spans="1:4" ht="14.4">
      <c r="A1098" s="167" t="s">
        <v>1421</v>
      </c>
      <c r="B1098" s="168" t="s">
        <v>29</v>
      </c>
      <c r="C1098" s="169">
        <v>37.638587950000002</v>
      </c>
      <c r="D1098" s="169">
        <v>127.01590729</v>
      </c>
    </row>
    <row r="1099" spans="1:4" ht="14.4">
      <c r="A1099" s="167" t="s">
        <v>1367</v>
      </c>
      <c r="B1099" s="168" t="s">
        <v>29</v>
      </c>
      <c r="C1099" s="169">
        <v>37.643085480000003</v>
      </c>
      <c r="D1099" s="169">
        <v>127.01616669000001</v>
      </c>
    </row>
    <row r="1100" spans="1:4" ht="14.4">
      <c r="A1100" s="167" t="s">
        <v>1502</v>
      </c>
      <c r="B1100" s="168" t="s">
        <v>29</v>
      </c>
      <c r="C1100" s="169">
        <v>37.645450590000003</v>
      </c>
      <c r="D1100" s="169">
        <v>127.01561737</v>
      </c>
    </row>
    <row r="1101" spans="1:4" ht="14.4">
      <c r="A1101" s="167" t="s">
        <v>552</v>
      </c>
      <c r="B1101" s="168" t="s">
        <v>29</v>
      </c>
      <c r="C1101" s="169">
        <v>37.639862059999999</v>
      </c>
      <c r="D1101" s="169">
        <v>127.022789</v>
      </c>
    </row>
    <row r="1102" spans="1:4" ht="14.4">
      <c r="A1102" s="167" t="s">
        <v>1503</v>
      </c>
      <c r="B1102" s="168" t="s">
        <v>29</v>
      </c>
      <c r="C1102" s="169">
        <v>37.654472349999999</v>
      </c>
      <c r="D1102" s="169">
        <v>127.01275635</v>
      </c>
    </row>
    <row r="1103" spans="1:4" ht="14.4">
      <c r="A1103" s="167" t="s">
        <v>1424</v>
      </c>
      <c r="B1103" s="168" t="s">
        <v>29</v>
      </c>
      <c r="C1103" s="169">
        <v>37.627140050000001</v>
      </c>
      <c r="D1103" s="169">
        <v>127.02669525</v>
      </c>
    </row>
    <row r="1104" spans="1:4" ht="14.4">
      <c r="A1104" s="167" t="s">
        <v>1422</v>
      </c>
      <c r="B1104" s="168" t="s">
        <v>29</v>
      </c>
      <c r="C1104" s="169">
        <v>37.641738889999999</v>
      </c>
      <c r="D1104" s="169">
        <v>127.02462769</v>
      </c>
    </row>
    <row r="1105" spans="1:4" ht="14.4">
      <c r="A1105" s="167" t="s">
        <v>1423</v>
      </c>
      <c r="B1105" s="168" t="s">
        <v>29</v>
      </c>
      <c r="C1105" s="169">
        <v>37.627334589999997</v>
      </c>
      <c r="D1105" s="169">
        <v>127.02605438000001</v>
      </c>
    </row>
    <row r="1106" spans="1:4" ht="14.4">
      <c r="A1106" s="167" t="s">
        <v>1427</v>
      </c>
      <c r="B1106" s="168" t="s">
        <v>29</v>
      </c>
      <c r="C1106" s="169">
        <v>37.615036009999997</v>
      </c>
      <c r="D1106" s="169">
        <v>127.02069855000001</v>
      </c>
    </row>
    <row r="1107" spans="1:4" ht="14.4">
      <c r="A1107" s="167" t="s">
        <v>1426</v>
      </c>
      <c r="B1107" s="168" t="s">
        <v>29</v>
      </c>
      <c r="C1107" s="169">
        <v>37.630180359999997</v>
      </c>
      <c r="D1107" s="169">
        <v>127.02490997</v>
      </c>
    </row>
    <row r="1108" spans="1:4" ht="14.4">
      <c r="A1108" s="167" t="s">
        <v>529</v>
      </c>
      <c r="B1108" s="168" t="s">
        <v>29</v>
      </c>
      <c r="C1108" s="169">
        <v>37.643550869999999</v>
      </c>
      <c r="D1108" s="169">
        <v>127.0223465</v>
      </c>
    </row>
    <row r="1109" spans="1:4" ht="14.4">
      <c r="A1109" s="167" t="s">
        <v>1425</v>
      </c>
      <c r="B1109" s="168" t="s">
        <v>29</v>
      </c>
      <c r="C1109" s="169">
        <v>37.613956450000003</v>
      </c>
      <c r="D1109" s="169">
        <v>127.03025055000001</v>
      </c>
    </row>
    <row r="1110" spans="1:4" ht="14.4">
      <c r="A1110" s="167" t="s">
        <v>1504</v>
      </c>
      <c r="B1110" s="168" t="s">
        <v>29</v>
      </c>
      <c r="C1110" s="169">
        <v>37.626354220000003</v>
      </c>
      <c r="D1110" s="169">
        <v>127.04744719999999</v>
      </c>
    </row>
    <row r="1111" spans="1:4" ht="14.4">
      <c r="A1111" s="167" t="s">
        <v>1505</v>
      </c>
      <c r="B1111" s="168" t="s">
        <v>29</v>
      </c>
      <c r="C1111" s="169">
        <v>37.629917140000003</v>
      </c>
      <c r="D1111" s="169">
        <v>127.04091644</v>
      </c>
    </row>
    <row r="1112" spans="1:4" ht="14.4">
      <c r="A1112" s="167" t="s">
        <v>1428</v>
      </c>
      <c r="B1112" s="168" t="s">
        <v>29</v>
      </c>
      <c r="C1112" s="169">
        <v>37.636291499999999</v>
      </c>
      <c r="D1112" s="169">
        <v>127.02337645999999</v>
      </c>
    </row>
    <row r="1113" spans="1:4" ht="14.4">
      <c r="A1113" s="167" t="s">
        <v>1506</v>
      </c>
      <c r="B1113" s="168" t="s">
        <v>29</v>
      </c>
      <c r="C1113" s="169">
        <v>37.636260989999997</v>
      </c>
      <c r="D1113" s="169">
        <v>127.03217316</v>
      </c>
    </row>
    <row r="1114" spans="1:4" ht="14.4">
      <c r="A1114" s="167" t="s">
        <v>548</v>
      </c>
      <c r="B1114" s="168" t="s">
        <v>29</v>
      </c>
      <c r="C1114" s="169">
        <v>37.663665770000001</v>
      </c>
      <c r="D1114" s="169">
        <v>127.01242827999999</v>
      </c>
    </row>
    <row r="1115" spans="1:4" ht="14.4">
      <c r="A1115" s="167" t="s">
        <v>541</v>
      </c>
      <c r="B1115" s="168" t="s">
        <v>29</v>
      </c>
      <c r="C1115" s="169">
        <v>37.65615845</v>
      </c>
      <c r="D1115" s="169">
        <v>127.01313782</v>
      </c>
    </row>
    <row r="1116" spans="1:4" ht="14.4">
      <c r="A1116" s="167" t="s">
        <v>1429</v>
      </c>
      <c r="B1116" s="168" t="s">
        <v>29</v>
      </c>
      <c r="C1116" s="169">
        <v>37.649673460000002</v>
      </c>
      <c r="D1116" s="169">
        <v>127.01345062</v>
      </c>
    </row>
    <row r="1117" spans="1:4" ht="14.4">
      <c r="A1117" s="167" t="s">
        <v>539</v>
      </c>
      <c r="B1117" s="168" t="s">
        <v>29</v>
      </c>
      <c r="C1117" s="169">
        <v>37.641670230000003</v>
      </c>
      <c r="D1117" s="169">
        <v>127.01688385</v>
      </c>
    </row>
    <row r="1118" spans="1:4" ht="14.4">
      <c r="A1118" s="167" t="s">
        <v>30</v>
      </c>
      <c r="B1118" s="168" t="s">
        <v>29</v>
      </c>
      <c r="C1118" s="169">
        <v>37.626529689999998</v>
      </c>
      <c r="D1118" s="169">
        <v>127.01805878</v>
      </c>
    </row>
    <row r="1119" spans="1:4" ht="14.4">
      <c r="A1119" s="167" t="s">
        <v>546</v>
      </c>
      <c r="B1119" s="168" t="s">
        <v>29</v>
      </c>
      <c r="C1119" s="169">
        <v>37.621551510000003</v>
      </c>
      <c r="D1119" s="169">
        <v>127.02037048</v>
      </c>
    </row>
    <row r="1120" spans="1:4" ht="14.4">
      <c r="A1120" s="167" t="s">
        <v>1430</v>
      </c>
      <c r="B1120" s="168" t="s">
        <v>29</v>
      </c>
      <c r="C1120" s="169">
        <v>37.630187990000003</v>
      </c>
      <c r="D1120" s="169">
        <v>127.01773833999999</v>
      </c>
    </row>
    <row r="1121" spans="1:4" ht="14.4">
      <c r="A1121" s="167" t="s">
        <v>528</v>
      </c>
      <c r="B1121" s="168" t="s">
        <v>29</v>
      </c>
      <c r="C1121" s="169">
        <v>37.615459440000002</v>
      </c>
      <c r="D1121" s="169">
        <v>127.02970123</v>
      </c>
    </row>
    <row r="1122" spans="1:4" ht="14.4">
      <c r="A1122" s="167" t="s">
        <v>1431</v>
      </c>
      <c r="B1122" s="168" t="s">
        <v>29</v>
      </c>
      <c r="C1122" s="169">
        <v>37.618640900000003</v>
      </c>
      <c r="D1122" s="169">
        <v>127.03623962</v>
      </c>
    </row>
    <row r="1123" spans="1:4" ht="14.4">
      <c r="A1123" s="167" t="s">
        <v>1432</v>
      </c>
      <c r="B1123" s="168" t="s">
        <v>29</v>
      </c>
      <c r="C1123" s="169">
        <v>37.622688289999999</v>
      </c>
      <c r="D1123" s="169">
        <v>127.03781128</v>
      </c>
    </row>
    <row r="1124" spans="1:4" ht="14.4">
      <c r="A1124" s="167" t="s">
        <v>1370</v>
      </c>
      <c r="B1124" s="168" t="s">
        <v>29</v>
      </c>
      <c r="C1124" s="169">
        <v>37.615222930000002</v>
      </c>
      <c r="D1124" s="169">
        <v>127.01850890999999</v>
      </c>
    </row>
    <row r="1125" spans="1:4" ht="14.4">
      <c r="A1125" s="167" t="s">
        <v>537</v>
      </c>
      <c r="B1125" s="168" t="s">
        <v>29</v>
      </c>
      <c r="C1125" s="169">
        <v>37.646862030000001</v>
      </c>
      <c r="D1125" s="169">
        <v>127.00881194999999</v>
      </c>
    </row>
    <row r="1126" spans="1:4" ht="14.4">
      <c r="A1126" s="167" t="s">
        <v>1372</v>
      </c>
      <c r="B1126" s="168" t="s">
        <v>29</v>
      </c>
      <c r="C1126" s="169">
        <v>37.63920212</v>
      </c>
      <c r="D1126" s="169">
        <v>127.02723693999999</v>
      </c>
    </row>
    <row r="1127" spans="1:4" ht="14.4">
      <c r="A1127" s="167" t="s">
        <v>1507</v>
      </c>
      <c r="B1127" s="168" t="s">
        <v>29</v>
      </c>
      <c r="C1127" s="169">
        <v>37.63520432</v>
      </c>
      <c r="D1127" s="169">
        <v>127.03396606</v>
      </c>
    </row>
    <row r="1128" spans="1:4" ht="14.4">
      <c r="A1128" s="167" t="s">
        <v>525</v>
      </c>
      <c r="B1128" s="168" t="s">
        <v>29</v>
      </c>
      <c r="C1128" s="169">
        <v>37.635391239999997</v>
      </c>
      <c r="D1128" s="169">
        <v>127.03455353</v>
      </c>
    </row>
    <row r="1129" spans="1:4" ht="14.4">
      <c r="A1129" s="167" t="s">
        <v>31</v>
      </c>
      <c r="B1129" s="168" t="s">
        <v>29</v>
      </c>
      <c r="C1129" s="169">
        <v>37.632381440000003</v>
      </c>
      <c r="D1129" s="169">
        <v>127.03930664000001</v>
      </c>
    </row>
    <row r="1130" spans="1:4" ht="14.4">
      <c r="A1130" s="167" t="s">
        <v>1433</v>
      </c>
      <c r="B1130" s="168" t="s">
        <v>29</v>
      </c>
      <c r="C1130" s="169">
        <v>37.625526430000001</v>
      </c>
      <c r="D1130" s="169">
        <v>127.037323</v>
      </c>
    </row>
    <row r="1131" spans="1:4" ht="14.4">
      <c r="A1131" s="167" t="s">
        <v>531</v>
      </c>
      <c r="B1131" s="168" t="s">
        <v>29</v>
      </c>
      <c r="C1131" s="169">
        <v>37.619808200000001</v>
      </c>
      <c r="D1131" s="169">
        <v>127.02852631</v>
      </c>
    </row>
    <row r="1132" spans="1:4" ht="14.4">
      <c r="A1132" s="167" t="s">
        <v>1509</v>
      </c>
      <c r="B1132" s="168" t="s">
        <v>29</v>
      </c>
      <c r="C1132" s="169">
        <v>37.64959717</v>
      </c>
      <c r="D1132" s="169">
        <v>127.01384735000001</v>
      </c>
    </row>
    <row r="1133" spans="1:4" ht="14.4">
      <c r="A1133" s="167" t="s">
        <v>540</v>
      </c>
      <c r="B1133" s="168" t="s">
        <v>29</v>
      </c>
      <c r="C1133" s="169">
        <v>37.63561249</v>
      </c>
      <c r="D1133" s="169">
        <v>127.02299499999999</v>
      </c>
    </row>
    <row r="1134" spans="1:4" ht="14.4">
      <c r="A1134" s="167" t="s">
        <v>1508</v>
      </c>
      <c r="B1134" s="168" t="s">
        <v>29</v>
      </c>
      <c r="C1134" s="169">
        <v>37.647933960000003</v>
      </c>
      <c r="D1134" s="169">
        <v>127.01457214</v>
      </c>
    </row>
    <row r="1135" spans="1:4" ht="14.4">
      <c r="A1135" s="167" t="s">
        <v>547</v>
      </c>
      <c r="B1135" s="168" t="s">
        <v>29</v>
      </c>
      <c r="C1135" s="169">
        <v>37.63796997</v>
      </c>
      <c r="D1135" s="169">
        <v>127.02590179000001</v>
      </c>
    </row>
    <row r="1136" spans="1:4" ht="14.4">
      <c r="A1136" s="167" t="s">
        <v>1434</v>
      </c>
      <c r="B1136" s="168" t="s">
        <v>29</v>
      </c>
      <c r="C1136" s="169">
        <v>37.62673187</v>
      </c>
      <c r="D1136" s="169">
        <v>127.03877258</v>
      </c>
    </row>
    <row r="1137" spans="1:4" ht="14.4">
      <c r="A1137" s="167" t="s">
        <v>553</v>
      </c>
      <c r="B1137" s="168" t="s">
        <v>29</v>
      </c>
      <c r="C1137" s="169">
        <v>37.664463040000001</v>
      </c>
      <c r="D1137" s="169">
        <v>127.01184082</v>
      </c>
    </row>
    <row r="1138" spans="1:4" ht="14.4">
      <c r="A1138" s="167" t="s">
        <v>1436</v>
      </c>
      <c r="B1138" s="168" t="s">
        <v>29</v>
      </c>
      <c r="C1138" s="169">
        <v>37.616664890000003</v>
      </c>
      <c r="D1138" s="169">
        <v>127.02210999</v>
      </c>
    </row>
    <row r="1139" spans="1:4" ht="14.4">
      <c r="A1139" s="167" t="s">
        <v>1435</v>
      </c>
      <c r="B1139" s="168" t="s">
        <v>29</v>
      </c>
      <c r="C1139" s="169">
        <v>37.616699220000001</v>
      </c>
      <c r="D1139" s="169">
        <v>127.03049469</v>
      </c>
    </row>
    <row r="1140" spans="1:4" ht="14.4">
      <c r="A1140" s="167" t="s">
        <v>1371</v>
      </c>
      <c r="B1140" s="168" t="s">
        <v>32</v>
      </c>
      <c r="C1140" s="169">
        <v>37.615299219999997</v>
      </c>
      <c r="D1140" s="169">
        <v>127.06446837999999</v>
      </c>
    </row>
    <row r="1141" spans="1:4" ht="14.4">
      <c r="A1141" s="167" t="s">
        <v>550</v>
      </c>
      <c r="B1141" s="168" t="s">
        <v>32</v>
      </c>
      <c r="C1141" s="169">
        <v>37.62266159</v>
      </c>
      <c r="D1141" s="169">
        <v>127.06189728</v>
      </c>
    </row>
    <row r="1142" spans="1:4" ht="14.4">
      <c r="A1142" s="167" t="s">
        <v>549</v>
      </c>
      <c r="B1142" s="168" t="s">
        <v>32</v>
      </c>
      <c r="C1142" s="169">
        <v>37.631622309999997</v>
      </c>
      <c r="D1142" s="169">
        <v>127.06161499</v>
      </c>
    </row>
    <row r="1143" spans="1:4" ht="14.4">
      <c r="A1143" s="167" t="s">
        <v>1437</v>
      </c>
      <c r="B1143" s="168" t="s">
        <v>32</v>
      </c>
      <c r="C1143" s="169">
        <v>37.619171139999999</v>
      </c>
      <c r="D1143" s="169">
        <v>127.07492827999999</v>
      </c>
    </row>
    <row r="1144" spans="1:4" ht="14.4">
      <c r="A1144" s="167" t="s">
        <v>1439</v>
      </c>
      <c r="B1144" s="168" t="s">
        <v>32</v>
      </c>
      <c r="C1144" s="169">
        <v>37.626613620000001</v>
      </c>
      <c r="D1144" s="169">
        <v>127.07275391</v>
      </c>
    </row>
    <row r="1145" spans="1:4" ht="14.4">
      <c r="A1145" s="167" t="s">
        <v>1438</v>
      </c>
      <c r="B1145" s="168" t="s">
        <v>32</v>
      </c>
      <c r="C1145" s="169">
        <v>37.62036896</v>
      </c>
      <c r="D1145" s="169">
        <v>127.08364105</v>
      </c>
    </row>
    <row r="1146" spans="1:4" ht="14.4">
      <c r="A1146" s="167" t="s">
        <v>1440</v>
      </c>
      <c r="B1146" s="168" t="s">
        <v>32</v>
      </c>
      <c r="C1146" s="169">
        <v>37.62994003</v>
      </c>
      <c r="D1146" s="169">
        <v>127.07655334</v>
      </c>
    </row>
    <row r="1147" spans="1:4" ht="14.4">
      <c r="A1147" s="167" t="s">
        <v>1511</v>
      </c>
      <c r="B1147" s="168" t="s">
        <v>32</v>
      </c>
      <c r="C1147" s="169">
        <v>37.635108950000003</v>
      </c>
      <c r="D1147" s="169">
        <v>127.06832885999999</v>
      </c>
    </row>
    <row r="1148" spans="1:4" ht="14.4">
      <c r="A1148" s="167" t="s">
        <v>1510</v>
      </c>
      <c r="B1148" s="168" t="s">
        <v>32</v>
      </c>
      <c r="C1148" s="169">
        <v>37.637149809999997</v>
      </c>
      <c r="D1148" s="169">
        <v>127.06327057</v>
      </c>
    </row>
    <row r="1149" spans="1:4" ht="14.4">
      <c r="A1149" s="167" t="s">
        <v>1373</v>
      </c>
      <c r="B1149" s="168" t="s">
        <v>32</v>
      </c>
      <c r="C1149" s="169">
        <v>37.649021150000003</v>
      </c>
      <c r="D1149" s="169">
        <v>127.07640839</v>
      </c>
    </row>
    <row r="1150" spans="1:4" ht="14.4">
      <c r="A1150" s="167" t="s">
        <v>1573</v>
      </c>
      <c r="B1150" s="168" t="s">
        <v>32</v>
      </c>
      <c r="C1150" s="169">
        <v>37.648208619999998</v>
      </c>
      <c r="D1150" s="169">
        <v>127.07022095000001</v>
      </c>
    </row>
    <row r="1151" spans="1:4" ht="14.4">
      <c r="A1151" s="167" t="s">
        <v>1441</v>
      </c>
      <c r="B1151" s="168" t="s">
        <v>32</v>
      </c>
      <c r="C1151" s="169">
        <v>37.659999849999998</v>
      </c>
      <c r="D1151" s="169">
        <v>127.07296753</v>
      </c>
    </row>
    <row r="1152" spans="1:4" ht="14.4">
      <c r="A1152" s="167" t="s">
        <v>1442</v>
      </c>
      <c r="B1152" s="168" t="s">
        <v>32</v>
      </c>
      <c r="C1152" s="169">
        <v>37.67694092</v>
      </c>
      <c r="D1152" s="169">
        <v>127.05509949</v>
      </c>
    </row>
    <row r="1153" spans="1:4" ht="14.4">
      <c r="A1153" s="167" t="s">
        <v>1443</v>
      </c>
      <c r="B1153" s="168" t="s">
        <v>32</v>
      </c>
      <c r="C1153" s="169">
        <v>37.673618320000003</v>
      </c>
      <c r="D1153" s="169">
        <v>127.05525208</v>
      </c>
    </row>
    <row r="1154" spans="1:4" ht="14.4">
      <c r="A1154" s="167" t="s">
        <v>542</v>
      </c>
      <c r="B1154" s="168" t="s">
        <v>32</v>
      </c>
      <c r="C1154" s="169">
        <v>37.676250459999999</v>
      </c>
      <c r="D1154" s="169">
        <v>127.05550384999999</v>
      </c>
    </row>
    <row r="1155" spans="1:4" ht="14.4">
      <c r="A1155" s="167" t="s">
        <v>1444</v>
      </c>
      <c r="B1155" s="168" t="s">
        <v>32</v>
      </c>
      <c r="C1155" s="169">
        <v>37.668460850000002</v>
      </c>
      <c r="D1155" s="169">
        <v>127.07714844</v>
      </c>
    </row>
    <row r="1156" spans="1:4" ht="14.4">
      <c r="A1156" s="167" t="s">
        <v>1513</v>
      </c>
      <c r="B1156" s="168" t="s">
        <v>32</v>
      </c>
      <c r="C1156" s="169">
        <v>37.672710420000001</v>
      </c>
      <c r="D1156" s="169">
        <v>127.0831604</v>
      </c>
    </row>
    <row r="1157" spans="1:4" ht="14.4">
      <c r="A1157" s="167" t="s">
        <v>1512</v>
      </c>
      <c r="B1157" s="168" t="s">
        <v>32</v>
      </c>
      <c r="C1157" s="169">
        <v>37.649211880000003</v>
      </c>
      <c r="D1157" s="169">
        <v>127.06176757999999</v>
      </c>
    </row>
    <row r="1158" spans="1:4" ht="14.4">
      <c r="A1158" s="167" t="s">
        <v>1445</v>
      </c>
      <c r="B1158" s="168" t="s">
        <v>32</v>
      </c>
      <c r="C1158" s="169">
        <v>37.654701230000001</v>
      </c>
      <c r="D1158" s="169">
        <v>127.06340027</v>
      </c>
    </row>
    <row r="1159" spans="1:4" ht="14.4">
      <c r="A1159" s="167" t="s">
        <v>543</v>
      </c>
      <c r="B1159" s="168" t="s">
        <v>32</v>
      </c>
      <c r="C1159" s="169">
        <v>37.68031311</v>
      </c>
      <c r="D1159" s="169">
        <v>127.05506896999999</v>
      </c>
    </row>
    <row r="1160" spans="1:4" ht="14.4">
      <c r="A1160" s="167" t="s">
        <v>1446</v>
      </c>
      <c r="B1160" s="168" t="s">
        <v>32</v>
      </c>
      <c r="C1160" s="169">
        <v>37.623863219999997</v>
      </c>
      <c r="D1160" s="169">
        <v>127.06848907</v>
      </c>
    </row>
    <row r="1161" spans="1:4" ht="14.4">
      <c r="A1161" s="167" t="s">
        <v>1447</v>
      </c>
      <c r="B1161" s="168" t="s">
        <v>32</v>
      </c>
      <c r="C1161" s="169">
        <v>37.62155533</v>
      </c>
      <c r="D1161" s="169">
        <v>127.06951141</v>
      </c>
    </row>
    <row r="1162" spans="1:4" ht="14.4">
      <c r="A1162" s="167" t="s">
        <v>524</v>
      </c>
      <c r="B1162" s="168" t="s">
        <v>32</v>
      </c>
      <c r="C1162" s="169">
        <v>37.62531662</v>
      </c>
      <c r="D1162" s="169">
        <v>127.08813477</v>
      </c>
    </row>
    <row r="1163" spans="1:4" ht="14.4">
      <c r="A1163" s="167" t="s">
        <v>1448</v>
      </c>
      <c r="B1163" s="168" t="s">
        <v>32</v>
      </c>
      <c r="C1163" s="169">
        <v>37.617366789999998</v>
      </c>
      <c r="D1163" s="169">
        <v>127.07521057</v>
      </c>
    </row>
    <row r="1164" spans="1:4" ht="14.4">
      <c r="A1164" s="167" t="s">
        <v>527</v>
      </c>
      <c r="B1164" s="168" t="s">
        <v>32</v>
      </c>
      <c r="C1164" s="169">
        <v>37.638488770000002</v>
      </c>
      <c r="D1164" s="169">
        <v>127.10790253</v>
      </c>
    </row>
    <row r="1165" spans="1:4" ht="14.4">
      <c r="A1165" s="167" t="s">
        <v>530</v>
      </c>
      <c r="B1165" s="168" t="s">
        <v>32</v>
      </c>
      <c r="C1165" s="169">
        <v>37.639579769999997</v>
      </c>
      <c r="D1165" s="169">
        <v>127.06510161999999</v>
      </c>
    </row>
    <row r="1166" spans="1:4" ht="14.4">
      <c r="A1166" s="167" t="s">
        <v>1450</v>
      </c>
      <c r="B1166" s="168" t="s">
        <v>32</v>
      </c>
      <c r="C1166" s="169">
        <v>37.672374730000001</v>
      </c>
      <c r="D1166" s="169">
        <v>127.05599213000001</v>
      </c>
    </row>
    <row r="1167" spans="1:4" ht="14.4">
      <c r="A1167" s="167" t="s">
        <v>526</v>
      </c>
      <c r="B1167" s="168" t="s">
        <v>32</v>
      </c>
      <c r="C1167" s="169">
        <v>37.680000309999997</v>
      </c>
      <c r="D1167" s="169">
        <v>127.05558014</v>
      </c>
    </row>
    <row r="1168" spans="1:4" ht="14.4">
      <c r="A1168" s="167" t="s">
        <v>534</v>
      </c>
      <c r="B1168" s="168" t="s">
        <v>32</v>
      </c>
      <c r="C1168" s="169">
        <v>37.656200409999997</v>
      </c>
      <c r="D1168" s="169">
        <v>127.06362152</v>
      </c>
    </row>
    <row r="1169" spans="1:4" ht="14.4">
      <c r="A1169" s="167" t="s">
        <v>1449</v>
      </c>
      <c r="B1169" s="168" t="s">
        <v>32</v>
      </c>
      <c r="C1169" s="169">
        <v>37.663791660000001</v>
      </c>
      <c r="D1169" s="169">
        <v>127.07544708</v>
      </c>
    </row>
    <row r="1170" spans="1:4" ht="14.4">
      <c r="A1170" s="167" t="s">
        <v>1451</v>
      </c>
      <c r="B1170" s="168" t="s">
        <v>32</v>
      </c>
      <c r="C1170" s="169">
        <v>37.631111150000002</v>
      </c>
      <c r="D1170" s="169">
        <v>127.07015991</v>
      </c>
    </row>
    <row r="1171" spans="1:4" ht="14.4">
      <c r="A1171" s="167" t="s">
        <v>1514</v>
      </c>
      <c r="B1171" s="168" t="s">
        <v>32</v>
      </c>
      <c r="C1171" s="169">
        <v>37.65501785</v>
      </c>
      <c r="D1171" s="169">
        <v>127.06750488</v>
      </c>
    </row>
    <row r="1172" spans="1:4" ht="14.4">
      <c r="A1172" s="167" t="s">
        <v>532</v>
      </c>
      <c r="B1172" s="168" t="s">
        <v>32</v>
      </c>
      <c r="C1172" s="169">
        <v>37.654048920000001</v>
      </c>
      <c r="D1172" s="169">
        <v>127.05732727</v>
      </c>
    </row>
    <row r="1173" spans="1:4" ht="14.4">
      <c r="A1173" s="167" t="s">
        <v>1452</v>
      </c>
      <c r="B1173" s="168" t="s">
        <v>32</v>
      </c>
      <c r="C1173" s="169">
        <v>37.650329589999998</v>
      </c>
      <c r="D1173" s="169">
        <v>127.07160186999999</v>
      </c>
    </row>
    <row r="1174" spans="1:4" ht="14.4">
      <c r="A1174" s="167" t="s">
        <v>544</v>
      </c>
      <c r="B1174" s="168" t="s">
        <v>32</v>
      </c>
      <c r="C1174" s="169">
        <v>37.642070769999997</v>
      </c>
      <c r="D1174" s="169">
        <v>127.07662200999999</v>
      </c>
    </row>
    <row r="1175" spans="1:4" ht="14.4">
      <c r="A1175" s="167" t="s">
        <v>533</v>
      </c>
      <c r="B1175" s="168" t="s">
        <v>32</v>
      </c>
      <c r="C1175" s="169">
        <v>37.649639129999997</v>
      </c>
      <c r="D1175" s="169">
        <v>127.06560516</v>
      </c>
    </row>
    <row r="1176" spans="1:4" ht="14.4">
      <c r="A1176" s="167" t="s">
        <v>535</v>
      </c>
      <c r="B1176" s="168" t="s">
        <v>32</v>
      </c>
      <c r="C1176" s="169">
        <v>37.654216769999998</v>
      </c>
      <c r="D1176" s="169">
        <v>127.05921173</v>
      </c>
    </row>
    <row r="1177" spans="1:4" ht="14.4">
      <c r="A1177" s="167" t="s">
        <v>1453</v>
      </c>
      <c r="B1177" s="168" t="s">
        <v>32</v>
      </c>
      <c r="C1177" s="169">
        <v>37.61938095</v>
      </c>
      <c r="D1177" s="169">
        <v>127.0578537</v>
      </c>
    </row>
    <row r="1178" spans="1:4" ht="14.4">
      <c r="A1178" s="167" t="s">
        <v>545</v>
      </c>
      <c r="B1178" s="168" t="s">
        <v>32</v>
      </c>
      <c r="C1178" s="169">
        <v>37.649360659999999</v>
      </c>
      <c r="D1178" s="169">
        <v>127.0704422</v>
      </c>
    </row>
    <row r="1179" spans="1:4" ht="14.4">
      <c r="A1179" s="167" t="s">
        <v>569</v>
      </c>
      <c r="B1179" s="168" t="s">
        <v>32</v>
      </c>
      <c r="C1179" s="169">
        <v>37.647335050000002</v>
      </c>
      <c r="D1179" s="169">
        <v>127.07642365</v>
      </c>
    </row>
    <row r="1180" spans="1:4" ht="14.4">
      <c r="A1180" s="167" t="s">
        <v>571</v>
      </c>
      <c r="B1180" s="168" t="s">
        <v>32</v>
      </c>
      <c r="C1180" s="169">
        <v>37.655780790000001</v>
      </c>
      <c r="D1180" s="169">
        <v>127.07177734</v>
      </c>
    </row>
    <row r="1181" spans="1:4" ht="14.4">
      <c r="A1181" s="167" t="s">
        <v>559</v>
      </c>
      <c r="B1181" s="168" t="s">
        <v>32</v>
      </c>
      <c r="C1181" s="169">
        <v>37.654499049999998</v>
      </c>
      <c r="D1181" s="169">
        <v>127.0743866</v>
      </c>
    </row>
    <row r="1182" spans="1:4" ht="14.4">
      <c r="A1182" s="167" t="s">
        <v>1454</v>
      </c>
      <c r="B1182" s="168" t="s">
        <v>32</v>
      </c>
      <c r="C1182" s="169">
        <v>37.645507809999998</v>
      </c>
      <c r="D1182" s="169">
        <v>127.06325531</v>
      </c>
    </row>
    <row r="1183" spans="1:4" ht="14.4">
      <c r="A1183" s="167" t="s">
        <v>1455</v>
      </c>
      <c r="B1183" s="168" t="s">
        <v>32</v>
      </c>
      <c r="C1183" s="169">
        <v>37.643527980000002</v>
      </c>
      <c r="D1183" s="169">
        <v>127.06522369</v>
      </c>
    </row>
    <row r="1184" spans="1:4" ht="14.4">
      <c r="A1184" s="167" t="s">
        <v>1456</v>
      </c>
      <c r="B1184" s="168" t="s">
        <v>32</v>
      </c>
      <c r="C1184" s="169">
        <v>37.643409730000002</v>
      </c>
      <c r="D1184" s="169">
        <v>127.07183838</v>
      </c>
    </row>
    <row r="1185" spans="1:4" ht="14.4">
      <c r="A1185" s="167" t="s">
        <v>554</v>
      </c>
      <c r="B1185" s="168" t="s">
        <v>32</v>
      </c>
      <c r="C1185" s="169">
        <v>37.629348749999998</v>
      </c>
      <c r="D1185" s="169">
        <v>127.05482483</v>
      </c>
    </row>
    <row r="1186" spans="1:4" ht="14.4">
      <c r="A1186" s="167" t="s">
        <v>1457</v>
      </c>
      <c r="B1186" s="168" t="s">
        <v>32</v>
      </c>
      <c r="C1186" s="169">
        <v>37.688598630000001</v>
      </c>
      <c r="D1186" s="169">
        <v>127.05340576</v>
      </c>
    </row>
    <row r="1187" spans="1:4" ht="14.4">
      <c r="A1187" s="167" t="s">
        <v>1460</v>
      </c>
      <c r="B1187" s="168" t="s">
        <v>32</v>
      </c>
      <c r="C1187" s="169">
        <v>37.653976440000001</v>
      </c>
      <c r="D1187" s="169">
        <v>127.06097412</v>
      </c>
    </row>
    <row r="1188" spans="1:4" ht="14.4">
      <c r="A1188" s="167" t="s">
        <v>1461</v>
      </c>
      <c r="B1188" s="168" t="s">
        <v>32</v>
      </c>
      <c r="C1188" s="169">
        <v>37.65354919</v>
      </c>
      <c r="D1188" s="169">
        <v>127.05808258</v>
      </c>
    </row>
    <row r="1189" spans="1:4" ht="14.4">
      <c r="A1189" s="167" t="s">
        <v>1458</v>
      </c>
      <c r="B1189" s="168" t="s">
        <v>32</v>
      </c>
      <c r="C1189" s="169">
        <v>37.626941680000002</v>
      </c>
      <c r="D1189" s="169">
        <v>127.05513000000001</v>
      </c>
    </row>
    <row r="1190" spans="1:4" ht="14.4">
      <c r="A1190" s="167" t="s">
        <v>1459</v>
      </c>
      <c r="B1190" s="168" t="s">
        <v>32</v>
      </c>
      <c r="C1190" s="169">
        <v>37.623165129999997</v>
      </c>
      <c r="D1190" s="169">
        <v>127.09049988</v>
      </c>
    </row>
    <row r="1191" spans="1:4" ht="14.4">
      <c r="A1191" s="167" t="s">
        <v>1463</v>
      </c>
      <c r="B1191" s="168" t="s">
        <v>32</v>
      </c>
      <c r="C1191" s="169">
        <v>37.6484375</v>
      </c>
      <c r="D1191" s="169">
        <v>127.06444550000001</v>
      </c>
    </row>
    <row r="1192" spans="1:4" ht="14.4">
      <c r="A1192" s="167" t="s">
        <v>572</v>
      </c>
      <c r="B1192" s="168" t="s">
        <v>32</v>
      </c>
      <c r="C1192" s="169">
        <v>37.642829900000002</v>
      </c>
      <c r="D1192" s="169">
        <v>127.10666655999999</v>
      </c>
    </row>
    <row r="1193" spans="1:4" ht="14.4">
      <c r="A1193" s="167" t="s">
        <v>1462</v>
      </c>
      <c r="B1193" s="168" t="s">
        <v>32</v>
      </c>
      <c r="C1193" s="169">
        <v>37.64265442</v>
      </c>
      <c r="D1193" s="169">
        <v>127.10838318</v>
      </c>
    </row>
    <row r="1194" spans="1:4" ht="14.4">
      <c r="A1194" s="167" t="s">
        <v>1464</v>
      </c>
      <c r="B1194" s="168" t="s">
        <v>32</v>
      </c>
      <c r="C1194" s="169">
        <v>37.645801540000001</v>
      </c>
      <c r="D1194" s="169">
        <v>127.08226012999999</v>
      </c>
    </row>
    <row r="1195" spans="1:4" ht="14.4">
      <c r="A1195" s="167" t="s">
        <v>1515</v>
      </c>
      <c r="B1195" s="168" t="s">
        <v>32</v>
      </c>
      <c r="C1195" s="169">
        <v>37.65745544</v>
      </c>
      <c r="D1195" s="169">
        <v>127.07554626</v>
      </c>
    </row>
    <row r="1196" spans="1:4" ht="14.4">
      <c r="A1196" s="167" t="s">
        <v>1465</v>
      </c>
      <c r="B1196" s="168" t="s">
        <v>32</v>
      </c>
      <c r="C1196" s="169">
        <v>37.650459290000001</v>
      </c>
      <c r="D1196" s="169">
        <v>127.08088684000001</v>
      </c>
    </row>
    <row r="1197" spans="1:4" ht="14.4">
      <c r="A1197" s="167" t="s">
        <v>1466</v>
      </c>
      <c r="B1197" s="168" t="s">
        <v>32</v>
      </c>
      <c r="C1197" s="169">
        <v>37.61832047</v>
      </c>
      <c r="D1197" s="169">
        <v>127.07563019</v>
      </c>
    </row>
    <row r="1198" spans="1:4" ht="14.4">
      <c r="A1198" s="167" t="s">
        <v>1516</v>
      </c>
      <c r="B1198" s="168" t="s">
        <v>32</v>
      </c>
      <c r="C1198" s="169">
        <v>37.648189539999997</v>
      </c>
      <c r="D1198" s="169">
        <v>127.08048248</v>
      </c>
    </row>
    <row r="1199" spans="1:4" ht="14.4">
      <c r="A1199" s="167" t="s">
        <v>1517</v>
      </c>
      <c r="B1199" s="168" t="s">
        <v>32</v>
      </c>
      <c r="C1199" s="169">
        <v>37.661140439999997</v>
      </c>
      <c r="D1199" s="169">
        <v>127.05805205999999</v>
      </c>
    </row>
    <row r="1200" spans="1:4" ht="14.4">
      <c r="A1200" s="167" t="s">
        <v>1467</v>
      </c>
      <c r="B1200" s="168" t="s">
        <v>32</v>
      </c>
      <c r="C1200" s="169">
        <v>37.665660860000003</v>
      </c>
      <c r="D1200" s="169">
        <v>127.05729675000001</v>
      </c>
    </row>
    <row r="1201" spans="1:4" ht="14.4">
      <c r="A1201" s="167" t="s">
        <v>1469</v>
      </c>
      <c r="B1201" s="168" t="s">
        <v>32</v>
      </c>
      <c r="C1201" s="169">
        <v>37.665248869999999</v>
      </c>
      <c r="D1201" s="169">
        <v>127.05789185</v>
      </c>
    </row>
    <row r="1202" spans="1:4" ht="14.4">
      <c r="A1202" s="167" t="s">
        <v>1468</v>
      </c>
      <c r="B1202" s="168" t="s">
        <v>32</v>
      </c>
      <c r="C1202" s="169">
        <v>37.657730100000002</v>
      </c>
      <c r="D1202" s="169">
        <v>127.05931090999999</v>
      </c>
    </row>
    <row r="1203" spans="1:4" ht="14.4">
      <c r="A1203" s="167" t="s">
        <v>557</v>
      </c>
      <c r="B1203" s="168" t="s">
        <v>32</v>
      </c>
      <c r="C1203" s="169">
        <v>37.66070938</v>
      </c>
      <c r="D1203" s="169">
        <v>127.06533051</v>
      </c>
    </row>
    <row r="1204" spans="1:4" ht="14.4">
      <c r="A1204" s="167" t="s">
        <v>1470</v>
      </c>
      <c r="B1204" s="168" t="s">
        <v>32</v>
      </c>
      <c r="C1204" s="169">
        <v>37.66418839</v>
      </c>
      <c r="D1204" s="169">
        <v>127.06600951999999</v>
      </c>
    </row>
    <row r="1205" spans="1:4" ht="14.4">
      <c r="A1205" s="167" t="s">
        <v>573</v>
      </c>
      <c r="B1205" s="168" t="s">
        <v>32</v>
      </c>
      <c r="C1205" s="169">
        <v>37.628189089999999</v>
      </c>
      <c r="D1205" s="169">
        <v>127.08210754</v>
      </c>
    </row>
    <row r="1206" spans="1:4" ht="14.4">
      <c r="A1206" s="167" t="s">
        <v>1471</v>
      </c>
      <c r="B1206" s="168" t="s">
        <v>32</v>
      </c>
      <c r="C1206" s="169">
        <v>37.686450960000002</v>
      </c>
      <c r="D1206" s="169">
        <v>127.05283356</v>
      </c>
    </row>
    <row r="1207" spans="1:4" ht="14.4">
      <c r="A1207" s="167" t="s">
        <v>1518</v>
      </c>
      <c r="B1207" s="168" t="s">
        <v>32</v>
      </c>
      <c r="C1207" s="169">
        <v>37.650249479999999</v>
      </c>
      <c r="D1207" s="169">
        <v>127.05715179000001</v>
      </c>
    </row>
    <row r="1208" spans="1:4" ht="14.4">
      <c r="A1208" s="167" t="s">
        <v>1472</v>
      </c>
      <c r="B1208" s="168" t="s">
        <v>33</v>
      </c>
      <c r="C1208" s="169">
        <v>37.645820620000002</v>
      </c>
      <c r="D1208" s="169">
        <v>127.05042267</v>
      </c>
    </row>
    <row r="1209" spans="1:4" ht="14.4">
      <c r="A1209" s="167" t="s">
        <v>1474</v>
      </c>
      <c r="B1209" s="168" t="s">
        <v>33</v>
      </c>
      <c r="C1209" s="169">
        <v>37.689720149999999</v>
      </c>
      <c r="D1209" s="169">
        <v>127.04519653</v>
      </c>
    </row>
    <row r="1210" spans="1:4" ht="14.4">
      <c r="A1210" s="167" t="s">
        <v>1473</v>
      </c>
      <c r="B1210" s="168" t="s">
        <v>33</v>
      </c>
      <c r="C1210" s="169">
        <v>37.669223789999997</v>
      </c>
      <c r="D1210" s="169">
        <v>127.04651642</v>
      </c>
    </row>
    <row r="1211" spans="1:4" ht="14.4">
      <c r="A1211" s="167" t="s">
        <v>565</v>
      </c>
      <c r="B1211" s="168" t="s">
        <v>33</v>
      </c>
      <c r="C1211" s="169">
        <v>37.665664669999998</v>
      </c>
      <c r="D1211" s="169">
        <v>127.0426712</v>
      </c>
    </row>
    <row r="1212" spans="1:4" ht="14.4">
      <c r="A1212" s="167" t="s">
        <v>562</v>
      </c>
      <c r="B1212" s="168" t="s">
        <v>33</v>
      </c>
      <c r="C1212" s="169">
        <v>37.654460909999997</v>
      </c>
      <c r="D1212" s="169">
        <v>127.03851318</v>
      </c>
    </row>
    <row r="1213" spans="1:4" ht="14.4">
      <c r="A1213" s="167" t="s">
        <v>1374</v>
      </c>
      <c r="B1213" s="168" t="s">
        <v>33</v>
      </c>
      <c r="C1213" s="169">
        <v>37.65682983</v>
      </c>
      <c r="D1213" s="169">
        <v>127.03984833</v>
      </c>
    </row>
    <row r="1214" spans="1:4" ht="14.4">
      <c r="A1214" s="167" t="s">
        <v>1475</v>
      </c>
      <c r="B1214" s="168" t="s">
        <v>33</v>
      </c>
      <c r="C1214" s="169">
        <v>37.650127410000003</v>
      </c>
      <c r="D1214" s="169">
        <v>127.03534698</v>
      </c>
    </row>
    <row r="1215" spans="1:4" ht="14.4">
      <c r="A1215" s="167" t="s">
        <v>1476</v>
      </c>
      <c r="B1215" s="168" t="s">
        <v>33</v>
      </c>
      <c r="C1215" s="169">
        <v>37.651653289999999</v>
      </c>
      <c r="D1215" s="169">
        <v>127.02848815999999</v>
      </c>
    </row>
    <row r="1216" spans="1:4" ht="14.4">
      <c r="A1216" s="167" t="s">
        <v>1519</v>
      </c>
      <c r="B1216" s="168" t="s">
        <v>33</v>
      </c>
      <c r="C1216" s="169">
        <v>37.644630429999999</v>
      </c>
      <c r="D1216" s="169">
        <v>127.04460907000001</v>
      </c>
    </row>
    <row r="1217" spans="1:4" ht="14.4">
      <c r="A1217" s="167" t="s">
        <v>1520</v>
      </c>
      <c r="B1217" s="168" t="s">
        <v>33</v>
      </c>
      <c r="C1217" s="169">
        <v>37.653179170000001</v>
      </c>
      <c r="D1217" s="169">
        <v>127.01278687</v>
      </c>
    </row>
    <row r="1218" spans="1:4" ht="14.4">
      <c r="A1218" s="167" t="s">
        <v>1477</v>
      </c>
      <c r="B1218" s="168" t="s">
        <v>33</v>
      </c>
      <c r="C1218" s="169">
        <v>37.65420151</v>
      </c>
      <c r="D1218" s="169">
        <v>127.05072783999999</v>
      </c>
    </row>
    <row r="1219" spans="1:4" ht="14.4">
      <c r="A1219" s="167" t="s">
        <v>1478</v>
      </c>
      <c r="B1219" s="168" t="s">
        <v>33</v>
      </c>
      <c r="C1219" s="169">
        <v>37.655708310000001</v>
      </c>
      <c r="D1219" s="169">
        <v>127.05010222999999</v>
      </c>
    </row>
    <row r="1220" spans="1:4" ht="14.4">
      <c r="A1220" s="167" t="s">
        <v>1523</v>
      </c>
      <c r="B1220" s="168" t="s">
        <v>33</v>
      </c>
      <c r="C1220" s="169">
        <v>37.673282620000002</v>
      </c>
      <c r="D1220" s="169">
        <v>127.04399109000001</v>
      </c>
    </row>
    <row r="1221" spans="1:4" ht="14.4">
      <c r="A1221" s="167" t="s">
        <v>1522</v>
      </c>
      <c r="B1221" s="168" t="s">
        <v>33</v>
      </c>
      <c r="C1221" s="169">
        <v>37.668670650000003</v>
      </c>
      <c r="D1221" s="169">
        <v>127.04798126</v>
      </c>
    </row>
    <row r="1222" spans="1:4" ht="14.4">
      <c r="A1222" s="167" t="s">
        <v>1479</v>
      </c>
      <c r="B1222" s="168" t="s">
        <v>33</v>
      </c>
      <c r="C1222" s="169">
        <v>37.653015140000001</v>
      </c>
      <c r="D1222" s="169">
        <v>127.04699707</v>
      </c>
    </row>
    <row r="1223" spans="1:4" ht="14.4">
      <c r="A1223" s="167" t="s">
        <v>1480</v>
      </c>
      <c r="B1223" s="168" t="s">
        <v>33</v>
      </c>
      <c r="C1223" s="169">
        <v>37.657798769999999</v>
      </c>
      <c r="D1223" s="169">
        <v>127.05004882999999</v>
      </c>
    </row>
    <row r="1224" spans="1:4" ht="14.4">
      <c r="A1224" s="167" t="s">
        <v>1481</v>
      </c>
      <c r="B1224" s="168" t="s">
        <v>33</v>
      </c>
      <c r="C1224" s="169">
        <v>37.662078860000001</v>
      </c>
      <c r="D1224" s="169">
        <v>127.02771758999999</v>
      </c>
    </row>
    <row r="1225" spans="1:4" ht="14.4">
      <c r="A1225" s="167" t="s">
        <v>574</v>
      </c>
      <c r="B1225" s="168" t="s">
        <v>33</v>
      </c>
      <c r="C1225" s="169">
        <v>37.647502899999999</v>
      </c>
      <c r="D1225" s="169">
        <v>127.04331207</v>
      </c>
    </row>
    <row r="1226" spans="1:4" ht="14.4">
      <c r="A1226" s="167" t="s">
        <v>1484</v>
      </c>
      <c r="B1226" s="168" t="s">
        <v>33</v>
      </c>
      <c r="C1226" s="169">
        <v>37.65858841</v>
      </c>
      <c r="D1226" s="169">
        <v>127.03520966000001</v>
      </c>
    </row>
    <row r="1227" spans="1:4" ht="14.4">
      <c r="A1227" s="167" t="s">
        <v>1482</v>
      </c>
      <c r="B1227" s="168" t="s">
        <v>33</v>
      </c>
      <c r="C1227" s="169">
        <v>37.678676609999997</v>
      </c>
      <c r="D1227" s="169">
        <v>127.04076385</v>
      </c>
    </row>
    <row r="1228" spans="1:4" ht="14.4">
      <c r="A1228" s="167" t="s">
        <v>1483</v>
      </c>
      <c r="B1228" s="168" t="s">
        <v>33</v>
      </c>
      <c r="C1228" s="169">
        <v>37.677719119999999</v>
      </c>
      <c r="D1228" s="169">
        <v>127.04681395999999</v>
      </c>
    </row>
    <row r="1229" spans="1:4" ht="14.4">
      <c r="A1229" s="167" t="s">
        <v>570</v>
      </c>
      <c r="B1229" s="168" t="s">
        <v>33</v>
      </c>
      <c r="C1229" s="169">
        <v>37.684009549999999</v>
      </c>
      <c r="D1229" s="169">
        <v>127.04579163</v>
      </c>
    </row>
    <row r="1230" spans="1:4" ht="14.4">
      <c r="A1230" s="167" t="s">
        <v>1486</v>
      </c>
      <c r="B1230" s="168" t="s">
        <v>33</v>
      </c>
      <c r="C1230" s="169">
        <v>37.68759155</v>
      </c>
      <c r="D1230" s="169">
        <v>127.04550171</v>
      </c>
    </row>
    <row r="1231" spans="1:4" ht="14.4">
      <c r="A1231" s="167" t="s">
        <v>1485</v>
      </c>
      <c r="B1231" s="168" t="s">
        <v>33</v>
      </c>
      <c r="C1231" s="169">
        <v>37.687629700000002</v>
      </c>
      <c r="D1231" s="169">
        <v>127.04221344</v>
      </c>
    </row>
    <row r="1232" spans="1:4" ht="14.4">
      <c r="A1232" s="167" t="s">
        <v>566</v>
      </c>
      <c r="B1232" s="168" t="s">
        <v>33</v>
      </c>
      <c r="C1232" s="169">
        <v>37.667598720000001</v>
      </c>
      <c r="D1232" s="169">
        <v>127.04299927</v>
      </c>
    </row>
    <row r="1233" spans="1:4" ht="14.4">
      <c r="A1233" s="167" t="s">
        <v>1525</v>
      </c>
      <c r="B1233" s="168" t="s">
        <v>33</v>
      </c>
      <c r="C1233" s="169">
        <v>37.662979129999997</v>
      </c>
      <c r="D1233" s="169">
        <v>127.04193878</v>
      </c>
    </row>
    <row r="1234" spans="1:4" ht="14.4">
      <c r="A1234" s="167" t="s">
        <v>1377</v>
      </c>
      <c r="B1234" s="168" t="s">
        <v>33</v>
      </c>
      <c r="C1234" s="169">
        <v>37.658149719999997</v>
      </c>
      <c r="D1234" s="169">
        <v>127.03266907</v>
      </c>
    </row>
    <row r="1235" spans="1:4" ht="14.4">
      <c r="A1235" s="167" t="s">
        <v>1376</v>
      </c>
      <c r="B1235" s="168" t="s">
        <v>33</v>
      </c>
      <c r="C1235" s="169">
        <v>37.679119110000002</v>
      </c>
      <c r="D1235" s="169">
        <v>127.04498291</v>
      </c>
    </row>
    <row r="1236" spans="1:4" ht="14.4">
      <c r="A1236" s="167" t="s">
        <v>575</v>
      </c>
      <c r="B1236" s="168" t="s">
        <v>33</v>
      </c>
      <c r="C1236" s="169">
        <v>37.652240749999997</v>
      </c>
      <c r="D1236" s="169">
        <v>127.0370636</v>
      </c>
    </row>
    <row r="1237" spans="1:4" ht="14.4">
      <c r="A1237" s="167" t="s">
        <v>1488</v>
      </c>
      <c r="B1237" s="168" t="s">
        <v>33</v>
      </c>
      <c r="C1237" s="169">
        <v>37.639701840000001</v>
      </c>
      <c r="D1237" s="169">
        <v>127.03883362000001</v>
      </c>
    </row>
    <row r="1238" spans="1:4" ht="14.4">
      <c r="A1238" s="167" t="s">
        <v>1524</v>
      </c>
      <c r="B1238" s="168" t="s">
        <v>33</v>
      </c>
      <c r="C1238" s="169">
        <v>37.646308900000001</v>
      </c>
      <c r="D1238" s="169">
        <v>127.05274199999999</v>
      </c>
    </row>
    <row r="1239" spans="1:4" ht="14.4">
      <c r="A1239" s="167" t="s">
        <v>1487</v>
      </c>
      <c r="B1239" s="168" t="s">
        <v>33</v>
      </c>
      <c r="C1239" s="169">
        <v>37.645198819999997</v>
      </c>
      <c r="D1239" s="169">
        <v>127.03298187</v>
      </c>
    </row>
    <row r="1240" spans="1:4" ht="14.4">
      <c r="A1240" s="167" t="s">
        <v>1490</v>
      </c>
      <c r="B1240" s="168" t="s">
        <v>33</v>
      </c>
      <c r="C1240" s="169">
        <v>37.648891450000001</v>
      </c>
      <c r="D1240" s="169">
        <v>127.02301788</v>
      </c>
    </row>
    <row r="1241" spans="1:4" ht="14.4">
      <c r="A1241" s="167" t="s">
        <v>1375</v>
      </c>
      <c r="B1241" s="168" t="s">
        <v>33</v>
      </c>
      <c r="C1241" s="169">
        <v>37.650390620000003</v>
      </c>
      <c r="D1241" s="169">
        <v>127.05219269</v>
      </c>
    </row>
    <row r="1242" spans="1:4" ht="14.4">
      <c r="A1242" s="167" t="s">
        <v>1489</v>
      </c>
      <c r="B1242" s="168" t="s">
        <v>33</v>
      </c>
      <c r="C1242" s="169">
        <v>37.665271760000003</v>
      </c>
      <c r="D1242" s="169">
        <v>127.04314423</v>
      </c>
    </row>
    <row r="1243" spans="1:4" ht="14.4">
      <c r="A1243" s="167" t="s">
        <v>1491</v>
      </c>
      <c r="B1243" s="168" t="s">
        <v>33</v>
      </c>
      <c r="C1243" s="169">
        <v>37.666233060000003</v>
      </c>
      <c r="D1243" s="169">
        <v>127.0433197</v>
      </c>
    </row>
    <row r="1244" spans="1:4" ht="14.4">
      <c r="A1244" s="167" t="s">
        <v>1528</v>
      </c>
      <c r="B1244" s="168" t="s">
        <v>33</v>
      </c>
      <c r="C1244" s="169">
        <v>37.66898346</v>
      </c>
      <c r="D1244" s="169">
        <v>127.04376221</v>
      </c>
    </row>
    <row r="1245" spans="1:4" ht="14.4">
      <c r="A1245" s="167" t="s">
        <v>1527</v>
      </c>
      <c r="B1245" s="168" t="s">
        <v>33</v>
      </c>
      <c r="C1245" s="169">
        <v>37.666271209999998</v>
      </c>
      <c r="D1245" s="169">
        <v>127.04598999</v>
      </c>
    </row>
    <row r="1246" spans="1:4" ht="14.4">
      <c r="A1246" s="167" t="s">
        <v>1387</v>
      </c>
      <c r="B1246" s="168" t="s">
        <v>33</v>
      </c>
      <c r="C1246" s="169">
        <v>37.688266749999997</v>
      </c>
      <c r="D1246" s="169">
        <v>127.04889679</v>
      </c>
    </row>
    <row r="1247" spans="1:4" ht="14.4">
      <c r="A1247" s="167" t="s">
        <v>1388</v>
      </c>
      <c r="B1247" s="168" t="s">
        <v>33</v>
      </c>
      <c r="C1247" s="169">
        <v>37.652122499999997</v>
      </c>
      <c r="D1247" s="169">
        <v>127.04170227</v>
      </c>
    </row>
    <row r="1248" spans="1:4" ht="14.4">
      <c r="A1248" s="167" t="s">
        <v>1526</v>
      </c>
      <c r="B1248" s="168" t="s">
        <v>33</v>
      </c>
      <c r="C1248" s="169">
        <v>37.645481109999999</v>
      </c>
      <c r="D1248" s="169">
        <v>127.04857635</v>
      </c>
    </row>
    <row r="1249" spans="1:4" ht="14.4">
      <c r="A1249" s="167" t="s">
        <v>1581</v>
      </c>
      <c r="B1249" s="168" t="s">
        <v>33</v>
      </c>
      <c r="C1249" s="169">
        <v>37.64689636</v>
      </c>
      <c r="D1249" s="169">
        <v>127.03343201</v>
      </c>
    </row>
    <row r="1250" spans="1:4" ht="14.4">
      <c r="A1250" s="167" t="s">
        <v>1582</v>
      </c>
      <c r="B1250" s="168" t="s">
        <v>33</v>
      </c>
      <c r="C1250" s="169">
        <v>37.651447300000001</v>
      </c>
      <c r="D1250" s="169">
        <v>127.04470825</v>
      </c>
    </row>
    <row r="1251" spans="1:4" ht="14.4">
      <c r="A1251" s="167" t="s">
        <v>1529</v>
      </c>
      <c r="B1251" s="168" t="s">
        <v>33</v>
      </c>
      <c r="C1251" s="169">
        <v>37.655685419999998</v>
      </c>
      <c r="D1251" s="169">
        <v>127.01338196</v>
      </c>
    </row>
    <row r="1252" spans="1:4" ht="14.4">
      <c r="A1252" s="167" t="s">
        <v>1531</v>
      </c>
      <c r="B1252" s="168" t="s">
        <v>33</v>
      </c>
      <c r="C1252" s="169">
        <v>37.657279969999998</v>
      </c>
      <c r="D1252" s="169">
        <v>127.0137558</v>
      </c>
    </row>
    <row r="1253" spans="1:4" ht="14.4">
      <c r="A1253" s="167" t="s">
        <v>1583</v>
      </c>
      <c r="B1253" s="168" t="s">
        <v>33</v>
      </c>
      <c r="C1253" s="169">
        <v>37.677219389999998</v>
      </c>
      <c r="D1253" s="169">
        <v>127.04863739</v>
      </c>
    </row>
    <row r="1254" spans="1:4" ht="14.4">
      <c r="A1254" s="167" t="s">
        <v>568</v>
      </c>
      <c r="B1254" s="168" t="s">
        <v>33</v>
      </c>
      <c r="C1254" s="169">
        <v>37.665622710000001</v>
      </c>
      <c r="D1254" s="169">
        <v>127.03108978</v>
      </c>
    </row>
    <row r="1255" spans="1:4" ht="14.4">
      <c r="A1255" s="167" t="s">
        <v>1530</v>
      </c>
      <c r="B1255" s="168" t="s">
        <v>33</v>
      </c>
      <c r="C1255" s="169">
        <v>37.655338290000003</v>
      </c>
      <c r="D1255" s="169">
        <v>127.04241943</v>
      </c>
    </row>
    <row r="1256" spans="1:4" ht="14.4">
      <c r="A1256" s="167" t="s">
        <v>1378</v>
      </c>
      <c r="B1256" s="168" t="s">
        <v>33</v>
      </c>
      <c r="C1256" s="169">
        <v>37.64966965</v>
      </c>
      <c r="D1256" s="169">
        <v>127.03561401</v>
      </c>
    </row>
    <row r="1257" spans="1:4" ht="14.4">
      <c r="A1257" s="167" t="s">
        <v>1584</v>
      </c>
      <c r="B1257" s="168" t="s">
        <v>33</v>
      </c>
      <c r="C1257" s="169">
        <v>37.662509919999998</v>
      </c>
      <c r="D1257" s="169">
        <v>127.03327942</v>
      </c>
    </row>
    <row r="1258" spans="1:4" ht="14.4">
      <c r="A1258" s="167" t="s">
        <v>1587</v>
      </c>
      <c r="B1258" s="168" t="s">
        <v>33</v>
      </c>
      <c r="C1258" s="169">
        <v>37.662052150000001</v>
      </c>
      <c r="D1258" s="169">
        <v>127.02875519</v>
      </c>
    </row>
    <row r="1259" spans="1:4" ht="14.4">
      <c r="A1259" s="167" t="s">
        <v>1586</v>
      </c>
      <c r="B1259" s="168" t="s">
        <v>33</v>
      </c>
      <c r="C1259" s="169">
        <v>37.68523407</v>
      </c>
      <c r="D1259" s="169">
        <v>127.04985809</v>
      </c>
    </row>
    <row r="1260" spans="1:4" ht="14.4">
      <c r="A1260" s="167" t="s">
        <v>1585</v>
      </c>
      <c r="B1260" s="168" t="s">
        <v>33</v>
      </c>
      <c r="C1260" s="169">
        <v>37.657966610000003</v>
      </c>
      <c r="D1260" s="169">
        <v>127.03009032999999</v>
      </c>
    </row>
    <row r="1261" spans="1:4" ht="14.4">
      <c r="A1261" s="167" t="s">
        <v>1533</v>
      </c>
      <c r="B1261" s="168" t="s">
        <v>33</v>
      </c>
      <c r="C1261" s="169">
        <v>37.658050539999998</v>
      </c>
      <c r="D1261" s="169">
        <v>127.03575897</v>
      </c>
    </row>
    <row r="1262" spans="1:4" ht="14.4">
      <c r="A1262" s="167" t="s">
        <v>1588</v>
      </c>
      <c r="B1262" s="168" t="s">
        <v>33</v>
      </c>
      <c r="C1262" s="169">
        <v>37.651348110000001</v>
      </c>
      <c r="D1262" s="169">
        <v>127.034729</v>
      </c>
    </row>
    <row r="1263" spans="1:4" ht="14.4">
      <c r="A1263" s="167" t="s">
        <v>1589</v>
      </c>
      <c r="B1263" s="168" t="s">
        <v>33</v>
      </c>
      <c r="C1263" s="169">
        <v>37.651287080000003</v>
      </c>
      <c r="D1263" s="169">
        <v>127.04554749</v>
      </c>
    </row>
    <row r="1264" spans="1:4" ht="14.4">
      <c r="A1264" s="167" t="s">
        <v>1535</v>
      </c>
      <c r="B1264" s="168" t="s">
        <v>34</v>
      </c>
      <c r="C1264" s="169">
        <v>37.466529850000001</v>
      </c>
      <c r="D1264" s="169">
        <v>126.88871765</v>
      </c>
    </row>
    <row r="1265" spans="1:4" ht="14.4">
      <c r="A1265" s="167" t="s">
        <v>1590</v>
      </c>
      <c r="B1265" s="168" t="s">
        <v>34</v>
      </c>
      <c r="C1265" s="169">
        <v>37.482288359999998</v>
      </c>
      <c r="D1265" s="169">
        <v>126.87776947</v>
      </c>
    </row>
    <row r="1266" spans="1:4" ht="14.4">
      <c r="A1266" s="167" t="s">
        <v>1536</v>
      </c>
      <c r="B1266" s="168" t="s">
        <v>34</v>
      </c>
      <c r="C1266" s="169">
        <v>37.486213679999999</v>
      </c>
      <c r="D1266" s="169">
        <v>126.87863922</v>
      </c>
    </row>
    <row r="1267" spans="1:4" ht="14.4">
      <c r="A1267" s="167" t="s">
        <v>1534</v>
      </c>
      <c r="B1267" s="168" t="s">
        <v>34</v>
      </c>
      <c r="C1267" s="169">
        <v>37.47320938</v>
      </c>
      <c r="D1267" s="169">
        <v>126.88494110000001</v>
      </c>
    </row>
    <row r="1268" spans="1:4" ht="14.4">
      <c r="A1268" s="167" t="s">
        <v>1574</v>
      </c>
      <c r="B1268" s="168" t="s">
        <v>34</v>
      </c>
      <c r="C1268" s="169">
        <v>37.47077942</v>
      </c>
      <c r="D1268" s="169">
        <v>126.88515472</v>
      </c>
    </row>
    <row r="1269" spans="1:4" ht="14.4">
      <c r="A1269" s="167" t="s">
        <v>1591</v>
      </c>
      <c r="B1269" s="168" t="s">
        <v>34</v>
      </c>
      <c r="C1269" s="169">
        <v>37.479030610000002</v>
      </c>
      <c r="D1269" s="169">
        <v>126.88729858000001</v>
      </c>
    </row>
    <row r="1270" spans="1:4" ht="14.4">
      <c r="A1270" s="167" t="s">
        <v>1379</v>
      </c>
      <c r="B1270" s="168" t="s">
        <v>34</v>
      </c>
      <c r="C1270" s="169">
        <v>37.474220279999997</v>
      </c>
      <c r="D1270" s="169">
        <v>126.89412689</v>
      </c>
    </row>
    <row r="1271" spans="1:4" ht="14.4">
      <c r="A1271" s="167" t="s">
        <v>1592</v>
      </c>
      <c r="B1271" s="168" t="s">
        <v>34</v>
      </c>
      <c r="C1271" s="169">
        <v>37.446861269999999</v>
      </c>
      <c r="D1271" s="169">
        <v>126.90383147999999</v>
      </c>
    </row>
    <row r="1272" spans="1:4" ht="14.4">
      <c r="A1272" s="167" t="s">
        <v>1537</v>
      </c>
      <c r="B1272" s="168" t="s">
        <v>34</v>
      </c>
      <c r="C1272" s="169">
        <v>37.45647812</v>
      </c>
      <c r="D1272" s="169">
        <v>126.89592743</v>
      </c>
    </row>
    <row r="1273" spans="1:4" ht="14.4">
      <c r="A1273" s="167" t="s">
        <v>1538</v>
      </c>
      <c r="B1273" s="168" t="s">
        <v>34</v>
      </c>
      <c r="C1273" s="169">
        <v>37.443340300000003</v>
      </c>
      <c r="D1273" s="169">
        <v>126.90335846000001</v>
      </c>
    </row>
    <row r="1274" spans="1:4" ht="14.4">
      <c r="A1274" s="167" t="s">
        <v>1575</v>
      </c>
      <c r="B1274" s="168" t="s">
        <v>34</v>
      </c>
      <c r="C1274" s="169">
        <v>37.451457980000001</v>
      </c>
      <c r="D1274" s="169">
        <v>126.90211487000001</v>
      </c>
    </row>
    <row r="1275" spans="1:4" ht="14.4">
      <c r="A1275" s="167" t="s">
        <v>1593</v>
      </c>
      <c r="B1275" s="168" t="s">
        <v>34</v>
      </c>
      <c r="C1275" s="169">
        <v>37.452991490000002</v>
      </c>
      <c r="D1275" s="169">
        <v>126.90090942</v>
      </c>
    </row>
    <row r="1276" spans="1:4" ht="14.4">
      <c r="A1276" s="167" t="s">
        <v>1594</v>
      </c>
      <c r="B1276" s="168" t="s">
        <v>34</v>
      </c>
      <c r="C1276" s="169">
        <v>37.458911899999997</v>
      </c>
      <c r="D1276" s="169">
        <v>126.89859009</v>
      </c>
    </row>
    <row r="1277" spans="1:4" ht="14.4">
      <c r="A1277" s="167" t="s">
        <v>1595</v>
      </c>
      <c r="B1277" s="168" t="s">
        <v>34</v>
      </c>
      <c r="C1277" s="169">
        <v>37.464550019999997</v>
      </c>
      <c r="D1277" s="169">
        <v>126.88372803</v>
      </c>
    </row>
    <row r="1278" spans="1:4" ht="14.4">
      <c r="A1278" s="167" t="s">
        <v>1539</v>
      </c>
      <c r="B1278" s="168" t="s">
        <v>34</v>
      </c>
      <c r="C1278" s="169">
        <v>37.454700469999999</v>
      </c>
      <c r="D1278" s="169">
        <v>126.89105225</v>
      </c>
    </row>
    <row r="1279" spans="1:4" ht="14.4">
      <c r="A1279" s="167" t="s">
        <v>555</v>
      </c>
      <c r="B1279" s="168" t="s">
        <v>34</v>
      </c>
      <c r="C1279" s="169">
        <v>37.45684052</v>
      </c>
      <c r="D1279" s="169">
        <v>126.88834380999999</v>
      </c>
    </row>
    <row r="1280" spans="1:4" ht="14.4">
      <c r="A1280" s="167" t="s">
        <v>1380</v>
      </c>
      <c r="B1280" s="168" t="s">
        <v>34</v>
      </c>
      <c r="C1280" s="169">
        <v>37.456726070000002</v>
      </c>
      <c r="D1280" s="169">
        <v>126.89306641</v>
      </c>
    </row>
    <row r="1281" spans="1:4" ht="14.4">
      <c r="A1281" s="167" t="s">
        <v>1599</v>
      </c>
      <c r="B1281" s="168" t="s">
        <v>34</v>
      </c>
      <c r="C1281" s="169">
        <v>37.475318909999999</v>
      </c>
      <c r="D1281" s="169">
        <v>126.89888763</v>
      </c>
    </row>
    <row r="1282" spans="1:4" ht="14.4">
      <c r="A1282" s="167" t="s">
        <v>1597</v>
      </c>
      <c r="B1282" s="168" t="s">
        <v>34</v>
      </c>
      <c r="C1282" s="169">
        <v>37.4691391</v>
      </c>
      <c r="D1282" s="169">
        <v>126.89720154</v>
      </c>
    </row>
    <row r="1283" spans="1:4" ht="14.4">
      <c r="A1283" s="167" t="s">
        <v>1598</v>
      </c>
      <c r="B1283" s="168" t="s">
        <v>34</v>
      </c>
      <c r="C1283" s="169">
        <v>37.470230100000002</v>
      </c>
      <c r="D1283" s="169">
        <v>126.89507294000001</v>
      </c>
    </row>
    <row r="1284" spans="1:4" ht="14.4">
      <c r="A1284" s="167" t="s">
        <v>1596</v>
      </c>
      <c r="B1284" s="168" t="s">
        <v>34</v>
      </c>
      <c r="C1284" s="169">
        <v>37.472499849999998</v>
      </c>
      <c r="D1284" s="169">
        <v>126.89795685</v>
      </c>
    </row>
    <row r="1285" spans="1:4" ht="14.4">
      <c r="A1285" s="167" t="s">
        <v>1381</v>
      </c>
      <c r="B1285" s="168" t="s">
        <v>34</v>
      </c>
      <c r="C1285" s="169">
        <v>37.466541290000002</v>
      </c>
      <c r="D1285" s="169">
        <v>126.89028168</v>
      </c>
    </row>
    <row r="1286" spans="1:4" ht="14.4">
      <c r="A1286" s="167" t="s">
        <v>1540</v>
      </c>
      <c r="B1286" s="168" t="s">
        <v>34</v>
      </c>
      <c r="C1286" s="169">
        <v>37.479084010000001</v>
      </c>
      <c r="D1286" s="169">
        <v>126.87904358</v>
      </c>
    </row>
    <row r="1287" spans="1:4" ht="14.4">
      <c r="A1287" s="167" t="s">
        <v>563</v>
      </c>
      <c r="B1287" s="168" t="s">
        <v>34</v>
      </c>
      <c r="C1287" s="169">
        <v>37.477069849999999</v>
      </c>
      <c r="D1287" s="169">
        <v>126.88442993</v>
      </c>
    </row>
    <row r="1288" spans="1:4" ht="14.4">
      <c r="A1288" s="167" t="s">
        <v>1602</v>
      </c>
      <c r="B1288" s="168" t="s">
        <v>34</v>
      </c>
      <c r="C1288" s="169">
        <v>37.467403410000003</v>
      </c>
      <c r="D1288" s="169">
        <v>126.90814209</v>
      </c>
    </row>
    <row r="1289" spans="1:4" ht="14.4">
      <c r="A1289" s="167" t="s">
        <v>1603</v>
      </c>
      <c r="B1289" s="168" t="s">
        <v>34</v>
      </c>
      <c r="C1289" s="169">
        <v>37.477058409999998</v>
      </c>
      <c r="D1289" s="169">
        <v>126.88518524</v>
      </c>
    </row>
    <row r="1290" spans="1:4" ht="14.4">
      <c r="A1290" s="167" t="s">
        <v>1600</v>
      </c>
      <c r="B1290" s="168" t="s">
        <v>34</v>
      </c>
      <c r="C1290" s="169">
        <v>37.475551609999997</v>
      </c>
      <c r="D1290" s="169">
        <v>126.88845825</v>
      </c>
    </row>
    <row r="1291" spans="1:4" ht="14.4">
      <c r="A1291" s="167" t="s">
        <v>1601</v>
      </c>
      <c r="B1291" s="168" t="s">
        <v>34</v>
      </c>
      <c r="C1291" s="169">
        <v>37.4769516</v>
      </c>
      <c r="D1291" s="169">
        <v>126.89186859</v>
      </c>
    </row>
    <row r="1292" spans="1:4" ht="14.4">
      <c r="A1292" s="167" t="s">
        <v>567</v>
      </c>
      <c r="B1292" s="168" t="s">
        <v>34</v>
      </c>
      <c r="C1292" s="169">
        <v>37.462574009999997</v>
      </c>
      <c r="D1292" s="169">
        <v>126.90686035</v>
      </c>
    </row>
    <row r="1293" spans="1:4" ht="14.4">
      <c r="A1293" s="167" t="s">
        <v>556</v>
      </c>
      <c r="B1293" s="168" t="s">
        <v>34</v>
      </c>
      <c r="C1293" s="169">
        <v>37.47709656</v>
      </c>
      <c r="D1293" s="169">
        <v>126.91113281</v>
      </c>
    </row>
    <row r="1294" spans="1:4" ht="14.4">
      <c r="A1294" s="167" t="s">
        <v>1543</v>
      </c>
      <c r="B1294" s="168" t="s">
        <v>34</v>
      </c>
      <c r="C1294" s="169">
        <v>37.460289000000003</v>
      </c>
      <c r="D1294" s="169">
        <v>126.89218903</v>
      </c>
    </row>
    <row r="1295" spans="1:4" ht="14.4">
      <c r="A1295" s="167" t="s">
        <v>1541</v>
      </c>
      <c r="B1295" s="168" t="s">
        <v>34</v>
      </c>
      <c r="C1295" s="169">
        <v>37.460170750000003</v>
      </c>
      <c r="D1295" s="169">
        <v>126.89604187</v>
      </c>
    </row>
    <row r="1296" spans="1:4" ht="14.4">
      <c r="A1296" s="167" t="s">
        <v>1542</v>
      </c>
      <c r="B1296" s="168" t="s">
        <v>34</v>
      </c>
      <c r="C1296" s="169">
        <v>37.460933689999997</v>
      </c>
      <c r="D1296" s="169">
        <v>126.88716888</v>
      </c>
    </row>
    <row r="1297" spans="1:4" ht="14.4">
      <c r="A1297" s="167" t="s">
        <v>1604</v>
      </c>
      <c r="B1297" s="168" t="s">
        <v>34</v>
      </c>
      <c r="C1297" s="169">
        <v>37.476276400000003</v>
      </c>
      <c r="D1297" s="169">
        <v>126.88539124</v>
      </c>
    </row>
    <row r="1298" spans="1:4" ht="14.4">
      <c r="A1298" s="167" t="s">
        <v>1605</v>
      </c>
      <c r="B1298" s="168" t="s">
        <v>34</v>
      </c>
      <c r="C1298" s="169">
        <v>37.481353759999998</v>
      </c>
      <c r="D1298" s="169">
        <v>126.88694</v>
      </c>
    </row>
    <row r="1299" spans="1:4" ht="14.4">
      <c r="A1299" s="167" t="s">
        <v>1607</v>
      </c>
      <c r="B1299" s="168" t="s">
        <v>34</v>
      </c>
      <c r="C1299" s="169">
        <v>37.480159759999999</v>
      </c>
      <c r="D1299" s="169">
        <v>126.8863678</v>
      </c>
    </row>
    <row r="1300" spans="1:4" ht="14.4">
      <c r="A1300" s="167" t="s">
        <v>1544</v>
      </c>
      <c r="B1300" s="168" t="s">
        <v>34</v>
      </c>
      <c r="C1300" s="169">
        <v>37.481231690000001</v>
      </c>
      <c r="D1300" s="169">
        <v>126.88148499</v>
      </c>
    </row>
    <row r="1301" spans="1:4" ht="14.4">
      <c r="A1301" s="167" t="s">
        <v>1606</v>
      </c>
      <c r="B1301" s="168" t="s">
        <v>34</v>
      </c>
      <c r="C1301" s="169">
        <v>37.451770779999997</v>
      </c>
      <c r="D1301" s="169">
        <v>126.91339874000001</v>
      </c>
    </row>
    <row r="1302" spans="1:4" ht="14.4">
      <c r="A1302" s="167" t="s">
        <v>1546</v>
      </c>
      <c r="B1302" s="168" t="s">
        <v>34</v>
      </c>
      <c r="C1302" s="169">
        <v>37.472480769999997</v>
      </c>
      <c r="D1302" s="169">
        <v>126.89586638999999</v>
      </c>
    </row>
    <row r="1303" spans="1:4" ht="14.4">
      <c r="A1303" s="167" t="s">
        <v>1545</v>
      </c>
      <c r="B1303" s="168" t="s">
        <v>34</v>
      </c>
      <c r="C1303" s="169">
        <v>37.478179930000003</v>
      </c>
      <c r="D1303" s="169">
        <v>126.89740753</v>
      </c>
    </row>
    <row r="1304" spans="1:4" ht="14.4">
      <c r="A1304" s="167" t="s">
        <v>1608</v>
      </c>
      <c r="B1304" s="168" t="s">
        <v>34</v>
      </c>
      <c r="C1304" s="169">
        <v>37.45132065</v>
      </c>
      <c r="D1304" s="169">
        <v>126.89762115000001</v>
      </c>
    </row>
    <row r="1305" spans="1:4" ht="14.4">
      <c r="A1305" s="167" t="s">
        <v>560</v>
      </c>
      <c r="B1305" s="168" t="s">
        <v>34</v>
      </c>
      <c r="C1305" s="169">
        <v>37.478408809999998</v>
      </c>
      <c r="D1305" s="169">
        <v>126.90737152</v>
      </c>
    </row>
    <row r="1306" spans="1:4" ht="14.4">
      <c r="A1306" s="167" t="s">
        <v>558</v>
      </c>
      <c r="B1306" s="168" t="s">
        <v>34</v>
      </c>
      <c r="C1306" s="169">
        <v>37.460559840000002</v>
      </c>
      <c r="D1306" s="169">
        <v>126.88709258999999</v>
      </c>
    </row>
    <row r="1307" spans="1:4" ht="14.4">
      <c r="A1307" s="167" t="s">
        <v>1384</v>
      </c>
      <c r="B1307" s="168" t="s">
        <v>34</v>
      </c>
      <c r="C1307" s="169">
        <v>37.437271119999998</v>
      </c>
      <c r="D1307" s="169">
        <v>126.90268707</v>
      </c>
    </row>
    <row r="1308" spans="1:4" ht="14.4">
      <c r="A1308" s="167" t="s">
        <v>1609</v>
      </c>
      <c r="B1308" s="168" t="s">
        <v>34</v>
      </c>
      <c r="C1308" s="169">
        <v>37.4679985</v>
      </c>
      <c r="D1308" s="169">
        <v>126.88684082</v>
      </c>
    </row>
    <row r="1309" spans="1:4" ht="14.4">
      <c r="A1309" s="167" t="s">
        <v>1383</v>
      </c>
      <c r="B1309" s="168" t="s">
        <v>34</v>
      </c>
      <c r="C1309" s="169">
        <v>37.436981199999998</v>
      </c>
      <c r="D1309" s="169">
        <v>126.90329742</v>
      </c>
    </row>
    <row r="1310" spans="1:4" ht="14.4">
      <c r="A1310" s="167" t="s">
        <v>1547</v>
      </c>
      <c r="B1310" s="168" t="s">
        <v>34</v>
      </c>
      <c r="C1310" s="169">
        <v>37.46134567</v>
      </c>
      <c r="D1310" s="169">
        <v>126.89758301000001</v>
      </c>
    </row>
    <row r="1311" spans="1:4" ht="14.4">
      <c r="A1311" s="167" t="s">
        <v>1385</v>
      </c>
      <c r="B1311" s="168" t="s">
        <v>34</v>
      </c>
      <c r="C1311" s="169">
        <v>37.460536959999999</v>
      </c>
      <c r="D1311" s="169">
        <v>126.89860535</v>
      </c>
    </row>
    <row r="1312" spans="1:4" ht="14.4">
      <c r="A1312" s="167" t="s">
        <v>561</v>
      </c>
      <c r="B1312" s="168" t="s">
        <v>34</v>
      </c>
      <c r="C1312" s="169">
        <v>37.456520079999997</v>
      </c>
      <c r="D1312" s="169">
        <v>126.89955139</v>
      </c>
    </row>
    <row r="1313" spans="1:4" ht="14.4">
      <c r="A1313" s="167" t="s">
        <v>1610</v>
      </c>
      <c r="B1313" s="168" t="s">
        <v>34</v>
      </c>
      <c r="C1313" s="169">
        <v>37.45633316</v>
      </c>
      <c r="D1313" s="169">
        <v>126.89645385999999</v>
      </c>
    </row>
    <row r="1314" spans="1:4" ht="14.4">
      <c r="A1314" s="167" t="s">
        <v>1611</v>
      </c>
      <c r="B1314" s="168" t="s">
        <v>34</v>
      </c>
      <c r="C1314" s="169">
        <v>37.457778930000003</v>
      </c>
      <c r="D1314" s="169">
        <v>126.88942719000001</v>
      </c>
    </row>
    <row r="1315" spans="1:4" ht="14.4">
      <c r="A1315" s="167" t="s">
        <v>1612</v>
      </c>
      <c r="B1315" s="168" t="s">
        <v>34</v>
      </c>
      <c r="C1315" s="169">
        <v>37.480888370000002</v>
      </c>
      <c r="D1315" s="169">
        <v>126.88380432</v>
      </c>
    </row>
    <row r="1316" spans="1:4" ht="14.4">
      <c r="A1316" s="167" t="s">
        <v>1548</v>
      </c>
      <c r="B1316" s="168" t="s">
        <v>34</v>
      </c>
      <c r="C1316" s="169">
        <v>37.447853090000002</v>
      </c>
      <c r="D1316" s="169">
        <v>126.90288544000001</v>
      </c>
    </row>
    <row r="1317" spans="1:4" ht="14.4">
      <c r="A1317" s="167" t="s">
        <v>1382</v>
      </c>
      <c r="B1317" s="168" t="s">
        <v>34</v>
      </c>
      <c r="C1317" s="169">
        <v>37.459018710000002</v>
      </c>
      <c r="D1317" s="169">
        <v>126.89671326</v>
      </c>
    </row>
    <row r="1318" spans="1:4" ht="14.4">
      <c r="A1318" s="167" t="s">
        <v>1613</v>
      </c>
      <c r="B1318" s="168" t="s">
        <v>34</v>
      </c>
      <c r="C1318" s="169">
        <v>37.475070950000003</v>
      </c>
      <c r="D1318" s="169">
        <v>126.90335846000001</v>
      </c>
    </row>
    <row r="1319" spans="1:4" ht="14.4">
      <c r="A1319" s="167" t="s">
        <v>1614</v>
      </c>
      <c r="B1319" s="168" t="s">
        <v>35</v>
      </c>
      <c r="C1319" s="169">
        <v>37.50733185</v>
      </c>
      <c r="D1319" s="169">
        <v>126.87973022</v>
      </c>
    </row>
    <row r="1320" spans="1:4" ht="14.4">
      <c r="A1320" s="167" t="s">
        <v>1551</v>
      </c>
      <c r="B1320" s="168" t="s">
        <v>35</v>
      </c>
      <c r="C1320" s="169">
        <v>37.514240260000001</v>
      </c>
      <c r="D1320" s="169">
        <v>126.88287354000001</v>
      </c>
    </row>
    <row r="1321" spans="1:4" ht="14.4">
      <c r="A1321" s="167" t="s">
        <v>1550</v>
      </c>
      <c r="B1321" s="168" t="s">
        <v>35</v>
      </c>
      <c r="C1321" s="169">
        <v>37.509719850000003</v>
      </c>
      <c r="D1321" s="169">
        <v>126.89009857000001</v>
      </c>
    </row>
    <row r="1322" spans="1:4" ht="14.4">
      <c r="A1322" s="167" t="s">
        <v>1549</v>
      </c>
      <c r="B1322" s="168" t="s">
        <v>35</v>
      </c>
      <c r="C1322" s="169">
        <v>37.48963165</v>
      </c>
      <c r="D1322" s="169">
        <v>126.87625885</v>
      </c>
    </row>
    <row r="1323" spans="1:4" ht="14.4">
      <c r="A1323" s="167" t="s">
        <v>1615</v>
      </c>
      <c r="B1323" s="168" t="s">
        <v>35</v>
      </c>
      <c r="C1323" s="169">
        <v>37.495285029999998</v>
      </c>
      <c r="D1323" s="169">
        <v>126.87216187</v>
      </c>
    </row>
    <row r="1324" spans="1:4" ht="14.4">
      <c r="A1324" s="167" t="s">
        <v>1616</v>
      </c>
      <c r="B1324" s="168" t="s">
        <v>35</v>
      </c>
      <c r="C1324" s="169">
        <v>37.497505189999998</v>
      </c>
      <c r="D1324" s="169">
        <v>126.88437653</v>
      </c>
    </row>
    <row r="1325" spans="1:4" ht="14.4">
      <c r="A1325" s="167" t="s">
        <v>1617</v>
      </c>
      <c r="B1325" s="168" t="s">
        <v>35</v>
      </c>
      <c r="C1325" s="169">
        <v>37.484939580000002</v>
      </c>
      <c r="D1325" s="169">
        <v>126.90132140999999</v>
      </c>
    </row>
    <row r="1326" spans="1:4" ht="14.4">
      <c r="A1326" s="167" t="s">
        <v>1618</v>
      </c>
      <c r="B1326" s="168" t="s">
        <v>35</v>
      </c>
      <c r="C1326" s="169">
        <v>37.488800050000002</v>
      </c>
      <c r="D1326" s="169">
        <v>126.89066314999999</v>
      </c>
    </row>
    <row r="1327" spans="1:4" ht="14.4">
      <c r="A1327" s="167" t="s">
        <v>593</v>
      </c>
      <c r="B1327" s="168" t="s">
        <v>35</v>
      </c>
      <c r="C1327" s="169">
        <v>37.491031649999996</v>
      </c>
      <c r="D1327" s="169">
        <v>126.89215088</v>
      </c>
    </row>
    <row r="1328" spans="1:4" ht="14.4">
      <c r="A1328" s="167" t="s">
        <v>588</v>
      </c>
      <c r="B1328" s="168" t="s">
        <v>35</v>
      </c>
      <c r="C1328" s="169">
        <v>37.494403839999997</v>
      </c>
      <c r="D1328" s="169">
        <v>126.89444733000001</v>
      </c>
    </row>
    <row r="1329" spans="1:4" ht="14.4">
      <c r="A1329" s="167" t="s">
        <v>602</v>
      </c>
      <c r="B1329" s="168" t="s">
        <v>35</v>
      </c>
      <c r="C1329" s="169">
        <v>37.494140620000003</v>
      </c>
      <c r="D1329" s="169">
        <v>126.88998413</v>
      </c>
    </row>
    <row r="1330" spans="1:4" ht="14.4">
      <c r="A1330" s="167" t="s">
        <v>1552</v>
      </c>
      <c r="B1330" s="168" t="s">
        <v>35</v>
      </c>
      <c r="C1330" s="169">
        <v>37.504379270000001</v>
      </c>
      <c r="D1330" s="169">
        <v>126.88829803</v>
      </c>
    </row>
    <row r="1331" spans="1:4" ht="14.4">
      <c r="A1331" s="167" t="s">
        <v>1620</v>
      </c>
      <c r="B1331" s="168" t="s">
        <v>35</v>
      </c>
      <c r="C1331" s="169">
        <v>37.478740690000002</v>
      </c>
      <c r="D1331" s="169">
        <v>126.89509583</v>
      </c>
    </row>
    <row r="1332" spans="1:4" ht="14.4">
      <c r="A1332" s="167" t="s">
        <v>1553</v>
      </c>
      <c r="B1332" s="168" t="s">
        <v>35</v>
      </c>
      <c r="C1332" s="169">
        <v>37.499889369999998</v>
      </c>
      <c r="D1332" s="169">
        <v>126.86769867</v>
      </c>
    </row>
    <row r="1333" spans="1:4" ht="14.4">
      <c r="A1333" s="167" t="s">
        <v>1619</v>
      </c>
      <c r="B1333" s="168" t="s">
        <v>35</v>
      </c>
      <c r="C1333" s="169">
        <v>37.499469759999997</v>
      </c>
      <c r="D1333" s="169">
        <v>126.86840057000001</v>
      </c>
    </row>
    <row r="1334" spans="1:4" ht="14.4">
      <c r="A1334" s="167" t="s">
        <v>1555</v>
      </c>
      <c r="B1334" s="168" t="s">
        <v>35</v>
      </c>
      <c r="C1334" s="169">
        <v>37.505134580000004</v>
      </c>
      <c r="D1334" s="169">
        <v>126.85276030999999</v>
      </c>
    </row>
    <row r="1335" spans="1:4" ht="14.4">
      <c r="A1335" s="167" t="s">
        <v>1554</v>
      </c>
      <c r="B1335" s="168" t="s">
        <v>35</v>
      </c>
      <c r="C1335" s="169">
        <v>37.497684479999997</v>
      </c>
      <c r="D1335" s="169">
        <v>126.85372925</v>
      </c>
    </row>
    <row r="1336" spans="1:4" ht="14.4">
      <c r="A1336" s="167" t="s">
        <v>1621</v>
      </c>
      <c r="B1336" s="168" t="s">
        <v>35</v>
      </c>
      <c r="C1336" s="169">
        <v>37.494995119999999</v>
      </c>
      <c r="D1336" s="169">
        <v>126.85825348</v>
      </c>
    </row>
    <row r="1337" spans="1:4" ht="14.4">
      <c r="A1337" s="167" t="s">
        <v>1556</v>
      </c>
      <c r="B1337" s="168" t="s">
        <v>35</v>
      </c>
      <c r="C1337" s="169">
        <v>37.501705170000001</v>
      </c>
      <c r="D1337" s="169">
        <v>126.84728241000001</v>
      </c>
    </row>
    <row r="1338" spans="1:4" ht="14.4">
      <c r="A1338" s="167" t="s">
        <v>1386</v>
      </c>
      <c r="B1338" s="168" t="s">
        <v>35</v>
      </c>
      <c r="C1338" s="169">
        <v>37.494281770000001</v>
      </c>
      <c r="D1338" s="169">
        <v>126.85921478</v>
      </c>
    </row>
    <row r="1339" spans="1:4" ht="14.4">
      <c r="A1339" s="167" t="s">
        <v>1623</v>
      </c>
      <c r="B1339" s="168" t="s">
        <v>35</v>
      </c>
      <c r="C1339" s="169">
        <v>37.486061100000001</v>
      </c>
      <c r="D1339" s="169">
        <v>126.85201263</v>
      </c>
    </row>
    <row r="1340" spans="1:4" ht="14.4">
      <c r="A1340" s="167" t="s">
        <v>1622</v>
      </c>
      <c r="B1340" s="168" t="s">
        <v>35</v>
      </c>
      <c r="C1340" s="169">
        <v>37.493671419999998</v>
      </c>
      <c r="D1340" s="169">
        <v>126.84370422000001</v>
      </c>
    </row>
    <row r="1341" spans="1:4" ht="14.4">
      <c r="A1341" s="167" t="s">
        <v>599</v>
      </c>
      <c r="B1341" s="168" t="s">
        <v>35</v>
      </c>
      <c r="C1341" s="169">
        <v>37.492790220000003</v>
      </c>
      <c r="D1341" s="169">
        <v>126.82452393</v>
      </c>
    </row>
    <row r="1342" spans="1:4" ht="14.4">
      <c r="A1342" s="167" t="s">
        <v>595</v>
      </c>
      <c r="B1342" s="168" t="s">
        <v>35</v>
      </c>
      <c r="C1342" s="169">
        <v>37.503116609999999</v>
      </c>
      <c r="D1342" s="169">
        <v>126.88038634999999</v>
      </c>
    </row>
    <row r="1343" spans="1:4" ht="14.4">
      <c r="A1343" s="167" t="s">
        <v>1357</v>
      </c>
      <c r="B1343" s="168" t="s">
        <v>35</v>
      </c>
      <c r="C1343" s="169">
        <v>37.480705260000001</v>
      </c>
      <c r="D1343" s="169">
        <v>126.83895874</v>
      </c>
    </row>
    <row r="1344" spans="1:4" ht="14.4">
      <c r="A1344" s="167" t="s">
        <v>1624</v>
      </c>
      <c r="B1344" s="168" t="s">
        <v>35</v>
      </c>
      <c r="C1344" s="169">
        <v>37.482105259999997</v>
      </c>
      <c r="D1344" s="169">
        <v>126.84572601000001</v>
      </c>
    </row>
    <row r="1345" spans="1:4" ht="14.4">
      <c r="A1345" s="167" t="s">
        <v>1627</v>
      </c>
      <c r="B1345" s="168" t="s">
        <v>35</v>
      </c>
      <c r="C1345" s="169">
        <v>37.486385349999999</v>
      </c>
      <c r="D1345" s="169">
        <v>126.83921051</v>
      </c>
    </row>
    <row r="1346" spans="1:4" ht="14.4">
      <c r="A1346" s="167" t="s">
        <v>1625</v>
      </c>
      <c r="B1346" s="168" t="s">
        <v>35</v>
      </c>
      <c r="C1346" s="169">
        <v>37.482883450000003</v>
      </c>
      <c r="D1346" s="169">
        <v>126.90103911999999</v>
      </c>
    </row>
    <row r="1347" spans="1:4" ht="14.4">
      <c r="A1347" s="167" t="s">
        <v>1626</v>
      </c>
      <c r="B1347" s="168" t="s">
        <v>35</v>
      </c>
      <c r="C1347" s="169">
        <v>37.510009770000003</v>
      </c>
      <c r="D1347" s="169">
        <v>126.88204956</v>
      </c>
    </row>
    <row r="1348" spans="1:4" ht="14.4">
      <c r="A1348" s="167" t="s">
        <v>1628</v>
      </c>
      <c r="B1348" s="168" t="s">
        <v>35</v>
      </c>
      <c r="C1348" s="169">
        <v>37.493400569999999</v>
      </c>
      <c r="D1348" s="169">
        <v>126.87432861000001</v>
      </c>
    </row>
    <row r="1349" spans="1:4" ht="14.4">
      <c r="A1349" s="167" t="s">
        <v>1629</v>
      </c>
      <c r="B1349" s="168" t="s">
        <v>35</v>
      </c>
      <c r="C1349" s="169">
        <v>37.495780940000003</v>
      </c>
      <c r="D1349" s="169">
        <v>126.89012146</v>
      </c>
    </row>
    <row r="1350" spans="1:4" ht="14.4">
      <c r="A1350" s="167" t="s">
        <v>577</v>
      </c>
      <c r="B1350" s="168" t="s">
        <v>35</v>
      </c>
      <c r="C1350" s="169">
        <v>37.49645615</v>
      </c>
      <c r="D1350" s="169">
        <v>126.8895874</v>
      </c>
    </row>
    <row r="1351" spans="1:4" ht="14.4">
      <c r="A1351" s="167" t="s">
        <v>601</v>
      </c>
      <c r="B1351" s="168" t="s">
        <v>35</v>
      </c>
      <c r="C1351" s="169">
        <v>37.502849580000003</v>
      </c>
      <c r="D1351" s="169">
        <v>126.88948059000001</v>
      </c>
    </row>
    <row r="1352" spans="1:4" ht="14.4">
      <c r="A1352" s="167" t="s">
        <v>1630</v>
      </c>
      <c r="B1352" s="168" t="s">
        <v>35</v>
      </c>
      <c r="C1352" s="169">
        <v>37.508193970000001</v>
      </c>
      <c r="D1352" s="169">
        <v>126.89130402000001</v>
      </c>
    </row>
    <row r="1353" spans="1:4" ht="14.4">
      <c r="A1353" s="167" t="s">
        <v>1631</v>
      </c>
      <c r="B1353" s="168" t="s">
        <v>35</v>
      </c>
      <c r="C1353" s="169">
        <v>37.48160172</v>
      </c>
      <c r="D1353" s="169">
        <v>126.89279938</v>
      </c>
    </row>
    <row r="1354" spans="1:4" ht="14.4">
      <c r="A1354" s="167" t="s">
        <v>580</v>
      </c>
      <c r="B1354" s="168" t="s">
        <v>35</v>
      </c>
      <c r="C1354" s="169">
        <v>37.497890470000002</v>
      </c>
      <c r="D1354" s="169">
        <v>126.86450195</v>
      </c>
    </row>
    <row r="1355" spans="1:4" ht="14.4">
      <c r="A1355" s="167" t="s">
        <v>1557</v>
      </c>
      <c r="B1355" s="168" t="s">
        <v>35</v>
      </c>
      <c r="C1355" s="169">
        <v>37.497230530000003</v>
      </c>
      <c r="D1355" s="169">
        <v>126.85919189000001</v>
      </c>
    </row>
    <row r="1356" spans="1:4" ht="14.4">
      <c r="A1356" s="167" t="s">
        <v>1633</v>
      </c>
      <c r="B1356" s="168" t="s">
        <v>35</v>
      </c>
      <c r="C1356" s="169">
        <v>37.496498109999997</v>
      </c>
      <c r="D1356" s="169">
        <v>126.86309814000001</v>
      </c>
    </row>
    <row r="1357" spans="1:4" ht="14.4">
      <c r="A1357" s="167" t="s">
        <v>1632</v>
      </c>
      <c r="B1357" s="168" t="s">
        <v>35</v>
      </c>
      <c r="C1357" s="169">
        <v>37.5051384</v>
      </c>
      <c r="D1357" s="169">
        <v>126.84433746000001</v>
      </c>
    </row>
    <row r="1358" spans="1:4" ht="14.4">
      <c r="A1358" s="167" t="s">
        <v>1560</v>
      </c>
      <c r="B1358" s="168" t="s">
        <v>35</v>
      </c>
      <c r="C1358" s="169">
        <v>37.498481750000003</v>
      </c>
      <c r="D1358" s="169">
        <v>126.84750366</v>
      </c>
    </row>
    <row r="1359" spans="1:4" ht="14.4">
      <c r="A1359" s="167" t="s">
        <v>579</v>
      </c>
      <c r="B1359" s="168" t="s">
        <v>35</v>
      </c>
      <c r="C1359" s="169">
        <v>37.50190353</v>
      </c>
      <c r="D1359" s="169">
        <v>126.82896423</v>
      </c>
    </row>
    <row r="1360" spans="1:4" ht="14.4">
      <c r="A1360" s="167" t="s">
        <v>1634</v>
      </c>
      <c r="B1360" s="168" t="s">
        <v>35</v>
      </c>
      <c r="C1360" s="169">
        <v>37.490722660000003</v>
      </c>
      <c r="D1360" s="169">
        <v>126.82639313</v>
      </c>
    </row>
    <row r="1361" spans="1:4" ht="14.4">
      <c r="A1361" s="167" t="s">
        <v>1358</v>
      </c>
      <c r="B1361" s="168" t="s">
        <v>35</v>
      </c>
      <c r="C1361" s="169">
        <v>37.48859787</v>
      </c>
      <c r="D1361" s="169">
        <v>126.83649445</v>
      </c>
    </row>
    <row r="1362" spans="1:4" ht="14.4">
      <c r="A1362" s="167" t="s">
        <v>1695</v>
      </c>
      <c r="B1362" s="168" t="s">
        <v>35</v>
      </c>
      <c r="C1362" s="169">
        <v>37.505180359999997</v>
      </c>
      <c r="D1362" s="169">
        <v>126.88253784</v>
      </c>
    </row>
    <row r="1363" spans="1:4" ht="14.4">
      <c r="A1363" s="167" t="s">
        <v>1559</v>
      </c>
      <c r="B1363" s="168" t="s">
        <v>35</v>
      </c>
      <c r="C1363" s="169">
        <v>37.492565159999998</v>
      </c>
      <c r="D1363" s="169">
        <v>126.8947525</v>
      </c>
    </row>
    <row r="1364" spans="1:4" ht="14.4">
      <c r="A1364" s="167" t="s">
        <v>1558</v>
      </c>
      <c r="B1364" s="168" t="s">
        <v>35</v>
      </c>
      <c r="C1364" s="169">
        <v>37.48567963</v>
      </c>
      <c r="D1364" s="169">
        <v>126.88670349</v>
      </c>
    </row>
    <row r="1365" spans="1:4" ht="14.4">
      <c r="A1365" s="167" t="s">
        <v>1561</v>
      </c>
      <c r="B1365" s="168" t="s">
        <v>35</v>
      </c>
      <c r="C1365" s="169">
        <v>37.486209870000003</v>
      </c>
      <c r="D1365" s="169">
        <v>126.83882140999999</v>
      </c>
    </row>
    <row r="1366" spans="1:4" ht="14.4">
      <c r="A1366" s="167" t="s">
        <v>1636</v>
      </c>
      <c r="B1366" s="168" t="s">
        <v>35</v>
      </c>
      <c r="C1366" s="169">
        <v>37.492031099999998</v>
      </c>
      <c r="D1366" s="169">
        <v>126.87377167</v>
      </c>
    </row>
    <row r="1367" spans="1:4" ht="14.4">
      <c r="A1367" s="167" t="s">
        <v>1562</v>
      </c>
      <c r="B1367" s="168" t="s">
        <v>35</v>
      </c>
      <c r="C1367" s="169">
        <v>37.479431150000003</v>
      </c>
      <c r="D1367" s="169">
        <v>126.84269714</v>
      </c>
    </row>
    <row r="1368" spans="1:4" ht="14.4">
      <c r="A1368" s="167" t="s">
        <v>1635</v>
      </c>
      <c r="B1368" s="168" t="s">
        <v>35</v>
      </c>
      <c r="C1368" s="169">
        <v>37.502548220000001</v>
      </c>
      <c r="D1368" s="169">
        <v>126.88388062</v>
      </c>
    </row>
    <row r="1369" spans="1:4" ht="14.4">
      <c r="A1369" s="167" t="s">
        <v>600</v>
      </c>
      <c r="B1369" s="168" t="s">
        <v>35</v>
      </c>
      <c r="C1369" s="169">
        <v>37.495265959999998</v>
      </c>
      <c r="D1369" s="169">
        <v>126.88847351</v>
      </c>
    </row>
    <row r="1370" spans="1:4" ht="14.4">
      <c r="A1370" s="167" t="s">
        <v>596</v>
      </c>
      <c r="B1370" s="168" t="s">
        <v>35</v>
      </c>
      <c r="C1370" s="169">
        <v>37.498516080000002</v>
      </c>
      <c r="D1370" s="169">
        <v>126.89199066</v>
      </c>
    </row>
    <row r="1371" spans="1:4" ht="14.4">
      <c r="A1371" s="167" t="s">
        <v>591</v>
      </c>
      <c r="B1371" s="168" t="s">
        <v>35</v>
      </c>
      <c r="C1371" s="169">
        <v>37.484859470000004</v>
      </c>
      <c r="D1371" s="169">
        <v>126.89518738</v>
      </c>
    </row>
    <row r="1372" spans="1:4" ht="14.4">
      <c r="A1372" s="167" t="s">
        <v>1637</v>
      </c>
      <c r="B1372" s="168" t="s">
        <v>35</v>
      </c>
      <c r="C1372" s="169">
        <v>37.490341190000002</v>
      </c>
      <c r="D1372" s="169">
        <v>126.8609314</v>
      </c>
    </row>
    <row r="1373" spans="1:4" ht="14.4">
      <c r="A1373" s="167" t="s">
        <v>1638</v>
      </c>
      <c r="B1373" s="168" t="s">
        <v>35</v>
      </c>
      <c r="C1373" s="169">
        <v>37.506050109999997</v>
      </c>
      <c r="D1373" s="169">
        <v>126.86078644</v>
      </c>
    </row>
    <row r="1374" spans="1:4" ht="14.4">
      <c r="A1374" s="167" t="s">
        <v>1639</v>
      </c>
      <c r="B1374" s="168" t="s">
        <v>35</v>
      </c>
      <c r="C1374" s="169">
        <v>37.496761319999997</v>
      </c>
      <c r="D1374" s="169">
        <v>126.84496307000001</v>
      </c>
    </row>
    <row r="1375" spans="1:4" ht="14.4">
      <c r="A1375" s="167" t="s">
        <v>1563</v>
      </c>
      <c r="B1375" s="168" t="s">
        <v>35</v>
      </c>
      <c r="C1375" s="169">
        <v>37.4917984</v>
      </c>
      <c r="D1375" s="169">
        <v>126.83242035000001</v>
      </c>
    </row>
    <row r="1376" spans="1:4" ht="14.4">
      <c r="A1376" s="167" t="s">
        <v>1640</v>
      </c>
      <c r="B1376" s="168" t="s">
        <v>35</v>
      </c>
      <c r="C1376" s="169">
        <v>37.489379880000001</v>
      </c>
      <c r="D1376" s="169">
        <v>126.834198</v>
      </c>
    </row>
    <row r="1377" spans="1:4" ht="14.4">
      <c r="A1377" s="167" t="s">
        <v>1641</v>
      </c>
      <c r="B1377" s="168" t="s">
        <v>35</v>
      </c>
      <c r="C1377" s="169">
        <v>37.496997829999998</v>
      </c>
      <c r="D1377" s="169">
        <v>126.87178040000001</v>
      </c>
    </row>
    <row r="1378" spans="1:4" ht="14.4">
      <c r="A1378" s="167" t="s">
        <v>1564</v>
      </c>
      <c r="B1378" s="168" t="s">
        <v>35</v>
      </c>
      <c r="C1378" s="169">
        <v>37.495399480000003</v>
      </c>
      <c r="D1378" s="169">
        <v>126.87100983000001</v>
      </c>
    </row>
    <row r="1379" spans="1:4" ht="14.4">
      <c r="A1379" s="167" t="s">
        <v>581</v>
      </c>
      <c r="B1379" s="168" t="s">
        <v>35</v>
      </c>
      <c r="C1379" s="169">
        <v>37.498569490000001</v>
      </c>
      <c r="D1379" s="169">
        <v>126.871521</v>
      </c>
    </row>
    <row r="1380" spans="1:4" ht="14.4">
      <c r="A1380" s="167" t="s">
        <v>1642</v>
      </c>
      <c r="B1380" s="168" t="s">
        <v>35</v>
      </c>
      <c r="C1380" s="169">
        <v>37.495258329999999</v>
      </c>
      <c r="D1380" s="169">
        <v>126.83065796</v>
      </c>
    </row>
    <row r="1381" spans="1:4" ht="14.4">
      <c r="A1381" s="167" t="s">
        <v>1696</v>
      </c>
      <c r="B1381" s="168" t="s">
        <v>35</v>
      </c>
      <c r="C1381" s="169">
        <v>37.512329100000002</v>
      </c>
      <c r="D1381" s="169">
        <v>126.88683319</v>
      </c>
    </row>
    <row r="1382" spans="1:4" ht="14.4">
      <c r="A1382" s="167" t="s">
        <v>1643</v>
      </c>
      <c r="B1382" s="168" t="s">
        <v>12</v>
      </c>
      <c r="C1382" s="169">
        <v>37.512844090000002</v>
      </c>
      <c r="D1382" s="169">
        <v>126.95246887</v>
      </c>
    </row>
    <row r="1383" spans="1:4" ht="14.4">
      <c r="A1383" s="167" t="s">
        <v>603</v>
      </c>
      <c r="B1383" s="168" t="s">
        <v>12</v>
      </c>
      <c r="C1383" s="169">
        <v>37.51335907</v>
      </c>
      <c r="D1383" s="169">
        <v>126.94805907999999</v>
      </c>
    </row>
    <row r="1384" spans="1:4" ht="14.4">
      <c r="A1384" s="167" t="s">
        <v>594</v>
      </c>
      <c r="B1384" s="168" t="s">
        <v>12</v>
      </c>
      <c r="C1384" s="169">
        <v>37.512939449999998</v>
      </c>
      <c r="D1384" s="169">
        <v>126.93424225</v>
      </c>
    </row>
    <row r="1385" spans="1:4" ht="14.4">
      <c r="A1385" s="167" t="s">
        <v>1565</v>
      </c>
      <c r="B1385" s="168" t="s">
        <v>12</v>
      </c>
      <c r="C1385" s="169">
        <v>37.509368899999998</v>
      </c>
      <c r="D1385" s="169">
        <v>126.92807007</v>
      </c>
    </row>
    <row r="1386" spans="1:4" ht="14.4">
      <c r="A1386" s="167" t="s">
        <v>1646</v>
      </c>
      <c r="B1386" s="168" t="s">
        <v>12</v>
      </c>
      <c r="C1386" s="169">
        <v>37.500076290000003</v>
      </c>
      <c r="D1386" s="169">
        <v>126.92108154</v>
      </c>
    </row>
    <row r="1387" spans="1:4" ht="14.4">
      <c r="A1387" s="167" t="s">
        <v>1644</v>
      </c>
      <c r="B1387" s="168" t="s">
        <v>12</v>
      </c>
      <c r="C1387" s="169">
        <v>37.488361359999999</v>
      </c>
      <c r="D1387" s="169">
        <v>126.90622711</v>
      </c>
    </row>
    <row r="1388" spans="1:4" ht="14.4">
      <c r="A1388" s="167" t="s">
        <v>1645</v>
      </c>
      <c r="B1388" s="168" t="s">
        <v>12</v>
      </c>
      <c r="C1388" s="169">
        <v>37.505851749999998</v>
      </c>
      <c r="D1388" s="169">
        <v>126.93936157</v>
      </c>
    </row>
    <row r="1389" spans="1:4" ht="14.4">
      <c r="A1389" s="167" t="s">
        <v>1568</v>
      </c>
      <c r="B1389" s="168" t="s">
        <v>12</v>
      </c>
      <c r="C1389" s="169">
        <v>37.49985504</v>
      </c>
      <c r="D1389" s="169">
        <v>126.92956543</v>
      </c>
    </row>
    <row r="1390" spans="1:4" ht="14.4">
      <c r="A1390" s="167" t="s">
        <v>1567</v>
      </c>
      <c r="B1390" s="168" t="s">
        <v>12</v>
      </c>
      <c r="C1390" s="169">
        <v>37.499645229999999</v>
      </c>
      <c r="D1390" s="169">
        <v>126.92709351000001</v>
      </c>
    </row>
    <row r="1391" spans="1:4" ht="14.4">
      <c r="A1391" s="167" t="s">
        <v>1566</v>
      </c>
      <c r="B1391" s="168" t="s">
        <v>12</v>
      </c>
      <c r="C1391" s="169">
        <v>37.504497530000002</v>
      </c>
      <c r="D1391" s="169">
        <v>126.93898772999999</v>
      </c>
    </row>
    <row r="1392" spans="1:4" ht="14.4">
      <c r="A1392" s="167" t="s">
        <v>1647</v>
      </c>
      <c r="B1392" s="168" t="s">
        <v>12</v>
      </c>
      <c r="C1392" s="169">
        <v>37.502178190000002</v>
      </c>
      <c r="D1392" s="169">
        <v>126.94820403999999</v>
      </c>
    </row>
    <row r="1393" spans="1:4" ht="14.4">
      <c r="A1393" s="167" t="s">
        <v>1649</v>
      </c>
      <c r="B1393" s="168" t="s">
        <v>12</v>
      </c>
      <c r="C1393" s="169">
        <v>37.50938034</v>
      </c>
      <c r="D1393" s="169">
        <v>126.96361542</v>
      </c>
    </row>
    <row r="1394" spans="1:4" ht="14.4">
      <c r="A1394" s="167" t="s">
        <v>1648</v>
      </c>
      <c r="B1394" s="168" t="s">
        <v>12</v>
      </c>
      <c r="C1394" s="169">
        <v>37.508586880000003</v>
      </c>
      <c r="D1394" s="169">
        <v>126.96349334999999</v>
      </c>
    </row>
    <row r="1395" spans="1:4" ht="14.4">
      <c r="A1395" s="167" t="s">
        <v>1650</v>
      </c>
      <c r="B1395" s="168" t="s">
        <v>12</v>
      </c>
      <c r="C1395" s="169">
        <v>37.50704193</v>
      </c>
      <c r="D1395" s="169">
        <v>126.95915221999999</v>
      </c>
    </row>
    <row r="1396" spans="1:4" ht="14.4">
      <c r="A1396" s="167" t="s">
        <v>1651</v>
      </c>
      <c r="B1396" s="168" t="s">
        <v>12</v>
      </c>
      <c r="C1396" s="169">
        <v>37.48550797</v>
      </c>
      <c r="D1396" s="169">
        <v>126.98162078999999</v>
      </c>
    </row>
    <row r="1397" spans="1:4" ht="14.4">
      <c r="A1397" s="167" t="s">
        <v>1571</v>
      </c>
      <c r="B1397" s="168" t="s">
        <v>12</v>
      </c>
      <c r="C1397" s="169">
        <v>37.481491089999999</v>
      </c>
      <c r="D1397" s="169">
        <v>126.98158264</v>
      </c>
    </row>
    <row r="1398" spans="1:4" ht="14.4">
      <c r="A1398" s="167" t="s">
        <v>1652</v>
      </c>
      <c r="B1398" s="168" t="s">
        <v>12</v>
      </c>
      <c r="C1398" s="169">
        <v>37.476890560000001</v>
      </c>
      <c r="D1398" s="169">
        <v>126.98057556000001</v>
      </c>
    </row>
    <row r="1399" spans="1:4" ht="14.4">
      <c r="A1399" s="167" t="s">
        <v>1570</v>
      </c>
      <c r="B1399" s="168" t="s">
        <v>12</v>
      </c>
      <c r="C1399" s="169">
        <v>37.494705199999999</v>
      </c>
      <c r="D1399" s="169">
        <v>126.98239135999999</v>
      </c>
    </row>
    <row r="1400" spans="1:4" ht="14.4">
      <c r="A1400" s="167" t="s">
        <v>1569</v>
      </c>
      <c r="B1400" s="168" t="s">
        <v>12</v>
      </c>
      <c r="C1400" s="169">
        <v>37.503189089999999</v>
      </c>
      <c r="D1400" s="169">
        <v>126.97714996000001</v>
      </c>
    </row>
    <row r="1401" spans="1:4" ht="14.4">
      <c r="A1401" s="167" t="s">
        <v>1653</v>
      </c>
      <c r="B1401" s="168" t="s">
        <v>12</v>
      </c>
      <c r="C1401" s="169">
        <v>37.50318146</v>
      </c>
      <c r="D1401" s="169">
        <v>126.97608948</v>
      </c>
    </row>
    <row r="1402" spans="1:4" ht="14.4">
      <c r="A1402" s="167" t="s">
        <v>1654</v>
      </c>
      <c r="B1402" s="168" t="s">
        <v>12</v>
      </c>
      <c r="C1402" s="169">
        <v>37.506359099999997</v>
      </c>
      <c r="D1402" s="169">
        <v>126.96907806</v>
      </c>
    </row>
    <row r="1403" spans="1:4" ht="14.4">
      <c r="A1403" s="167" t="s">
        <v>1656</v>
      </c>
      <c r="B1403" s="168" t="s">
        <v>12</v>
      </c>
      <c r="C1403" s="169">
        <v>37.486835480000003</v>
      </c>
      <c r="D1403" s="169">
        <v>126.9680481</v>
      </c>
    </row>
    <row r="1404" spans="1:4" ht="14.4">
      <c r="A1404" s="167" t="s">
        <v>1657</v>
      </c>
      <c r="B1404" s="168" t="s">
        <v>12</v>
      </c>
      <c r="C1404" s="169">
        <v>37.48907852</v>
      </c>
      <c r="D1404" s="169">
        <v>126.97356415</v>
      </c>
    </row>
    <row r="1405" spans="1:4" ht="14.4">
      <c r="A1405" s="167" t="s">
        <v>1655</v>
      </c>
      <c r="B1405" s="168" t="s">
        <v>12</v>
      </c>
      <c r="C1405" s="169">
        <v>37.513248439999998</v>
      </c>
      <c r="D1405" s="169">
        <v>126.93997192</v>
      </c>
    </row>
    <row r="1406" spans="1:4" ht="14.4">
      <c r="A1406" s="167" t="s">
        <v>582</v>
      </c>
      <c r="B1406" s="168" t="s">
        <v>12</v>
      </c>
      <c r="C1406" s="169">
        <v>37.510547639999999</v>
      </c>
      <c r="D1406" s="169">
        <v>126.94484711</v>
      </c>
    </row>
    <row r="1407" spans="1:4" ht="14.4">
      <c r="A1407" s="167" t="s">
        <v>1658</v>
      </c>
      <c r="B1407" s="168" t="s">
        <v>12</v>
      </c>
      <c r="C1407" s="169">
        <v>37.494499210000001</v>
      </c>
      <c r="D1407" s="169">
        <v>126.91652679000001</v>
      </c>
    </row>
    <row r="1408" spans="1:4" ht="14.4">
      <c r="A1408" s="167" t="s">
        <v>1660</v>
      </c>
      <c r="B1408" s="168" t="s">
        <v>12</v>
      </c>
      <c r="C1408" s="169">
        <v>37.500881200000002</v>
      </c>
      <c r="D1408" s="169">
        <v>126.94174957</v>
      </c>
    </row>
    <row r="1409" spans="1:4" ht="14.4">
      <c r="A1409" s="167" t="s">
        <v>1659</v>
      </c>
      <c r="B1409" s="168" t="s">
        <v>12</v>
      </c>
      <c r="C1409" s="169">
        <v>37.5135231</v>
      </c>
      <c r="D1409" s="169">
        <v>126.94352721999999</v>
      </c>
    </row>
    <row r="1410" spans="1:4" ht="14.4">
      <c r="A1410" s="167" t="s">
        <v>1662</v>
      </c>
      <c r="B1410" s="168" t="s">
        <v>12</v>
      </c>
      <c r="C1410" s="169">
        <v>37.497077939999997</v>
      </c>
      <c r="D1410" s="169">
        <v>126.91779327</v>
      </c>
    </row>
    <row r="1411" spans="1:4" ht="14.4">
      <c r="A1411" s="167" t="s">
        <v>1661</v>
      </c>
      <c r="B1411" s="168" t="s">
        <v>12</v>
      </c>
      <c r="C1411" s="169">
        <v>37.484630580000001</v>
      </c>
      <c r="D1411" s="169">
        <v>126.97154999</v>
      </c>
    </row>
    <row r="1412" spans="1:4" ht="14.4">
      <c r="A1412" s="167" t="s">
        <v>1493</v>
      </c>
      <c r="B1412" s="168" t="s">
        <v>12</v>
      </c>
      <c r="C1412" s="169">
        <v>37.505928040000001</v>
      </c>
      <c r="D1412" s="169">
        <v>126.96923065</v>
      </c>
    </row>
    <row r="1413" spans="1:4" ht="14.4">
      <c r="A1413" s="167" t="s">
        <v>604</v>
      </c>
      <c r="B1413" s="168" t="s">
        <v>12</v>
      </c>
      <c r="C1413" s="169">
        <v>37.486652370000002</v>
      </c>
      <c r="D1413" s="169">
        <v>126.9678421</v>
      </c>
    </row>
    <row r="1414" spans="1:4" ht="14.4">
      <c r="A1414" s="167" t="s">
        <v>1663</v>
      </c>
      <c r="B1414" s="168" t="s">
        <v>12</v>
      </c>
      <c r="C1414" s="169">
        <v>37.512901309999997</v>
      </c>
      <c r="D1414" s="169">
        <v>126.92661285</v>
      </c>
    </row>
    <row r="1415" spans="1:4" ht="14.4">
      <c r="A1415" s="167" t="s">
        <v>1492</v>
      </c>
      <c r="B1415" s="168" t="s">
        <v>12</v>
      </c>
      <c r="C1415" s="169">
        <v>37.505355829999999</v>
      </c>
      <c r="D1415" s="169">
        <v>126.96617888999999</v>
      </c>
    </row>
    <row r="1416" spans="1:4" ht="14.4">
      <c r="A1416" s="167" t="s">
        <v>1664</v>
      </c>
      <c r="B1416" s="168" t="s">
        <v>12</v>
      </c>
      <c r="C1416" s="169">
        <v>37.511989589999999</v>
      </c>
      <c r="D1416" s="169">
        <v>126.92708588000001</v>
      </c>
    </row>
    <row r="1417" spans="1:4" ht="14.4">
      <c r="A1417" s="167" t="s">
        <v>592</v>
      </c>
      <c r="B1417" s="168" t="s">
        <v>12</v>
      </c>
      <c r="C1417" s="169">
        <v>37.489398960000003</v>
      </c>
      <c r="D1417" s="169">
        <v>126.90711211999999</v>
      </c>
    </row>
    <row r="1418" spans="1:4" ht="14.4">
      <c r="A1418" s="167" t="s">
        <v>1497</v>
      </c>
      <c r="B1418" s="168" t="s">
        <v>12</v>
      </c>
      <c r="C1418" s="169">
        <v>37.497669219999999</v>
      </c>
      <c r="D1418" s="169">
        <v>126.91986847</v>
      </c>
    </row>
    <row r="1419" spans="1:4" ht="14.4">
      <c r="A1419" s="167" t="s">
        <v>1665</v>
      </c>
      <c r="B1419" s="168" t="s">
        <v>12</v>
      </c>
      <c r="C1419" s="169">
        <v>37.488159179999997</v>
      </c>
      <c r="D1419" s="169">
        <v>126.96647643999999</v>
      </c>
    </row>
    <row r="1420" spans="1:4" ht="14.4">
      <c r="A1420" s="167" t="s">
        <v>1495</v>
      </c>
      <c r="B1420" s="168" t="s">
        <v>12</v>
      </c>
      <c r="C1420" s="169">
        <v>37.496601099999999</v>
      </c>
      <c r="D1420" s="169">
        <v>126.95368195</v>
      </c>
    </row>
    <row r="1421" spans="1:4" ht="14.4">
      <c r="A1421" s="167" t="s">
        <v>1496</v>
      </c>
      <c r="B1421" s="168" t="s">
        <v>12</v>
      </c>
      <c r="C1421" s="169">
        <v>37.513919829999999</v>
      </c>
      <c r="D1421" s="169">
        <v>126.94306946</v>
      </c>
    </row>
    <row r="1422" spans="1:4" ht="14.4">
      <c r="A1422" s="167" t="s">
        <v>1494</v>
      </c>
      <c r="B1422" s="168" t="s">
        <v>12</v>
      </c>
      <c r="C1422" s="169">
        <v>37.488868709999998</v>
      </c>
      <c r="D1422" s="169">
        <v>126.97190857</v>
      </c>
    </row>
    <row r="1423" spans="1:4" ht="14.4">
      <c r="A1423" s="167" t="s">
        <v>1666</v>
      </c>
      <c r="B1423" s="168" t="s">
        <v>12</v>
      </c>
      <c r="C1423" s="169">
        <v>37.51357651</v>
      </c>
      <c r="D1423" s="169">
        <v>126.95555115000001</v>
      </c>
    </row>
    <row r="1424" spans="1:4" ht="14.4">
      <c r="A1424" s="167" t="s">
        <v>1667</v>
      </c>
      <c r="B1424" s="168" t="s">
        <v>12</v>
      </c>
      <c r="C1424" s="169">
        <v>37.51193619</v>
      </c>
      <c r="D1424" s="169">
        <v>126.9541626</v>
      </c>
    </row>
    <row r="1425" spans="1:4" ht="14.4">
      <c r="A1425" s="167" t="s">
        <v>1769</v>
      </c>
      <c r="B1425" s="168" t="s">
        <v>12</v>
      </c>
      <c r="C1425" s="169">
        <v>37.510837549999998</v>
      </c>
      <c r="D1425" s="169">
        <v>126.96163177</v>
      </c>
    </row>
    <row r="1426" spans="1:4" ht="14.4">
      <c r="A1426" s="167" t="s">
        <v>1669</v>
      </c>
      <c r="B1426" s="168" t="s">
        <v>12</v>
      </c>
      <c r="C1426" s="169">
        <v>37.506671910000001</v>
      </c>
      <c r="D1426" s="169">
        <v>126.95777893</v>
      </c>
    </row>
    <row r="1427" spans="1:4" ht="14.4">
      <c r="A1427" s="167" t="s">
        <v>1668</v>
      </c>
      <c r="B1427" s="168" t="s">
        <v>12</v>
      </c>
      <c r="C1427" s="169">
        <v>37.512134549999999</v>
      </c>
      <c r="D1427" s="169">
        <v>126.92543793</v>
      </c>
    </row>
    <row r="1428" spans="1:4" ht="14.4">
      <c r="A1428" s="167" t="s">
        <v>1670</v>
      </c>
      <c r="B1428" s="168" t="s">
        <v>12</v>
      </c>
      <c r="C1428" s="169">
        <v>37.484607699999998</v>
      </c>
      <c r="D1428" s="169">
        <v>126.98179626</v>
      </c>
    </row>
    <row r="1429" spans="1:4" ht="14.4">
      <c r="A1429" s="167" t="s">
        <v>1770</v>
      </c>
      <c r="B1429" s="168" t="s">
        <v>12</v>
      </c>
      <c r="C1429" s="169">
        <v>37.50470352</v>
      </c>
      <c r="D1429" s="169">
        <v>126.96073151</v>
      </c>
    </row>
    <row r="1430" spans="1:4" ht="14.4">
      <c r="A1430" s="167" t="s">
        <v>1803</v>
      </c>
      <c r="B1430" s="168" t="s">
        <v>12</v>
      </c>
      <c r="C1430" s="169">
        <v>37.504562380000003</v>
      </c>
      <c r="D1430" s="169">
        <v>126.94678497</v>
      </c>
    </row>
    <row r="1431" spans="1:4" ht="14.4">
      <c r="A1431" s="167" t="s">
        <v>576</v>
      </c>
      <c r="B1431" s="168" t="s">
        <v>12</v>
      </c>
      <c r="C1431" s="169">
        <v>37.502742769999998</v>
      </c>
      <c r="D1431" s="169">
        <v>126.92157745</v>
      </c>
    </row>
    <row r="1432" spans="1:4" ht="14.4">
      <c r="A1432" s="167" t="s">
        <v>583</v>
      </c>
      <c r="B1432" s="168" t="s">
        <v>12</v>
      </c>
      <c r="C1432" s="169">
        <v>37.48712158</v>
      </c>
      <c r="D1432" s="169">
        <v>126.9743576</v>
      </c>
    </row>
    <row r="1433" spans="1:4" ht="14.4">
      <c r="A1433" s="167" t="s">
        <v>1671</v>
      </c>
      <c r="B1433" s="168" t="s">
        <v>12</v>
      </c>
      <c r="C1433" s="169">
        <v>37.500247960000003</v>
      </c>
      <c r="D1433" s="169">
        <v>126.94972992</v>
      </c>
    </row>
    <row r="1434" spans="1:4" ht="14.4">
      <c r="A1434" s="167" t="s">
        <v>1802</v>
      </c>
      <c r="B1434" s="168" t="s">
        <v>12</v>
      </c>
      <c r="C1434" s="169">
        <v>37.479106899999998</v>
      </c>
      <c r="D1434" s="169">
        <v>126.98150635</v>
      </c>
    </row>
    <row r="1435" spans="1:4" ht="14.4">
      <c r="A1435" s="167" t="s">
        <v>1672</v>
      </c>
      <c r="B1435" s="168" t="s">
        <v>12</v>
      </c>
      <c r="C1435" s="169">
        <v>37.483779910000003</v>
      </c>
      <c r="D1435" s="169">
        <v>126.97792053000001</v>
      </c>
    </row>
    <row r="1436" spans="1:4" ht="14.4">
      <c r="A1436" s="167" t="s">
        <v>1805</v>
      </c>
      <c r="B1436" s="168" t="s">
        <v>12</v>
      </c>
      <c r="C1436" s="169">
        <v>37.484703060000001</v>
      </c>
      <c r="D1436" s="169">
        <v>126.98059082</v>
      </c>
    </row>
    <row r="1437" spans="1:4" ht="14.4">
      <c r="A1437" s="167" t="s">
        <v>1804</v>
      </c>
      <c r="B1437" s="168" t="s">
        <v>12</v>
      </c>
      <c r="C1437" s="169">
        <v>37.503112790000003</v>
      </c>
      <c r="D1437" s="169">
        <v>126.96471405</v>
      </c>
    </row>
    <row r="1438" spans="1:4" ht="14.4">
      <c r="A1438" s="167" t="s">
        <v>1673</v>
      </c>
      <c r="B1438" s="168" t="s">
        <v>12</v>
      </c>
      <c r="C1438" s="169">
        <v>37.503211980000003</v>
      </c>
      <c r="D1438" s="169">
        <v>126.95459747</v>
      </c>
    </row>
    <row r="1439" spans="1:4" ht="14.4">
      <c r="A1439" s="167" t="s">
        <v>1674</v>
      </c>
      <c r="B1439" s="168" t="s">
        <v>12</v>
      </c>
      <c r="C1439" s="169">
        <v>37.495506290000002</v>
      </c>
      <c r="D1439" s="169">
        <v>126.95637512</v>
      </c>
    </row>
    <row r="1440" spans="1:4" ht="14.4">
      <c r="A1440" s="167" t="s">
        <v>1675</v>
      </c>
      <c r="B1440" s="168" t="s">
        <v>12</v>
      </c>
      <c r="C1440" s="169">
        <v>37.491500850000001</v>
      </c>
      <c r="D1440" s="169">
        <v>126.98240662000001</v>
      </c>
    </row>
    <row r="1441" spans="1:4" ht="14.4">
      <c r="A1441" s="167" t="s">
        <v>1806</v>
      </c>
      <c r="B1441" s="168" t="s">
        <v>12</v>
      </c>
      <c r="C1441" s="169">
        <v>37.502532960000003</v>
      </c>
      <c r="D1441" s="169">
        <v>126.94064331</v>
      </c>
    </row>
    <row r="1442" spans="1:4" ht="14.4">
      <c r="A1442" s="167" t="s">
        <v>586</v>
      </c>
      <c r="B1442" s="168" t="s">
        <v>36</v>
      </c>
      <c r="C1442" s="169">
        <v>37.48423004</v>
      </c>
      <c r="D1442" s="169">
        <v>126.9263916</v>
      </c>
    </row>
    <row r="1443" spans="1:4" ht="14.4">
      <c r="A1443" s="167" t="s">
        <v>1676</v>
      </c>
      <c r="B1443" s="168" t="s">
        <v>36</v>
      </c>
      <c r="C1443" s="169">
        <v>37.489177699999999</v>
      </c>
      <c r="D1443" s="169">
        <v>126.91927338000001</v>
      </c>
    </row>
    <row r="1444" spans="1:4" ht="14.4">
      <c r="A1444" s="167" t="s">
        <v>1678</v>
      </c>
      <c r="B1444" s="168" t="s">
        <v>36</v>
      </c>
      <c r="C1444" s="169">
        <v>37.476089479999999</v>
      </c>
      <c r="D1444" s="169">
        <v>126.98133086999999</v>
      </c>
    </row>
    <row r="1445" spans="1:4" ht="14.4">
      <c r="A1445" s="167" t="s">
        <v>1677</v>
      </c>
      <c r="B1445" s="168" t="s">
        <v>36</v>
      </c>
      <c r="C1445" s="169">
        <v>37.48025131</v>
      </c>
      <c r="D1445" s="169">
        <v>126.91460419000001</v>
      </c>
    </row>
    <row r="1446" spans="1:4" ht="14.4">
      <c r="A1446" s="167" t="s">
        <v>1679</v>
      </c>
      <c r="B1446" s="168" t="s">
        <v>36</v>
      </c>
      <c r="C1446" s="169">
        <v>37.473728180000002</v>
      </c>
      <c r="D1446" s="169">
        <v>126.91840363</v>
      </c>
    </row>
    <row r="1447" spans="1:4" ht="14.4">
      <c r="A1447" s="167" t="s">
        <v>589</v>
      </c>
      <c r="B1447" s="168" t="s">
        <v>36</v>
      </c>
      <c r="C1447" s="169">
        <v>37.475471499999998</v>
      </c>
      <c r="D1447" s="169">
        <v>126.93645477</v>
      </c>
    </row>
    <row r="1448" spans="1:4" ht="14.4">
      <c r="A1448" s="167" t="s">
        <v>578</v>
      </c>
      <c r="B1448" s="168" t="s">
        <v>36</v>
      </c>
      <c r="C1448" s="169">
        <v>37.48334122</v>
      </c>
      <c r="D1448" s="169">
        <v>126.94319916000001</v>
      </c>
    </row>
    <row r="1449" spans="1:4" ht="14.4">
      <c r="A1449" s="167" t="s">
        <v>1680</v>
      </c>
      <c r="B1449" s="168" t="s">
        <v>36</v>
      </c>
      <c r="C1449" s="169">
        <v>37.486225130000001</v>
      </c>
      <c r="D1449" s="169">
        <v>126.93582916</v>
      </c>
    </row>
    <row r="1450" spans="1:4" ht="14.4">
      <c r="A1450" s="167" t="s">
        <v>1681</v>
      </c>
      <c r="B1450" s="168" t="s">
        <v>36</v>
      </c>
      <c r="C1450" s="169">
        <v>37.483192440000003</v>
      </c>
      <c r="D1450" s="169">
        <v>126.90203094</v>
      </c>
    </row>
    <row r="1451" spans="1:4" ht="14.4">
      <c r="A1451" s="167" t="s">
        <v>1682</v>
      </c>
      <c r="B1451" s="168" t="s">
        <v>36</v>
      </c>
      <c r="C1451" s="169">
        <v>37.480869290000001</v>
      </c>
      <c r="D1451" s="169">
        <v>126.95331573</v>
      </c>
    </row>
    <row r="1452" spans="1:4" ht="14.4">
      <c r="A1452" s="167" t="s">
        <v>1807</v>
      </c>
      <c r="B1452" s="168" t="s">
        <v>36</v>
      </c>
      <c r="C1452" s="169">
        <v>37.4813385</v>
      </c>
      <c r="D1452" s="169">
        <v>126.95064545</v>
      </c>
    </row>
    <row r="1453" spans="1:4" ht="14.4">
      <c r="A1453" s="167" t="s">
        <v>1685</v>
      </c>
      <c r="B1453" s="168" t="s">
        <v>36</v>
      </c>
      <c r="C1453" s="169">
        <v>37.484661099999997</v>
      </c>
      <c r="D1453" s="169">
        <v>126.90390015</v>
      </c>
    </row>
    <row r="1454" spans="1:4" ht="14.4">
      <c r="A1454" s="167" t="s">
        <v>1683</v>
      </c>
      <c r="B1454" s="168" t="s">
        <v>36</v>
      </c>
      <c r="C1454" s="169">
        <v>37.47991562</v>
      </c>
      <c r="D1454" s="169">
        <v>126.90283966</v>
      </c>
    </row>
    <row r="1455" spans="1:4" ht="14.4">
      <c r="A1455" s="167" t="s">
        <v>1684</v>
      </c>
      <c r="B1455" s="168" t="s">
        <v>36</v>
      </c>
      <c r="C1455" s="169">
        <v>37.481704710000002</v>
      </c>
      <c r="D1455" s="169">
        <v>126.95082855</v>
      </c>
    </row>
    <row r="1456" spans="1:4" ht="14.4">
      <c r="A1456" s="167" t="s">
        <v>1686</v>
      </c>
      <c r="B1456" s="168" t="s">
        <v>36</v>
      </c>
      <c r="C1456" s="169">
        <v>37.484256739999999</v>
      </c>
      <c r="D1456" s="169">
        <v>126.95469666</v>
      </c>
    </row>
    <row r="1457" spans="1:4" ht="14.4">
      <c r="A1457" s="167" t="s">
        <v>597</v>
      </c>
      <c r="B1457" s="168" t="s">
        <v>36</v>
      </c>
      <c r="C1457" s="169">
        <v>37.47805786</v>
      </c>
      <c r="D1457" s="169">
        <v>126.96049499999999</v>
      </c>
    </row>
    <row r="1458" spans="1:4" ht="14.4">
      <c r="A1458" s="167" t="s">
        <v>1687</v>
      </c>
      <c r="B1458" s="168" t="s">
        <v>36</v>
      </c>
      <c r="C1458" s="169">
        <v>37.464885709999997</v>
      </c>
      <c r="D1458" s="169">
        <v>126.91947937</v>
      </c>
    </row>
    <row r="1459" spans="1:4" ht="14.4">
      <c r="A1459" s="167" t="s">
        <v>598</v>
      </c>
      <c r="B1459" s="168" t="s">
        <v>36</v>
      </c>
      <c r="C1459" s="169">
        <v>37.47916412</v>
      </c>
      <c r="D1459" s="169">
        <v>126.95258330999999</v>
      </c>
    </row>
    <row r="1460" spans="1:4" ht="14.4">
      <c r="A1460" s="167" t="s">
        <v>1690</v>
      </c>
      <c r="B1460" s="168" t="s">
        <v>36</v>
      </c>
      <c r="C1460" s="169">
        <v>37.469055179999998</v>
      </c>
      <c r="D1460" s="169">
        <v>126.95814514</v>
      </c>
    </row>
    <row r="1461" spans="1:4" ht="14.4">
      <c r="A1461" s="167" t="s">
        <v>1688</v>
      </c>
      <c r="B1461" s="168" t="s">
        <v>36</v>
      </c>
      <c r="C1461" s="169">
        <v>37.471988680000003</v>
      </c>
      <c r="D1461" s="169">
        <v>126.95842743</v>
      </c>
    </row>
    <row r="1462" spans="1:4" ht="14.4">
      <c r="A1462" s="167" t="s">
        <v>1689</v>
      </c>
      <c r="B1462" s="168" t="s">
        <v>36</v>
      </c>
      <c r="C1462" s="169">
        <v>37.484409329999998</v>
      </c>
      <c r="D1462" s="169">
        <v>126.9289093</v>
      </c>
    </row>
    <row r="1463" spans="1:4" ht="14.4">
      <c r="A1463" s="167" t="s">
        <v>1692</v>
      </c>
      <c r="B1463" s="168" t="s">
        <v>36</v>
      </c>
      <c r="C1463" s="169">
        <v>37.484508509999998</v>
      </c>
      <c r="D1463" s="169">
        <v>126.93006896999999</v>
      </c>
    </row>
    <row r="1464" spans="1:4" ht="14.4">
      <c r="A1464" s="167" t="s">
        <v>1691</v>
      </c>
      <c r="B1464" s="168" t="s">
        <v>36</v>
      </c>
      <c r="C1464" s="169">
        <v>37.484901430000001</v>
      </c>
      <c r="D1464" s="169">
        <v>126.93653107</v>
      </c>
    </row>
    <row r="1465" spans="1:4" ht="14.4">
      <c r="A1465" s="167" t="s">
        <v>1577</v>
      </c>
      <c r="B1465" s="168" t="s">
        <v>36</v>
      </c>
      <c r="C1465" s="169">
        <v>37.471164700000003</v>
      </c>
      <c r="D1465" s="169">
        <v>126.93701935</v>
      </c>
    </row>
    <row r="1466" spans="1:4" ht="14.4">
      <c r="A1466" s="167" t="s">
        <v>1578</v>
      </c>
      <c r="B1466" s="168" t="s">
        <v>36</v>
      </c>
      <c r="C1466" s="169">
        <v>37.478427889999999</v>
      </c>
      <c r="D1466" s="169">
        <v>126.93186188</v>
      </c>
    </row>
    <row r="1467" spans="1:4" ht="14.4">
      <c r="A1467" s="167" t="s">
        <v>1576</v>
      </c>
      <c r="B1467" s="168" t="s">
        <v>36</v>
      </c>
      <c r="C1467" s="169">
        <v>37.47229385</v>
      </c>
      <c r="D1467" s="169">
        <v>126.93341064000001</v>
      </c>
    </row>
    <row r="1468" spans="1:4" ht="14.4">
      <c r="A1468" s="167" t="s">
        <v>1580</v>
      </c>
      <c r="B1468" s="168" t="s">
        <v>36</v>
      </c>
      <c r="C1468" s="169">
        <v>37.470695499999998</v>
      </c>
      <c r="D1468" s="169">
        <v>126.94219971</v>
      </c>
    </row>
    <row r="1469" spans="1:4" ht="14.4">
      <c r="A1469" s="167" t="s">
        <v>584</v>
      </c>
      <c r="B1469" s="168" t="s">
        <v>36</v>
      </c>
      <c r="C1469" s="169">
        <v>37.477775569999999</v>
      </c>
      <c r="D1469" s="169">
        <v>126.91675567999999</v>
      </c>
    </row>
    <row r="1470" spans="1:4" ht="14.4">
      <c r="A1470" s="167" t="s">
        <v>1579</v>
      </c>
      <c r="B1470" s="168" t="s">
        <v>36</v>
      </c>
      <c r="C1470" s="169">
        <v>37.486358639999999</v>
      </c>
      <c r="D1470" s="169">
        <v>126.9429245</v>
      </c>
    </row>
    <row r="1471" spans="1:4" ht="14.4">
      <c r="A1471" s="167" t="s">
        <v>1391</v>
      </c>
      <c r="B1471" s="168" t="s">
        <v>36</v>
      </c>
      <c r="C1471" s="169">
        <v>37.477027890000002</v>
      </c>
      <c r="D1471" s="169">
        <v>126.96339417</v>
      </c>
    </row>
    <row r="1472" spans="1:4" ht="14.4">
      <c r="A1472" s="167" t="s">
        <v>1881</v>
      </c>
      <c r="B1472" s="168" t="s">
        <v>36</v>
      </c>
      <c r="C1472" s="169">
        <v>37.480720519999998</v>
      </c>
      <c r="D1472" s="169">
        <v>126.90932465</v>
      </c>
    </row>
    <row r="1473" spans="1:4" ht="14.4">
      <c r="A1473" s="167" t="s">
        <v>585</v>
      </c>
      <c r="B1473" s="168" t="s">
        <v>36</v>
      </c>
      <c r="C1473" s="169">
        <v>37.475090029999997</v>
      </c>
      <c r="D1473" s="169">
        <v>126.95922852</v>
      </c>
    </row>
    <row r="1474" spans="1:4" ht="14.4">
      <c r="A1474" s="167" t="s">
        <v>590</v>
      </c>
      <c r="B1474" s="168" t="s">
        <v>36</v>
      </c>
      <c r="C1474" s="169">
        <v>37.484767910000002</v>
      </c>
      <c r="D1474" s="169">
        <v>126.93287659000001</v>
      </c>
    </row>
    <row r="1475" spans="1:4" ht="14.4">
      <c r="A1475" s="167" t="s">
        <v>617</v>
      </c>
      <c r="B1475" s="168" t="s">
        <v>36</v>
      </c>
      <c r="C1475" s="169">
        <v>37.476482390000001</v>
      </c>
      <c r="D1475" s="169">
        <v>126.96536254999999</v>
      </c>
    </row>
    <row r="1476" spans="1:4" ht="14.4">
      <c r="A1476" s="167" t="s">
        <v>1882</v>
      </c>
      <c r="B1476" s="168" t="s">
        <v>36</v>
      </c>
      <c r="C1476" s="169">
        <v>37.476295469999997</v>
      </c>
      <c r="D1476" s="169">
        <v>126.96495819</v>
      </c>
    </row>
    <row r="1477" spans="1:4" ht="14.4">
      <c r="A1477" s="167" t="s">
        <v>1883</v>
      </c>
      <c r="B1477" s="168" t="s">
        <v>36</v>
      </c>
      <c r="C1477" s="169">
        <v>37.482189179999999</v>
      </c>
      <c r="D1477" s="169">
        <v>126.94213104000001</v>
      </c>
    </row>
    <row r="1478" spans="1:4" ht="14.4">
      <c r="A1478" s="167" t="s">
        <v>1885</v>
      </c>
      <c r="B1478" s="168" t="s">
        <v>36</v>
      </c>
      <c r="C1478" s="169">
        <v>37.48152924</v>
      </c>
      <c r="D1478" s="169">
        <v>126.91203308</v>
      </c>
    </row>
    <row r="1479" spans="1:4" ht="14.4">
      <c r="A1479" s="167" t="s">
        <v>1884</v>
      </c>
      <c r="B1479" s="168" t="s">
        <v>36</v>
      </c>
      <c r="C1479" s="169">
        <v>37.481548310000001</v>
      </c>
      <c r="D1479" s="169">
        <v>126.95200348</v>
      </c>
    </row>
    <row r="1480" spans="1:4" ht="14.4">
      <c r="A1480" s="167" t="s">
        <v>620</v>
      </c>
      <c r="B1480" s="168" t="s">
        <v>36</v>
      </c>
      <c r="C1480" s="169">
        <v>37.469406130000003</v>
      </c>
      <c r="D1480" s="169">
        <v>126.94451141</v>
      </c>
    </row>
    <row r="1481" spans="1:4" ht="14.4">
      <c r="A1481" s="167" t="s">
        <v>625</v>
      </c>
      <c r="B1481" s="168" t="s">
        <v>36</v>
      </c>
      <c r="C1481" s="169">
        <v>37.48974991</v>
      </c>
      <c r="D1481" s="169">
        <v>126.92746735</v>
      </c>
    </row>
    <row r="1482" spans="1:4" ht="14.4">
      <c r="A1482" s="167" t="s">
        <v>1887</v>
      </c>
      <c r="B1482" s="168" t="s">
        <v>36</v>
      </c>
      <c r="C1482" s="169">
        <v>37.488563540000001</v>
      </c>
      <c r="D1482" s="169">
        <v>126.92848205999999</v>
      </c>
    </row>
    <row r="1483" spans="1:4" ht="14.4">
      <c r="A1483" s="167" t="s">
        <v>1808</v>
      </c>
      <c r="B1483" s="168" t="s">
        <v>36</v>
      </c>
      <c r="C1483" s="169">
        <v>37.487300869999999</v>
      </c>
      <c r="D1483" s="169">
        <v>126.92870331</v>
      </c>
    </row>
    <row r="1484" spans="1:4" ht="14.4">
      <c r="A1484" s="167" t="s">
        <v>1886</v>
      </c>
      <c r="B1484" s="168" t="s">
        <v>36</v>
      </c>
      <c r="C1484" s="169">
        <v>37.488990780000002</v>
      </c>
      <c r="D1484" s="169">
        <v>126.91638184</v>
      </c>
    </row>
    <row r="1485" spans="1:4" ht="14.4">
      <c r="A1485" s="167" t="s">
        <v>1889</v>
      </c>
      <c r="B1485" s="168" t="s">
        <v>36</v>
      </c>
      <c r="C1485" s="169">
        <v>37.487129209999999</v>
      </c>
      <c r="D1485" s="169">
        <v>126.91301727</v>
      </c>
    </row>
    <row r="1486" spans="1:4" ht="14.4">
      <c r="A1486" s="167" t="s">
        <v>1888</v>
      </c>
      <c r="B1486" s="168" t="s">
        <v>36</v>
      </c>
      <c r="C1486" s="169">
        <v>37.46681976</v>
      </c>
      <c r="D1486" s="169">
        <v>126.94880676</v>
      </c>
    </row>
    <row r="1487" spans="1:4" ht="14.4">
      <c r="A1487" s="167" t="s">
        <v>628</v>
      </c>
      <c r="B1487" s="168" t="s">
        <v>36</v>
      </c>
      <c r="C1487" s="169">
        <v>37.482189179999999</v>
      </c>
      <c r="D1487" s="169">
        <v>126.94615936</v>
      </c>
    </row>
    <row r="1488" spans="1:4" ht="14.4">
      <c r="A1488" s="167" t="s">
        <v>605</v>
      </c>
      <c r="B1488" s="168" t="s">
        <v>36</v>
      </c>
      <c r="C1488" s="169">
        <v>37.471828459999998</v>
      </c>
      <c r="D1488" s="169">
        <v>126.93392181</v>
      </c>
    </row>
    <row r="1489" spans="1:4" ht="14.4">
      <c r="A1489" s="167" t="s">
        <v>1809</v>
      </c>
      <c r="B1489" s="168" t="s">
        <v>36</v>
      </c>
      <c r="C1489" s="169">
        <v>37.489490510000003</v>
      </c>
      <c r="D1489" s="169">
        <v>126.94592285</v>
      </c>
    </row>
    <row r="1490" spans="1:4" ht="14.4">
      <c r="A1490" s="167" t="s">
        <v>621</v>
      </c>
      <c r="B1490" s="168" t="s">
        <v>36</v>
      </c>
      <c r="C1490" s="169">
        <v>37.470466610000003</v>
      </c>
      <c r="D1490" s="169">
        <v>126.93865203999999</v>
      </c>
    </row>
    <row r="1491" spans="1:4" ht="14.4">
      <c r="A1491" s="167" t="s">
        <v>1890</v>
      </c>
      <c r="B1491" s="168" t="s">
        <v>36</v>
      </c>
      <c r="C1491" s="169">
        <v>37.478820800000001</v>
      </c>
      <c r="D1491" s="169">
        <v>126.95960999</v>
      </c>
    </row>
    <row r="1492" spans="1:4" ht="14.4">
      <c r="A1492" s="167" t="s">
        <v>1810</v>
      </c>
      <c r="B1492" s="168" t="s">
        <v>36</v>
      </c>
      <c r="C1492" s="169">
        <v>37.486736299999997</v>
      </c>
      <c r="D1492" s="169">
        <v>126.9475174</v>
      </c>
    </row>
    <row r="1493" spans="1:4" ht="14.4">
      <c r="A1493" s="167" t="s">
        <v>1811</v>
      </c>
      <c r="B1493" s="168" t="s">
        <v>36</v>
      </c>
      <c r="C1493" s="169">
        <v>37.482753750000001</v>
      </c>
      <c r="D1493" s="169">
        <v>126.94140625</v>
      </c>
    </row>
    <row r="1494" spans="1:4" ht="14.4">
      <c r="A1494" s="167" t="s">
        <v>611</v>
      </c>
      <c r="B1494" s="168" t="s">
        <v>36</v>
      </c>
      <c r="C1494" s="169">
        <v>37.483688350000001</v>
      </c>
      <c r="D1494" s="169">
        <v>126.93915558</v>
      </c>
    </row>
    <row r="1495" spans="1:4" ht="14.4">
      <c r="A1495" s="167" t="s">
        <v>1892</v>
      </c>
      <c r="B1495" s="168" t="s">
        <v>36</v>
      </c>
      <c r="C1495" s="169">
        <v>37.470687869999999</v>
      </c>
      <c r="D1495" s="169">
        <v>126.93648528999999</v>
      </c>
    </row>
    <row r="1496" spans="1:4" ht="14.4">
      <c r="A1496" s="167" t="s">
        <v>616</v>
      </c>
      <c r="B1496" s="168" t="s">
        <v>36</v>
      </c>
      <c r="C1496" s="169">
        <v>37.484645839999999</v>
      </c>
      <c r="D1496" s="169">
        <v>126.93450928</v>
      </c>
    </row>
    <row r="1497" spans="1:4" ht="14.4">
      <c r="A1497" s="167" t="s">
        <v>1891</v>
      </c>
      <c r="B1497" s="168" t="s">
        <v>36</v>
      </c>
      <c r="C1497" s="169">
        <v>37.483310699999997</v>
      </c>
      <c r="D1497" s="169">
        <v>126.93902588</v>
      </c>
    </row>
    <row r="1498" spans="1:4" ht="14.4">
      <c r="A1498" s="167" t="s">
        <v>622</v>
      </c>
      <c r="B1498" s="168" t="s">
        <v>36</v>
      </c>
      <c r="C1498" s="169">
        <v>37.479465480000002</v>
      </c>
      <c r="D1498" s="169">
        <v>126.95693206999999</v>
      </c>
    </row>
    <row r="1499" spans="1:4" ht="14.4">
      <c r="A1499" s="167" t="s">
        <v>608</v>
      </c>
      <c r="B1499" s="168" t="s">
        <v>36</v>
      </c>
      <c r="C1499" s="169">
        <v>37.478771209999998</v>
      </c>
      <c r="D1499" s="169">
        <v>126.95869446</v>
      </c>
    </row>
    <row r="1500" spans="1:4" ht="14.4">
      <c r="A1500" s="167" t="s">
        <v>1893</v>
      </c>
      <c r="B1500" s="168" t="s">
        <v>37</v>
      </c>
      <c r="C1500" s="169">
        <v>37.453281400000002</v>
      </c>
      <c r="D1500" s="169">
        <v>127.05148315</v>
      </c>
    </row>
    <row r="1501" spans="1:4" ht="14.4">
      <c r="A1501" s="167" t="s">
        <v>1895</v>
      </c>
      <c r="B1501" s="168" t="s">
        <v>37</v>
      </c>
      <c r="C1501" s="169">
        <v>37.448936459999999</v>
      </c>
      <c r="D1501" s="169">
        <v>127.05437469</v>
      </c>
    </row>
    <row r="1502" spans="1:4" ht="14.4">
      <c r="A1502" s="167" t="s">
        <v>1894</v>
      </c>
      <c r="B1502" s="168" t="s">
        <v>37</v>
      </c>
      <c r="C1502" s="169">
        <v>37.447658539999999</v>
      </c>
      <c r="D1502" s="169">
        <v>127.05501556</v>
      </c>
    </row>
    <row r="1503" spans="1:4" ht="14.4">
      <c r="A1503" s="167" t="s">
        <v>1812</v>
      </c>
      <c r="B1503" s="168" t="s">
        <v>37</v>
      </c>
      <c r="C1503" s="169">
        <v>37.45375061</v>
      </c>
      <c r="D1503" s="169">
        <v>127.05937958</v>
      </c>
    </row>
    <row r="1504" spans="1:4" ht="14.4">
      <c r="A1504" s="167" t="s">
        <v>1897</v>
      </c>
      <c r="B1504" s="168" t="s">
        <v>37</v>
      </c>
      <c r="C1504" s="169">
        <v>37.45435715</v>
      </c>
      <c r="D1504" s="169">
        <v>127.06210326999999</v>
      </c>
    </row>
    <row r="1505" spans="1:4" ht="14.4">
      <c r="A1505" s="167" t="s">
        <v>1896</v>
      </c>
      <c r="B1505" s="168" t="s">
        <v>37</v>
      </c>
      <c r="C1505" s="169">
        <v>37.454406740000003</v>
      </c>
      <c r="D1505" s="169">
        <v>127.06492615000001</v>
      </c>
    </row>
    <row r="1506" spans="1:4" ht="14.4">
      <c r="A1506" s="167" t="s">
        <v>1898</v>
      </c>
      <c r="B1506" s="168" t="s">
        <v>37</v>
      </c>
      <c r="C1506" s="169">
        <v>37.505096440000003</v>
      </c>
      <c r="D1506" s="169">
        <v>127.0131073</v>
      </c>
    </row>
    <row r="1507" spans="1:4" ht="14.4">
      <c r="A1507" s="167" t="s">
        <v>1899</v>
      </c>
      <c r="B1507" s="168" t="s">
        <v>37</v>
      </c>
      <c r="C1507" s="169">
        <v>37.502635959999999</v>
      </c>
      <c r="D1507" s="169">
        <v>127.01231384</v>
      </c>
    </row>
    <row r="1508" spans="1:4" ht="14.4">
      <c r="A1508" s="167" t="s">
        <v>1771</v>
      </c>
      <c r="B1508" s="168" t="s">
        <v>37</v>
      </c>
      <c r="C1508" s="169">
        <v>37.50065231</v>
      </c>
      <c r="D1508" s="169">
        <v>127.01861572</v>
      </c>
    </row>
    <row r="1509" spans="1:4" ht="14.4">
      <c r="A1509" s="167" t="s">
        <v>1813</v>
      </c>
      <c r="B1509" s="168" t="s">
        <v>37</v>
      </c>
      <c r="C1509" s="169">
        <v>37.502231600000002</v>
      </c>
      <c r="D1509" s="169">
        <v>127.00225829999999</v>
      </c>
    </row>
    <row r="1510" spans="1:4" ht="14.4">
      <c r="A1510" s="167" t="s">
        <v>1900</v>
      </c>
      <c r="B1510" s="168" t="s">
        <v>37</v>
      </c>
      <c r="C1510" s="169">
        <v>37.504116060000001</v>
      </c>
      <c r="D1510" s="169">
        <v>126.99748993</v>
      </c>
    </row>
    <row r="1511" spans="1:4" ht="14.4">
      <c r="A1511" s="167" t="s">
        <v>1901</v>
      </c>
      <c r="B1511" s="168" t="s">
        <v>37</v>
      </c>
      <c r="C1511" s="169">
        <v>37.5017128</v>
      </c>
      <c r="D1511" s="169">
        <v>126.99547577</v>
      </c>
    </row>
    <row r="1512" spans="1:4" ht="14.4">
      <c r="A1512" s="167" t="s">
        <v>1902</v>
      </c>
      <c r="B1512" s="168" t="s">
        <v>37</v>
      </c>
      <c r="C1512" s="169">
        <v>37.513046260000003</v>
      </c>
      <c r="D1512" s="169">
        <v>127.00595856</v>
      </c>
    </row>
    <row r="1513" spans="1:4" ht="14.4">
      <c r="A1513" s="167" t="s">
        <v>1765</v>
      </c>
      <c r="B1513" s="168" t="s">
        <v>37</v>
      </c>
      <c r="C1513" s="169">
        <v>37.506198879999999</v>
      </c>
      <c r="D1513" s="169">
        <v>127.00394439999999</v>
      </c>
    </row>
    <row r="1514" spans="1:4" ht="14.4">
      <c r="A1514" s="167" t="s">
        <v>1903</v>
      </c>
      <c r="B1514" s="168" t="s">
        <v>37</v>
      </c>
      <c r="C1514" s="169">
        <v>37.500614169999999</v>
      </c>
      <c r="D1514" s="169">
        <v>126.98616028000001</v>
      </c>
    </row>
    <row r="1515" spans="1:4" ht="14.4">
      <c r="A1515" s="167" t="s">
        <v>1815</v>
      </c>
      <c r="B1515" s="168" t="s">
        <v>37</v>
      </c>
      <c r="C1515" s="169">
        <v>37.485610960000002</v>
      </c>
      <c r="D1515" s="169">
        <v>126.99468231</v>
      </c>
    </row>
    <row r="1516" spans="1:4" ht="14.4">
      <c r="A1516" s="167" t="s">
        <v>1905</v>
      </c>
      <c r="B1516" s="168" t="s">
        <v>37</v>
      </c>
      <c r="C1516" s="169">
        <v>37.478069310000002</v>
      </c>
      <c r="D1516" s="169">
        <v>126.98203278</v>
      </c>
    </row>
    <row r="1517" spans="1:4" ht="14.4">
      <c r="A1517" s="167" t="s">
        <v>1904</v>
      </c>
      <c r="B1517" s="168" t="s">
        <v>37</v>
      </c>
      <c r="C1517" s="169">
        <v>37.472610469999999</v>
      </c>
      <c r="D1517" s="169">
        <v>126.98300934</v>
      </c>
    </row>
    <row r="1518" spans="1:4" ht="14.4">
      <c r="A1518" s="167" t="s">
        <v>1814</v>
      </c>
      <c r="B1518" s="168" t="s">
        <v>37</v>
      </c>
      <c r="C1518" s="169">
        <v>37.473758699999998</v>
      </c>
      <c r="D1518" s="169">
        <v>126.99524689</v>
      </c>
    </row>
    <row r="1519" spans="1:4" ht="14.4">
      <c r="A1519" s="167" t="s">
        <v>1906</v>
      </c>
      <c r="B1519" s="168" t="s">
        <v>37</v>
      </c>
      <c r="C1519" s="169">
        <v>37.475181579999997</v>
      </c>
      <c r="D1519" s="169">
        <v>127.00138855</v>
      </c>
    </row>
    <row r="1520" spans="1:4" ht="14.4">
      <c r="A1520" s="167" t="s">
        <v>1907</v>
      </c>
      <c r="B1520" s="168" t="s">
        <v>37</v>
      </c>
      <c r="C1520" s="169">
        <v>37.48905182</v>
      </c>
      <c r="D1520" s="169">
        <v>126.99252319</v>
      </c>
    </row>
    <row r="1521" spans="1:4" ht="14.4">
      <c r="A1521" s="167" t="s">
        <v>629</v>
      </c>
      <c r="B1521" s="168" t="s">
        <v>37</v>
      </c>
      <c r="C1521" s="169">
        <v>37.489768980000001</v>
      </c>
      <c r="D1521" s="169">
        <v>126.986763</v>
      </c>
    </row>
    <row r="1522" spans="1:4" ht="14.4">
      <c r="A1522" s="167" t="s">
        <v>1908</v>
      </c>
      <c r="B1522" s="168" t="s">
        <v>37</v>
      </c>
      <c r="C1522" s="169">
        <v>37.487010959999999</v>
      </c>
      <c r="D1522" s="169">
        <v>126.98496246000001</v>
      </c>
    </row>
    <row r="1523" spans="1:4" ht="14.4">
      <c r="A1523" s="167" t="s">
        <v>1909</v>
      </c>
      <c r="B1523" s="168" t="s">
        <v>37</v>
      </c>
      <c r="C1523" s="169">
        <v>37.485828400000003</v>
      </c>
      <c r="D1523" s="169">
        <v>126.98262787</v>
      </c>
    </row>
    <row r="1524" spans="1:4" ht="14.4">
      <c r="A1524" s="167" t="s">
        <v>1772</v>
      </c>
      <c r="B1524" s="168" t="s">
        <v>37</v>
      </c>
      <c r="C1524" s="169">
        <v>37.496913910000004</v>
      </c>
      <c r="D1524" s="169">
        <v>127.02496338</v>
      </c>
    </row>
    <row r="1525" spans="1:4" ht="14.4">
      <c r="A1525" s="167" t="s">
        <v>1817</v>
      </c>
      <c r="B1525" s="168" t="s">
        <v>37</v>
      </c>
      <c r="C1525" s="169">
        <v>37.491111760000003</v>
      </c>
      <c r="D1525" s="169">
        <v>127.02295685</v>
      </c>
    </row>
    <row r="1526" spans="1:4" ht="14.4">
      <c r="A1526" s="167" t="s">
        <v>1910</v>
      </c>
      <c r="B1526" s="168" t="s">
        <v>37</v>
      </c>
      <c r="C1526" s="169">
        <v>37.482158660000003</v>
      </c>
      <c r="D1526" s="169">
        <v>127.00270080999999</v>
      </c>
    </row>
    <row r="1527" spans="1:4" ht="14.4">
      <c r="A1527" s="167" t="s">
        <v>1816</v>
      </c>
      <c r="B1527" s="168" t="s">
        <v>37</v>
      </c>
      <c r="C1527" s="169">
        <v>37.484558110000002</v>
      </c>
      <c r="D1527" s="169">
        <v>127.01486969</v>
      </c>
    </row>
    <row r="1528" spans="1:4" ht="14.4">
      <c r="A1528" s="167" t="s">
        <v>1911</v>
      </c>
      <c r="B1528" s="168" t="s">
        <v>37</v>
      </c>
      <c r="C1528" s="169">
        <v>37.49421692</v>
      </c>
      <c r="D1528" s="169">
        <v>127.01378631999999</v>
      </c>
    </row>
    <row r="1529" spans="1:4" ht="14.4">
      <c r="A1529" s="167" t="s">
        <v>1912</v>
      </c>
      <c r="B1529" s="168" t="s">
        <v>37</v>
      </c>
      <c r="C1529" s="169">
        <v>37.485378269999998</v>
      </c>
      <c r="D1529" s="169">
        <v>127.04170227</v>
      </c>
    </row>
    <row r="1530" spans="1:4" ht="14.4">
      <c r="A1530" s="167" t="s">
        <v>1819</v>
      </c>
      <c r="B1530" s="168" t="s">
        <v>37</v>
      </c>
      <c r="C1530" s="169">
        <v>37.483989719999997</v>
      </c>
      <c r="D1530" s="169">
        <v>127.03417969</v>
      </c>
    </row>
    <row r="1531" spans="1:4" ht="14.4">
      <c r="A1531" s="167" t="s">
        <v>619</v>
      </c>
      <c r="B1531" s="168" t="s">
        <v>37</v>
      </c>
      <c r="C1531" s="169">
        <v>37.481491089999999</v>
      </c>
      <c r="D1531" s="169">
        <v>127.03672791</v>
      </c>
    </row>
    <row r="1532" spans="1:4" ht="14.4">
      <c r="A1532" s="167" t="s">
        <v>1915</v>
      </c>
      <c r="B1532" s="168" t="s">
        <v>37</v>
      </c>
      <c r="C1532" s="169">
        <v>37.477851870000002</v>
      </c>
      <c r="D1532" s="169">
        <v>127.03890991</v>
      </c>
    </row>
    <row r="1533" spans="1:4" ht="14.4">
      <c r="A1533" s="167" t="s">
        <v>1913</v>
      </c>
      <c r="B1533" s="168" t="s">
        <v>37</v>
      </c>
      <c r="C1533" s="169">
        <v>37.473613739999998</v>
      </c>
      <c r="D1533" s="169">
        <v>127.03050995</v>
      </c>
    </row>
    <row r="1534" spans="1:4" ht="14.4">
      <c r="A1534" s="167" t="s">
        <v>1914</v>
      </c>
      <c r="B1534" s="168" t="s">
        <v>37</v>
      </c>
      <c r="C1534" s="169">
        <v>37.469200129999997</v>
      </c>
      <c r="D1534" s="169">
        <v>127.02900696</v>
      </c>
    </row>
    <row r="1535" spans="1:4" ht="14.4">
      <c r="A1535" s="167" t="s">
        <v>623</v>
      </c>
      <c r="B1535" s="168" t="s">
        <v>37</v>
      </c>
      <c r="C1535" s="169">
        <v>37.462638849999998</v>
      </c>
      <c r="D1535" s="169">
        <v>127.02661895999999</v>
      </c>
    </row>
    <row r="1536" spans="1:4" ht="14.4">
      <c r="A1536" s="167" t="s">
        <v>1818</v>
      </c>
      <c r="B1536" s="168" t="s">
        <v>37</v>
      </c>
      <c r="C1536" s="169">
        <v>37.459953310000003</v>
      </c>
      <c r="D1536" s="169">
        <v>127.02474213000001</v>
      </c>
    </row>
    <row r="1537" spans="1:4" ht="14.4">
      <c r="A1537" s="167" t="s">
        <v>1916</v>
      </c>
      <c r="B1537" s="168" t="s">
        <v>37</v>
      </c>
      <c r="C1537" s="169">
        <v>37.45623398</v>
      </c>
      <c r="D1537" s="169">
        <v>127.01934814000001</v>
      </c>
    </row>
    <row r="1538" spans="1:4" ht="14.4">
      <c r="A1538" s="167" t="s">
        <v>1917</v>
      </c>
      <c r="B1538" s="168" t="s">
        <v>37</v>
      </c>
      <c r="C1538" s="169">
        <v>37.4557991</v>
      </c>
      <c r="D1538" s="169">
        <v>127.01628875999999</v>
      </c>
    </row>
    <row r="1539" spans="1:4" ht="14.4">
      <c r="A1539" s="167" t="s">
        <v>1822</v>
      </c>
      <c r="B1539" s="168" t="s">
        <v>37</v>
      </c>
      <c r="C1539" s="169">
        <v>37.467506409999999</v>
      </c>
      <c r="D1539" s="169">
        <v>127.03447722999999</v>
      </c>
    </row>
    <row r="1540" spans="1:4" ht="14.4">
      <c r="A1540" s="167" t="s">
        <v>615</v>
      </c>
      <c r="B1540" s="168" t="s">
        <v>37</v>
      </c>
      <c r="C1540" s="169">
        <v>37.463321690000001</v>
      </c>
      <c r="D1540" s="169">
        <v>127.03604126</v>
      </c>
    </row>
    <row r="1541" spans="1:4" ht="14.4">
      <c r="A1541" s="167" t="s">
        <v>1821</v>
      </c>
      <c r="B1541" s="168" t="s">
        <v>37</v>
      </c>
      <c r="C1541" s="169">
        <v>37.470165250000001</v>
      </c>
      <c r="D1541" s="169">
        <v>127.03861999999999</v>
      </c>
    </row>
    <row r="1542" spans="1:4" ht="14.4">
      <c r="A1542" s="167" t="s">
        <v>1918</v>
      </c>
      <c r="B1542" s="168" t="s">
        <v>37</v>
      </c>
      <c r="C1542" s="169">
        <v>37.46768951</v>
      </c>
      <c r="D1542" s="169">
        <v>127.04035949999999</v>
      </c>
    </row>
    <row r="1543" spans="1:4" ht="14.4">
      <c r="A1543" s="167" t="s">
        <v>1820</v>
      </c>
      <c r="B1543" s="168" t="s">
        <v>37</v>
      </c>
      <c r="C1543" s="169">
        <v>37.462688450000002</v>
      </c>
      <c r="D1543" s="169">
        <v>127.04611206</v>
      </c>
    </row>
    <row r="1544" spans="1:4" ht="14.4">
      <c r="A1544" s="167" t="s">
        <v>626</v>
      </c>
      <c r="B1544" s="168" t="s">
        <v>37</v>
      </c>
      <c r="C1544" s="169">
        <v>37.471538539999997</v>
      </c>
      <c r="D1544" s="169">
        <v>127.05059052</v>
      </c>
    </row>
    <row r="1545" spans="1:4" ht="14.4">
      <c r="A1545" s="167" t="s">
        <v>1825</v>
      </c>
      <c r="B1545" s="168" t="s">
        <v>37</v>
      </c>
      <c r="C1545" s="169">
        <v>37.512989040000001</v>
      </c>
      <c r="D1545" s="169">
        <v>127.01117705999999</v>
      </c>
    </row>
    <row r="1546" spans="1:4" ht="14.4">
      <c r="A1546" s="167" t="s">
        <v>1824</v>
      </c>
      <c r="B1546" s="168" t="s">
        <v>37</v>
      </c>
      <c r="C1546" s="169">
        <v>37.516197200000001</v>
      </c>
      <c r="D1546" s="169">
        <v>127.00920868</v>
      </c>
    </row>
    <row r="1547" spans="1:4" ht="14.4">
      <c r="A1547" s="167" t="s">
        <v>1920</v>
      </c>
      <c r="B1547" s="168" t="s">
        <v>37</v>
      </c>
      <c r="C1547" s="169">
        <v>37.471927639999997</v>
      </c>
      <c r="D1547" s="169">
        <v>127.02684021</v>
      </c>
    </row>
    <row r="1548" spans="1:4" ht="14.4">
      <c r="A1548" s="167" t="s">
        <v>1919</v>
      </c>
      <c r="B1548" s="168" t="s">
        <v>37</v>
      </c>
      <c r="C1548" s="169">
        <v>37.488971710000001</v>
      </c>
      <c r="D1548" s="169">
        <v>126.98271942</v>
      </c>
    </row>
    <row r="1549" spans="1:4" ht="14.4">
      <c r="A1549" s="167" t="s">
        <v>1922</v>
      </c>
      <c r="B1549" s="168" t="s">
        <v>37</v>
      </c>
      <c r="C1549" s="169">
        <v>37.49474335</v>
      </c>
      <c r="D1549" s="169">
        <v>126.98306273999999</v>
      </c>
    </row>
    <row r="1550" spans="1:4" ht="14.4">
      <c r="A1550" s="167" t="s">
        <v>1921</v>
      </c>
      <c r="B1550" s="168" t="s">
        <v>37</v>
      </c>
      <c r="C1550" s="169">
        <v>37.490539550000001</v>
      </c>
      <c r="D1550" s="169">
        <v>127.00816345</v>
      </c>
    </row>
    <row r="1551" spans="1:4" ht="14.4">
      <c r="A1551" s="167" t="s">
        <v>1923</v>
      </c>
      <c r="B1551" s="168" t="s">
        <v>37</v>
      </c>
      <c r="C1551" s="169">
        <v>37.50231934</v>
      </c>
      <c r="D1551" s="169">
        <v>127.02227019999999</v>
      </c>
    </row>
    <row r="1552" spans="1:4" ht="14.4">
      <c r="A1552" s="167" t="s">
        <v>630</v>
      </c>
      <c r="B1552" s="168" t="s">
        <v>37</v>
      </c>
      <c r="C1552" s="169">
        <v>37.510349269999999</v>
      </c>
      <c r="D1552" s="169">
        <v>127.01605225</v>
      </c>
    </row>
    <row r="1553" spans="1:4" ht="14.4">
      <c r="A1553" s="167" t="s">
        <v>1924</v>
      </c>
      <c r="B1553" s="168" t="s">
        <v>37</v>
      </c>
      <c r="C1553" s="169">
        <v>37.448966980000002</v>
      </c>
      <c r="D1553" s="169">
        <v>127.05773926000001</v>
      </c>
    </row>
    <row r="1554" spans="1:4" ht="14.4">
      <c r="A1554" s="167" t="s">
        <v>1925</v>
      </c>
      <c r="B1554" s="168" t="s">
        <v>37</v>
      </c>
      <c r="C1554" s="169">
        <v>37.488021850000003</v>
      </c>
      <c r="D1554" s="169">
        <v>126.99411773999999</v>
      </c>
    </row>
    <row r="1555" spans="1:4" ht="14.4">
      <c r="A1555" s="167" t="s">
        <v>1927</v>
      </c>
      <c r="B1555" s="168" t="s">
        <v>37</v>
      </c>
      <c r="C1555" s="169">
        <v>37.487308499999997</v>
      </c>
      <c r="D1555" s="169">
        <v>127.01058197</v>
      </c>
    </row>
    <row r="1556" spans="1:4" ht="14.4">
      <c r="A1556" s="167" t="s">
        <v>1926</v>
      </c>
      <c r="B1556" s="168" t="s">
        <v>37</v>
      </c>
      <c r="C1556" s="169">
        <v>37.477828979999998</v>
      </c>
      <c r="D1556" s="169">
        <v>127.03826904</v>
      </c>
    </row>
    <row r="1557" spans="1:4" ht="14.4">
      <c r="A1557" s="167" t="s">
        <v>1826</v>
      </c>
      <c r="B1557" s="168" t="s">
        <v>37</v>
      </c>
      <c r="C1557" s="169">
        <v>37.469650270000002</v>
      </c>
      <c r="D1557" s="169">
        <v>127.03961182</v>
      </c>
    </row>
    <row r="1558" spans="1:4" ht="14.4">
      <c r="A1558" s="167" t="s">
        <v>1928</v>
      </c>
      <c r="B1558" s="168" t="s">
        <v>37</v>
      </c>
      <c r="C1558" s="169">
        <v>37.461578369999998</v>
      </c>
      <c r="D1558" s="169">
        <v>127.04879760999999</v>
      </c>
    </row>
    <row r="1559" spans="1:4" ht="14.4">
      <c r="A1559" s="167" t="s">
        <v>1827</v>
      </c>
      <c r="B1559" s="168" t="s">
        <v>37</v>
      </c>
      <c r="C1559" s="169">
        <v>37.47438812</v>
      </c>
      <c r="D1559" s="169">
        <v>127.03890228</v>
      </c>
    </row>
    <row r="1560" spans="1:4" ht="14.4">
      <c r="A1560" s="167" t="s">
        <v>1930</v>
      </c>
      <c r="B1560" s="168" t="s">
        <v>37</v>
      </c>
      <c r="C1560" s="169">
        <v>37.514839170000002</v>
      </c>
      <c r="D1560" s="169">
        <v>127.01560211</v>
      </c>
    </row>
    <row r="1561" spans="1:4" ht="14.4">
      <c r="A1561" s="167" t="s">
        <v>1929</v>
      </c>
      <c r="B1561" s="168" t="s">
        <v>37</v>
      </c>
      <c r="C1561" s="169">
        <v>37.493618009999999</v>
      </c>
      <c r="D1561" s="169">
        <v>127.01418304000001</v>
      </c>
    </row>
    <row r="1562" spans="1:4" ht="14.4">
      <c r="A1562" s="167" t="s">
        <v>1932</v>
      </c>
      <c r="B1562" s="168" t="s">
        <v>37</v>
      </c>
      <c r="C1562" s="169">
        <v>37.484161380000003</v>
      </c>
      <c r="D1562" s="169">
        <v>127.01097107</v>
      </c>
    </row>
    <row r="1563" spans="1:4" ht="14.4">
      <c r="A1563" s="167" t="s">
        <v>1931</v>
      </c>
      <c r="B1563" s="168" t="s">
        <v>37</v>
      </c>
      <c r="C1563" s="169">
        <v>37.475978849999997</v>
      </c>
      <c r="D1563" s="169">
        <v>126.98628235</v>
      </c>
    </row>
    <row r="1564" spans="1:4" ht="14.4">
      <c r="A1564" s="167" t="s">
        <v>1828</v>
      </c>
      <c r="B1564" s="168" t="s">
        <v>37</v>
      </c>
      <c r="C1564" s="169">
        <v>37.477203369999998</v>
      </c>
      <c r="D1564" s="169">
        <v>127.00583648999999</v>
      </c>
    </row>
    <row r="1565" spans="1:4" ht="14.4">
      <c r="A1565" s="167" t="s">
        <v>610</v>
      </c>
      <c r="B1565" s="168" t="s">
        <v>37</v>
      </c>
      <c r="C1565" s="169">
        <v>37.486526490000003</v>
      </c>
      <c r="D1565" s="169">
        <v>126.98916626</v>
      </c>
    </row>
    <row r="1566" spans="1:4" ht="14.4">
      <c r="A1566" s="167" t="s">
        <v>612</v>
      </c>
      <c r="B1566" s="168" t="s">
        <v>37</v>
      </c>
      <c r="C1566" s="169">
        <v>37.468101500000003</v>
      </c>
      <c r="D1566" s="169">
        <v>126.98680115000001</v>
      </c>
    </row>
    <row r="1567" spans="1:4" ht="14.4">
      <c r="A1567" s="167" t="s">
        <v>1773</v>
      </c>
      <c r="B1567" s="168" t="s">
        <v>37</v>
      </c>
      <c r="C1567" s="169">
        <v>37.457424160000002</v>
      </c>
      <c r="D1567" s="169">
        <v>127.02265167</v>
      </c>
    </row>
    <row r="1568" spans="1:4" ht="14.4">
      <c r="A1568" s="167" t="s">
        <v>624</v>
      </c>
      <c r="B1568" s="168" t="s">
        <v>37</v>
      </c>
      <c r="C1568" s="169">
        <v>37.458549499999997</v>
      </c>
      <c r="D1568" s="169">
        <v>127.05588530999999</v>
      </c>
    </row>
    <row r="1569" spans="1:4" ht="14.4">
      <c r="A1569" s="167" t="s">
        <v>627</v>
      </c>
      <c r="B1569" s="168" t="s">
        <v>37</v>
      </c>
      <c r="C1569" s="169">
        <v>37.455619810000002</v>
      </c>
      <c r="D1569" s="169">
        <v>127.06710052</v>
      </c>
    </row>
    <row r="1570" spans="1:4" ht="14.4">
      <c r="A1570" s="167" t="s">
        <v>606</v>
      </c>
      <c r="B1570" s="168" t="s">
        <v>37</v>
      </c>
      <c r="C1570" s="169">
        <v>37.45560837</v>
      </c>
      <c r="D1570" s="169">
        <v>127.06445312</v>
      </c>
    </row>
    <row r="1571" spans="1:4" ht="14.4">
      <c r="A1571" s="167" t="s">
        <v>1933</v>
      </c>
      <c r="B1571" s="168" t="s">
        <v>37</v>
      </c>
      <c r="C1571" s="169">
        <v>37.464298249999999</v>
      </c>
      <c r="D1571" s="169">
        <v>126.98852539000001</v>
      </c>
    </row>
    <row r="1572" spans="1:4" ht="14.4">
      <c r="A1572" s="167" t="s">
        <v>631</v>
      </c>
      <c r="B1572" s="168" t="s">
        <v>37</v>
      </c>
      <c r="C1572" s="169">
        <v>37.484798429999998</v>
      </c>
      <c r="D1572" s="169">
        <v>127.03699493000001</v>
      </c>
    </row>
    <row r="1573" spans="1:4" ht="14.4">
      <c r="A1573" s="167" t="s">
        <v>632</v>
      </c>
      <c r="B1573" s="168" t="s">
        <v>37</v>
      </c>
      <c r="C1573" s="169">
        <v>37.475906369999997</v>
      </c>
      <c r="D1573" s="169">
        <v>127.04624176</v>
      </c>
    </row>
    <row r="1574" spans="1:4" ht="14.4">
      <c r="A1574" s="167" t="s">
        <v>1934</v>
      </c>
      <c r="B1574" s="168" t="s">
        <v>37</v>
      </c>
      <c r="C1574" s="169">
        <v>37.485672000000001</v>
      </c>
      <c r="D1574" s="169">
        <v>127.01592255</v>
      </c>
    </row>
    <row r="1575" spans="1:4" ht="14.4">
      <c r="A1575" s="167" t="s">
        <v>1937</v>
      </c>
      <c r="B1575" s="168" t="s">
        <v>37</v>
      </c>
      <c r="C1575" s="169">
        <v>37.50241089</v>
      </c>
      <c r="D1575" s="169">
        <v>127.02160644999999</v>
      </c>
    </row>
    <row r="1576" spans="1:4" ht="14.4">
      <c r="A1576" s="167" t="s">
        <v>1935</v>
      </c>
      <c r="B1576" s="168" t="s">
        <v>37</v>
      </c>
      <c r="C1576" s="169">
        <v>37.486469270000001</v>
      </c>
      <c r="D1576" s="169">
        <v>127.02806090999999</v>
      </c>
    </row>
    <row r="1577" spans="1:4" ht="14.4">
      <c r="A1577" s="167" t="s">
        <v>1936</v>
      </c>
      <c r="B1577" s="168" t="s">
        <v>38</v>
      </c>
      <c r="C1577" s="169">
        <v>37.524070739999999</v>
      </c>
      <c r="D1577" s="169">
        <v>127.02178954999999</v>
      </c>
    </row>
    <row r="1578" spans="1:4" ht="14.4">
      <c r="A1578" s="167" t="s">
        <v>1693</v>
      </c>
      <c r="B1578" s="168" t="s">
        <v>38</v>
      </c>
      <c r="C1578" s="169">
        <v>37.505580899999998</v>
      </c>
      <c r="D1578" s="169">
        <v>127.02427673</v>
      </c>
    </row>
    <row r="1579" spans="1:4" ht="14.4">
      <c r="A1579" s="167" t="s">
        <v>1938</v>
      </c>
      <c r="B1579" s="168" t="s">
        <v>38</v>
      </c>
      <c r="C1579" s="169">
        <v>37.511516569999998</v>
      </c>
      <c r="D1579" s="169">
        <v>127.02147675000001</v>
      </c>
    </row>
    <row r="1580" spans="1:4" ht="14.4">
      <c r="A1580" s="167" t="s">
        <v>1774</v>
      </c>
      <c r="B1580" s="168" t="s">
        <v>38</v>
      </c>
      <c r="C1580" s="169">
        <v>37.5116272</v>
      </c>
      <c r="D1580" s="169">
        <v>127.03565216</v>
      </c>
    </row>
    <row r="1581" spans="1:4" ht="14.4">
      <c r="A1581" s="167" t="s">
        <v>1829</v>
      </c>
      <c r="B1581" s="168" t="s">
        <v>38</v>
      </c>
      <c r="C1581" s="169">
        <v>37.520641329999997</v>
      </c>
      <c r="D1581" s="169">
        <v>127.03450775</v>
      </c>
    </row>
    <row r="1582" spans="1:4" ht="14.4">
      <c r="A1582" s="167" t="s">
        <v>1833</v>
      </c>
      <c r="B1582" s="168" t="s">
        <v>38</v>
      </c>
      <c r="C1582" s="169">
        <v>37.527122499999997</v>
      </c>
      <c r="D1582" s="169">
        <v>127.02871704</v>
      </c>
    </row>
    <row r="1583" spans="1:4" ht="14.4">
      <c r="A1583" s="167" t="s">
        <v>1831</v>
      </c>
      <c r="B1583" s="168" t="s">
        <v>38</v>
      </c>
      <c r="C1583" s="169">
        <v>37.528381349999997</v>
      </c>
      <c r="D1583" s="169">
        <v>127.03901672000001</v>
      </c>
    </row>
    <row r="1584" spans="1:4" ht="14.4">
      <c r="A1584" s="167" t="s">
        <v>1939</v>
      </c>
      <c r="B1584" s="168" t="s">
        <v>38</v>
      </c>
      <c r="C1584" s="169">
        <v>37.529300689999999</v>
      </c>
      <c r="D1584" s="169">
        <v>127.03559875000001</v>
      </c>
    </row>
    <row r="1585" spans="1:4" ht="14.4">
      <c r="A1585" s="167" t="s">
        <v>1830</v>
      </c>
      <c r="B1585" s="168" t="s">
        <v>38</v>
      </c>
      <c r="C1585" s="169">
        <v>37.518901820000004</v>
      </c>
      <c r="D1585" s="169">
        <v>127.04938507</v>
      </c>
    </row>
    <row r="1586" spans="1:4" ht="14.4">
      <c r="A1586" s="167" t="s">
        <v>1832</v>
      </c>
      <c r="B1586" s="168" t="s">
        <v>38</v>
      </c>
      <c r="C1586" s="169">
        <v>37.523612980000003</v>
      </c>
      <c r="D1586" s="169">
        <v>127.04017639</v>
      </c>
    </row>
    <row r="1587" spans="1:4" ht="14.4">
      <c r="A1587" s="167" t="s">
        <v>1834</v>
      </c>
      <c r="B1587" s="168" t="s">
        <v>38</v>
      </c>
      <c r="C1587" s="169">
        <v>37.517772669999999</v>
      </c>
      <c r="D1587" s="169">
        <v>127.04302216000001</v>
      </c>
    </row>
    <row r="1588" spans="1:4" ht="14.4">
      <c r="A1588" s="167" t="s">
        <v>1836</v>
      </c>
      <c r="B1588" s="168" t="s">
        <v>38</v>
      </c>
      <c r="C1588" s="169">
        <v>37.520580289999998</v>
      </c>
      <c r="D1588" s="169">
        <v>127.05632782000001</v>
      </c>
    </row>
    <row r="1589" spans="1:4" ht="14.4">
      <c r="A1589" s="167" t="s">
        <v>613</v>
      </c>
      <c r="B1589" s="168" t="s">
        <v>38</v>
      </c>
      <c r="C1589" s="169">
        <v>37.525115970000002</v>
      </c>
      <c r="D1589" s="169">
        <v>127.05246735</v>
      </c>
    </row>
    <row r="1590" spans="1:4" ht="14.4">
      <c r="A1590" s="167" t="s">
        <v>618</v>
      </c>
      <c r="B1590" s="168" t="s">
        <v>38</v>
      </c>
      <c r="C1590" s="169">
        <v>37.521274570000003</v>
      </c>
      <c r="D1590" s="169">
        <v>127.06103516</v>
      </c>
    </row>
    <row r="1591" spans="1:4" ht="14.4">
      <c r="A1591" s="167" t="s">
        <v>1941</v>
      </c>
      <c r="B1591" s="168" t="s">
        <v>38</v>
      </c>
      <c r="C1591" s="169">
        <v>37.51424789</v>
      </c>
      <c r="D1591" s="169">
        <v>127.06111908</v>
      </c>
    </row>
    <row r="1592" spans="1:4" ht="14.4">
      <c r="A1592" s="167" t="s">
        <v>1940</v>
      </c>
      <c r="B1592" s="168" t="s">
        <v>38</v>
      </c>
      <c r="C1592" s="169">
        <v>37.509574890000003</v>
      </c>
      <c r="D1592" s="169">
        <v>127.0634079</v>
      </c>
    </row>
    <row r="1593" spans="1:4" ht="14.4">
      <c r="A1593" s="167" t="s">
        <v>633</v>
      </c>
      <c r="B1593" s="168" t="s">
        <v>38</v>
      </c>
      <c r="C1593" s="169">
        <v>37.51588821</v>
      </c>
      <c r="D1593" s="169">
        <v>127.06620026</v>
      </c>
    </row>
    <row r="1594" spans="1:4" ht="14.4">
      <c r="A1594" s="167" t="s">
        <v>1775</v>
      </c>
      <c r="B1594" s="168" t="s">
        <v>38</v>
      </c>
      <c r="C1594" s="169">
        <v>37.51357651</v>
      </c>
      <c r="D1594" s="169">
        <v>127.05503082</v>
      </c>
    </row>
    <row r="1595" spans="1:4" ht="14.4">
      <c r="A1595" s="167" t="s">
        <v>1974</v>
      </c>
      <c r="B1595" s="168" t="s">
        <v>38</v>
      </c>
      <c r="C1595" s="169">
        <v>37.50660706</v>
      </c>
      <c r="D1595" s="169">
        <v>127.05467987</v>
      </c>
    </row>
    <row r="1596" spans="1:4" ht="14.4">
      <c r="A1596" s="167" t="s">
        <v>1835</v>
      </c>
      <c r="B1596" s="168" t="s">
        <v>38</v>
      </c>
      <c r="C1596" s="169">
        <v>37.491928100000003</v>
      </c>
      <c r="D1596" s="169">
        <v>127.05696869000001</v>
      </c>
    </row>
    <row r="1597" spans="1:4" ht="14.4">
      <c r="A1597" s="167" t="s">
        <v>1943</v>
      </c>
      <c r="B1597" s="168" t="s">
        <v>38</v>
      </c>
      <c r="C1597" s="169">
        <v>37.496116639999997</v>
      </c>
      <c r="D1597" s="169">
        <v>127.06944274999999</v>
      </c>
    </row>
    <row r="1598" spans="1:4" ht="14.4">
      <c r="A1598" s="167" t="s">
        <v>1942</v>
      </c>
      <c r="B1598" s="168" t="s">
        <v>38</v>
      </c>
      <c r="C1598" s="169">
        <v>37.508090969999998</v>
      </c>
      <c r="D1598" s="169">
        <v>127.06310272</v>
      </c>
    </row>
    <row r="1599" spans="1:4" ht="14.4">
      <c r="A1599" s="167" t="s">
        <v>1837</v>
      </c>
      <c r="B1599" s="168" t="s">
        <v>38</v>
      </c>
      <c r="C1599" s="169">
        <v>37.50221252</v>
      </c>
      <c r="D1599" s="169">
        <v>127.06720734</v>
      </c>
    </row>
    <row r="1600" spans="1:4" ht="14.4">
      <c r="A1600" s="167" t="s">
        <v>1839</v>
      </c>
      <c r="B1600" s="168" t="s">
        <v>38</v>
      </c>
      <c r="C1600" s="169">
        <v>37.500438690000003</v>
      </c>
      <c r="D1600" s="169">
        <v>127.06622314000001</v>
      </c>
    </row>
    <row r="1601" spans="1:4" ht="14.4">
      <c r="A1601" s="167" t="s">
        <v>1944</v>
      </c>
      <c r="B1601" s="168" t="s">
        <v>38</v>
      </c>
      <c r="C1601" s="169">
        <v>37.4986496</v>
      </c>
      <c r="D1601" s="169">
        <v>127.05931854000001</v>
      </c>
    </row>
    <row r="1602" spans="1:4" ht="14.4">
      <c r="A1602" s="167" t="s">
        <v>607</v>
      </c>
      <c r="B1602" s="168" t="s">
        <v>38</v>
      </c>
      <c r="C1602" s="169">
        <v>37.502395630000002</v>
      </c>
      <c r="D1602" s="169">
        <v>127.05879974</v>
      </c>
    </row>
    <row r="1603" spans="1:4" ht="14.4">
      <c r="A1603" s="167" t="s">
        <v>1838</v>
      </c>
      <c r="B1603" s="168" t="s">
        <v>38</v>
      </c>
      <c r="C1603" s="169">
        <v>37.490550990000003</v>
      </c>
      <c r="D1603" s="169">
        <v>127.03146362</v>
      </c>
    </row>
    <row r="1604" spans="1:4" ht="14.4">
      <c r="A1604" s="167" t="s">
        <v>1694</v>
      </c>
      <c r="B1604" s="168" t="s">
        <v>38</v>
      </c>
      <c r="C1604" s="169">
        <v>37.503211980000003</v>
      </c>
      <c r="D1604" s="169">
        <v>127.04273224000001</v>
      </c>
    </row>
    <row r="1605" spans="1:4" ht="14.4">
      <c r="A1605" s="167" t="s">
        <v>1975</v>
      </c>
      <c r="B1605" s="168" t="s">
        <v>38</v>
      </c>
      <c r="C1605" s="169">
        <v>37.502357480000001</v>
      </c>
      <c r="D1605" s="169">
        <v>127.04319</v>
      </c>
    </row>
    <row r="1606" spans="1:4" ht="14.4">
      <c r="A1606" s="167" t="s">
        <v>614</v>
      </c>
      <c r="B1606" s="168" t="s">
        <v>38</v>
      </c>
      <c r="C1606" s="169">
        <v>37.492198940000002</v>
      </c>
      <c r="D1606" s="169">
        <v>127.03945923000001</v>
      </c>
    </row>
    <row r="1607" spans="1:4" ht="14.4">
      <c r="A1607" s="167" t="s">
        <v>652</v>
      </c>
      <c r="B1607" s="168" t="s">
        <v>38</v>
      </c>
      <c r="C1607" s="169">
        <v>37.498050689999999</v>
      </c>
      <c r="D1607" s="169">
        <v>127.04460143999999</v>
      </c>
    </row>
    <row r="1608" spans="1:4" ht="14.4">
      <c r="A1608" s="167" t="s">
        <v>651</v>
      </c>
      <c r="B1608" s="168" t="s">
        <v>38</v>
      </c>
      <c r="C1608" s="169">
        <v>37.504009250000003</v>
      </c>
      <c r="D1608" s="169">
        <v>127.0490799</v>
      </c>
    </row>
    <row r="1609" spans="1:4" ht="14.4">
      <c r="A1609" s="167" t="s">
        <v>1945</v>
      </c>
      <c r="B1609" s="168" t="s">
        <v>38</v>
      </c>
      <c r="C1609" s="169">
        <v>37.485157010000002</v>
      </c>
      <c r="D1609" s="169">
        <v>127.03407288</v>
      </c>
    </row>
    <row r="1610" spans="1:4" ht="14.4">
      <c r="A1610" s="167" t="s">
        <v>1776</v>
      </c>
      <c r="B1610" s="168" t="s">
        <v>38</v>
      </c>
      <c r="C1610" s="169">
        <v>37.493759160000003</v>
      </c>
      <c r="D1610" s="169">
        <v>127.04589844</v>
      </c>
    </row>
    <row r="1611" spans="1:4" ht="14.4">
      <c r="A1611" s="167" t="s">
        <v>1841</v>
      </c>
      <c r="B1611" s="168" t="s">
        <v>38</v>
      </c>
      <c r="C1611" s="169">
        <v>37.48676682</v>
      </c>
      <c r="D1611" s="169">
        <v>127.04676056</v>
      </c>
    </row>
    <row r="1612" spans="1:4" ht="14.4">
      <c r="A1612" s="167" t="s">
        <v>1983</v>
      </c>
      <c r="B1612" s="168" t="s">
        <v>38</v>
      </c>
      <c r="C1612" s="169">
        <v>37.49423599</v>
      </c>
      <c r="D1612" s="169">
        <v>127.04746246000001</v>
      </c>
    </row>
    <row r="1613" spans="1:4" ht="14.4">
      <c r="A1613" s="167" t="s">
        <v>1840</v>
      </c>
      <c r="B1613" s="168" t="s">
        <v>38</v>
      </c>
      <c r="C1613" s="169">
        <v>37.492076869999998</v>
      </c>
      <c r="D1613" s="169">
        <v>127.07197571</v>
      </c>
    </row>
    <row r="1614" spans="1:4" ht="14.4">
      <c r="A1614" s="167" t="s">
        <v>1946</v>
      </c>
      <c r="B1614" s="168" t="s">
        <v>38</v>
      </c>
      <c r="C1614" s="169">
        <v>37.483261110000001</v>
      </c>
      <c r="D1614" s="169">
        <v>127.0522995</v>
      </c>
    </row>
    <row r="1615" spans="1:4" ht="14.4">
      <c r="A1615" s="167" t="s">
        <v>1777</v>
      </c>
      <c r="B1615" s="168" t="s">
        <v>38</v>
      </c>
      <c r="C1615" s="169">
        <v>37.477508540000002</v>
      </c>
      <c r="D1615" s="169">
        <v>127.04517365</v>
      </c>
    </row>
    <row r="1616" spans="1:4" ht="14.4">
      <c r="A1616" s="167" t="s">
        <v>1843</v>
      </c>
      <c r="B1616" s="168" t="s">
        <v>38</v>
      </c>
      <c r="C1616" s="169">
        <v>37.483310699999997</v>
      </c>
      <c r="D1616" s="169">
        <v>127.08493805000001</v>
      </c>
    </row>
    <row r="1617" spans="1:4" ht="14.4">
      <c r="A1617" s="167" t="s">
        <v>1948</v>
      </c>
      <c r="B1617" s="168" t="s">
        <v>38</v>
      </c>
      <c r="C1617" s="169">
        <v>37.494007109999998</v>
      </c>
      <c r="D1617" s="169">
        <v>127.07951355</v>
      </c>
    </row>
    <row r="1618" spans="1:4" ht="14.4">
      <c r="A1618" s="167" t="s">
        <v>1842</v>
      </c>
      <c r="B1618" s="168" t="s">
        <v>38</v>
      </c>
      <c r="C1618" s="169">
        <v>37.465316770000001</v>
      </c>
      <c r="D1618" s="169">
        <v>127.10772704999999</v>
      </c>
    </row>
    <row r="1619" spans="1:4" ht="14.4">
      <c r="A1619" s="167" t="s">
        <v>1947</v>
      </c>
      <c r="B1619" s="168" t="s">
        <v>38</v>
      </c>
      <c r="C1619" s="169">
        <v>37.46506119</v>
      </c>
      <c r="D1619" s="169">
        <v>127.10119629</v>
      </c>
    </row>
    <row r="1620" spans="1:4" ht="14.4">
      <c r="A1620" s="167" t="s">
        <v>638</v>
      </c>
      <c r="B1620" s="168" t="s">
        <v>38</v>
      </c>
      <c r="C1620" s="169">
        <v>37.518638609999996</v>
      </c>
      <c r="D1620" s="169">
        <v>127.03540039000001</v>
      </c>
    </row>
    <row r="1621" spans="1:4" ht="14.4">
      <c r="A1621" s="167" t="s">
        <v>1844</v>
      </c>
      <c r="B1621" s="168" t="s">
        <v>38</v>
      </c>
      <c r="C1621" s="169">
        <v>37.50723267</v>
      </c>
      <c r="D1621" s="169">
        <v>127.05685425</v>
      </c>
    </row>
    <row r="1622" spans="1:4" ht="14.4">
      <c r="A1622" s="167" t="s">
        <v>1848</v>
      </c>
      <c r="B1622" s="168" t="s">
        <v>38</v>
      </c>
      <c r="C1622" s="169">
        <v>37.501544950000003</v>
      </c>
      <c r="D1622" s="169">
        <v>127.03856659</v>
      </c>
    </row>
    <row r="1623" spans="1:4" ht="14.4">
      <c r="A1623" s="167" t="s">
        <v>1847</v>
      </c>
      <c r="B1623" s="168" t="s">
        <v>38</v>
      </c>
      <c r="C1623" s="169">
        <v>37.494823459999999</v>
      </c>
      <c r="D1623" s="169">
        <v>127.04790497</v>
      </c>
    </row>
    <row r="1624" spans="1:4" ht="14.4">
      <c r="A1624" s="167" t="s">
        <v>1846</v>
      </c>
      <c r="B1624" s="168" t="s">
        <v>38</v>
      </c>
      <c r="C1624" s="169">
        <v>37.483879090000002</v>
      </c>
      <c r="D1624" s="169">
        <v>127.08902740000001</v>
      </c>
    </row>
    <row r="1625" spans="1:4" ht="14.4">
      <c r="A1625" s="167" t="s">
        <v>1845</v>
      </c>
      <c r="B1625" s="168" t="s">
        <v>38</v>
      </c>
      <c r="C1625" s="169">
        <v>37.517589569999998</v>
      </c>
      <c r="D1625" s="169">
        <v>127.03502655</v>
      </c>
    </row>
    <row r="1626" spans="1:4" ht="14.4">
      <c r="A1626" s="167" t="s">
        <v>1849</v>
      </c>
      <c r="B1626" s="168" t="s">
        <v>38</v>
      </c>
      <c r="C1626" s="169">
        <v>37.516811369999999</v>
      </c>
      <c r="D1626" s="169">
        <v>127.04047394</v>
      </c>
    </row>
    <row r="1627" spans="1:4" ht="14.4">
      <c r="A1627" s="167" t="s">
        <v>1949</v>
      </c>
      <c r="B1627" s="168" t="s">
        <v>38</v>
      </c>
      <c r="C1627" s="169">
        <v>37.519786830000001</v>
      </c>
      <c r="D1627" s="169">
        <v>127.05676269999999</v>
      </c>
    </row>
    <row r="1628" spans="1:4" ht="14.4">
      <c r="A1628" s="167" t="s">
        <v>1851</v>
      </c>
      <c r="B1628" s="168" t="s">
        <v>38</v>
      </c>
      <c r="C1628" s="169">
        <v>37.509120940000003</v>
      </c>
      <c r="D1628" s="169">
        <v>127.06230927</v>
      </c>
    </row>
    <row r="1629" spans="1:4" ht="14.4">
      <c r="A1629" s="167" t="s">
        <v>656</v>
      </c>
      <c r="B1629" s="168" t="s">
        <v>38</v>
      </c>
      <c r="C1629" s="169">
        <v>37.518070219999998</v>
      </c>
      <c r="D1629" s="169">
        <v>127.04711914000001</v>
      </c>
    </row>
    <row r="1630" spans="1:4" ht="14.4">
      <c r="A1630" s="167" t="s">
        <v>167</v>
      </c>
      <c r="B1630" s="168" t="s">
        <v>38</v>
      </c>
      <c r="C1630" s="169">
        <v>37.501949310000001</v>
      </c>
      <c r="D1630" s="169">
        <v>127.04277039</v>
      </c>
    </row>
    <row r="1631" spans="1:4" ht="14.4">
      <c r="A1631" s="167" t="s">
        <v>1976</v>
      </c>
      <c r="B1631" s="168" t="s">
        <v>38</v>
      </c>
      <c r="C1631" s="169">
        <v>37.48138428</v>
      </c>
      <c r="D1631" s="169">
        <v>127.05391693</v>
      </c>
    </row>
    <row r="1632" spans="1:4" ht="14.4">
      <c r="A1632" s="167" t="s">
        <v>1850</v>
      </c>
      <c r="B1632" s="168" t="s">
        <v>38</v>
      </c>
      <c r="C1632" s="169">
        <v>37.475605010000002</v>
      </c>
      <c r="D1632" s="169">
        <v>127.05037689</v>
      </c>
    </row>
    <row r="1633" spans="1:4" ht="14.4">
      <c r="A1633" s="167" t="s">
        <v>1852</v>
      </c>
      <c r="B1633" s="168" t="s">
        <v>38</v>
      </c>
      <c r="C1633" s="169">
        <v>37.492809299999998</v>
      </c>
      <c r="D1633" s="169">
        <v>127.04138947</v>
      </c>
    </row>
    <row r="1634" spans="1:4" ht="14.4">
      <c r="A1634" s="167" t="s">
        <v>1950</v>
      </c>
      <c r="B1634" s="168" t="s">
        <v>38</v>
      </c>
      <c r="C1634" s="169">
        <v>37.517635349999999</v>
      </c>
      <c r="D1634" s="169">
        <v>127.02245331</v>
      </c>
    </row>
    <row r="1635" spans="1:4" ht="14.4">
      <c r="A1635" s="167" t="s">
        <v>1952</v>
      </c>
      <c r="B1635" s="168" t="s">
        <v>38</v>
      </c>
      <c r="C1635" s="169">
        <v>37.519138339999998</v>
      </c>
      <c r="D1635" s="169">
        <v>127.02751923</v>
      </c>
    </row>
    <row r="1636" spans="1:4" ht="14.4">
      <c r="A1636" s="167" t="s">
        <v>1951</v>
      </c>
      <c r="B1636" s="168" t="s">
        <v>38</v>
      </c>
      <c r="C1636" s="169">
        <v>37.521240229999997</v>
      </c>
      <c r="D1636" s="169">
        <v>127.0318985</v>
      </c>
    </row>
    <row r="1637" spans="1:4" ht="14.4">
      <c r="A1637" s="167" t="s">
        <v>649</v>
      </c>
      <c r="B1637" s="168" t="s">
        <v>38</v>
      </c>
      <c r="C1637" s="169">
        <v>37.523300169999999</v>
      </c>
      <c r="D1637" s="169">
        <v>127.03847503999999</v>
      </c>
    </row>
    <row r="1638" spans="1:4" ht="14.4">
      <c r="A1638" s="167" t="s">
        <v>1853</v>
      </c>
      <c r="B1638" s="168" t="s">
        <v>38</v>
      </c>
      <c r="C1638" s="169">
        <v>37.48934174</v>
      </c>
      <c r="D1638" s="169">
        <v>127.04129791</v>
      </c>
    </row>
    <row r="1639" spans="1:4" ht="14.4">
      <c r="A1639" s="167" t="s">
        <v>635</v>
      </c>
      <c r="B1639" s="168" t="s">
        <v>38</v>
      </c>
      <c r="C1639" s="169">
        <v>37.505428309999999</v>
      </c>
      <c r="D1639" s="169">
        <v>127.0528717</v>
      </c>
    </row>
    <row r="1640" spans="1:4" ht="14.4">
      <c r="A1640" s="167" t="s">
        <v>1953</v>
      </c>
      <c r="B1640" s="168" t="s">
        <v>38</v>
      </c>
      <c r="C1640" s="169">
        <v>37.496551510000003</v>
      </c>
      <c r="D1640" s="169">
        <v>127.05429839999999</v>
      </c>
    </row>
    <row r="1641" spans="1:4" ht="14.4">
      <c r="A1641" s="167" t="s">
        <v>1955</v>
      </c>
      <c r="B1641" s="168" t="s">
        <v>38</v>
      </c>
      <c r="C1641" s="169">
        <v>37.514747620000001</v>
      </c>
      <c r="D1641" s="169">
        <v>127.03513336</v>
      </c>
    </row>
    <row r="1642" spans="1:4" ht="14.4">
      <c r="A1642" s="167" t="s">
        <v>639</v>
      </c>
      <c r="B1642" s="168" t="s">
        <v>38</v>
      </c>
      <c r="C1642" s="169">
        <v>37.494499210000001</v>
      </c>
      <c r="D1642" s="169">
        <v>127.06379699999999</v>
      </c>
    </row>
    <row r="1643" spans="1:4" ht="14.4">
      <c r="A1643" s="167" t="s">
        <v>1954</v>
      </c>
      <c r="B1643" s="168" t="s">
        <v>38</v>
      </c>
      <c r="C1643" s="169">
        <v>37.489276889999999</v>
      </c>
      <c r="D1643" s="169">
        <v>127.06557465</v>
      </c>
    </row>
    <row r="1644" spans="1:4" ht="14.4">
      <c r="A1644" s="167" t="s">
        <v>1956</v>
      </c>
      <c r="B1644" s="168" t="s">
        <v>38</v>
      </c>
      <c r="C1644" s="169">
        <v>37.487350460000002</v>
      </c>
      <c r="D1644" s="169">
        <v>127.10099792</v>
      </c>
    </row>
    <row r="1645" spans="1:4" ht="14.4">
      <c r="A1645" s="167" t="s">
        <v>1959</v>
      </c>
      <c r="B1645" s="168" t="s">
        <v>38</v>
      </c>
      <c r="C1645" s="169">
        <v>37.486778260000001</v>
      </c>
      <c r="D1645" s="169">
        <v>127.10051727</v>
      </c>
    </row>
    <row r="1646" spans="1:4" ht="14.4">
      <c r="A1646" s="167" t="s">
        <v>1957</v>
      </c>
      <c r="B1646" s="168" t="s">
        <v>38</v>
      </c>
      <c r="C1646" s="169">
        <v>37.486835480000003</v>
      </c>
      <c r="D1646" s="169">
        <v>127.10275269</v>
      </c>
    </row>
    <row r="1647" spans="1:4" ht="14.4">
      <c r="A1647" s="167" t="s">
        <v>1958</v>
      </c>
      <c r="B1647" s="168" t="s">
        <v>38</v>
      </c>
      <c r="C1647" s="169">
        <v>37.511695860000003</v>
      </c>
      <c r="D1647" s="169">
        <v>127.04934692</v>
      </c>
    </row>
    <row r="1648" spans="1:4" ht="14.4">
      <c r="A1648" s="167" t="s">
        <v>1960</v>
      </c>
      <c r="B1648" s="168" t="s">
        <v>38</v>
      </c>
      <c r="C1648" s="169">
        <v>37.506366730000003</v>
      </c>
      <c r="D1648" s="169">
        <v>127.03452301</v>
      </c>
    </row>
    <row r="1649" spans="1:4" ht="14.4">
      <c r="A1649" s="167" t="s">
        <v>1854</v>
      </c>
      <c r="B1649" s="168" t="s">
        <v>38</v>
      </c>
      <c r="C1649" s="169">
        <v>37.501342770000001</v>
      </c>
      <c r="D1649" s="169">
        <v>127.05046844</v>
      </c>
    </row>
    <row r="1650" spans="1:4" ht="14.4">
      <c r="A1650" s="167" t="s">
        <v>643</v>
      </c>
      <c r="B1650" s="168" t="s">
        <v>38</v>
      </c>
      <c r="C1650" s="169">
        <v>37.466327669999998</v>
      </c>
      <c r="D1650" s="169">
        <v>127.09488678</v>
      </c>
    </row>
    <row r="1651" spans="1:4" ht="14.4">
      <c r="A1651" s="167" t="s">
        <v>642</v>
      </c>
      <c r="B1651" s="168" t="s">
        <v>38</v>
      </c>
      <c r="C1651" s="169">
        <v>37.47602844</v>
      </c>
      <c r="D1651" s="169">
        <v>127.10594177</v>
      </c>
    </row>
    <row r="1652" spans="1:4" ht="14.4">
      <c r="A1652" s="167" t="s">
        <v>39</v>
      </c>
      <c r="B1652" s="168" t="s">
        <v>38</v>
      </c>
      <c r="C1652" s="169">
        <v>37.513950350000002</v>
      </c>
      <c r="D1652" s="169">
        <v>127.03015137</v>
      </c>
    </row>
    <row r="1653" spans="1:4" ht="14.4">
      <c r="A1653" s="167" t="s">
        <v>640</v>
      </c>
      <c r="B1653" s="168" t="s">
        <v>38</v>
      </c>
      <c r="C1653" s="169">
        <v>37.509586329999998</v>
      </c>
      <c r="D1653" s="169">
        <v>127.04090881</v>
      </c>
    </row>
    <row r="1654" spans="1:4" ht="14.4">
      <c r="A1654" s="167" t="s">
        <v>1961</v>
      </c>
      <c r="B1654" s="168" t="s">
        <v>38</v>
      </c>
      <c r="C1654" s="169">
        <v>37.472454069999998</v>
      </c>
      <c r="D1654" s="169">
        <v>127.09607697</v>
      </c>
    </row>
    <row r="1655" spans="1:4" ht="14.4">
      <c r="A1655" s="167" t="s">
        <v>1962</v>
      </c>
      <c r="B1655" s="168" t="s">
        <v>38</v>
      </c>
      <c r="C1655" s="169">
        <v>37.51678467</v>
      </c>
      <c r="D1655" s="169">
        <v>127.05161285</v>
      </c>
    </row>
    <row r="1656" spans="1:4" ht="14.4">
      <c r="A1656" s="167" t="s">
        <v>1977</v>
      </c>
      <c r="B1656" s="168" t="s">
        <v>38</v>
      </c>
      <c r="C1656" s="169">
        <v>37.48616028</v>
      </c>
      <c r="D1656" s="169">
        <v>127.06723785</v>
      </c>
    </row>
    <row r="1657" spans="1:4" ht="14.4">
      <c r="A1657" s="167" t="s">
        <v>1978</v>
      </c>
      <c r="B1657" s="168" t="s">
        <v>38</v>
      </c>
      <c r="C1657" s="169">
        <v>37.480880740000003</v>
      </c>
      <c r="D1657" s="169">
        <v>127.06304169000001</v>
      </c>
    </row>
    <row r="1658" spans="1:4" ht="14.4">
      <c r="A1658" s="167" t="s">
        <v>1782</v>
      </c>
      <c r="B1658" s="168" t="s">
        <v>38</v>
      </c>
      <c r="C1658" s="169">
        <v>37.475986480000003</v>
      </c>
      <c r="D1658" s="169">
        <v>127.05962372</v>
      </c>
    </row>
    <row r="1659" spans="1:4" ht="14.4">
      <c r="A1659" s="167" t="s">
        <v>1979</v>
      </c>
      <c r="B1659" s="168" t="s">
        <v>38</v>
      </c>
      <c r="C1659" s="169">
        <v>37.474472050000003</v>
      </c>
      <c r="D1659" s="169">
        <v>127.05545044</v>
      </c>
    </row>
    <row r="1660" spans="1:4" ht="14.4">
      <c r="A1660" s="167" t="s">
        <v>1780</v>
      </c>
      <c r="B1660" s="168" t="s">
        <v>38</v>
      </c>
      <c r="C1660" s="169">
        <v>37.472000119999997</v>
      </c>
      <c r="D1660" s="169">
        <v>127.0513382</v>
      </c>
    </row>
    <row r="1661" spans="1:4" ht="14.4">
      <c r="A1661" s="167" t="s">
        <v>1778</v>
      </c>
      <c r="B1661" s="168" t="s">
        <v>38</v>
      </c>
      <c r="C1661" s="169">
        <v>37.480297090000001</v>
      </c>
      <c r="D1661" s="169">
        <v>127.05426025</v>
      </c>
    </row>
    <row r="1662" spans="1:4" ht="14.4">
      <c r="A1662" s="167" t="s">
        <v>1779</v>
      </c>
      <c r="B1662" s="168" t="s">
        <v>38</v>
      </c>
      <c r="C1662" s="169">
        <v>37.47929001</v>
      </c>
      <c r="D1662" s="169">
        <v>127.05573273</v>
      </c>
    </row>
    <row r="1663" spans="1:4" ht="14.4">
      <c r="A1663" s="167" t="s">
        <v>1781</v>
      </c>
      <c r="B1663" s="168" t="s">
        <v>38</v>
      </c>
      <c r="C1663" s="169">
        <v>37.485740659999998</v>
      </c>
      <c r="D1663" s="169">
        <v>127.05104828</v>
      </c>
    </row>
    <row r="1664" spans="1:4" ht="14.4">
      <c r="A1664" s="167" t="s">
        <v>40</v>
      </c>
      <c r="B1664" s="168" t="s">
        <v>38</v>
      </c>
      <c r="C1664" s="169">
        <v>37.508110049999999</v>
      </c>
      <c r="D1664" s="169">
        <v>127.03945160000001</v>
      </c>
    </row>
    <row r="1665" spans="1:4" ht="14.4">
      <c r="A1665" s="167" t="s">
        <v>1783</v>
      </c>
      <c r="B1665" s="168" t="s">
        <v>38</v>
      </c>
      <c r="C1665" s="169">
        <v>37.486560820000001</v>
      </c>
      <c r="D1665" s="169">
        <v>127.08267212</v>
      </c>
    </row>
    <row r="1666" spans="1:4" ht="14.4">
      <c r="A1666" s="167" t="s">
        <v>1984</v>
      </c>
      <c r="B1666" s="168" t="s">
        <v>38</v>
      </c>
      <c r="C1666" s="169">
        <v>37.488719940000003</v>
      </c>
      <c r="D1666" s="169">
        <v>127.07453918</v>
      </c>
    </row>
    <row r="1667" spans="1:4" ht="14.4">
      <c r="A1667" s="167" t="s">
        <v>1855</v>
      </c>
      <c r="B1667" s="168" t="s">
        <v>38</v>
      </c>
      <c r="C1667" s="169">
        <v>37.491809840000002</v>
      </c>
      <c r="D1667" s="169">
        <v>127.07315826</v>
      </c>
    </row>
    <row r="1668" spans="1:4" ht="14.4">
      <c r="A1668" s="167" t="s">
        <v>1963</v>
      </c>
      <c r="B1668" s="168" t="s">
        <v>38</v>
      </c>
      <c r="C1668" s="169">
        <v>37.518711089999996</v>
      </c>
      <c r="D1668" s="169">
        <v>127.05084991</v>
      </c>
    </row>
    <row r="1669" spans="1:4" ht="14.4">
      <c r="A1669" s="167" t="s">
        <v>1965</v>
      </c>
      <c r="B1669" s="168" t="s">
        <v>38</v>
      </c>
      <c r="C1669" s="169">
        <v>37.517570499999998</v>
      </c>
      <c r="D1669" s="169">
        <v>127.02364349</v>
      </c>
    </row>
    <row r="1670" spans="1:4" ht="14.4">
      <c r="A1670" s="167" t="s">
        <v>1980</v>
      </c>
      <c r="B1670" s="168" t="s">
        <v>38</v>
      </c>
      <c r="C1670" s="169">
        <v>37.498470310000002</v>
      </c>
      <c r="D1670" s="169">
        <v>127.03011322</v>
      </c>
    </row>
    <row r="1671" spans="1:4" ht="14.4">
      <c r="A1671" s="167" t="s">
        <v>1964</v>
      </c>
      <c r="B1671" s="168" t="s">
        <v>38</v>
      </c>
      <c r="C1671" s="169">
        <v>37.477340699999999</v>
      </c>
      <c r="D1671" s="169">
        <v>127.11327362</v>
      </c>
    </row>
    <row r="1672" spans="1:4" ht="14.4">
      <c r="A1672" s="167" t="s">
        <v>1981</v>
      </c>
      <c r="B1672" s="168" t="s">
        <v>38</v>
      </c>
      <c r="C1672" s="169">
        <v>37.49206161</v>
      </c>
      <c r="D1672" s="169">
        <v>127.03074646</v>
      </c>
    </row>
    <row r="1673" spans="1:4" ht="14.4">
      <c r="A1673" s="167" t="s">
        <v>1982</v>
      </c>
      <c r="B1673" s="168" t="s">
        <v>38</v>
      </c>
      <c r="C1673" s="169">
        <v>37.499599459999999</v>
      </c>
      <c r="D1673" s="169">
        <v>127.03375244</v>
      </c>
    </row>
    <row r="1674" spans="1:4" ht="14.4">
      <c r="A1674" s="167" t="s">
        <v>637</v>
      </c>
      <c r="B1674" s="168" t="s">
        <v>38</v>
      </c>
      <c r="C1674" s="169">
        <v>37.472969059999997</v>
      </c>
      <c r="D1674" s="169">
        <v>127.11222839</v>
      </c>
    </row>
    <row r="1675" spans="1:4" ht="14.4">
      <c r="A1675" s="167" t="s">
        <v>1967</v>
      </c>
      <c r="B1675" s="168" t="s">
        <v>38</v>
      </c>
      <c r="C1675" s="169">
        <v>37.491790770000001</v>
      </c>
      <c r="D1675" s="169">
        <v>127.08821106000001</v>
      </c>
    </row>
    <row r="1676" spans="1:4" ht="14.4">
      <c r="A1676" s="167" t="s">
        <v>1966</v>
      </c>
      <c r="B1676" s="168" t="s">
        <v>38</v>
      </c>
      <c r="C1676" s="169">
        <v>37.490959169999996</v>
      </c>
      <c r="D1676" s="169">
        <v>127.05498505</v>
      </c>
    </row>
    <row r="1677" spans="1:4" ht="14.4">
      <c r="A1677" s="167" t="s">
        <v>1856</v>
      </c>
      <c r="B1677" s="168" t="s">
        <v>38</v>
      </c>
      <c r="C1677" s="169">
        <v>37.488971710000001</v>
      </c>
      <c r="D1677" s="169">
        <v>127.05182648</v>
      </c>
    </row>
    <row r="1678" spans="1:4" ht="14.4">
      <c r="A1678" s="167" t="s">
        <v>1968</v>
      </c>
      <c r="B1678" s="168" t="s">
        <v>38</v>
      </c>
      <c r="C1678" s="169">
        <v>37.49667358</v>
      </c>
      <c r="D1678" s="169">
        <v>127.05342865</v>
      </c>
    </row>
    <row r="1679" spans="1:4" ht="14.4">
      <c r="A1679" s="167" t="s">
        <v>1969</v>
      </c>
      <c r="B1679" s="168" t="s">
        <v>38</v>
      </c>
      <c r="C1679" s="169">
        <v>37.495899199999997</v>
      </c>
      <c r="D1679" s="169">
        <v>127.05219269</v>
      </c>
    </row>
    <row r="1680" spans="1:4" ht="14.4">
      <c r="A1680" s="167" t="s">
        <v>1785</v>
      </c>
      <c r="B1680" s="168" t="s">
        <v>38</v>
      </c>
      <c r="C1680" s="169">
        <v>37.507999419999997</v>
      </c>
      <c r="D1680" s="169">
        <v>127.04524994000001</v>
      </c>
    </row>
    <row r="1681" spans="1:4" ht="14.4">
      <c r="A1681" s="167" t="s">
        <v>1970</v>
      </c>
      <c r="B1681" s="168" t="s">
        <v>38</v>
      </c>
      <c r="C1681" s="169">
        <v>37.513935089999997</v>
      </c>
      <c r="D1681" s="169">
        <v>127.05982208</v>
      </c>
    </row>
    <row r="1682" spans="1:4" ht="14.4">
      <c r="A1682" s="167" t="s">
        <v>1857</v>
      </c>
      <c r="B1682" s="168" t="s">
        <v>38</v>
      </c>
      <c r="C1682" s="169">
        <v>37.514308929999999</v>
      </c>
      <c r="D1682" s="169">
        <v>127.05970001</v>
      </c>
    </row>
    <row r="1683" spans="1:4" ht="14.4">
      <c r="A1683" s="167" t="s">
        <v>1787</v>
      </c>
      <c r="B1683" s="168" t="s">
        <v>38</v>
      </c>
      <c r="C1683" s="169">
        <v>37.496894840000003</v>
      </c>
      <c r="D1683" s="169">
        <v>127.07013702</v>
      </c>
    </row>
    <row r="1684" spans="1:4" ht="14.4">
      <c r="A1684" s="167" t="s">
        <v>1971</v>
      </c>
      <c r="B1684" s="168" t="s">
        <v>38</v>
      </c>
      <c r="C1684" s="169">
        <v>37.504672999999997</v>
      </c>
      <c r="D1684" s="169">
        <v>127.02579498</v>
      </c>
    </row>
    <row r="1685" spans="1:4" ht="14.4">
      <c r="A1685" s="167" t="s">
        <v>1972</v>
      </c>
      <c r="B1685" s="168" t="s">
        <v>38</v>
      </c>
      <c r="C1685" s="169">
        <v>37.484169010000002</v>
      </c>
      <c r="D1685" s="169">
        <v>127.09484863</v>
      </c>
    </row>
    <row r="1686" spans="1:4" ht="14.4">
      <c r="A1686" s="167" t="s">
        <v>1788</v>
      </c>
      <c r="B1686" s="168" t="s">
        <v>38</v>
      </c>
      <c r="C1686" s="169">
        <v>37.4908371</v>
      </c>
      <c r="D1686" s="169">
        <v>127.08065033</v>
      </c>
    </row>
    <row r="1687" spans="1:4" ht="14.4">
      <c r="A1687" s="167" t="s">
        <v>1784</v>
      </c>
      <c r="B1687" s="168" t="s">
        <v>38</v>
      </c>
      <c r="C1687" s="169">
        <v>37.464618680000001</v>
      </c>
      <c r="D1687" s="169">
        <v>127.10684967</v>
      </c>
    </row>
    <row r="1688" spans="1:4" ht="14.4">
      <c r="A1688" s="167" t="s">
        <v>1859</v>
      </c>
      <c r="B1688" s="168" t="s">
        <v>38</v>
      </c>
      <c r="C1688" s="169">
        <v>37.468296049999999</v>
      </c>
      <c r="D1688" s="169">
        <v>127.10469818</v>
      </c>
    </row>
    <row r="1689" spans="1:4" ht="14.4">
      <c r="A1689" s="167" t="s">
        <v>1973</v>
      </c>
      <c r="B1689" s="168" t="s">
        <v>38</v>
      </c>
      <c r="C1689" s="169">
        <v>37.484851839999997</v>
      </c>
      <c r="D1689" s="169">
        <v>127.0583725</v>
      </c>
    </row>
    <row r="1690" spans="1:4" ht="14.4">
      <c r="A1690" s="167" t="s">
        <v>1880</v>
      </c>
      <c r="B1690" s="168" t="s">
        <v>38</v>
      </c>
      <c r="C1690" s="169">
        <v>37.482368469999997</v>
      </c>
      <c r="D1690" s="169">
        <v>127.06118773999999</v>
      </c>
    </row>
    <row r="1691" spans="1:4" ht="14.4">
      <c r="A1691" s="167" t="s">
        <v>1858</v>
      </c>
      <c r="B1691" s="168" t="s">
        <v>38</v>
      </c>
      <c r="C1691" s="169">
        <v>37.527454380000002</v>
      </c>
      <c r="D1691" s="169">
        <v>127.04042816</v>
      </c>
    </row>
    <row r="1692" spans="1:4" ht="14.4">
      <c r="A1692" s="167" t="s">
        <v>1786</v>
      </c>
      <c r="B1692" s="168" t="s">
        <v>38</v>
      </c>
      <c r="C1692" s="169">
        <v>37.50024414</v>
      </c>
      <c r="D1692" s="169">
        <v>127.03605652</v>
      </c>
    </row>
    <row r="1693" spans="1:4" ht="14.4">
      <c r="A1693" s="167" t="s">
        <v>1992</v>
      </c>
      <c r="B1693" s="168" t="s">
        <v>38</v>
      </c>
      <c r="C1693" s="169">
        <v>37.49411774</v>
      </c>
      <c r="D1693" s="169">
        <v>127.06290436</v>
      </c>
    </row>
    <row r="1694" spans="1:4" ht="14.4">
      <c r="A1694" s="167" t="s">
        <v>1991</v>
      </c>
      <c r="B1694" s="168" t="s">
        <v>37</v>
      </c>
      <c r="C1694" s="169">
        <v>37.450660710000001</v>
      </c>
      <c r="D1694" s="169">
        <v>127.05706024</v>
      </c>
    </row>
    <row r="1695" spans="1:4" ht="14.4">
      <c r="A1695" s="167" t="s">
        <v>1990</v>
      </c>
      <c r="B1695" s="168" t="s">
        <v>37</v>
      </c>
      <c r="C1695" s="169">
        <v>37.491950989999999</v>
      </c>
      <c r="D1695" s="169">
        <v>127.00855255</v>
      </c>
    </row>
    <row r="1696" spans="1:4" ht="14.4">
      <c r="A1696" s="167" t="s">
        <v>1993</v>
      </c>
      <c r="B1696" s="168" t="s">
        <v>37</v>
      </c>
      <c r="C1696" s="169">
        <v>37.503810880000003</v>
      </c>
      <c r="D1696" s="169">
        <v>127.02136230000001</v>
      </c>
    </row>
    <row r="1697" spans="1:4" ht="14.4">
      <c r="A1697" s="167" t="s">
        <v>1994</v>
      </c>
      <c r="B1697" s="168" t="s">
        <v>37</v>
      </c>
      <c r="C1697" s="169">
        <v>37.515880580000001</v>
      </c>
      <c r="D1697" s="169">
        <v>127.01930237000001</v>
      </c>
    </row>
    <row r="1698" spans="1:4" ht="14.4">
      <c r="A1698" s="167" t="s">
        <v>1791</v>
      </c>
      <c r="B1698" s="168" t="s">
        <v>37</v>
      </c>
      <c r="C1698" s="169">
        <v>37.493259430000002</v>
      </c>
      <c r="D1698" s="169">
        <v>127.02953339</v>
      </c>
    </row>
    <row r="1699" spans="1:4" ht="14.4">
      <c r="A1699" s="167" t="s">
        <v>1860</v>
      </c>
      <c r="B1699" s="168" t="s">
        <v>37</v>
      </c>
      <c r="C1699" s="169">
        <v>37.47909164</v>
      </c>
      <c r="D1699" s="169">
        <v>126.99067688</v>
      </c>
    </row>
    <row r="1700" spans="1:4" ht="14.4">
      <c r="A1700" s="167" t="s">
        <v>1996</v>
      </c>
      <c r="B1700" s="168" t="s">
        <v>37</v>
      </c>
      <c r="C1700" s="169">
        <v>37.48297882</v>
      </c>
      <c r="D1700" s="169">
        <v>127.04225922000001</v>
      </c>
    </row>
    <row r="1701" spans="1:4" ht="14.4">
      <c r="A1701" s="167" t="s">
        <v>1995</v>
      </c>
      <c r="B1701" s="168" t="s">
        <v>37</v>
      </c>
      <c r="C1701" s="169">
        <v>37.498363490000003</v>
      </c>
      <c r="D1701" s="169">
        <v>126.9911499</v>
      </c>
    </row>
    <row r="1702" spans="1:4" ht="14.4">
      <c r="A1702" s="167" t="s">
        <v>641</v>
      </c>
      <c r="B1702" s="168" t="s">
        <v>37</v>
      </c>
      <c r="C1702" s="169">
        <v>37.483039859999998</v>
      </c>
      <c r="D1702" s="169">
        <v>127.02146148999999</v>
      </c>
    </row>
    <row r="1703" spans="1:4" ht="14.4">
      <c r="A1703" s="167" t="s">
        <v>1997</v>
      </c>
      <c r="B1703" s="168" t="s">
        <v>37</v>
      </c>
      <c r="C1703" s="169">
        <v>37.483661650000002</v>
      </c>
      <c r="D1703" s="169">
        <v>126.98232269</v>
      </c>
    </row>
    <row r="1704" spans="1:4" ht="14.4">
      <c r="A1704" s="167" t="s">
        <v>1998</v>
      </c>
      <c r="B1704" s="168" t="s">
        <v>37</v>
      </c>
      <c r="C1704" s="169">
        <v>37.50364304</v>
      </c>
      <c r="D1704" s="169">
        <v>127.01602173000001</v>
      </c>
    </row>
    <row r="1705" spans="1:4" ht="14.4">
      <c r="A1705" s="167" t="s">
        <v>1999</v>
      </c>
      <c r="B1705" s="168" t="s">
        <v>37</v>
      </c>
      <c r="C1705" s="169">
        <v>37.498928069999998</v>
      </c>
      <c r="D1705" s="169">
        <v>127.02472686999999</v>
      </c>
    </row>
    <row r="1706" spans="1:4" ht="14.4">
      <c r="A1706" s="167" t="s">
        <v>1861</v>
      </c>
      <c r="B1706" s="168" t="s">
        <v>37</v>
      </c>
      <c r="C1706" s="169">
        <v>37.454418179999998</v>
      </c>
      <c r="D1706" s="169">
        <v>127.05274199999999</v>
      </c>
    </row>
    <row r="1707" spans="1:4" ht="14.4">
      <c r="A1707" s="167" t="s">
        <v>1862</v>
      </c>
      <c r="B1707" s="168" t="s">
        <v>37</v>
      </c>
      <c r="C1707" s="169">
        <v>37.487682339999999</v>
      </c>
      <c r="D1707" s="169">
        <v>127.02478790000001</v>
      </c>
    </row>
    <row r="1708" spans="1:4" ht="14.4">
      <c r="A1708" s="167" t="s">
        <v>1865</v>
      </c>
      <c r="B1708" s="168" t="s">
        <v>37</v>
      </c>
      <c r="C1708" s="169">
        <v>37.487316130000004</v>
      </c>
      <c r="D1708" s="169">
        <v>127.02489471</v>
      </c>
    </row>
    <row r="1709" spans="1:4" ht="14.4">
      <c r="A1709" s="167" t="s">
        <v>1863</v>
      </c>
      <c r="B1709" s="168" t="s">
        <v>37</v>
      </c>
      <c r="C1709" s="169">
        <v>37.49100876</v>
      </c>
      <c r="D1709" s="169">
        <v>127.02352141999999</v>
      </c>
    </row>
    <row r="1710" spans="1:4" ht="14.4">
      <c r="A1710" s="167" t="s">
        <v>1864</v>
      </c>
      <c r="B1710" s="168" t="s">
        <v>37</v>
      </c>
      <c r="C1710" s="169">
        <v>37.496192929999999</v>
      </c>
      <c r="D1710" s="169">
        <v>127.02101134999999</v>
      </c>
    </row>
    <row r="1711" spans="1:4" ht="14.4">
      <c r="A1711" s="167" t="s">
        <v>2000</v>
      </c>
      <c r="B1711" s="168" t="s">
        <v>37</v>
      </c>
      <c r="C1711" s="169">
        <v>37.495563509999997</v>
      </c>
      <c r="D1711" s="169">
        <v>127.0191803</v>
      </c>
    </row>
    <row r="1712" spans="1:4" ht="14.4">
      <c r="A1712" s="167" t="s">
        <v>2002</v>
      </c>
      <c r="B1712" s="168" t="s">
        <v>37</v>
      </c>
      <c r="C1712" s="169">
        <v>37.510192869999997</v>
      </c>
      <c r="D1712" s="169">
        <v>127.00725555</v>
      </c>
    </row>
    <row r="1713" spans="1:4" ht="14.4">
      <c r="A1713" s="167" t="s">
        <v>2001</v>
      </c>
      <c r="B1713" s="168" t="s">
        <v>37</v>
      </c>
      <c r="C1713" s="169">
        <v>37.50735092</v>
      </c>
      <c r="D1713" s="169">
        <v>127.00801849</v>
      </c>
    </row>
    <row r="1714" spans="1:4" ht="14.4">
      <c r="A1714" s="167" t="s">
        <v>2003</v>
      </c>
      <c r="B1714" s="168" t="s">
        <v>37</v>
      </c>
      <c r="C1714" s="169">
        <v>37.505607599999998</v>
      </c>
      <c r="D1714" s="169">
        <v>127.00215912</v>
      </c>
    </row>
    <row r="1715" spans="1:4" ht="14.4">
      <c r="A1715" s="167" t="s">
        <v>2004</v>
      </c>
      <c r="B1715" s="168" t="s">
        <v>37</v>
      </c>
      <c r="C1715" s="169">
        <v>37.504787450000002</v>
      </c>
      <c r="D1715" s="169">
        <v>126.99992371</v>
      </c>
    </row>
    <row r="1716" spans="1:4" ht="14.4">
      <c r="A1716" s="167" t="s">
        <v>1789</v>
      </c>
      <c r="B1716" s="168" t="s">
        <v>37</v>
      </c>
      <c r="C1716" s="169">
        <v>37.502960209999998</v>
      </c>
      <c r="D1716" s="169">
        <v>126.99359894</v>
      </c>
    </row>
    <row r="1717" spans="1:4" ht="14.4">
      <c r="A1717" s="167" t="s">
        <v>644</v>
      </c>
      <c r="B1717" s="168" t="s">
        <v>37</v>
      </c>
      <c r="C1717" s="169">
        <v>37.493770599999998</v>
      </c>
      <c r="D1717" s="169">
        <v>126.99006653000001</v>
      </c>
    </row>
    <row r="1718" spans="1:4" ht="14.4">
      <c r="A1718" s="167" t="s">
        <v>1866</v>
      </c>
      <c r="B1718" s="168" t="s">
        <v>37</v>
      </c>
      <c r="C1718" s="169">
        <v>37.489917759999997</v>
      </c>
      <c r="D1718" s="169">
        <v>126.99208068999999</v>
      </c>
    </row>
    <row r="1719" spans="1:4" ht="14.4">
      <c r="A1719" s="167" t="s">
        <v>2006</v>
      </c>
      <c r="B1719" s="168" t="s">
        <v>37</v>
      </c>
      <c r="C1719" s="169">
        <v>37.497795099999998</v>
      </c>
      <c r="D1719" s="169">
        <v>126.98706817999999</v>
      </c>
    </row>
    <row r="1720" spans="1:4" ht="14.4">
      <c r="A1720" s="167" t="s">
        <v>2005</v>
      </c>
      <c r="B1720" s="168" t="s">
        <v>37</v>
      </c>
      <c r="C1720" s="169">
        <v>37.494205469999997</v>
      </c>
      <c r="D1720" s="169">
        <v>126.98935699</v>
      </c>
    </row>
    <row r="1721" spans="1:4" ht="14.4">
      <c r="A1721" s="167" t="s">
        <v>648</v>
      </c>
      <c r="B1721" s="168" t="s">
        <v>37</v>
      </c>
      <c r="C1721" s="169">
        <v>37.47820282</v>
      </c>
      <c r="D1721" s="169">
        <v>127.00878143</v>
      </c>
    </row>
    <row r="1722" spans="1:4" ht="14.4">
      <c r="A1722" s="167" t="s">
        <v>2008</v>
      </c>
      <c r="B1722" s="168" t="s">
        <v>37</v>
      </c>
      <c r="C1722" s="169">
        <v>37.48087692</v>
      </c>
      <c r="D1722" s="169">
        <v>127.01452637</v>
      </c>
    </row>
    <row r="1723" spans="1:4" ht="14.4">
      <c r="A1723" s="167" t="s">
        <v>2007</v>
      </c>
      <c r="B1723" s="168" t="s">
        <v>37</v>
      </c>
      <c r="C1723" s="169">
        <v>37.503623959999999</v>
      </c>
      <c r="D1723" s="169">
        <v>126.99732208</v>
      </c>
    </row>
    <row r="1724" spans="1:4" ht="14.4">
      <c r="A1724" s="167" t="s">
        <v>2009</v>
      </c>
      <c r="B1724" s="168" t="s">
        <v>37</v>
      </c>
      <c r="C1724" s="169">
        <v>37.459247589999997</v>
      </c>
      <c r="D1724" s="169">
        <v>127.04163361000001</v>
      </c>
    </row>
    <row r="1725" spans="1:4" ht="14.4">
      <c r="A1725" s="167" t="s">
        <v>2010</v>
      </c>
      <c r="B1725" s="168" t="s">
        <v>37</v>
      </c>
      <c r="C1725" s="169">
        <v>37.48257065</v>
      </c>
      <c r="D1725" s="169">
        <v>127.03643799</v>
      </c>
    </row>
    <row r="1726" spans="1:4" ht="14.4">
      <c r="A1726" s="167" t="s">
        <v>645</v>
      </c>
      <c r="B1726" s="168" t="s">
        <v>37</v>
      </c>
      <c r="C1726" s="169">
        <v>37.520267490000002</v>
      </c>
      <c r="D1726" s="169">
        <v>127.01525116000001</v>
      </c>
    </row>
    <row r="1727" spans="1:4" ht="14.4">
      <c r="A1727" s="167" t="s">
        <v>1790</v>
      </c>
      <c r="B1727" s="168" t="s">
        <v>37</v>
      </c>
      <c r="C1727" s="169">
        <v>37.465408330000002</v>
      </c>
      <c r="D1727" s="169">
        <v>127.04377746999999</v>
      </c>
    </row>
    <row r="1728" spans="1:4" ht="14.4">
      <c r="A1728" s="167" t="s">
        <v>647</v>
      </c>
      <c r="B1728" s="168" t="s">
        <v>37</v>
      </c>
      <c r="C1728" s="169">
        <v>37.499050140000001</v>
      </c>
      <c r="D1728" s="169">
        <v>126.99625397</v>
      </c>
    </row>
    <row r="1729" spans="1:4" ht="14.4">
      <c r="A1729" s="167" t="s">
        <v>653</v>
      </c>
      <c r="B1729" s="168" t="s">
        <v>37</v>
      </c>
      <c r="C1729" s="169">
        <v>37.430976870000002</v>
      </c>
      <c r="D1729" s="169">
        <v>127.07033539</v>
      </c>
    </row>
    <row r="1730" spans="1:4" ht="14.4">
      <c r="A1730" s="167" t="s">
        <v>1793</v>
      </c>
      <c r="B1730" s="168" t="s">
        <v>37</v>
      </c>
      <c r="C1730" s="169">
        <v>37.505088809999997</v>
      </c>
      <c r="D1730" s="169">
        <v>127.02391052</v>
      </c>
    </row>
    <row r="1731" spans="1:4" ht="14.4">
      <c r="A1731" s="167" t="s">
        <v>1868</v>
      </c>
      <c r="B1731" s="168" t="s">
        <v>37</v>
      </c>
      <c r="C1731" s="169">
        <v>37.497211460000003</v>
      </c>
      <c r="D1731" s="169">
        <v>127.00427246</v>
      </c>
    </row>
    <row r="1732" spans="1:4" ht="14.4">
      <c r="A1732" s="167" t="s">
        <v>2011</v>
      </c>
      <c r="B1732" s="168" t="s">
        <v>37</v>
      </c>
      <c r="C1732" s="169">
        <v>37.519046779999996</v>
      </c>
      <c r="D1732" s="169">
        <v>127.01228333</v>
      </c>
    </row>
    <row r="1733" spans="1:4" ht="14.4">
      <c r="A1733" s="167" t="s">
        <v>1867</v>
      </c>
      <c r="B1733" s="168" t="s">
        <v>37</v>
      </c>
      <c r="C1733" s="169">
        <v>37.508476260000002</v>
      </c>
      <c r="D1733" s="169">
        <v>127.01676178</v>
      </c>
    </row>
    <row r="1734" spans="1:4" ht="14.4">
      <c r="A1734" s="167" t="s">
        <v>1869</v>
      </c>
      <c r="B1734" s="168" t="s">
        <v>37</v>
      </c>
      <c r="C1734" s="169">
        <v>37.459247589999997</v>
      </c>
      <c r="D1734" s="169">
        <v>127.02390289</v>
      </c>
    </row>
    <row r="1735" spans="1:4" ht="14.4">
      <c r="A1735" s="167" t="s">
        <v>2014</v>
      </c>
      <c r="B1735" s="168" t="s">
        <v>37</v>
      </c>
      <c r="C1735" s="169">
        <v>37.467384340000002</v>
      </c>
      <c r="D1735" s="169">
        <v>127.04145813</v>
      </c>
    </row>
    <row r="1736" spans="1:4" ht="14.4">
      <c r="A1736" s="167" t="s">
        <v>2015</v>
      </c>
      <c r="B1736" s="168" t="s">
        <v>25</v>
      </c>
      <c r="C1736" s="169">
        <v>37.506748199999997</v>
      </c>
      <c r="D1736" s="169">
        <v>127.09883118</v>
      </c>
    </row>
    <row r="1737" spans="1:4" ht="14.4">
      <c r="A1737" s="167" t="s">
        <v>2013</v>
      </c>
      <c r="B1737" s="168" t="s">
        <v>25</v>
      </c>
      <c r="C1737" s="169">
        <v>37.480800629999997</v>
      </c>
      <c r="D1737" s="169">
        <v>127.13034058</v>
      </c>
    </row>
    <row r="1738" spans="1:4" ht="14.4">
      <c r="A1738" s="167" t="s">
        <v>646</v>
      </c>
      <c r="B1738" s="168" t="s">
        <v>25</v>
      </c>
      <c r="C1738" s="169">
        <v>37.531311039999999</v>
      </c>
      <c r="D1738" s="169">
        <v>127.11128235</v>
      </c>
    </row>
    <row r="1739" spans="1:4" ht="14.4">
      <c r="A1739" s="167" t="s">
        <v>2016</v>
      </c>
      <c r="B1739" s="168" t="s">
        <v>25</v>
      </c>
      <c r="C1739" s="169">
        <v>37.471298220000001</v>
      </c>
      <c r="D1739" s="169">
        <v>127.12709045</v>
      </c>
    </row>
    <row r="1740" spans="1:4" ht="14.4">
      <c r="A1740" s="167" t="s">
        <v>1792</v>
      </c>
      <c r="B1740" s="168" t="s">
        <v>25</v>
      </c>
      <c r="C1740" s="169">
        <v>37.481739040000001</v>
      </c>
      <c r="D1740" s="169">
        <v>127.14322661999999</v>
      </c>
    </row>
    <row r="1741" spans="1:4" ht="14.4">
      <c r="A1741" s="167" t="s">
        <v>654</v>
      </c>
      <c r="B1741" s="168" t="s">
        <v>25</v>
      </c>
      <c r="C1741" s="169">
        <v>37.515052799999999</v>
      </c>
      <c r="D1741" s="169">
        <v>127.10626984</v>
      </c>
    </row>
    <row r="1742" spans="1:4" ht="14.4">
      <c r="A1742" s="167" t="s">
        <v>1870</v>
      </c>
      <c r="B1742" s="168" t="s">
        <v>25</v>
      </c>
      <c r="C1742" s="169">
        <v>37.520488739999998</v>
      </c>
      <c r="D1742" s="169">
        <v>127.1352005</v>
      </c>
    </row>
    <row r="1743" spans="1:4" ht="14.4">
      <c r="A1743" s="167" t="s">
        <v>2089</v>
      </c>
      <c r="B1743" s="168" t="s">
        <v>25</v>
      </c>
      <c r="C1743" s="169">
        <v>37.510452270000002</v>
      </c>
      <c r="D1743" s="169">
        <v>127.10640717</v>
      </c>
    </row>
    <row r="1744" spans="1:4" ht="14.4">
      <c r="A1744" s="167" t="s">
        <v>2017</v>
      </c>
      <c r="B1744" s="168" t="s">
        <v>25</v>
      </c>
      <c r="C1744" s="169">
        <v>37.536331179999998</v>
      </c>
      <c r="D1744" s="169">
        <v>127.11618042000001</v>
      </c>
    </row>
    <row r="1745" spans="1:4" ht="14.4">
      <c r="A1745" s="167" t="s">
        <v>2018</v>
      </c>
      <c r="B1745" s="168" t="s">
        <v>25</v>
      </c>
      <c r="C1745" s="169">
        <v>37.488719940000003</v>
      </c>
      <c r="D1745" s="169">
        <v>127.10982513</v>
      </c>
    </row>
    <row r="1746" spans="1:4" ht="14.4">
      <c r="A1746" s="167" t="s">
        <v>655</v>
      </c>
      <c r="B1746" s="168" t="s">
        <v>25</v>
      </c>
      <c r="C1746" s="169">
        <v>37.516780850000004</v>
      </c>
      <c r="D1746" s="169">
        <v>127.09049225</v>
      </c>
    </row>
    <row r="1747" spans="1:4" ht="14.4">
      <c r="A1747" s="167" t="s">
        <v>2019</v>
      </c>
      <c r="B1747" s="168" t="s">
        <v>25</v>
      </c>
      <c r="C1747" s="169">
        <v>37.501861570000003</v>
      </c>
      <c r="D1747" s="169">
        <v>127.11723327999999</v>
      </c>
    </row>
    <row r="1748" spans="1:4" ht="14.4">
      <c r="A1748" s="167" t="s">
        <v>657</v>
      </c>
      <c r="B1748" s="168" t="s">
        <v>25</v>
      </c>
      <c r="C1748" s="169">
        <v>37.488349909999997</v>
      </c>
      <c r="D1748" s="169">
        <v>127.12078094</v>
      </c>
    </row>
    <row r="1749" spans="1:4" ht="14.4">
      <c r="A1749" s="167" t="s">
        <v>634</v>
      </c>
      <c r="B1749" s="168" t="s">
        <v>25</v>
      </c>
      <c r="C1749" s="169">
        <v>37.497047420000001</v>
      </c>
      <c r="D1749" s="169">
        <v>127.14035034</v>
      </c>
    </row>
    <row r="1750" spans="1:4" ht="14.4">
      <c r="A1750" s="167" t="s">
        <v>2020</v>
      </c>
      <c r="B1750" s="168" t="s">
        <v>25</v>
      </c>
      <c r="C1750" s="169">
        <v>37.496181489999998</v>
      </c>
      <c r="D1750" s="169">
        <v>127.13803101000001</v>
      </c>
    </row>
    <row r="1751" spans="1:4" ht="14.4">
      <c r="A1751" s="167" t="s">
        <v>2021</v>
      </c>
      <c r="B1751" s="168" t="s">
        <v>25</v>
      </c>
      <c r="C1751" s="169">
        <v>37.504711149999999</v>
      </c>
      <c r="D1751" s="169">
        <v>127.08756255999999</v>
      </c>
    </row>
    <row r="1752" spans="1:4" ht="14.4">
      <c r="A1752" s="167" t="s">
        <v>2022</v>
      </c>
      <c r="B1752" s="168" t="s">
        <v>25</v>
      </c>
      <c r="C1752" s="169">
        <v>37.50233841</v>
      </c>
      <c r="D1752" s="169">
        <v>127.09644317999999</v>
      </c>
    </row>
    <row r="1753" spans="1:4" ht="14.4">
      <c r="A1753" s="167" t="s">
        <v>1871</v>
      </c>
      <c r="B1753" s="168" t="s">
        <v>25</v>
      </c>
      <c r="C1753" s="169">
        <v>37.509979250000001</v>
      </c>
      <c r="D1753" s="169">
        <v>127.11231232</v>
      </c>
    </row>
    <row r="1754" spans="1:4" ht="14.4">
      <c r="A1754" s="167" t="s">
        <v>2024</v>
      </c>
      <c r="B1754" s="168" t="s">
        <v>25</v>
      </c>
      <c r="C1754" s="169">
        <v>37.51665878</v>
      </c>
      <c r="D1754" s="169">
        <v>127.11625671</v>
      </c>
    </row>
    <row r="1755" spans="1:4" ht="14.4">
      <c r="A1755" s="167" t="s">
        <v>2025</v>
      </c>
      <c r="B1755" s="168" t="s">
        <v>25</v>
      </c>
      <c r="C1755" s="169">
        <v>37.516258239999999</v>
      </c>
      <c r="D1755" s="169">
        <v>127.13059235</v>
      </c>
    </row>
    <row r="1756" spans="1:4" ht="14.4">
      <c r="A1756" s="167" t="s">
        <v>2023</v>
      </c>
      <c r="B1756" s="168" t="s">
        <v>25</v>
      </c>
      <c r="C1756" s="169">
        <v>37.503623959999999</v>
      </c>
      <c r="D1756" s="169">
        <v>127.10355377</v>
      </c>
    </row>
    <row r="1757" spans="1:4" ht="14.4">
      <c r="A1757" s="167" t="s">
        <v>2027</v>
      </c>
      <c r="B1757" s="168" t="s">
        <v>25</v>
      </c>
      <c r="C1757" s="169">
        <v>37.495536799999996</v>
      </c>
      <c r="D1757" s="169">
        <v>127.10720062</v>
      </c>
    </row>
    <row r="1758" spans="1:4" ht="14.4">
      <c r="A1758" s="167" t="s">
        <v>1794</v>
      </c>
      <c r="B1758" s="168" t="s">
        <v>25</v>
      </c>
      <c r="C1758" s="169">
        <v>37.495693209999999</v>
      </c>
      <c r="D1758" s="169">
        <v>127.12385559000001</v>
      </c>
    </row>
    <row r="1759" spans="1:4" ht="14.4">
      <c r="A1759" s="167" t="s">
        <v>1872</v>
      </c>
      <c r="B1759" s="168" t="s">
        <v>25</v>
      </c>
      <c r="C1759" s="169">
        <v>37.491123199999997</v>
      </c>
      <c r="D1759" s="169">
        <v>127.13510895</v>
      </c>
    </row>
    <row r="1760" spans="1:4" ht="14.4">
      <c r="A1760" s="167" t="s">
        <v>2029</v>
      </c>
      <c r="B1760" s="168" t="s">
        <v>25</v>
      </c>
      <c r="C1760" s="169">
        <v>37.486698150000002</v>
      </c>
      <c r="D1760" s="169">
        <v>127.12244415000001</v>
      </c>
    </row>
    <row r="1761" spans="1:4" ht="14.4">
      <c r="A1761" s="167" t="s">
        <v>2028</v>
      </c>
      <c r="B1761" s="168" t="s">
        <v>25</v>
      </c>
      <c r="C1761" s="169">
        <v>37.50786591</v>
      </c>
      <c r="D1761" s="169">
        <v>127.11698914</v>
      </c>
    </row>
    <row r="1762" spans="1:4" ht="14.4">
      <c r="A1762" s="167" t="s">
        <v>669</v>
      </c>
      <c r="B1762" s="168" t="s">
        <v>25</v>
      </c>
      <c r="C1762" s="169">
        <v>37.497413639999998</v>
      </c>
      <c r="D1762" s="169">
        <v>127.09630584999999</v>
      </c>
    </row>
    <row r="1763" spans="1:4" ht="14.4">
      <c r="A1763" s="167" t="s">
        <v>2031</v>
      </c>
      <c r="B1763" s="168" t="s">
        <v>25</v>
      </c>
      <c r="C1763" s="169">
        <v>37.502643589999998</v>
      </c>
      <c r="D1763" s="169">
        <v>127.09739685</v>
      </c>
    </row>
    <row r="1764" spans="1:4" ht="14.4">
      <c r="A1764" s="167" t="s">
        <v>666</v>
      </c>
      <c r="B1764" s="168" t="s">
        <v>25</v>
      </c>
      <c r="C1764" s="169">
        <v>37.478179930000003</v>
      </c>
      <c r="D1764" s="169">
        <v>127.14710236000001</v>
      </c>
    </row>
    <row r="1765" spans="1:4" ht="14.4">
      <c r="A1765" s="167" t="s">
        <v>1873</v>
      </c>
      <c r="B1765" s="168" t="s">
        <v>25</v>
      </c>
      <c r="C1765" s="169">
        <v>37.477210999999997</v>
      </c>
      <c r="D1765" s="169">
        <v>127.13717651</v>
      </c>
    </row>
    <row r="1766" spans="1:4" ht="14.4">
      <c r="A1766" s="167" t="s">
        <v>2030</v>
      </c>
      <c r="B1766" s="168" t="s">
        <v>25</v>
      </c>
      <c r="C1766" s="169">
        <v>37.511295320000002</v>
      </c>
      <c r="D1766" s="169">
        <v>127.08673859</v>
      </c>
    </row>
    <row r="1767" spans="1:4" ht="14.4">
      <c r="A1767" s="167" t="s">
        <v>2033</v>
      </c>
      <c r="B1767" s="168" t="s">
        <v>25</v>
      </c>
      <c r="C1767" s="169">
        <v>37.511463169999999</v>
      </c>
      <c r="D1767" s="169">
        <v>127.07881165000001</v>
      </c>
    </row>
    <row r="1768" spans="1:4" ht="14.4">
      <c r="A1768" s="167" t="s">
        <v>660</v>
      </c>
      <c r="B1768" s="168" t="s">
        <v>25</v>
      </c>
      <c r="C1768" s="169">
        <v>37.526813509999997</v>
      </c>
      <c r="D1768" s="169">
        <v>127.1181488</v>
      </c>
    </row>
    <row r="1769" spans="1:4" ht="14.4">
      <c r="A1769" s="167" t="s">
        <v>2032</v>
      </c>
      <c r="B1769" s="168" t="s">
        <v>25</v>
      </c>
      <c r="C1769" s="169">
        <v>37.505504610000003</v>
      </c>
      <c r="D1769" s="169">
        <v>127.10657501</v>
      </c>
    </row>
    <row r="1770" spans="1:4" ht="14.4">
      <c r="A1770" s="167" t="s">
        <v>2036</v>
      </c>
      <c r="B1770" s="168" t="s">
        <v>25</v>
      </c>
      <c r="C1770" s="169">
        <v>37.500049590000003</v>
      </c>
      <c r="D1770" s="169">
        <v>127.11151123</v>
      </c>
    </row>
    <row r="1771" spans="1:4" ht="14.4">
      <c r="A1771" s="167" t="s">
        <v>2035</v>
      </c>
      <c r="B1771" s="168" t="s">
        <v>25</v>
      </c>
      <c r="C1771" s="169">
        <v>37.50149536</v>
      </c>
      <c r="D1771" s="169">
        <v>127.14778137</v>
      </c>
    </row>
    <row r="1772" spans="1:4" ht="14.4">
      <c r="A1772" s="167" t="s">
        <v>2034</v>
      </c>
      <c r="B1772" s="168" t="s">
        <v>25</v>
      </c>
      <c r="C1772" s="169">
        <v>37.525157929999999</v>
      </c>
      <c r="D1772" s="169">
        <v>127.11694335999999</v>
      </c>
    </row>
    <row r="1773" spans="1:4" ht="14.4">
      <c r="A1773" s="167" t="s">
        <v>1874</v>
      </c>
      <c r="B1773" s="168" t="s">
        <v>25</v>
      </c>
      <c r="C1773" s="169">
        <v>37.501667019999999</v>
      </c>
      <c r="D1773" s="169">
        <v>127.13774109000001</v>
      </c>
    </row>
    <row r="1774" spans="1:4" ht="14.4">
      <c r="A1774" s="167" t="s">
        <v>1795</v>
      </c>
      <c r="B1774" s="168" t="s">
        <v>25</v>
      </c>
      <c r="C1774" s="169">
        <v>37.516212459999998</v>
      </c>
      <c r="D1774" s="169">
        <v>127.08434296</v>
      </c>
    </row>
    <row r="1775" spans="1:4" ht="14.4">
      <c r="A1775" s="167" t="s">
        <v>2037</v>
      </c>
      <c r="B1775" s="168" t="s">
        <v>25</v>
      </c>
      <c r="C1775" s="169">
        <v>37.50775909</v>
      </c>
      <c r="D1775" s="169">
        <v>127.09129333</v>
      </c>
    </row>
    <row r="1776" spans="1:4" ht="14.4">
      <c r="A1776" s="167" t="s">
        <v>1876</v>
      </c>
      <c r="B1776" s="168" t="s">
        <v>25</v>
      </c>
      <c r="C1776" s="169">
        <v>37.511569979999997</v>
      </c>
      <c r="D1776" s="169">
        <v>127.10107422</v>
      </c>
    </row>
    <row r="1777" spans="1:4" ht="14.4">
      <c r="A1777" s="167" t="s">
        <v>1875</v>
      </c>
      <c r="B1777" s="168" t="s">
        <v>25</v>
      </c>
      <c r="C1777" s="169">
        <v>37.49469757</v>
      </c>
      <c r="D1777" s="169">
        <v>127.10464478</v>
      </c>
    </row>
    <row r="1778" spans="1:4" ht="14.4">
      <c r="A1778" s="167" t="s">
        <v>2038</v>
      </c>
      <c r="B1778" s="168" t="s">
        <v>25</v>
      </c>
      <c r="C1778" s="169">
        <v>37.505443569999997</v>
      </c>
      <c r="D1778" s="169">
        <v>127.13233185</v>
      </c>
    </row>
    <row r="1779" spans="1:4" ht="14.4">
      <c r="A1779" s="167" t="s">
        <v>1796</v>
      </c>
      <c r="B1779" s="168" t="s">
        <v>25</v>
      </c>
      <c r="C1779" s="169">
        <v>37.478549960000002</v>
      </c>
      <c r="D1779" s="169">
        <v>127.13813782</v>
      </c>
    </row>
    <row r="1780" spans="1:4" ht="14.4">
      <c r="A1780" s="167" t="s">
        <v>1878</v>
      </c>
      <c r="B1780" s="168" t="s">
        <v>25</v>
      </c>
      <c r="C1780" s="169">
        <v>37.495773319999998</v>
      </c>
      <c r="D1780" s="169">
        <v>127.12458038</v>
      </c>
    </row>
    <row r="1781" spans="1:4" ht="14.4">
      <c r="A1781" s="167" t="s">
        <v>1797</v>
      </c>
      <c r="B1781" s="168" t="s">
        <v>25</v>
      </c>
      <c r="C1781" s="169">
        <v>37.508831020000002</v>
      </c>
      <c r="D1781" s="169">
        <v>127.13426208</v>
      </c>
    </row>
    <row r="1782" spans="1:4" ht="14.4">
      <c r="A1782" s="167" t="s">
        <v>1799</v>
      </c>
      <c r="B1782" s="168" t="s">
        <v>25</v>
      </c>
      <c r="C1782" s="169">
        <v>37.512020110000002</v>
      </c>
      <c r="D1782" s="169">
        <v>127.12864685</v>
      </c>
    </row>
    <row r="1783" spans="1:4" ht="14.4">
      <c r="A1783" s="167" t="s">
        <v>1798</v>
      </c>
      <c r="B1783" s="168" t="s">
        <v>25</v>
      </c>
      <c r="C1783" s="169">
        <v>37.509975429999997</v>
      </c>
      <c r="D1783" s="169">
        <v>127.13369751</v>
      </c>
    </row>
    <row r="1784" spans="1:4" ht="14.4">
      <c r="A1784" s="167" t="s">
        <v>673</v>
      </c>
      <c r="B1784" s="168" t="s">
        <v>25</v>
      </c>
      <c r="C1784" s="169">
        <v>37.50057983</v>
      </c>
      <c r="D1784" s="169">
        <v>127.11884308</v>
      </c>
    </row>
    <row r="1785" spans="1:4" ht="14.4">
      <c r="A1785" s="167" t="s">
        <v>1877</v>
      </c>
      <c r="B1785" s="168" t="s">
        <v>25</v>
      </c>
      <c r="C1785" s="169">
        <v>37.524803159999998</v>
      </c>
      <c r="D1785" s="169">
        <v>127.11463928000001</v>
      </c>
    </row>
    <row r="1786" spans="1:4" ht="14.4">
      <c r="A1786" s="167" t="s">
        <v>1879</v>
      </c>
      <c r="B1786" s="168" t="s">
        <v>25</v>
      </c>
      <c r="C1786" s="169">
        <v>37.479160309999997</v>
      </c>
      <c r="D1786" s="169">
        <v>127.13219452</v>
      </c>
    </row>
    <row r="1787" spans="1:4" ht="14.4">
      <c r="A1787" s="167" t="s">
        <v>667</v>
      </c>
      <c r="B1787" s="168" t="s">
        <v>25</v>
      </c>
      <c r="C1787" s="169">
        <v>37.495357509999998</v>
      </c>
      <c r="D1787" s="169">
        <v>127.11569213999999</v>
      </c>
    </row>
    <row r="1788" spans="1:4" ht="14.4">
      <c r="A1788" s="167" t="s">
        <v>2039</v>
      </c>
      <c r="B1788" s="168" t="s">
        <v>25</v>
      </c>
      <c r="C1788" s="169">
        <v>37.494167330000003</v>
      </c>
      <c r="D1788" s="169">
        <v>127.10453033</v>
      </c>
    </row>
    <row r="1789" spans="1:4" ht="14.4">
      <c r="A1789" s="167" t="s">
        <v>1823</v>
      </c>
      <c r="B1789" s="168" t="s">
        <v>24</v>
      </c>
      <c r="C1789" s="169">
        <v>37.56520081</v>
      </c>
      <c r="D1789" s="169">
        <v>126.82731628000001</v>
      </c>
    </row>
    <row r="1790" spans="1:4" ht="14.4">
      <c r="A1790" s="167" t="s">
        <v>2042</v>
      </c>
      <c r="B1790" s="168" t="s">
        <v>24</v>
      </c>
      <c r="C1790" s="169">
        <v>37.56917953</v>
      </c>
      <c r="D1790" s="169">
        <v>126.81944274999999</v>
      </c>
    </row>
    <row r="1791" spans="1:4" ht="14.4">
      <c r="A1791" s="167" t="s">
        <v>2040</v>
      </c>
      <c r="B1791" s="168" t="s">
        <v>24</v>
      </c>
      <c r="C1791" s="169">
        <v>37.547485350000002</v>
      </c>
      <c r="D1791" s="169">
        <v>126.87202454</v>
      </c>
    </row>
    <row r="1792" spans="1:4" ht="14.4">
      <c r="A1792" s="167" t="s">
        <v>2041</v>
      </c>
      <c r="B1792" s="168" t="s">
        <v>24</v>
      </c>
      <c r="C1792" s="169">
        <v>37.55852127</v>
      </c>
      <c r="D1792" s="169">
        <v>126.85401154</v>
      </c>
    </row>
    <row r="1793" spans="1:4" ht="14.4">
      <c r="A1793" s="167" t="s">
        <v>2043</v>
      </c>
      <c r="B1793" s="168" t="s">
        <v>24</v>
      </c>
      <c r="C1793" s="169">
        <v>37.576316830000003</v>
      </c>
      <c r="D1793" s="169">
        <v>126.81649779999999</v>
      </c>
    </row>
    <row r="1794" spans="1:4" ht="14.4">
      <c r="A1794" s="167" t="s">
        <v>671</v>
      </c>
      <c r="B1794" s="168" t="s">
        <v>24</v>
      </c>
      <c r="C1794" s="169">
        <v>37.570369720000002</v>
      </c>
      <c r="D1794" s="169">
        <v>126.84441375999999</v>
      </c>
    </row>
    <row r="1795" spans="1:4" ht="14.4">
      <c r="A1795" s="167" t="s">
        <v>2044</v>
      </c>
      <c r="B1795" s="168" t="s">
        <v>24</v>
      </c>
      <c r="C1795" s="169">
        <v>37.564682009999999</v>
      </c>
      <c r="D1795" s="169">
        <v>126.84890747</v>
      </c>
    </row>
    <row r="1796" spans="1:4" ht="14.4">
      <c r="A1796" s="167" t="s">
        <v>2093</v>
      </c>
      <c r="B1796" s="168" t="s">
        <v>24</v>
      </c>
      <c r="C1796" s="169">
        <v>37.564586640000002</v>
      </c>
      <c r="D1796" s="169">
        <v>126.85691833</v>
      </c>
    </row>
    <row r="1797" spans="1:4" ht="14.4">
      <c r="A1797" s="167" t="s">
        <v>2045</v>
      </c>
      <c r="B1797" s="168" t="s">
        <v>24</v>
      </c>
      <c r="C1797" s="169">
        <v>37.571319580000001</v>
      </c>
      <c r="D1797" s="169">
        <v>126.84166718</v>
      </c>
    </row>
    <row r="1798" spans="1:4" ht="14.4">
      <c r="A1798" s="167" t="s">
        <v>2094</v>
      </c>
      <c r="B1798" s="168" t="s">
        <v>24</v>
      </c>
      <c r="C1798" s="169">
        <v>37.537361150000002</v>
      </c>
      <c r="D1798" s="169">
        <v>126.83744812</v>
      </c>
    </row>
    <row r="1799" spans="1:4" ht="14.4">
      <c r="A1799" s="167" t="s">
        <v>2046</v>
      </c>
      <c r="B1799" s="168" t="s">
        <v>24</v>
      </c>
      <c r="C1799" s="169">
        <v>37.538356780000001</v>
      </c>
      <c r="D1799" s="169">
        <v>126.84236145</v>
      </c>
    </row>
    <row r="1800" spans="1:4" ht="14.4">
      <c r="A1800" s="167" t="s">
        <v>2047</v>
      </c>
      <c r="B1800" s="168" t="s">
        <v>24</v>
      </c>
      <c r="C1800" s="169">
        <v>37.54853439</v>
      </c>
      <c r="D1800" s="169">
        <v>126.84667206</v>
      </c>
    </row>
    <row r="1801" spans="1:4" ht="14.4">
      <c r="A1801" s="167" t="s">
        <v>2095</v>
      </c>
      <c r="B1801" s="168" t="s">
        <v>24</v>
      </c>
      <c r="C1801" s="169">
        <v>37.566925050000002</v>
      </c>
      <c r="D1801" s="169">
        <v>126.82743834999999</v>
      </c>
    </row>
    <row r="1802" spans="1:4" ht="14.4">
      <c r="A1802" s="167" t="s">
        <v>2049</v>
      </c>
      <c r="B1802" s="168" t="s">
        <v>24</v>
      </c>
      <c r="C1802" s="169">
        <v>37.570941929999996</v>
      </c>
      <c r="D1802" s="169">
        <v>126.82831573</v>
      </c>
    </row>
    <row r="1803" spans="1:4" ht="14.4">
      <c r="A1803" s="167" t="s">
        <v>2048</v>
      </c>
      <c r="B1803" s="168" t="s">
        <v>24</v>
      </c>
      <c r="C1803" s="169">
        <v>37.561336519999998</v>
      </c>
      <c r="D1803" s="169">
        <v>126.83390045</v>
      </c>
    </row>
    <row r="1804" spans="1:4" ht="14.4">
      <c r="A1804" s="167" t="s">
        <v>2050</v>
      </c>
      <c r="B1804" s="168" t="s">
        <v>24</v>
      </c>
      <c r="C1804" s="169">
        <v>37.555248259999999</v>
      </c>
      <c r="D1804" s="169">
        <v>126.83229828</v>
      </c>
    </row>
    <row r="1805" spans="1:4" ht="14.4">
      <c r="A1805" s="167" t="s">
        <v>672</v>
      </c>
      <c r="B1805" s="168" t="s">
        <v>24</v>
      </c>
      <c r="C1805" s="169">
        <v>37.561214450000001</v>
      </c>
      <c r="D1805" s="169">
        <v>126.83031464</v>
      </c>
    </row>
    <row r="1806" spans="1:4" ht="14.4">
      <c r="A1806" s="167" t="s">
        <v>661</v>
      </c>
      <c r="B1806" s="168" t="s">
        <v>24</v>
      </c>
      <c r="C1806" s="169">
        <v>37.559658050000003</v>
      </c>
      <c r="D1806" s="169">
        <v>126.82960509999999</v>
      </c>
    </row>
    <row r="1807" spans="1:4" ht="14.4">
      <c r="A1807" s="167" t="s">
        <v>2096</v>
      </c>
      <c r="B1807" s="168" t="s">
        <v>24</v>
      </c>
      <c r="C1807" s="169">
        <v>37.563205719999999</v>
      </c>
      <c r="D1807" s="169">
        <v>126.8393631</v>
      </c>
    </row>
    <row r="1808" spans="1:4" ht="14.4">
      <c r="A1808" s="167" t="s">
        <v>2051</v>
      </c>
      <c r="B1808" s="168" t="s">
        <v>24</v>
      </c>
      <c r="C1808" s="169">
        <v>37.561882019999999</v>
      </c>
      <c r="D1808" s="169">
        <v>126.83915709999999</v>
      </c>
    </row>
    <row r="1809" spans="1:4" ht="14.4">
      <c r="A1809" s="167" t="s">
        <v>674</v>
      </c>
      <c r="B1809" s="168" t="s">
        <v>24</v>
      </c>
      <c r="C1809" s="169">
        <v>37.560894009999998</v>
      </c>
      <c r="D1809" s="169">
        <v>126.83669281</v>
      </c>
    </row>
    <row r="1810" spans="1:4" ht="14.4">
      <c r="A1810" s="167" t="s">
        <v>2097</v>
      </c>
      <c r="B1810" s="168" t="s">
        <v>24</v>
      </c>
      <c r="C1810" s="169">
        <v>37.568485260000003</v>
      </c>
      <c r="D1810" s="169">
        <v>126.83856964</v>
      </c>
    </row>
    <row r="1811" spans="1:4" ht="14.4">
      <c r="A1811" s="167" t="s">
        <v>2098</v>
      </c>
      <c r="B1811" s="168" t="s">
        <v>24</v>
      </c>
      <c r="C1811" s="169">
        <v>37.568836210000001</v>
      </c>
      <c r="D1811" s="169">
        <v>126.83563232</v>
      </c>
    </row>
    <row r="1812" spans="1:4" ht="14.4">
      <c r="A1812" s="167" t="s">
        <v>2099</v>
      </c>
      <c r="B1812" s="168" t="s">
        <v>24</v>
      </c>
      <c r="C1812" s="169">
        <v>37.56408691</v>
      </c>
      <c r="D1812" s="169">
        <v>126.83084869</v>
      </c>
    </row>
    <row r="1813" spans="1:4" ht="14.4">
      <c r="A1813" s="167" t="s">
        <v>2053</v>
      </c>
      <c r="B1813" s="168" t="s">
        <v>24</v>
      </c>
      <c r="C1813" s="169">
        <v>37.565803529999997</v>
      </c>
      <c r="D1813" s="169">
        <v>126.82807922000001</v>
      </c>
    </row>
    <row r="1814" spans="1:4" ht="14.4">
      <c r="A1814" s="167" t="s">
        <v>2052</v>
      </c>
      <c r="B1814" s="168" t="s">
        <v>24</v>
      </c>
      <c r="C1814" s="169">
        <v>37.569484709999998</v>
      </c>
      <c r="D1814" s="169">
        <v>126.82809448</v>
      </c>
    </row>
    <row r="1815" spans="1:4" ht="14.4">
      <c r="A1815" s="167" t="s">
        <v>2054</v>
      </c>
      <c r="B1815" s="168" t="s">
        <v>24</v>
      </c>
      <c r="C1815" s="169">
        <v>37.55912781</v>
      </c>
      <c r="D1815" s="169">
        <v>126.83495331</v>
      </c>
    </row>
    <row r="1816" spans="1:4" ht="14.4">
      <c r="A1816" s="167" t="s">
        <v>668</v>
      </c>
      <c r="B1816" s="168" t="s">
        <v>24</v>
      </c>
      <c r="C1816" s="169">
        <v>37.55524063</v>
      </c>
      <c r="D1816" s="169">
        <v>126.8347168</v>
      </c>
    </row>
    <row r="1817" spans="1:4" ht="14.4">
      <c r="A1817" s="167" t="s">
        <v>2100</v>
      </c>
      <c r="B1817" s="168" t="s">
        <v>24</v>
      </c>
      <c r="C1817" s="169">
        <v>37.555309299999998</v>
      </c>
      <c r="D1817" s="169">
        <v>126.82985687</v>
      </c>
    </row>
    <row r="1818" spans="1:4" ht="14.4">
      <c r="A1818" s="167" t="s">
        <v>2055</v>
      </c>
      <c r="B1818" s="168" t="s">
        <v>24</v>
      </c>
      <c r="C1818" s="169">
        <v>37.558631900000002</v>
      </c>
      <c r="D1818" s="169">
        <v>126.81991576999999</v>
      </c>
    </row>
    <row r="1819" spans="1:4" ht="14.4">
      <c r="A1819" s="167" t="s">
        <v>662</v>
      </c>
      <c r="B1819" s="168" t="s">
        <v>24</v>
      </c>
      <c r="C1819" s="169">
        <v>37.562294010000002</v>
      </c>
      <c r="D1819" s="169">
        <v>126.82395172</v>
      </c>
    </row>
    <row r="1820" spans="1:4" ht="14.4">
      <c r="A1820" s="167" t="s">
        <v>2057</v>
      </c>
      <c r="B1820" s="168" t="s">
        <v>24</v>
      </c>
      <c r="C1820" s="169">
        <v>37.531692499999998</v>
      </c>
      <c r="D1820" s="169">
        <v>126.84658813</v>
      </c>
    </row>
    <row r="1821" spans="1:4" ht="14.4">
      <c r="A1821" s="167" t="s">
        <v>2056</v>
      </c>
      <c r="B1821" s="168" t="s">
        <v>24</v>
      </c>
      <c r="C1821" s="169">
        <v>37.553630830000003</v>
      </c>
      <c r="D1821" s="169">
        <v>126.82861328</v>
      </c>
    </row>
    <row r="1822" spans="1:4" ht="14.4">
      <c r="A1822" s="167" t="s">
        <v>663</v>
      </c>
      <c r="B1822" s="168" t="s">
        <v>24</v>
      </c>
      <c r="C1822" s="169">
        <v>37.572975159999999</v>
      </c>
      <c r="D1822" s="169">
        <v>126.83244324</v>
      </c>
    </row>
    <row r="1823" spans="1:4" ht="14.4">
      <c r="A1823" s="167" t="s">
        <v>2103</v>
      </c>
      <c r="B1823" s="168" t="s">
        <v>24</v>
      </c>
      <c r="C1823" s="169">
        <v>37.550617219999999</v>
      </c>
      <c r="D1823" s="169">
        <v>126.82688141</v>
      </c>
    </row>
    <row r="1824" spans="1:4" ht="14.4">
      <c r="A1824" s="167" t="s">
        <v>2058</v>
      </c>
      <c r="B1824" s="168" t="s">
        <v>24</v>
      </c>
      <c r="C1824" s="169">
        <v>37.559906009999999</v>
      </c>
      <c r="D1824" s="169">
        <v>126.85042572</v>
      </c>
    </row>
    <row r="1825" spans="1:4" ht="14.4">
      <c r="A1825" s="167" t="s">
        <v>2102</v>
      </c>
      <c r="B1825" s="168" t="s">
        <v>24</v>
      </c>
      <c r="C1825" s="169">
        <v>37.57204437</v>
      </c>
      <c r="D1825" s="169">
        <v>126.84400177000001</v>
      </c>
    </row>
    <row r="1826" spans="1:4" ht="14.4">
      <c r="A1826" s="167" t="s">
        <v>664</v>
      </c>
      <c r="B1826" s="168" t="s">
        <v>24</v>
      </c>
      <c r="C1826" s="169">
        <v>37.56209183</v>
      </c>
      <c r="D1826" s="169">
        <v>126.82096863</v>
      </c>
    </row>
    <row r="1827" spans="1:4" ht="14.4">
      <c r="A1827" s="167" t="s">
        <v>670</v>
      </c>
      <c r="B1827" s="168" t="s">
        <v>24</v>
      </c>
      <c r="C1827" s="169">
        <v>37.552558900000001</v>
      </c>
      <c r="D1827" s="169">
        <v>126.82311249</v>
      </c>
    </row>
    <row r="1828" spans="1:4" ht="14.4">
      <c r="A1828" s="167" t="s">
        <v>2101</v>
      </c>
      <c r="B1828" s="168" t="s">
        <v>24</v>
      </c>
      <c r="C1828" s="169">
        <v>37.551349639999998</v>
      </c>
      <c r="D1828" s="169">
        <v>126.82493590999999</v>
      </c>
    </row>
    <row r="1829" spans="1:4" ht="14.4">
      <c r="A1829" s="167" t="s">
        <v>2060</v>
      </c>
      <c r="B1829" s="168" t="s">
        <v>35</v>
      </c>
      <c r="C1829" s="169">
        <v>37.484371189999997</v>
      </c>
      <c r="D1829" s="169">
        <v>126.89542389</v>
      </c>
    </row>
    <row r="1830" spans="1:4" ht="14.4">
      <c r="A1830" s="167" t="s">
        <v>2105</v>
      </c>
      <c r="B1830" s="168" t="s">
        <v>35</v>
      </c>
      <c r="C1830" s="169">
        <v>37.477375029999997</v>
      </c>
      <c r="D1830" s="169">
        <v>126.82001495</v>
      </c>
    </row>
    <row r="1831" spans="1:4" ht="14.4">
      <c r="A1831" s="167" t="s">
        <v>2061</v>
      </c>
      <c r="B1831" s="168" t="s">
        <v>35</v>
      </c>
      <c r="C1831" s="169">
        <v>37.482509610000001</v>
      </c>
      <c r="D1831" s="169">
        <v>126.82575989</v>
      </c>
    </row>
    <row r="1832" spans="1:4" ht="14.4">
      <c r="A1832" s="167" t="s">
        <v>2062</v>
      </c>
      <c r="B1832" s="168" t="s">
        <v>35</v>
      </c>
      <c r="C1832" s="169">
        <v>37.482597349999999</v>
      </c>
      <c r="D1832" s="169">
        <v>126.82645416</v>
      </c>
    </row>
    <row r="1833" spans="1:4" ht="14.4">
      <c r="A1833" s="167" t="s">
        <v>2106</v>
      </c>
      <c r="B1833" s="168" t="s">
        <v>35</v>
      </c>
      <c r="C1833" s="169">
        <v>37.480628969999998</v>
      </c>
      <c r="D1833" s="169">
        <v>126.82181549000001</v>
      </c>
    </row>
    <row r="1834" spans="1:4" ht="14.4">
      <c r="A1834" s="167" t="s">
        <v>2104</v>
      </c>
      <c r="B1834" s="168" t="s">
        <v>35</v>
      </c>
      <c r="C1834" s="169">
        <v>37.480808260000003</v>
      </c>
      <c r="D1834" s="169">
        <v>126.82190704</v>
      </c>
    </row>
    <row r="1835" spans="1:4" ht="14.4">
      <c r="A1835" s="167" t="s">
        <v>1800</v>
      </c>
      <c r="B1835" s="168" t="s">
        <v>35</v>
      </c>
      <c r="C1835" s="169">
        <v>37.477905270000001</v>
      </c>
      <c r="D1835" s="169">
        <v>126.82311249</v>
      </c>
    </row>
    <row r="1836" spans="1:4" ht="14.4">
      <c r="A1836" s="167" t="s">
        <v>2107</v>
      </c>
      <c r="B1836" s="168" t="s">
        <v>35</v>
      </c>
      <c r="C1836" s="169">
        <v>37.47793961</v>
      </c>
      <c r="D1836" s="169">
        <v>126.82327271</v>
      </c>
    </row>
    <row r="1837" spans="1:4" ht="14.4">
      <c r="A1837" s="167" t="s">
        <v>658</v>
      </c>
      <c r="B1837" s="168" t="s">
        <v>35</v>
      </c>
      <c r="C1837" s="169">
        <v>37.479831699999998</v>
      </c>
      <c r="D1837" s="169">
        <v>126.82275391</v>
      </c>
    </row>
    <row r="1838" spans="1:4" ht="14.4">
      <c r="A1838" s="167" t="s">
        <v>2108</v>
      </c>
      <c r="B1838" s="168" t="s">
        <v>35</v>
      </c>
      <c r="C1838" s="169">
        <v>37.479370119999999</v>
      </c>
      <c r="D1838" s="169">
        <v>126.82546997</v>
      </c>
    </row>
    <row r="1839" spans="1:4" ht="14.4">
      <c r="A1839" s="167" t="s">
        <v>1801</v>
      </c>
      <c r="B1839" s="168" t="s">
        <v>35</v>
      </c>
      <c r="C1839" s="169">
        <v>37.479343409999998</v>
      </c>
      <c r="D1839" s="169">
        <v>126.82563782</v>
      </c>
    </row>
    <row r="1840" spans="1:4" ht="14.4">
      <c r="A1840" s="167" t="s">
        <v>2063</v>
      </c>
      <c r="B1840" s="168" t="s">
        <v>35</v>
      </c>
      <c r="C1840" s="169">
        <v>37.476036069999999</v>
      </c>
      <c r="D1840" s="169">
        <v>126.81658935999999</v>
      </c>
    </row>
    <row r="1841" spans="1:4" ht="14.4">
      <c r="A1841" s="167" t="s">
        <v>2090</v>
      </c>
      <c r="B1841" s="168" t="s">
        <v>35</v>
      </c>
      <c r="C1841" s="169">
        <v>37.47473145</v>
      </c>
      <c r="D1841" s="169">
        <v>126.81700897</v>
      </c>
    </row>
    <row r="1842" spans="1:4" ht="14.4">
      <c r="A1842" s="167" t="s">
        <v>2066</v>
      </c>
      <c r="B1842" s="168" t="s">
        <v>35</v>
      </c>
      <c r="C1842" s="169">
        <v>37.479896549999999</v>
      </c>
      <c r="D1842" s="169">
        <v>126.84037017999999</v>
      </c>
    </row>
    <row r="1843" spans="1:4" ht="14.4">
      <c r="A1843" s="167" t="s">
        <v>2109</v>
      </c>
      <c r="B1843" s="168" t="s">
        <v>35</v>
      </c>
      <c r="C1843" s="169">
        <v>37.482238770000002</v>
      </c>
      <c r="D1843" s="169">
        <v>126.83853148999999</v>
      </c>
    </row>
    <row r="1844" spans="1:4" ht="14.4">
      <c r="A1844" s="167" t="s">
        <v>2064</v>
      </c>
      <c r="B1844" s="168" t="s">
        <v>35</v>
      </c>
      <c r="C1844" s="169">
        <v>37.483665469999998</v>
      </c>
      <c r="D1844" s="169">
        <v>126.84161377</v>
      </c>
    </row>
    <row r="1845" spans="1:4" ht="14.4">
      <c r="A1845" s="167" t="s">
        <v>2065</v>
      </c>
      <c r="B1845" s="168" t="s">
        <v>35</v>
      </c>
      <c r="C1845" s="169">
        <v>37.493965150000001</v>
      </c>
      <c r="D1845" s="169">
        <v>126.85304259999999</v>
      </c>
    </row>
    <row r="1846" spans="1:4" ht="14.4">
      <c r="A1846" s="167" t="s">
        <v>659</v>
      </c>
      <c r="B1846" s="168" t="s">
        <v>35</v>
      </c>
      <c r="C1846" s="169">
        <v>37.501190190000003</v>
      </c>
      <c r="D1846" s="169">
        <v>126.86353302000001</v>
      </c>
    </row>
    <row r="1847" spans="1:4" ht="14.4">
      <c r="A1847" s="167" t="s">
        <v>2068</v>
      </c>
      <c r="B1847" s="168" t="s">
        <v>35</v>
      </c>
      <c r="C1847" s="169">
        <v>37.504520419999999</v>
      </c>
      <c r="D1847" s="169">
        <v>126.87055205999999</v>
      </c>
    </row>
    <row r="1848" spans="1:4" ht="14.4">
      <c r="A1848" s="167" t="s">
        <v>2067</v>
      </c>
      <c r="B1848" s="168" t="s">
        <v>35</v>
      </c>
      <c r="C1848" s="169">
        <v>37.499813080000003</v>
      </c>
      <c r="D1848" s="169">
        <v>126.87431334999999</v>
      </c>
    </row>
    <row r="1849" spans="1:4" ht="14.4">
      <c r="A1849" s="167" t="s">
        <v>2070</v>
      </c>
      <c r="B1849" s="168" t="s">
        <v>35</v>
      </c>
      <c r="C1849" s="169">
        <v>37.510063170000002</v>
      </c>
      <c r="D1849" s="169">
        <v>126.88956451</v>
      </c>
    </row>
    <row r="1850" spans="1:4" ht="14.4">
      <c r="A1850" s="167" t="s">
        <v>689</v>
      </c>
      <c r="B1850" s="168" t="s">
        <v>35</v>
      </c>
      <c r="C1850" s="169">
        <v>37.495452880000002</v>
      </c>
      <c r="D1850" s="169">
        <v>126.88039397999999</v>
      </c>
    </row>
    <row r="1851" spans="1:4" ht="14.4">
      <c r="A1851" s="167" t="s">
        <v>2069</v>
      </c>
      <c r="B1851" s="168" t="s">
        <v>35</v>
      </c>
      <c r="C1851" s="169">
        <v>37.488647460000003</v>
      </c>
      <c r="D1851" s="169">
        <v>126.88047028</v>
      </c>
    </row>
    <row r="1852" spans="1:4" ht="14.4">
      <c r="A1852" s="167" t="s">
        <v>2111</v>
      </c>
      <c r="B1852" s="168" t="s">
        <v>32</v>
      </c>
      <c r="C1852" s="169">
        <v>37.629814150000001</v>
      </c>
      <c r="D1852" s="169">
        <v>127.06650543000001</v>
      </c>
    </row>
    <row r="1853" spans="1:4" ht="14.4">
      <c r="A1853" s="167" t="s">
        <v>2112</v>
      </c>
      <c r="B1853" s="168" t="s">
        <v>32</v>
      </c>
      <c r="C1853" s="169">
        <v>37.628620150000003</v>
      </c>
      <c r="D1853" s="169">
        <v>127.06690979</v>
      </c>
    </row>
    <row r="1854" spans="1:4" ht="14.4">
      <c r="A1854" s="167" t="s">
        <v>2071</v>
      </c>
      <c r="B1854" s="168" t="s">
        <v>32</v>
      </c>
      <c r="C1854" s="169">
        <v>37.63372803</v>
      </c>
      <c r="D1854" s="169">
        <v>127.04436493</v>
      </c>
    </row>
    <row r="1855" spans="1:4" ht="14.4">
      <c r="A1855" s="167" t="s">
        <v>2072</v>
      </c>
      <c r="B1855" s="168" t="s">
        <v>32</v>
      </c>
      <c r="C1855" s="169">
        <v>37.650505070000001</v>
      </c>
      <c r="D1855" s="169">
        <v>127.07398224000001</v>
      </c>
    </row>
    <row r="1856" spans="1:4" ht="14.4">
      <c r="A1856" s="167" t="s">
        <v>698</v>
      </c>
      <c r="B1856" s="168" t="s">
        <v>32</v>
      </c>
      <c r="C1856" s="169">
        <v>37.630748750000002</v>
      </c>
      <c r="D1856" s="169">
        <v>127.05310822</v>
      </c>
    </row>
    <row r="1857" spans="1:4" ht="14.4">
      <c r="A1857" s="167" t="s">
        <v>2110</v>
      </c>
      <c r="B1857" s="168" t="s">
        <v>32</v>
      </c>
      <c r="C1857" s="169">
        <v>37.620002749999998</v>
      </c>
      <c r="D1857" s="169">
        <v>127.05856323</v>
      </c>
    </row>
    <row r="1858" spans="1:4" ht="14.4">
      <c r="A1858" s="167" t="s">
        <v>2073</v>
      </c>
      <c r="B1858" s="168" t="s">
        <v>32</v>
      </c>
      <c r="C1858" s="169">
        <v>37.615459440000002</v>
      </c>
      <c r="D1858" s="169">
        <v>127.06745148</v>
      </c>
    </row>
    <row r="1859" spans="1:4" ht="14.4">
      <c r="A1859" s="167" t="s">
        <v>693</v>
      </c>
      <c r="B1859" s="168" t="s">
        <v>32</v>
      </c>
      <c r="C1859" s="169">
        <v>37.622093200000002</v>
      </c>
      <c r="D1859" s="169">
        <v>127.07442474</v>
      </c>
    </row>
    <row r="1860" spans="1:4" ht="14.4">
      <c r="A1860" s="167" t="s">
        <v>686</v>
      </c>
      <c r="B1860" s="168" t="s">
        <v>32</v>
      </c>
      <c r="C1860" s="169">
        <v>37.658870700000001</v>
      </c>
      <c r="D1860" s="169">
        <v>127.07191467</v>
      </c>
    </row>
    <row r="1861" spans="1:4" ht="14.4">
      <c r="A1861" s="167" t="s">
        <v>685</v>
      </c>
      <c r="B1861" s="168" t="s">
        <v>32</v>
      </c>
      <c r="C1861" s="169">
        <v>37.638156889999998</v>
      </c>
      <c r="D1861" s="169">
        <v>127.07326508</v>
      </c>
    </row>
    <row r="1862" spans="1:4" ht="14.4">
      <c r="A1862" s="167" t="s">
        <v>2074</v>
      </c>
      <c r="B1862" s="168" t="s">
        <v>32</v>
      </c>
      <c r="C1862" s="169">
        <v>37.666995999999997</v>
      </c>
      <c r="D1862" s="169">
        <v>127.05152893</v>
      </c>
    </row>
    <row r="1863" spans="1:4" ht="14.4">
      <c r="A1863" s="167" t="s">
        <v>2113</v>
      </c>
      <c r="B1863" s="168" t="s">
        <v>32</v>
      </c>
      <c r="C1863" s="169">
        <v>37.629508970000003</v>
      </c>
      <c r="D1863" s="169">
        <v>127.08103943</v>
      </c>
    </row>
    <row r="1864" spans="1:4" ht="14.4">
      <c r="A1864" s="167" t="s">
        <v>1766</v>
      </c>
      <c r="B1864" s="168" t="s">
        <v>32</v>
      </c>
      <c r="C1864" s="169">
        <v>37.634899140000002</v>
      </c>
      <c r="D1864" s="169">
        <v>127.07767487</v>
      </c>
    </row>
    <row r="1865" spans="1:4" ht="14.4">
      <c r="A1865" s="167" t="s">
        <v>1767</v>
      </c>
      <c r="B1865" s="168" t="s">
        <v>32</v>
      </c>
      <c r="C1865" s="169">
        <v>37.628070829999999</v>
      </c>
      <c r="D1865" s="169">
        <v>127.04692077999999</v>
      </c>
    </row>
    <row r="1866" spans="1:4" ht="14.4">
      <c r="A1866" s="167" t="s">
        <v>2091</v>
      </c>
      <c r="B1866" s="168" t="s">
        <v>32</v>
      </c>
      <c r="C1866" s="169">
        <v>37.639995570000004</v>
      </c>
      <c r="D1866" s="169">
        <v>127.0665741</v>
      </c>
    </row>
    <row r="1867" spans="1:4" ht="14.4">
      <c r="A1867" s="167" t="s">
        <v>2114</v>
      </c>
      <c r="B1867" s="168" t="s">
        <v>32</v>
      </c>
      <c r="C1867" s="169">
        <v>37.651035309999997</v>
      </c>
      <c r="D1867" s="169">
        <v>127.06871033</v>
      </c>
    </row>
    <row r="1868" spans="1:4" ht="14.4">
      <c r="A1868" s="167" t="s">
        <v>2076</v>
      </c>
      <c r="B1868" s="168" t="s">
        <v>32</v>
      </c>
      <c r="C1868" s="169">
        <v>37.645488739999998</v>
      </c>
      <c r="D1868" s="169">
        <v>127.06458282</v>
      </c>
    </row>
    <row r="1869" spans="1:4" ht="14.4">
      <c r="A1869" s="167" t="s">
        <v>2075</v>
      </c>
      <c r="B1869" s="168" t="s">
        <v>10</v>
      </c>
      <c r="C1869" s="169">
        <v>37.565044399999998</v>
      </c>
      <c r="D1869" s="169">
        <v>126.9036026</v>
      </c>
    </row>
    <row r="1870" spans="1:4" ht="14.4">
      <c r="A1870" s="167" t="s">
        <v>2078</v>
      </c>
      <c r="B1870" s="168" t="s">
        <v>10</v>
      </c>
      <c r="C1870" s="169">
        <v>37.545547489999997</v>
      </c>
      <c r="D1870" s="169">
        <v>126.95679474000001</v>
      </c>
    </row>
    <row r="1871" spans="1:4" ht="14.4">
      <c r="A1871" s="167" t="s">
        <v>2077</v>
      </c>
      <c r="B1871" s="168" t="s">
        <v>10</v>
      </c>
      <c r="C1871" s="169">
        <v>37.566246030000002</v>
      </c>
      <c r="D1871" s="169">
        <v>126.90218353</v>
      </c>
    </row>
    <row r="1872" spans="1:4" ht="14.4">
      <c r="A1872" s="167" t="s">
        <v>1768</v>
      </c>
      <c r="B1872" s="168" t="s">
        <v>10</v>
      </c>
      <c r="C1872" s="169">
        <v>37.579486850000002</v>
      </c>
      <c r="D1872" s="169">
        <v>126.88739013999999</v>
      </c>
    </row>
    <row r="1873" spans="1:4" ht="14.4">
      <c r="A1873" s="167" t="s">
        <v>692</v>
      </c>
      <c r="B1873" s="168" t="s">
        <v>10</v>
      </c>
      <c r="C1873" s="169">
        <v>37.581947329999998</v>
      </c>
      <c r="D1873" s="169">
        <v>126.89029694</v>
      </c>
    </row>
    <row r="1874" spans="1:4" ht="14.4">
      <c r="A1874" s="167" t="s">
        <v>2079</v>
      </c>
      <c r="B1874" s="168" t="s">
        <v>10</v>
      </c>
      <c r="C1874" s="169">
        <v>37.577114109999997</v>
      </c>
      <c r="D1874" s="169">
        <v>126.89836121</v>
      </c>
    </row>
    <row r="1875" spans="1:4" ht="14.4">
      <c r="A1875" s="167" t="s">
        <v>2080</v>
      </c>
      <c r="B1875" s="168" t="s">
        <v>10</v>
      </c>
      <c r="C1875" s="169">
        <v>37.555839540000001</v>
      </c>
      <c r="D1875" s="169">
        <v>126.92043304000001</v>
      </c>
    </row>
    <row r="1876" spans="1:4" ht="14.4">
      <c r="A1876" s="167" t="s">
        <v>2082</v>
      </c>
      <c r="B1876" s="168" t="s">
        <v>10</v>
      </c>
      <c r="C1876" s="169">
        <v>37.558296200000001</v>
      </c>
      <c r="D1876" s="169">
        <v>126.92538451999999</v>
      </c>
    </row>
    <row r="1877" spans="1:4" ht="14.4">
      <c r="A1877" s="167" t="s">
        <v>2083</v>
      </c>
      <c r="B1877" s="168" t="s">
        <v>10</v>
      </c>
      <c r="C1877" s="169">
        <v>37.553428650000001</v>
      </c>
      <c r="D1877" s="169">
        <v>126.93379211</v>
      </c>
    </row>
    <row r="1878" spans="1:4" ht="14.4">
      <c r="A1878" s="167" t="s">
        <v>2081</v>
      </c>
      <c r="B1878" s="168" t="s">
        <v>14</v>
      </c>
      <c r="C1878" s="169">
        <v>37.567615510000003</v>
      </c>
      <c r="D1878" s="169">
        <v>126.98724365</v>
      </c>
    </row>
    <row r="1879" spans="1:4" ht="14.4">
      <c r="A1879" s="167" t="s">
        <v>694</v>
      </c>
      <c r="B1879" s="168" t="s">
        <v>255</v>
      </c>
      <c r="C1879" s="169">
        <v>37.557395939999999</v>
      </c>
      <c r="D1879" s="169">
        <v>126.9521637</v>
      </c>
    </row>
    <row r="1880" spans="1:4" ht="14.4">
      <c r="A1880" s="167" t="s">
        <v>680</v>
      </c>
      <c r="B1880" s="168" t="s">
        <v>255</v>
      </c>
      <c r="C1880" s="169">
        <v>37.578380580000001</v>
      </c>
      <c r="D1880" s="169">
        <v>126.93609619</v>
      </c>
    </row>
    <row r="1881" spans="1:4" ht="14.4">
      <c r="A1881" s="167" t="s">
        <v>696</v>
      </c>
      <c r="B1881" s="168" t="s">
        <v>255</v>
      </c>
      <c r="C1881" s="169">
        <v>37.567996979999997</v>
      </c>
      <c r="D1881" s="169">
        <v>126.93165587999999</v>
      </c>
    </row>
    <row r="1882" spans="1:4" ht="14.4">
      <c r="A1882" s="167" t="s">
        <v>2084</v>
      </c>
      <c r="B1882" s="168" t="s">
        <v>255</v>
      </c>
      <c r="C1882" s="169">
        <v>37.586700440000001</v>
      </c>
      <c r="D1882" s="169">
        <v>126.94676971</v>
      </c>
    </row>
    <row r="1883" spans="1:4" ht="14.4">
      <c r="A1883" s="167" t="s">
        <v>2115</v>
      </c>
      <c r="B1883" s="168" t="s">
        <v>255</v>
      </c>
      <c r="C1883" s="169">
        <v>37.558128359999998</v>
      </c>
      <c r="D1883" s="169">
        <v>126.95620728</v>
      </c>
    </row>
    <row r="1884" spans="1:4" ht="14.4">
      <c r="A1884" s="167" t="s">
        <v>2116</v>
      </c>
      <c r="B1884" s="168" t="s">
        <v>255</v>
      </c>
      <c r="C1884" s="169">
        <v>37.597148900000001</v>
      </c>
      <c r="D1884" s="169">
        <v>126.93852997</v>
      </c>
    </row>
    <row r="1885" spans="1:4" ht="14.4">
      <c r="A1885" s="167" t="s">
        <v>2085</v>
      </c>
      <c r="B1885" s="168" t="s">
        <v>255</v>
      </c>
      <c r="C1885" s="169">
        <v>37.569629669999998</v>
      </c>
      <c r="D1885" s="169">
        <v>126.93331146</v>
      </c>
    </row>
    <row r="1886" spans="1:4" ht="14.4">
      <c r="A1886" s="167" t="s">
        <v>2117</v>
      </c>
      <c r="B1886" s="168" t="s">
        <v>255</v>
      </c>
      <c r="C1886" s="169">
        <v>37.592933649999999</v>
      </c>
      <c r="D1886" s="169">
        <v>126.94129181</v>
      </c>
    </row>
    <row r="1887" spans="1:4" ht="14.4">
      <c r="A1887" s="167" t="s">
        <v>2092</v>
      </c>
      <c r="B1887" s="168" t="s">
        <v>255</v>
      </c>
      <c r="C1887" s="169">
        <v>37.589282990000001</v>
      </c>
      <c r="D1887" s="169">
        <v>126.93694305</v>
      </c>
    </row>
    <row r="1888" spans="1:4" ht="14.4">
      <c r="A1888" s="167" t="s">
        <v>2086</v>
      </c>
      <c r="B1888" s="168" t="s">
        <v>255</v>
      </c>
      <c r="C1888" s="169">
        <v>37.582210539999998</v>
      </c>
      <c r="D1888" s="169">
        <v>126.95016479</v>
      </c>
    </row>
    <row r="1889" spans="1:4" ht="14.4">
      <c r="A1889" s="167" t="s">
        <v>2087</v>
      </c>
      <c r="B1889" s="168" t="s">
        <v>255</v>
      </c>
      <c r="C1889" s="169">
        <v>37.573860170000003</v>
      </c>
      <c r="D1889" s="169">
        <v>126.95829773</v>
      </c>
    </row>
    <row r="1890" spans="1:4" ht="14.4">
      <c r="A1890" s="167" t="s">
        <v>699</v>
      </c>
      <c r="B1890" s="168" t="s">
        <v>255</v>
      </c>
      <c r="C1890" s="169">
        <v>37.572204589999998</v>
      </c>
      <c r="D1890" s="169">
        <v>126.95974731</v>
      </c>
    </row>
    <row r="1891" spans="1:4" ht="14.4">
      <c r="A1891" s="167" t="s">
        <v>2088</v>
      </c>
      <c r="B1891" s="168" t="s">
        <v>255</v>
      </c>
      <c r="C1891" s="169">
        <v>37.560462950000002</v>
      </c>
      <c r="D1891" s="169">
        <v>126.96552277000001</v>
      </c>
    </row>
    <row r="1892" spans="1:4" ht="14.4">
      <c r="A1892" s="167" t="s">
        <v>1986</v>
      </c>
      <c r="B1892" s="168" t="s">
        <v>255</v>
      </c>
      <c r="C1892" s="169">
        <v>37.561454769999997</v>
      </c>
      <c r="D1892" s="169">
        <v>126.95574951</v>
      </c>
    </row>
    <row r="1893" spans="1:4" ht="14.4">
      <c r="A1893" s="167" t="s">
        <v>1985</v>
      </c>
      <c r="B1893" s="168" t="s">
        <v>255</v>
      </c>
      <c r="C1893" s="169">
        <v>37.555503850000001</v>
      </c>
      <c r="D1893" s="169">
        <v>126.93720245</v>
      </c>
    </row>
    <row r="1894" spans="1:4" ht="14.4">
      <c r="A1894" s="167" t="s">
        <v>1987</v>
      </c>
      <c r="B1894" s="168" t="s">
        <v>255</v>
      </c>
      <c r="C1894" s="169">
        <v>37.56406784</v>
      </c>
      <c r="D1894" s="169">
        <v>126.94532776</v>
      </c>
    </row>
    <row r="1895" spans="1:4" ht="14.4">
      <c r="A1895" s="167" t="s">
        <v>2118</v>
      </c>
      <c r="B1895" s="168" t="s">
        <v>255</v>
      </c>
      <c r="C1895" s="169">
        <v>37.565196989999997</v>
      </c>
      <c r="D1895" s="169">
        <v>126.92985535</v>
      </c>
    </row>
    <row r="1896" spans="1:4" ht="14.4">
      <c r="A1896" s="167" t="s">
        <v>1988</v>
      </c>
      <c r="B1896" s="168" t="s">
        <v>255</v>
      </c>
      <c r="C1896" s="169">
        <v>37.569835660000003</v>
      </c>
      <c r="D1896" s="169">
        <v>126.91809082</v>
      </c>
    </row>
    <row r="1897" spans="1:4" ht="14.4">
      <c r="A1897" s="167" t="s">
        <v>677</v>
      </c>
      <c r="B1897" s="168" t="s">
        <v>255</v>
      </c>
      <c r="C1897" s="169">
        <v>37.570652010000003</v>
      </c>
      <c r="D1897" s="169">
        <v>126.91298676</v>
      </c>
    </row>
    <row r="1898" spans="1:4" ht="14.4">
      <c r="A1898" s="167" t="s">
        <v>695</v>
      </c>
      <c r="B1898" s="168" t="s">
        <v>255</v>
      </c>
      <c r="C1898" s="169">
        <v>37.574283600000001</v>
      </c>
      <c r="D1898" s="169">
        <v>126.90646362</v>
      </c>
    </row>
    <row r="1899" spans="1:4" ht="14.4">
      <c r="A1899" s="167" t="s">
        <v>2184</v>
      </c>
      <c r="B1899" s="168" t="s">
        <v>255</v>
      </c>
      <c r="C1899" s="169">
        <v>37.5723877</v>
      </c>
      <c r="D1899" s="169">
        <v>126.91510773</v>
      </c>
    </row>
    <row r="1900" spans="1:4" ht="14.4">
      <c r="A1900" s="167" t="s">
        <v>2120</v>
      </c>
      <c r="B1900" s="168" t="s">
        <v>255</v>
      </c>
      <c r="C1900" s="169">
        <v>37.578121189999997</v>
      </c>
      <c r="D1900" s="169">
        <v>126.92175293</v>
      </c>
    </row>
    <row r="1901" spans="1:4" ht="14.4">
      <c r="A1901" s="167" t="s">
        <v>2121</v>
      </c>
      <c r="B1901" s="168" t="s">
        <v>255</v>
      </c>
      <c r="C1901" s="169">
        <v>37.57564163</v>
      </c>
      <c r="D1901" s="169">
        <v>126.92782593</v>
      </c>
    </row>
    <row r="1902" spans="1:4" ht="14.4">
      <c r="A1902" s="167" t="s">
        <v>2119</v>
      </c>
      <c r="B1902" s="168" t="s">
        <v>255</v>
      </c>
      <c r="C1902" s="169">
        <v>37.583343509999999</v>
      </c>
      <c r="D1902" s="169">
        <v>126.92274475000001</v>
      </c>
    </row>
    <row r="1903" spans="1:4" ht="14.4">
      <c r="A1903" s="167" t="s">
        <v>2241</v>
      </c>
      <c r="B1903" s="168" t="s">
        <v>255</v>
      </c>
      <c r="C1903" s="169">
        <v>37.58333588</v>
      </c>
      <c r="D1903" s="169">
        <v>126.93628692999999</v>
      </c>
    </row>
    <row r="1904" spans="1:4" ht="14.4">
      <c r="A1904" s="167" t="s">
        <v>2243</v>
      </c>
      <c r="B1904" s="168" t="s">
        <v>255</v>
      </c>
      <c r="C1904" s="169">
        <v>37.581317900000002</v>
      </c>
      <c r="D1904" s="169">
        <v>126.93599700999999</v>
      </c>
    </row>
    <row r="1905" spans="1:4" ht="14.4">
      <c r="A1905" s="167" t="s">
        <v>2185</v>
      </c>
      <c r="B1905" s="168" t="s">
        <v>255</v>
      </c>
      <c r="C1905" s="169">
        <v>37.576263429999997</v>
      </c>
      <c r="D1905" s="169">
        <v>126.91132355000001</v>
      </c>
    </row>
    <row r="1906" spans="1:4" ht="14.4">
      <c r="A1906" s="167" t="s">
        <v>682</v>
      </c>
      <c r="B1906" s="168" t="s">
        <v>255</v>
      </c>
      <c r="C1906" s="169">
        <v>37.574562069999999</v>
      </c>
      <c r="D1906" s="169">
        <v>126.91799164</v>
      </c>
    </row>
    <row r="1907" spans="1:4" ht="14.4">
      <c r="A1907" s="167" t="s">
        <v>687</v>
      </c>
      <c r="B1907" s="168" t="s">
        <v>255</v>
      </c>
      <c r="C1907" s="169">
        <v>37.572158809999998</v>
      </c>
      <c r="D1907" s="169">
        <v>126.92118834999999</v>
      </c>
    </row>
    <row r="1908" spans="1:4" ht="14.4">
      <c r="A1908" s="167" t="s">
        <v>1</v>
      </c>
      <c r="B1908" s="168" t="s">
        <v>255</v>
      </c>
      <c r="C1908" s="169">
        <v>37.591861719999997</v>
      </c>
      <c r="D1908" s="169">
        <v>126.94421387</v>
      </c>
    </row>
    <row r="1909" spans="1:4" ht="14.4">
      <c r="A1909" s="167" t="s">
        <v>700</v>
      </c>
      <c r="B1909" s="168" t="s">
        <v>255</v>
      </c>
      <c r="C1909" s="169">
        <v>37.557113649999998</v>
      </c>
      <c r="D1909" s="169">
        <v>126.94881439</v>
      </c>
    </row>
    <row r="1910" spans="1:4" ht="14.4">
      <c r="A1910" s="167" t="s">
        <v>2122</v>
      </c>
      <c r="B1910" s="168" t="s">
        <v>255</v>
      </c>
      <c r="C1910" s="169">
        <v>37.561317440000003</v>
      </c>
      <c r="D1910" s="169">
        <v>126.96658325</v>
      </c>
    </row>
    <row r="1911" spans="1:4" ht="14.4">
      <c r="A1911" s="167" t="s">
        <v>2244</v>
      </c>
      <c r="B1911" s="168" t="s">
        <v>278</v>
      </c>
      <c r="C1911" s="169">
        <v>37.530735020000002</v>
      </c>
      <c r="D1911" s="169">
        <v>126.89916992000001</v>
      </c>
    </row>
    <row r="1912" spans="1:4" ht="14.4">
      <c r="A1912" s="167" t="s">
        <v>2245</v>
      </c>
      <c r="B1912" s="168" t="s">
        <v>278</v>
      </c>
      <c r="C1912" s="169">
        <v>37.528690339999997</v>
      </c>
      <c r="D1912" s="169">
        <v>126.903862</v>
      </c>
    </row>
    <row r="1913" spans="1:4" ht="14.4">
      <c r="A1913" s="167" t="s">
        <v>2246</v>
      </c>
      <c r="B1913" s="168" t="s">
        <v>278</v>
      </c>
      <c r="C1913" s="169">
        <v>37.506114959999998</v>
      </c>
      <c r="D1913" s="169">
        <v>126.89859009</v>
      </c>
    </row>
    <row r="1914" spans="1:4" ht="14.4">
      <c r="A1914" s="167" t="s">
        <v>2247</v>
      </c>
      <c r="B1914" s="168" t="s">
        <v>278</v>
      </c>
      <c r="C1914" s="169">
        <v>37.511241910000003</v>
      </c>
      <c r="D1914" s="169">
        <v>126.89818572999999</v>
      </c>
    </row>
    <row r="1915" spans="1:4" ht="14.4">
      <c r="A1915" s="167" t="s">
        <v>679</v>
      </c>
      <c r="B1915" s="168" t="s">
        <v>278</v>
      </c>
      <c r="C1915" s="169">
        <v>37.520217899999999</v>
      </c>
      <c r="D1915" s="169">
        <v>126.882164</v>
      </c>
    </row>
    <row r="1916" spans="1:4" ht="14.4">
      <c r="A1916" s="167" t="s">
        <v>2248</v>
      </c>
      <c r="B1916" s="168" t="s">
        <v>278</v>
      </c>
      <c r="C1916" s="169">
        <v>37.517070769999997</v>
      </c>
      <c r="D1916" s="169">
        <v>126.899086</v>
      </c>
    </row>
    <row r="1917" spans="1:4" ht="14.4">
      <c r="A1917" s="167" t="s">
        <v>691</v>
      </c>
      <c r="B1917" s="168" t="s">
        <v>278</v>
      </c>
      <c r="C1917" s="169">
        <v>37.521827700000003</v>
      </c>
      <c r="D1917" s="169">
        <v>126.88972473</v>
      </c>
    </row>
    <row r="1918" spans="1:4" ht="14.4">
      <c r="A1918" s="167" t="s">
        <v>2251</v>
      </c>
      <c r="B1918" s="168" t="s">
        <v>278</v>
      </c>
      <c r="C1918" s="169">
        <v>37.504383089999997</v>
      </c>
      <c r="D1918" s="169">
        <v>126.90808868000001</v>
      </c>
    </row>
    <row r="1919" spans="1:4" ht="14.4">
      <c r="A1919" s="167" t="s">
        <v>2249</v>
      </c>
      <c r="B1919" s="168" t="s">
        <v>278</v>
      </c>
      <c r="C1919" s="169">
        <v>37.500171659999999</v>
      </c>
      <c r="D1919" s="169">
        <v>126.91130828999999</v>
      </c>
    </row>
    <row r="1920" spans="1:4" ht="14.4">
      <c r="A1920" s="167" t="s">
        <v>2250</v>
      </c>
      <c r="B1920" s="168" t="s">
        <v>278</v>
      </c>
      <c r="C1920" s="169">
        <v>37.512023929999998</v>
      </c>
      <c r="D1920" s="169">
        <v>126.90105438000001</v>
      </c>
    </row>
    <row r="1921" spans="1:4" ht="14.4">
      <c r="A1921" s="167" t="s">
        <v>681</v>
      </c>
      <c r="B1921" s="168" t="s">
        <v>278</v>
      </c>
      <c r="C1921" s="169">
        <v>37.529743189999998</v>
      </c>
      <c r="D1921" s="169">
        <v>126.90782928</v>
      </c>
    </row>
    <row r="1922" spans="1:4" ht="14.4">
      <c r="A1922" s="167" t="s">
        <v>2252</v>
      </c>
      <c r="B1922" s="168" t="s">
        <v>278</v>
      </c>
      <c r="C1922" s="169">
        <v>37.5148735</v>
      </c>
      <c r="D1922" s="169">
        <v>126.90758513999999</v>
      </c>
    </row>
    <row r="1923" spans="1:4" ht="14.4">
      <c r="A1923" s="167" t="s">
        <v>2124</v>
      </c>
      <c r="B1923" s="168" t="s">
        <v>278</v>
      </c>
      <c r="C1923" s="169">
        <v>37.500137330000001</v>
      </c>
      <c r="D1923" s="169">
        <v>126.91397858000001</v>
      </c>
    </row>
    <row r="1924" spans="1:4" ht="14.4">
      <c r="A1924" s="167" t="s">
        <v>2123</v>
      </c>
      <c r="B1924" s="168" t="s">
        <v>278</v>
      </c>
      <c r="C1924" s="169">
        <v>37.519332890000001</v>
      </c>
      <c r="D1924" s="169">
        <v>126.89530182</v>
      </c>
    </row>
    <row r="1925" spans="1:4" ht="14.4">
      <c r="A1925" s="167" t="s">
        <v>2253</v>
      </c>
      <c r="B1925" s="168" t="s">
        <v>36</v>
      </c>
      <c r="C1925" s="169">
        <v>37.476776119999997</v>
      </c>
      <c r="D1925" s="169">
        <v>126.96486664</v>
      </c>
    </row>
    <row r="1926" spans="1:4" ht="14.4">
      <c r="A1926" s="167" t="s">
        <v>2254</v>
      </c>
      <c r="B1926" s="168" t="s">
        <v>36</v>
      </c>
      <c r="C1926" s="169">
        <v>37.462146760000003</v>
      </c>
      <c r="D1926" s="169">
        <v>126.93177795</v>
      </c>
    </row>
    <row r="1927" spans="1:4" ht="14.4">
      <c r="A1927" s="167" t="s">
        <v>697</v>
      </c>
      <c r="B1927" s="168" t="s">
        <v>36</v>
      </c>
      <c r="C1927" s="169">
        <v>37.4912262</v>
      </c>
      <c r="D1927" s="169">
        <v>126.95607758</v>
      </c>
    </row>
    <row r="1928" spans="1:4" ht="14.4">
      <c r="A1928" s="167" t="s">
        <v>690</v>
      </c>
      <c r="B1928" s="168" t="s">
        <v>36</v>
      </c>
      <c r="C1928" s="169">
        <v>37.476627350000001</v>
      </c>
      <c r="D1928" s="169">
        <v>126.94364166</v>
      </c>
    </row>
    <row r="1929" spans="1:4" ht="14.4">
      <c r="A1929" s="167" t="s">
        <v>2126</v>
      </c>
      <c r="B1929" s="168" t="s">
        <v>36</v>
      </c>
      <c r="C1929" s="169">
        <v>37.48122025</v>
      </c>
      <c r="D1929" s="169">
        <v>126.95157623</v>
      </c>
    </row>
    <row r="1930" spans="1:4" ht="14.4">
      <c r="A1930" s="167" t="s">
        <v>675</v>
      </c>
      <c r="B1930" s="168" t="s">
        <v>13</v>
      </c>
      <c r="C1930" s="169">
        <v>37.573760989999997</v>
      </c>
      <c r="D1930" s="169">
        <v>127.0139389</v>
      </c>
    </row>
    <row r="1931" spans="1:4" ht="14.4">
      <c r="A1931" s="167" t="s">
        <v>676</v>
      </c>
      <c r="B1931" s="168" t="s">
        <v>13</v>
      </c>
      <c r="C1931" s="169">
        <v>37.576606750000003</v>
      </c>
      <c r="D1931" s="169">
        <v>127.00556946</v>
      </c>
    </row>
    <row r="1932" spans="1:4" ht="14.4">
      <c r="A1932" s="167" t="s">
        <v>2255</v>
      </c>
      <c r="B1932" s="168" t="s">
        <v>13</v>
      </c>
      <c r="C1932" s="169">
        <v>37.569507600000001</v>
      </c>
      <c r="D1932" s="169">
        <v>126.9670105</v>
      </c>
    </row>
    <row r="1933" spans="1:4" ht="14.4">
      <c r="A1933" s="167" t="s">
        <v>2125</v>
      </c>
      <c r="B1933" s="168" t="s">
        <v>13</v>
      </c>
      <c r="C1933" s="169">
        <v>37.57185364</v>
      </c>
      <c r="D1933" s="169">
        <v>127.00235748</v>
      </c>
    </row>
    <row r="1934" spans="1:4" ht="14.4">
      <c r="A1934" s="167" t="s">
        <v>678</v>
      </c>
      <c r="B1934" s="168" t="s">
        <v>13</v>
      </c>
      <c r="C1934" s="169">
        <v>37.574550629999997</v>
      </c>
      <c r="D1934" s="169">
        <v>126.97055054</v>
      </c>
    </row>
    <row r="1935" spans="1:4" ht="14.4">
      <c r="A1935" s="167" t="s">
        <v>683</v>
      </c>
      <c r="B1935" s="168" t="s">
        <v>13</v>
      </c>
      <c r="C1935" s="169">
        <v>37.574058530000002</v>
      </c>
      <c r="D1935" s="169">
        <v>126.97579956</v>
      </c>
    </row>
    <row r="1936" spans="1:4" ht="14.4">
      <c r="A1936" s="167" t="s">
        <v>2256</v>
      </c>
      <c r="B1936" s="168" t="s">
        <v>13</v>
      </c>
      <c r="C1936" s="169">
        <v>37.57580566</v>
      </c>
      <c r="D1936" s="169">
        <v>126.98339081</v>
      </c>
    </row>
    <row r="1937" spans="1:4" ht="14.4">
      <c r="A1937" s="167" t="s">
        <v>702</v>
      </c>
      <c r="B1937" s="168" t="s">
        <v>13</v>
      </c>
      <c r="C1937" s="169">
        <v>37.570510859999999</v>
      </c>
      <c r="D1937" s="169">
        <v>126.98336792000001</v>
      </c>
    </row>
    <row r="1938" spans="1:4" ht="14.4">
      <c r="A1938" s="167" t="s">
        <v>2257</v>
      </c>
      <c r="B1938" s="168" t="s">
        <v>13</v>
      </c>
      <c r="C1938" s="169">
        <v>37.572467799999998</v>
      </c>
      <c r="D1938" s="169">
        <v>126.99188995</v>
      </c>
    </row>
    <row r="1939" spans="1:4" ht="14.4">
      <c r="A1939" s="167" t="s">
        <v>2</v>
      </c>
      <c r="B1939" s="168" t="s">
        <v>13</v>
      </c>
      <c r="C1939" s="169">
        <v>37.5707016</v>
      </c>
      <c r="D1939" s="169">
        <v>126.99481201</v>
      </c>
    </row>
    <row r="1940" spans="1:4" ht="14.4">
      <c r="A1940" s="167" t="s">
        <v>172</v>
      </c>
      <c r="B1940" s="168" t="s">
        <v>13</v>
      </c>
      <c r="C1940" s="169">
        <v>37.5703125</v>
      </c>
      <c r="D1940" s="169">
        <v>126.99454498</v>
      </c>
    </row>
    <row r="1941" spans="1:4" ht="14.4">
      <c r="A1941" s="167" t="s">
        <v>179</v>
      </c>
      <c r="B1941" s="168" t="s">
        <v>13</v>
      </c>
      <c r="C1941" s="169">
        <v>37.573200229999998</v>
      </c>
      <c r="D1941" s="169">
        <v>126.99796295</v>
      </c>
    </row>
    <row r="1942" spans="1:4" ht="14.4">
      <c r="A1942" s="167" t="s">
        <v>2258</v>
      </c>
      <c r="B1942" s="168" t="s">
        <v>13</v>
      </c>
      <c r="C1942" s="169">
        <v>37.571174620000001</v>
      </c>
      <c r="D1942" s="169">
        <v>127.00222778</v>
      </c>
    </row>
    <row r="1943" spans="1:4" ht="14.4">
      <c r="A1943" s="167" t="s">
        <v>2260</v>
      </c>
      <c r="B1943" s="168" t="s">
        <v>13</v>
      </c>
      <c r="C1943" s="169">
        <v>37.571460719999997</v>
      </c>
      <c r="D1943" s="169">
        <v>127.01078796</v>
      </c>
    </row>
    <row r="1944" spans="1:4" ht="14.4">
      <c r="A1944" s="167" t="s">
        <v>2261</v>
      </c>
      <c r="B1944" s="168" t="s">
        <v>13</v>
      </c>
      <c r="C1944" s="169">
        <v>37.571533199999998</v>
      </c>
      <c r="D1944" s="169">
        <v>127.01561737</v>
      </c>
    </row>
    <row r="1945" spans="1:4" ht="14.4">
      <c r="A1945" s="167" t="s">
        <v>2259</v>
      </c>
      <c r="B1945" s="168" t="s">
        <v>13</v>
      </c>
      <c r="C1945" s="169">
        <v>37.577724459999999</v>
      </c>
      <c r="D1945" s="169">
        <v>127.01525116000001</v>
      </c>
    </row>
    <row r="1946" spans="1:4" ht="14.4">
      <c r="A1946" s="167" t="s">
        <v>2263</v>
      </c>
      <c r="B1946" s="168" t="s">
        <v>13</v>
      </c>
      <c r="C1946" s="169">
        <v>37.579986570000003</v>
      </c>
      <c r="D1946" s="169">
        <v>127.01506042</v>
      </c>
    </row>
    <row r="1947" spans="1:4" ht="14.4">
      <c r="A1947" s="167" t="s">
        <v>2264</v>
      </c>
      <c r="B1947" s="168" t="s">
        <v>13</v>
      </c>
      <c r="C1947" s="169">
        <v>37.581947329999998</v>
      </c>
      <c r="D1947" s="169">
        <v>126.99736786</v>
      </c>
    </row>
    <row r="1948" spans="1:4" ht="14.4">
      <c r="A1948" s="167" t="s">
        <v>2127</v>
      </c>
      <c r="B1948" s="168" t="s">
        <v>13</v>
      </c>
      <c r="C1948" s="169">
        <v>37.583274840000001</v>
      </c>
      <c r="D1948" s="169">
        <v>126.99885559000001</v>
      </c>
    </row>
    <row r="1949" spans="1:4" ht="14.4">
      <c r="A1949" s="167" t="s">
        <v>2262</v>
      </c>
      <c r="B1949" s="168" t="s">
        <v>13</v>
      </c>
      <c r="C1949" s="169">
        <v>37.583854680000002</v>
      </c>
      <c r="D1949" s="169">
        <v>127.00185394</v>
      </c>
    </row>
    <row r="1950" spans="1:4" ht="14.4">
      <c r="A1950" s="167" t="s">
        <v>174</v>
      </c>
      <c r="B1950" s="168" t="s">
        <v>13</v>
      </c>
      <c r="C1950" s="169">
        <v>37.584796910000001</v>
      </c>
      <c r="D1950" s="169">
        <v>126.99713135</v>
      </c>
    </row>
    <row r="1951" spans="1:4" ht="14.4">
      <c r="A1951" s="167" t="s">
        <v>2265</v>
      </c>
      <c r="B1951" s="168" t="s">
        <v>13</v>
      </c>
      <c r="C1951" s="169">
        <v>37.575836180000003</v>
      </c>
      <c r="D1951" s="169">
        <v>127.00069427</v>
      </c>
    </row>
    <row r="1952" spans="1:4" ht="14.4">
      <c r="A1952" s="167" t="s">
        <v>2186</v>
      </c>
      <c r="B1952" s="168" t="s">
        <v>13</v>
      </c>
      <c r="C1952" s="169">
        <v>37.575290680000002</v>
      </c>
      <c r="D1952" s="169">
        <v>126.96895599</v>
      </c>
    </row>
    <row r="1953" spans="1:4" ht="14.4">
      <c r="A1953" s="167" t="s">
        <v>2267</v>
      </c>
      <c r="B1953" s="168" t="s">
        <v>13</v>
      </c>
      <c r="C1953" s="169">
        <v>37.57501602</v>
      </c>
      <c r="D1953" s="169">
        <v>126.95755004999999</v>
      </c>
    </row>
    <row r="1954" spans="1:4" ht="14.4">
      <c r="A1954" s="167" t="s">
        <v>2266</v>
      </c>
      <c r="B1954" s="168" t="s">
        <v>13</v>
      </c>
      <c r="C1954" s="169">
        <v>37.576667790000002</v>
      </c>
      <c r="D1954" s="169">
        <v>126.95584869</v>
      </c>
    </row>
    <row r="1955" spans="1:4" ht="14.4">
      <c r="A1955" s="167" t="s">
        <v>182</v>
      </c>
      <c r="B1955" s="168" t="s">
        <v>13</v>
      </c>
      <c r="C1955" s="169">
        <v>37.59512711</v>
      </c>
      <c r="D1955" s="169">
        <v>126.96349334999999</v>
      </c>
    </row>
    <row r="1956" spans="1:4" ht="14.4">
      <c r="A1956" s="167" t="s">
        <v>183</v>
      </c>
      <c r="B1956" s="168" t="s">
        <v>13</v>
      </c>
      <c r="C1956" s="169">
        <v>37.597259520000001</v>
      </c>
      <c r="D1956" s="169">
        <v>126.96308899</v>
      </c>
    </row>
    <row r="1957" spans="1:4" ht="14.4">
      <c r="A1957" s="167" t="s">
        <v>2269</v>
      </c>
      <c r="B1957" s="168" t="s">
        <v>13</v>
      </c>
      <c r="C1957" s="169">
        <v>37.60950089</v>
      </c>
      <c r="D1957" s="169">
        <v>126.9566803</v>
      </c>
    </row>
    <row r="1958" spans="1:4" ht="14.4">
      <c r="A1958" s="167" t="s">
        <v>2270</v>
      </c>
      <c r="B1958" s="168" t="s">
        <v>13</v>
      </c>
      <c r="C1958" s="169">
        <v>37.607601170000002</v>
      </c>
      <c r="D1958" s="169">
        <v>126.95768738</v>
      </c>
    </row>
    <row r="1959" spans="1:4" ht="14.4">
      <c r="A1959" s="167" t="s">
        <v>2268</v>
      </c>
      <c r="B1959" s="168" t="s">
        <v>13</v>
      </c>
      <c r="C1959" s="169">
        <v>37.569992069999998</v>
      </c>
      <c r="D1959" s="169">
        <v>126.98834229000001</v>
      </c>
    </row>
    <row r="1960" spans="1:4" ht="14.4">
      <c r="A1960" s="167" t="s">
        <v>186</v>
      </c>
      <c r="B1960" s="168" t="s">
        <v>16</v>
      </c>
      <c r="C1960" s="169">
        <v>37.557586669999999</v>
      </c>
      <c r="D1960" s="169">
        <v>127.07969666</v>
      </c>
    </row>
    <row r="1961" spans="1:4" ht="14.4">
      <c r="A1961" s="167" t="s">
        <v>185</v>
      </c>
      <c r="B1961" s="168" t="s">
        <v>16</v>
      </c>
      <c r="C1961" s="169">
        <v>37.539501190000003</v>
      </c>
      <c r="D1961" s="169">
        <v>127.08300018</v>
      </c>
    </row>
    <row r="1962" spans="1:4" ht="14.4">
      <c r="A1962" s="167" t="s">
        <v>2271</v>
      </c>
      <c r="B1962" s="168" t="s">
        <v>16</v>
      </c>
      <c r="C1962" s="169">
        <v>37.565658569999997</v>
      </c>
      <c r="D1962" s="169">
        <v>127.08429717999999</v>
      </c>
    </row>
    <row r="1963" spans="1:4" ht="14.4">
      <c r="A1963" s="167" t="s">
        <v>175</v>
      </c>
      <c r="B1963" s="168" t="s">
        <v>16</v>
      </c>
      <c r="C1963" s="169">
        <v>37.550487519999997</v>
      </c>
      <c r="D1963" s="169">
        <v>127.10895538</v>
      </c>
    </row>
    <row r="1964" spans="1:4" ht="14.4">
      <c r="A1964" s="167" t="s">
        <v>184</v>
      </c>
      <c r="B1964" s="168" t="s">
        <v>16</v>
      </c>
      <c r="C1964" s="169">
        <v>37.538051609999997</v>
      </c>
      <c r="D1964" s="169">
        <v>127.07659912</v>
      </c>
    </row>
    <row r="1965" spans="1:4" ht="14.4">
      <c r="A1965" s="167" t="s">
        <v>2272</v>
      </c>
      <c r="B1965" s="168" t="s">
        <v>16</v>
      </c>
      <c r="C1965" s="169">
        <v>37.535221100000001</v>
      </c>
      <c r="D1965" s="169">
        <v>127.06839752</v>
      </c>
    </row>
    <row r="1966" spans="1:4" ht="14.4">
      <c r="A1966" s="167" t="s">
        <v>188</v>
      </c>
      <c r="B1966" s="168" t="s">
        <v>16</v>
      </c>
      <c r="C1966" s="169">
        <v>37.53701401</v>
      </c>
      <c r="D1966" s="169">
        <v>127.06109619</v>
      </c>
    </row>
    <row r="1967" spans="1:4" ht="14.4">
      <c r="A1967" s="167" t="s">
        <v>173</v>
      </c>
      <c r="B1967" s="168" t="s">
        <v>16</v>
      </c>
      <c r="C1967" s="169">
        <v>37.545951840000001</v>
      </c>
      <c r="D1967" s="169">
        <v>127.07800293</v>
      </c>
    </row>
    <row r="1968" spans="1:4" ht="14.4">
      <c r="A1968" s="167" t="s">
        <v>187</v>
      </c>
      <c r="B1968" s="168" t="s">
        <v>16</v>
      </c>
      <c r="C1968" s="169">
        <v>37.548221589999997</v>
      </c>
      <c r="D1968" s="169">
        <v>127.06787872</v>
      </c>
    </row>
    <row r="1969" spans="1:4" ht="14.4">
      <c r="A1969" s="167" t="s">
        <v>2273</v>
      </c>
      <c r="B1969" s="168" t="s">
        <v>16</v>
      </c>
      <c r="C1969" s="169">
        <v>37.553417209999999</v>
      </c>
      <c r="D1969" s="169">
        <v>127.07319640999999</v>
      </c>
    </row>
    <row r="1970" spans="1:4" ht="14.4">
      <c r="A1970" s="167" t="s">
        <v>2276</v>
      </c>
      <c r="B1970" s="168" t="s">
        <v>16</v>
      </c>
      <c r="C1970" s="169">
        <v>37.568649290000003</v>
      </c>
      <c r="D1970" s="169">
        <v>127.08625031</v>
      </c>
    </row>
    <row r="1971" spans="1:4" ht="14.4">
      <c r="A1971" s="167" t="s">
        <v>2275</v>
      </c>
      <c r="B1971" s="168" t="s">
        <v>17</v>
      </c>
      <c r="C1971" s="169">
        <v>37.551250459999999</v>
      </c>
      <c r="D1971" s="169">
        <v>127.03510283999999</v>
      </c>
    </row>
    <row r="1972" spans="1:4" ht="14.4">
      <c r="A1972" s="167" t="s">
        <v>2274</v>
      </c>
      <c r="B1972" s="168" t="s">
        <v>17</v>
      </c>
      <c r="C1972" s="169">
        <v>37.564609529999998</v>
      </c>
      <c r="D1972" s="169">
        <v>127.02919769</v>
      </c>
    </row>
    <row r="1973" spans="1:4" ht="14.4">
      <c r="A1973" s="167" t="s">
        <v>180</v>
      </c>
      <c r="B1973" s="168" t="s">
        <v>17</v>
      </c>
      <c r="C1973" s="169">
        <v>37.56626129</v>
      </c>
      <c r="D1973" s="169">
        <v>127.0236969</v>
      </c>
    </row>
    <row r="1974" spans="1:4" ht="14.4">
      <c r="A1974" s="167" t="s">
        <v>2278</v>
      </c>
      <c r="B1974" s="168" t="s">
        <v>17</v>
      </c>
      <c r="C1974" s="169">
        <v>37.542816160000001</v>
      </c>
      <c r="D1974" s="169">
        <v>127.04208374</v>
      </c>
    </row>
    <row r="1975" spans="1:4" ht="14.4">
      <c r="A1975" s="167" t="s">
        <v>2277</v>
      </c>
      <c r="B1975" s="168" t="s">
        <v>16</v>
      </c>
      <c r="C1975" s="169">
        <v>37.543704990000002</v>
      </c>
      <c r="D1975" s="169">
        <v>127.09324646</v>
      </c>
    </row>
    <row r="1976" spans="1:4" ht="14.4">
      <c r="A1976" s="167" t="s">
        <v>178</v>
      </c>
      <c r="B1976" s="168" t="s">
        <v>16</v>
      </c>
      <c r="C1976" s="169">
        <v>37.562526699999999</v>
      </c>
      <c r="D1976" s="169">
        <v>127.08227539000001</v>
      </c>
    </row>
    <row r="1977" spans="1:4" ht="14.4">
      <c r="A1977" s="167" t="s">
        <v>2279</v>
      </c>
      <c r="B1977" s="168" t="s">
        <v>16</v>
      </c>
      <c r="C1977" s="169">
        <v>37.55686188</v>
      </c>
      <c r="D1977" s="169">
        <v>127.07913971000001</v>
      </c>
    </row>
    <row r="1978" spans="1:4" ht="14.4">
      <c r="A1978" s="167" t="s">
        <v>189</v>
      </c>
      <c r="B1978" s="168" t="s">
        <v>16</v>
      </c>
      <c r="C1978" s="169">
        <v>37.542518620000003</v>
      </c>
      <c r="D1978" s="169">
        <v>127.08408356</v>
      </c>
    </row>
    <row r="1979" spans="1:4" ht="14.4">
      <c r="A1979" s="167" t="s">
        <v>2280</v>
      </c>
      <c r="B1979" s="168" t="s">
        <v>16</v>
      </c>
      <c r="C1979" s="169">
        <v>37.543426510000003</v>
      </c>
      <c r="D1979" s="169">
        <v>127.09661865</v>
      </c>
    </row>
    <row r="1980" spans="1:4" ht="14.4">
      <c r="A1980" s="167" t="s">
        <v>2189</v>
      </c>
      <c r="B1980" s="168" t="s">
        <v>16</v>
      </c>
      <c r="C1980" s="169">
        <v>37.54171753</v>
      </c>
      <c r="D1980" s="169">
        <v>127.08016968</v>
      </c>
    </row>
    <row r="1981" spans="1:4" ht="14.4">
      <c r="A1981" s="167" t="s">
        <v>171</v>
      </c>
      <c r="B1981" s="168" t="s">
        <v>16</v>
      </c>
      <c r="C1981" s="169">
        <v>37.550235749999999</v>
      </c>
      <c r="D1981" s="169">
        <v>127.07382201999999</v>
      </c>
    </row>
    <row r="1982" spans="1:4" ht="14.4">
      <c r="A1982" s="167" t="s">
        <v>2281</v>
      </c>
      <c r="B1982" s="168" t="s">
        <v>17</v>
      </c>
      <c r="C1982" s="169">
        <v>37.546089170000002</v>
      </c>
      <c r="D1982" s="169">
        <v>127.02507018999999</v>
      </c>
    </row>
    <row r="1983" spans="1:4" ht="14.4">
      <c r="A1983" s="167" t="s">
        <v>2282</v>
      </c>
      <c r="B1983" s="168" t="s">
        <v>17</v>
      </c>
      <c r="C1983" s="169">
        <v>37.561790469999998</v>
      </c>
      <c r="D1983" s="169">
        <v>127.02439117</v>
      </c>
    </row>
    <row r="1984" spans="1:4" ht="14.4">
      <c r="A1984" s="167" t="s">
        <v>190</v>
      </c>
      <c r="B1984" s="168" t="s">
        <v>16</v>
      </c>
      <c r="C1984" s="169">
        <v>37.550598139999998</v>
      </c>
      <c r="D1984" s="169">
        <v>127.11051178</v>
      </c>
    </row>
    <row r="1985" spans="1:4" ht="14.4">
      <c r="A1985" s="167" t="s">
        <v>2283</v>
      </c>
      <c r="B1985" s="168" t="s">
        <v>16</v>
      </c>
      <c r="C1985" s="169">
        <v>37.549789429999997</v>
      </c>
      <c r="D1985" s="169">
        <v>127.07592773</v>
      </c>
    </row>
    <row r="1986" spans="1:4" ht="14.4">
      <c r="A1986" s="167" t="s">
        <v>2188</v>
      </c>
      <c r="B1986" s="168" t="s">
        <v>17</v>
      </c>
      <c r="C1986" s="169">
        <v>37.560146330000002</v>
      </c>
      <c r="D1986" s="169">
        <v>127.02635956</v>
      </c>
    </row>
    <row r="1987" spans="1:4" ht="14.4">
      <c r="A1987" s="167" t="s">
        <v>2129</v>
      </c>
      <c r="B1987" s="168" t="s">
        <v>17</v>
      </c>
      <c r="C1987" s="169">
        <v>37.55477905</v>
      </c>
      <c r="D1987" s="169">
        <v>127.02484131</v>
      </c>
    </row>
    <row r="1988" spans="1:4" ht="14.4">
      <c r="A1988" s="167" t="s">
        <v>2128</v>
      </c>
      <c r="B1988" s="168" t="s">
        <v>17</v>
      </c>
      <c r="C1988" s="169">
        <v>37.560680390000002</v>
      </c>
      <c r="D1988" s="169">
        <v>127.02677917</v>
      </c>
    </row>
    <row r="1989" spans="1:4" ht="14.4">
      <c r="A1989" s="167" t="s">
        <v>2187</v>
      </c>
      <c r="B1989" s="168" t="s">
        <v>16</v>
      </c>
      <c r="C1989" s="169">
        <v>37.539138790000003</v>
      </c>
      <c r="D1989" s="169">
        <v>127.07061768</v>
      </c>
    </row>
    <row r="1990" spans="1:4" ht="14.4">
      <c r="A1990" s="167" t="s">
        <v>2131</v>
      </c>
      <c r="B1990" s="168" t="s">
        <v>16</v>
      </c>
      <c r="C1990" s="169">
        <v>37.540138239999997</v>
      </c>
      <c r="D1990" s="169">
        <v>127.06928253</v>
      </c>
    </row>
    <row r="1991" spans="1:4" ht="14.4">
      <c r="A1991" s="167" t="s">
        <v>2284</v>
      </c>
      <c r="B1991" s="168" t="s">
        <v>16</v>
      </c>
      <c r="C1991" s="169">
        <v>37.531810759999999</v>
      </c>
      <c r="D1991" s="169">
        <v>127.08074188000001</v>
      </c>
    </row>
    <row r="1992" spans="1:4" ht="14.4">
      <c r="A1992" s="167" t="s">
        <v>2134</v>
      </c>
      <c r="B1992" s="168" t="s">
        <v>16</v>
      </c>
      <c r="C1992" s="169">
        <v>37.548488620000001</v>
      </c>
      <c r="D1992" s="169">
        <v>127.09375763</v>
      </c>
    </row>
    <row r="1993" spans="1:4" ht="14.4">
      <c r="A1993" s="167" t="s">
        <v>2285</v>
      </c>
      <c r="B1993" s="168" t="s">
        <v>17</v>
      </c>
      <c r="C1993" s="169">
        <v>37.550891880000002</v>
      </c>
      <c r="D1993" s="169">
        <v>127.04476166000001</v>
      </c>
    </row>
    <row r="1994" spans="1:4">
      <c r="A1994" s="169" t="s">
        <v>176</v>
      </c>
      <c r="B1994" s="169" t="s">
        <v>22</v>
      </c>
      <c r="C1994" s="169">
        <v>37.563793179999998</v>
      </c>
      <c r="D1994" s="169">
        <v>127.13283539</v>
      </c>
    </row>
    <row r="1995" spans="1:4" ht="14.4">
      <c r="A1995" s="167" t="s">
        <v>181</v>
      </c>
      <c r="B1995" s="168" t="s">
        <v>16</v>
      </c>
      <c r="C1995" s="169">
        <v>37.541248320000001</v>
      </c>
      <c r="D1995" s="169">
        <v>127.06604004</v>
      </c>
    </row>
    <row r="1996" spans="1:4" ht="14.4">
      <c r="A1996" s="167" t="s">
        <v>2137</v>
      </c>
      <c r="B1996" s="168" t="s">
        <v>16</v>
      </c>
      <c r="C1996" s="169">
        <v>37.545040129999997</v>
      </c>
      <c r="D1996" s="169">
        <v>127.08995819</v>
      </c>
    </row>
    <row r="1997" spans="1:4" ht="14.4">
      <c r="A1997" s="167" t="s">
        <v>2136</v>
      </c>
      <c r="B1997" s="168" t="s">
        <v>16</v>
      </c>
      <c r="C1997" s="169">
        <v>37.551372530000002</v>
      </c>
      <c r="D1997" s="169">
        <v>127.07444</v>
      </c>
    </row>
    <row r="1998" spans="1:4" ht="14.4">
      <c r="A1998" s="167" t="s">
        <v>2286</v>
      </c>
      <c r="B1998" s="168" t="s">
        <v>17</v>
      </c>
      <c r="C1998" s="169">
        <v>37.554538729999997</v>
      </c>
      <c r="D1998" s="169">
        <v>127.04377746999999</v>
      </c>
    </row>
    <row r="1999" spans="1:4" ht="14.4">
      <c r="A1999" s="167" t="s">
        <v>2287</v>
      </c>
      <c r="B1999" s="168" t="s">
        <v>17</v>
      </c>
      <c r="C1999" s="169">
        <v>37.556579589999998</v>
      </c>
      <c r="D1999" s="169">
        <v>127.04335785000001</v>
      </c>
    </row>
    <row r="2000" spans="1:4" ht="14.4">
      <c r="A2000" s="167" t="s">
        <v>2138</v>
      </c>
      <c r="B2000" s="168" t="s">
        <v>17</v>
      </c>
      <c r="C2000" s="169">
        <v>37.564380649999997</v>
      </c>
      <c r="D2000" s="169">
        <v>127.02886963</v>
      </c>
    </row>
    <row r="2001" spans="1:4" ht="14.4">
      <c r="A2001" s="167" t="s">
        <v>2288</v>
      </c>
      <c r="B2001" s="168" t="s">
        <v>17</v>
      </c>
      <c r="C2001" s="169">
        <v>37.546958920000002</v>
      </c>
      <c r="D2001" s="169">
        <v>127.04766846</v>
      </c>
    </row>
    <row r="2002" spans="1:4" ht="14.4">
      <c r="A2002" s="167" t="s">
        <v>191</v>
      </c>
      <c r="B2002" s="168" t="s">
        <v>17</v>
      </c>
      <c r="C2002" s="169">
        <v>37.555141450000001</v>
      </c>
      <c r="D2002" s="169">
        <v>127.07110596</v>
      </c>
    </row>
    <row r="2003" spans="1:4" ht="14.4">
      <c r="A2003" s="167" t="s">
        <v>192</v>
      </c>
      <c r="B2003" s="168" t="s">
        <v>17</v>
      </c>
      <c r="C2003" s="169">
        <v>37.544040680000002</v>
      </c>
      <c r="D2003" s="169">
        <v>127.02320099000001</v>
      </c>
    </row>
    <row r="2004" spans="1:4" ht="14.4">
      <c r="A2004" s="167" t="s">
        <v>194</v>
      </c>
      <c r="B2004" s="168" t="s">
        <v>17</v>
      </c>
      <c r="C2004" s="169">
        <v>37.55979919</v>
      </c>
      <c r="D2004" s="169">
        <v>127.05632782000001</v>
      </c>
    </row>
    <row r="2005" spans="1:4" ht="14.4">
      <c r="A2005" s="167" t="s">
        <v>2289</v>
      </c>
      <c r="B2005" s="168" t="s">
        <v>17</v>
      </c>
      <c r="C2005" s="169">
        <v>37.541957859999997</v>
      </c>
      <c r="D2005" s="169">
        <v>127.04277039</v>
      </c>
    </row>
    <row r="2006" spans="1:4" ht="14.4">
      <c r="A2006" s="167" t="s">
        <v>195</v>
      </c>
      <c r="B2006" s="168" t="s">
        <v>17</v>
      </c>
      <c r="C2006" s="169">
        <v>37.565978999999999</v>
      </c>
      <c r="D2006" s="169">
        <v>127.04311371</v>
      </c>
    </row>
    <row r="2007" spans="1:4" ht="14.4">
      <c r="A2007" s="167" t="s">
        <v>2364</v>
      </c>
      <c r="B2007" s="168" t="s">
        <v>17</v>
      </c>
      <c r="C2007" s="169">
        <v>37.566818240000003</v>
      </c>
      <c r="D2007" s="169">
        <v>127.02915192</v>
      </c>
    </row>
    <row r="2008" spans="1:4" ht="14.4">
      <c r="A2008" s="167" t="s">
        <v>2290</v>
      </c>
      <c r="B2008" s="168" t="s">
        <v>17</v>
      </c>
      <c r="C2008" s="169">
        <v>37.556106569999997</v>
      </c>
      <c r="D2008" s="169">
        <v>127.01978302000001</v>
      </c>
    </row>
    <row r="2009" spans="1:4" ht="14.4">
      <c r="A2009" s="167" t="s">
        <v>2191</v>
      </c>
      <c r="B2009" s="168" t="s">
        <v>17</v>
      </c>
      <c r="C2009" s="169">
        <v>37.556530000000002</v>
      </c>
      <c r="D2009" s="169">
        <v>127.03913116</v>
      </c>
    </row>
    <row r="2010" spans="1:4" ht="14.4">
      <c r="A2010" s="167" t="s">
        <v>2140</v>
      </c>
      <c r="B2010" s="168" t="s">
        <v>17</v>
      </c>
      <c r="C2010" s="169">
        <v>37.563396449999999</v>
      </c>
      <c r="D2010" s="169">
        <v>127.04187012</v>
      </c>
    </row>
    <row r="2011" spans="1:4" ht="14.4">
      <c r="A2011" s="167" t="s">
        <v>2139</v>
      </c>
      <c r="B2011" s="168" t="s">
        <v>17</v>
      </c>
      <c r="C2011" s="169">
        <v>37.545909880000004</v>
      </c>
      <c r="D2011" s="169">
        <v>127.04460143999999</v>
      </c>
    </row>
    <row r="2012" spans="1:4" ht="14.4">
      <c r="A2012" s="167" t="s">
        <v>2141</v>
      </c>
      <c r="B2012" s="168" t="s">
        <v>17</v>
      </c>
      <c r="C2012" s="169">
        <v>37.563709260000003</v>
      </c>
      <c r="D2012" s="169">
        <v>127.05644989</v>
      </c>
    </row>
    <row r="2013" spans="1:4" ht="14.4">
      <c r="A2013" s="167" t="s">
        <v>2292</v>
      </c>
      <c r="B2013" s="168" t="s">
        <v>17</v>
      </c>
      <c r="C2013" s="169">
        <v>37.559268950000003</v>
      </c>
      <c r="D2013" s="169">
        <v>127.03839874000001</v>
      </c>
    </row>
    <row r="2014" spans="1:4" ht="14.4">
      <c r="A2014" s="167" t="s">
        <v>2291</v>
      </c>
      <c r="B2014" s="168" t="s">
        <v>16</v>
      </c>
      <c r="C2014" s="169">
        <v>37.536800380000003</v>
      </c>
      <c r="D2014" s="169">
        <v>127.09083557</v>
      </c>
    </row>
    <row r="2015" spans="1:4" ht="14.4">
      <c r="A2015" s="167" t="s">
        <v>204</v>
      </c>
      <c r="B2015" s="168" t="s">
        <v>16</v>
      </c>
      <c r="C2015" s="169">
        <v>37.547073359999999</v>
      </c>
      <c r="D2015" s="169">
        <v>127.09828949</v>
      </c>
    </row>
    <row r="2016" spans="1:4" ht="14.4">
      <c r="A2016" s="167" t="s">
        <v>208</v>
      </c>
      <c r="B2016" s="168" t="s">
        <v>16</v>
      </c>
      <c r="C2016" s="169">
        <v>37.535072329999998</v>
      </c>
      <c r="D2016" s="169">
        <v>127.07611084</v>
      </c>
    </row>
    <row r="2017" spans="1:4" ht="14.4">
      <c r="A2017" s="167" t="s">
        <v>196</v>
      </c>
      <c r="B2017" s="168" t="s">
        <v>16</v>
      </c>
      <c r="C2017" s="169">
        <v>37.539566039999997</v>
      </c>
      <c r="D2017" s="169">
        <v>127.07244110000001</v>
      </c>
    </row>
    <row r="2018" spans="1:4" ht="14.4">
      <c r="A2018" s="167" t="s">
        <v>2142</v>
      </c>
      <c r="B2018" s="168" t="s">
        <v>16</v>
      </c>
      <c r="C2018" s="169">
        <v>37.538097380000004</v>
      </c>
      <c r="D2018" s="169">
        <v>127.08901978</v>
      </c>
    </row>
    <row r="2019" spans="1:4" ht="14.4">
      <c r="A2019" s="167" t="s">
        <v>2143</v>
      </c>
      <c r="B2019" s="168" t="s">
        <v>16</v>
      </c>
      <c r="C2019" s="169">
        <v>37.544349670000003</v>
      </c>
      <c r="D2019" s="169">
        <v>127.06540680000001</v>
      </c>
    </row>
    <row r="2020" spans="1:4" ht="14.4">
      <c r="A2020" s="167" t="s">
        <v>2293</v>
      </c>
      <c r="B2020" s="168" t="s">
        <v>16</v>
      </c>
      <c r="C2020" s="169">
        <v>37.551338200000004</v>
      </c>
      <c r="D2020" s="169">
        <v>127.07671356</v>
      </c>
    </row>
    <row r="2021" spans="1:4" ht="14.4">
      <c r="A2021" s="167" t="s">
        <v>2145</v>
      </c>
      <c r="B2021" s="168" t="s">
        <v>16</v>
      </c>
      <c r="C2021" s="169">
        <v>37.536575319999997</v>
      </c>
      <c r="D2021" s="169">
        <v>127.08258057</v>
      </c>
    </row>
    <row r="2022" spans="1:4" ht="14.4">
      <c r="A2022" s="167" t="s">
        <v>2295</v>
      </c>
      <c r="B2022" s="168" t="s">
        <v>16</v>
      </c>
      <c r="C2022" s="169">
        <v>37.555007930000002</v>
      </c>
      <c r="D2022" s="169">
        <v>127.08581543</v>
      </c>
    </row>
    <row r="2023" spans="1:4" ht="14.4">
      <c r="A2023" s="167" t="s">
        <v>2294</v>
      </c>
      <c r="B2023" s="168" t="s">
        <v>16</v>
      </c>
      <c r="C2023" s="169">
        <v>37.54788971</v>
      </c>
      <c r="D2023" s="169">
        <v>127.06745148</v>
      </c>
    </row>
    <row r="2024" spans="1:4" ht="14.4">
      <c r="A2024" s="167" t="s">
        <v>200</v>
      </c>
      <c r="B2024" s="168" t="s">
        <v>16</v>
      </c>
      <c r="C2024" s="169">
        <v>37.547470089999997</v>
      </c>
      <c r="D2024" s="169">
        <v>127.07396697999999</v>
      </c>
    </row>
    <row r="2025" spans="1:4" ht="14.4">
      <c r="A2025" s="167" t="s">
        <v>199</v>
      </c>
      <c r="B2025" s="168" t="s">
        <v>16</v>
      </c>
      <c r="C2025" s="169">
        <v>37.547988889999999</v>
      </c>
      <c r="D2025" s="169">
        <v>127.06950378000001</v>
      </c>
    </row>
    <row r="2026" spans="1:4" ht="14.4">
      <c r="A2026" s="167" t="s">
        <v>2144</v>
      </c>
      <c r="B2026" s="168" t="s">
        <v>16</v>
      </c>
      <c r="C2026" s="169">
        <v>37.557712549999998</v>
      </c>
      <c r="D2026" s="169">
        <v>127.07727051000001</v>
      </c>
    </row>
    <row r="2027" spans="1:4" ht="14.4">
      <c r="A2027" s="167" t="s">
        <v>201</v>
      </c>
      <c r="B2027" s="168" t="s">
        <v>16</v>
      </c>
      <c r="C2027" s="169">
        <v>37.542465210000003</v>
      </c>
      <c r="D2027" s="169">
        <v>127.09423065</v>
      </c>
    </row>
    <row r="2028" spans="1:4" ht="14.4">
      <c r="A2028" s="167" t="s">
        <v>2296</v>
      </c>
      <c r="B2028" s="168" t="s">
        <v>16</v>
      </c>
      <c r="C2028" s="169">
        <v>37.552371979999997</v>
      </c>
      <c r="D2028" s="169">
        <v>127.07353972999999</v>
      </c>
    </row>
    <row r="2029" spans="1:4" ht="14.4">
      <c r="A2029" s="167" t="s">
        <v>2300</v>
      </c>
      <c r="B2029" s="168" t="s">
        <v>17</v>
      </c>
      <c r="C2029" s="169">
        <v>37.561191559999997</v>
      </c>
      <c r="D2029" s="169">
        <v>127.04968262</v>
      </c>
    </row>
    <row r="2030" spans="1:4" ht="14.4">
      <c r="A2030" s="167" t="s">
        <v>2146</v>
      </c>
      <c r="B2030" s="168" t="s">
        <v>38</v>
      </c>
      <c r="C2030" s="169">
        <v>37.492294309999998</v>
      </c>
      <c r="D2030" s="169">
        <v>127.09433746000001</v>
      </c>
    </row>
    <row r="2031" spans="1:4" ht="14.4">
      <c r="A2031" s="167" t="s">
        <v>2297</v>
      </c>
      <c r="B2031" s="168" t="s">
        <v>38</v>
      </c>
      <c r="C2031" s="169">
        <v>37.5082016</v>
      </c>
      <c r="D2031" s="169">
        <v>127.06396484</v>
      </c>
    </row>
    <row r="2032" spans="1:4" ht="14.4">
      <c r="A2032" s="167" t="s">
        <v>2190</v>
      </c>
      <c r="B2032" s="168" t="s">
        <v>38</v>
      </c>
      <c r="C2032" s="169">
        <v>37.513111109999997</v>
      </c>
      <c r="D2032" s="169">
        <v>127.0539093</v>
      </c>
    </row>
    <row r="2033" spans="1:4" ht="14.4">
      <c r="A2033" s="167" t="s">
        <v>2196</v>
      </c>
      <c r="B2033" s="168" t="s">
        <v>38</v>
      </c>
      <c r="C2033" s="169">
        <v>37.513908389999997</v>
      </c>
      <c r="D2033" s="169">
        <v>127.06072998</v>
      </c>
    </row>
    <row r="2034" spans="1:4" ht="14.4">
      <c r="A2034" s="167" t="s">
        <v>2302</v>
      </c>
      <c r="B2034" s="168" t="s">
        <v>38</v>
      </c>
      <c r="C2034" s="169">
        <v>37.524227140000001</v>
      </c>
      <c r="D2034" s="169">
        <v>127.02285003999999</v>
      </c>
    </row>
    <row r="2035" spans="1:4" ht="14.4">
      <c r="A2035" s="167" t="s">
        <v>2306</v>
      </c>
      <c r="B2035" s="168" t="s">
        <v>38</v>
      </c>
      <c r="C2035" s="169">
        <v>37.485366820000003</v>
      </c>
      <c r="D2035" s="169">
        <v>127.03849792</v>
      </c>
    </row>
    <row r="2036" spans="1:4" ht="14.4">
      <c r="A2036" s="167" t="s">
        <v>193</v>
      </c>
      <c r="B2036" s="168" t="s">
        <v>38</v>
      </c>
      <c r="C2036" s="169">
        <v>37.465347289999997</v>
      </c>
      <c r="D2036" s="169">
        <v>127.10880280000001</v>
      </c>
    </row>
    <row r="2037" spans="1:4" ht="14.4">
      <c r="A2037" s="167" t="s">
        <v>197</v>
      </c>
      <c r="B2037" s="168" t="s">
        <v>38</v>
      </c>
      <c r="C2037" s="169">
        <v>37.47123337</v>
      </c>
      <c r="D2037" s="169">
        <v>127.10721588</v>
      </c>
    </row>
    <row r="2038" spans="1:4" ht="14.4">
      <c r="A2038" s="167" t="s">
        <v>203</v>
      </c>
      <c r="B2038" s="168" t="s">
        <v>38</v>
      </c>
      <c r="C2038" s="169">
        <v>37.467262269999999</v>
      </c>
      <c r="D2038" s="169">
        <v>127.09801483</v>
      </c>
    </row>
    <row r="2039" spans="1:4" ht="14.4">
      <c r="A2039" s="167" t="s">
        <v>2148</v>
      </c>
      <c r="B2039" s="168" t="s">
        <v>38</v>
      </c>
      <c r="C2039" s="169">
        <v>37.498401639999997</v>
      </c>
      <c r="D2039" s="169">
        <v>127.06093597</v>
      </c>
    </row>
    <row r="2040" spans="1:4" ht="14.4">
      <c r="A2040" s="167" t="s">
        <v>2308</v>
      </c>
      <c r="B2040" s="168" t="s">
        <v>38</v>
      </c>
      <c r="C2040" s="169">
        <v>37.514461519999998</v>
      </c>
      <c r="D2040" s="169">
        <v>127.03260040000001</v>
      </c>
    </row>
    <row r="2041" spans="1:4" ht="14.4">
      <c r="A2041" s="167" t="s">
        <v>2149</v>
      </c>
      <c r="B2041" s="168" t="s">
        <v>38</v>
      </c>
      <c r="C2041" s="169">
        <v>37.495262150000002</v>
      </c>
      <c r="D2041" s="169">
        <v>127.04950714</v>
      </c>
    </row>
    <row r="2042" spans="1:4" ht="14.4">
      <c r="A2042" s="167" t="s">
        <v>2311</v>
      </c>
      <c r="B2042" s="168" t="s">
        <v>38</v>
      </c>
      <c r="C2042" s="169">
        <v>37.473640439999997</v>
      </c>
      <c r="D2042" s="169">
        <v>127.10702515</v>
      </c>
    </row>
    <row r="2043" spans="1:4" ht="14.4">
      <c r="A2043" s="167" t="s">
        <v>2313</v>
      </c>
      <c r="B2043" s="168" t="s">
        <v>38</v>
      </c>
      <c r="C2043" s="169">
        <v>37.519256589999998</v>
      </c>
      <c r="D2043" s="169">
        <v>127.05159759999999</v>
      </c>
    </row>
    <row r="2044" spans="1:4" ht="14.4">
      <c r="A2044" s="167" t="s">
        <v>2309</v>
      </c>
      <c r="B2044" s="168" t="s">
        <v>38</v>
      </c>
      <c r="C2044" s="169">
        <v>37.502864840000001</v>
      </c>
      <c r="D2044" s="169">
        <v>127.06594086</v>
      </c>
    </row>
    <row r="2045" spans="1:4" ht="14.4">
      <c r="A2045" s="167" t="s">
        <v>2151</v>
      </c>
      <c r="B2045" s="168" t="s">
        <v>38</v>
      </c>
      <c r="C2045" s="169">
        <v>37.499866490000002</v>
      </c>
      <c r="D2045" s="169">
        <v>127.0605011</v>
      </c>
    </row>
    <row r="2046" spans="1:4" ht="14.4">
      <c r="A2046" s="167" t="s">
        <v>2195</v>
      </c>
      <c r="B2046" s="168" t="s">
        <v>38</v>
      </c>
      <c r="C2046" s="169">
        <v>37.49587631</v>
      </c>
      <c r="D2046" s="169">
        <v>127.08650208</v>
      </c>
    </row>
    <row r="2047" spans="1:4" ht="14.4">
      <c r="A2047" s="167" t="s">
        <v>2152</v>
      </c>
      <c r="B2047" s="168" t="s">
        <v>38</v>
      </c>
      <c r="C2047" s="169">
        <v>37.490177150000001</v>
      </c>
      <c r="D2047" s="169">
        <v>127.07305907999999</v>
      </c>
    </row>
    <row r="2048" spans="1:4" ht="14.4">
      <c r="A2048" s="167" t="s">
        <v>219</v>
      </c>
      <c r="B2048" s="168" t="s">
        <v>38</v>
      </c>
      <c r="C2048" s="169">
        <v>37.530750269999999</v>
      </c>
      <c r="D2048" s="169">
        <v>127.04160309</v>
      </c>
    </row>
    <row r="2049" spans="1:4" ht="14.4">
      <c r="A2049" s="167" t="s">
        <v>2316</v>
      </c>
      <c r="B2049" s="168" t="s">
        <v>38</v>
      </c>
      <c r="C2049" s="169">
        <v>37.495002749999998</v>
      </c>
      <c r="D2049" s="169">
        <v>127.03294373</v>
      </c>
    </row>
    <row r="2050" spans="1:4" ht="14.4">
      <c r="A2050" s="167" t="s">
        <v>2192</v>
      </c>
      <c r="B2050" s="168" t="s">
        <v>38</v>
      </c>
      <c r="C2050" s="169">
        <v>37.52416229</v>
      </c>
      <c r="D2050" s="169">
        <v>127.04895019999999</v>
      </c>
    </row>
    <row r="2051" spans="1:4" ht="14.4">
      <c r="A2051" s="167" t="s">
        <v>2153</v>
      </c>
      <c r="B2051" s="168" t="s">
        <v>38</v>
      </c>
      <c r="C2051" s="169">
        <v>37.476856230000003</v>
      </c>
      <c r="D2051" s="169">
        <v>127.05536652000001</v>
      </c>
    </row>
    <row r="2052" spans="1:4" ht="14.4">
      <c r="A2052" s="167" t="s">
        <v>2320</v>
      </c>
      <c r="B2052" s="168" t="s">
        <v>38</v>
      </c>
      <c r="C2052" s="169">
        <v>37.474021909999998</v>
      </c>
      <c r="D2052" s="169">
        <v>127.04844666</v>
      </c>
    </row>
    <row r="2053" spans="1:4" ht="14.4">
      <c r="A2053" s="167" t="s">
        <v>2193</v>
      </c>
      <c r="B2053" s="168" t="s">
        <v>38</v>
      </c>
      <c r="C2053" s="169">
        <v>37.512641909999999</v>
      </c>
      <c r="D2053" s="169">
        <v>127.05156708</v>
      </c>
    </row>
    <row r="2054" spans="1:4" ht="14.4">
      <c r="A2054" s="167" t="s">
        <v>2321</v>
      </c>
      <c r="B2054" s="168" t="s">
        <v>38</v>
      </c>
      <c r="C2054" s="169">
        <v>37.460723880000003</v>
      </c>
      <c r="D2054" s="169">
        <v>127.10287476000001</v>
      </c>
    </row>
    <row r="2055" spans="1:4" ht="14.4">
      <c r="A2055" s="167" t="s">
        <v>221</v>
      </c>
      <c r="B2055" s="168" t="s">
        <v>38</v>
      </c>
      <c r="C2055" s="169">
        <v>37.527961730000001</v>
      </c>
      <c r="D2055" s="169">
        <v>127.05162811</v>
      </c>
    </row>
    <row r="2056" spans="1:4" ht="14.4">
      <c r="A2056" s="167" t="s">
        <v>2155</v>
      </c>
      <c r="B2056" s="168" t="s">
        <v>38</v>
      </c>
      <c r="C2056" s="169">
        <v>37.490730290000002</v>
      </c>
      <c r="D2056" s="169">
        <v>127.08811188</v>
      </c>
    </row>
    <row r="2057" spans="1:4" ht="14.4">
      <c r="A2057" s="167" t="s">
        <v>3</v>
      </c>
      <c r="B2057" s="168" t="s">
        <v>38</v>
      </c>
      <c r="C2057" s="169">
        <v>37.493705749999997</v>
      </c>
      <c r="D2057" s="169">
        <v>127.0799942</v>
      </c>
    </row>
    <row r="2058" spans="1:4" ht="14.4">
      <c r="A2058" s="167" t="s">
        <v>2154</v>
      </c>
      <c r="B2058" s="168" t="s">
        <v>38</v>
      </c>
      <c r="C2058" s="169">
        <v>37.470928190000002</v>
      </c>
      <c r="D2058" s="169">
        <v>127.08970642</v>
      </c>
    </row>
    <row r="2059" spans="1:4" ht="14.4">
      <c r="A2059" s="167" t="s">
        <v>2322</v>
      </c>
      <c r="B2059" s="168" t="s">
        <v>38</v>
      </c>
      <c r="C2059" s="169">
        <v>37.472679139999997</v>
      </c>
      <c r="D2059" s="169">
        <v>127.10375977</v>
      </c>
    </row>
    <row r="2060" spans="1:4" ht="14.4">
      <c r="A2060" s="167" t="s">
        <v>214</v>
      </c>
      <c r="B2060" s="168" t="s">
        <v>38</v>
      </c>
      <c r="C2060" s="169">
        <v>37.482761379999999</v>
      </c>
      <c r="D2060" s="169">
        <v>127.08042145</v>
      </c>
    </row>
    <row r="2061" spans="1:4" ht="14.4">
      <c r="A2061" s="167" t="s">
        <v>2325</v>
      </c>
      <c r="B2061" s="168" t="s">
        <v>38</v>
      </c>
      <c r="C2061" s="169">
        <v>37.509784699999997</v>
      </c>
      <c r="D2061" s="169">
        <v>127.04277039</v>
      </c>
    </row>
    <row r="2062" spans="1:4" ht="14.4">
      <c r="A2062" s="167" t="s">
        <v>2323</v>
      </c>
      <c r="B2062" s="168" t="s">
        <v>38</v>
      </c>
      <c r="C2062" s="169">
        <v>37.48642349</v>
      </c>
      <c r="D2062" s="169">
        <v>127.05931854000001</v>
      </c>
    </row>
    <row r="2063" spans="1:4" ht="14.4">
      <c r="A2063" s="167" t="s">
        <v>2327</v>
      </c>
      <c r="B2063" s="168" t="s">
        <v>38</v>
      </c>
      <c r="C2063" s="169">
        <v>37.486705780000001</v>
      </c>
      <c r="D2063" s="169">
        <v>127.0605011</v>
      </c>
    </row>
    <row r="2064" spans="1:4" ht="14.4">
      <c r="A2064" s="167" t="s">
        <v>2328</v>
      </c>
      <c r="B2064" s="168" t="s">
        <v>38</v>
      </c>
      <c r="C2064" s="169">
        <v>37.486076349999998</v>
      </c>
      <c r="D2064" s="169">
        <v>127.05921936</v>
      </c>
    </row>
    <row r="2065" spans="1:4">
      <c r="A2065" s="169" t="s">
        <v>2326</v>
      </c>
      <c r="B2065" s="169" t="s">
        <v>22</v>
      </c>
      <c r="C2065" s="169">
        <v>37.548835750000002</v>
      </c>
      <c r="D2065" s="169">
        <v>127.15617371</v>
      </c>
    </row>
    <row r="2066" spans="1:4">
      <c r="A2066" s="169" t="s">
        <v>2197</v>
      </c>
      <c r="B2066" s="169" t="s">
        <v>22</v>
      </c>
      <c r="C2066" s="169">
        <v>37.572013849999998</v>
      </c>
      <c r="D2066" s="169">
        <v>127.17170715</v>
      </c>
    </row>
    <row r="2067" spans="1:4">
      <c r="A2067" s="169" t="s">
        <v>2199</v>
      </c>
      <c r="B2067" s="169" t="s">
        <v>22</v>
      </c>
      <c r="C2067" s="169">
        <v>37.572017670000001</v>
      </c>
      <c r="D2067" s="169">
        <v>127.17295074</v>
      </c>
    </row>
    <row r="2068" spans="1:4">
      <c r="A2068" s="169" t="s">
        <v>2329</v>
      </c>
      <c r="B2068" s="169" t="s">
        <v>22</v>
      </c>
      <c r="C2068" s="169">
        <v>37.527263640000001</v>
      </c>
      <c r="D2068" s="169">
        <v>127.14233398</v>
      </c>
    </row>
    <row r="2069" spans="1:4">
      <c r="A2069" s="169" t="s">
        <v>2332</v>
      </c>
      <c r="B2069" s="169" t="s">
        <v>22</v>
      </c>
      <c r="C2069" s="169">
        <v>37.534072879999997</v>
      </c>
      <c r="D2069" s="169">
        <v>127.14500427</v>
      </c>
    </row>
    <row r="2070" spans="1:4">
      <c r="A2070" s="169" t="s">
        <v>2331</v>
      </c>
      <c r="B2070" s="169" t="s">
        <v>22</v>
      </c>
      <c r="C2070" s="169">
        <v>37.540740970000002</v>
      </c>
      <c r="D2070" s="169">
        <v>127.12576294</v>
      </c>
    </row>
    <row r="2071" spans="1:4">
      <c r="A2071" s="169" t="s">
        <v>2330</v>
      </c>
      <c r="B2071" s="169" t="s">
        <v>22</v>
      </c>
      <c r="C2071" s="169">
        <v>37.5546875</v>
      </c>
      <c r="D2071" s="169">
        <v>127.1394043</v>
      </c>
    </row>
    <row r="2072" spans="1:4">
      <c r="A2072" s="169" t="s">
        <v>2336</v>
      </c>
      <c r="B2072" s="169" t="s">
        <v>22</v>
      </c>
      <c r="C2072" s="169">
        <v>37.554645540000003</v>
      </c>
      <c r="D2072" s="169">
        <v>127.14253235</v>
      </c>
    </row>
    <row r="2073" spans="1:4">
      <c r="A2073" s="169" t="s">
        <v>2334</v>
      </c>
      <c r="B2073" s="169" t="s">
        <v>22</v>
      </c>
      <c r="C2073" s="169">
        <v>37.55483246</v>
      </c>
      <c r="D2073" s="169">
        <v>127.1517334</v>
      </c>
    </row>
    <row r="2074" spans="1:4">
      <c r="A2074" s="169" t="s">
        <v>2362</v>
      </c>
      <c r="B2074" s="169" t="s">
        <v>22</v>
      </c>
      <c r="C2074" s="169">
        <v>37.558456419999999</v>
      </c>
      <c r="D2074" s="169">
        <v>127.14415741000001</v>
      </c>
    </row>
    <row r="2075" spans="1:4">
      <c r="A2075" s="169" t="s">
        <v>2160</v>
      </c>
      <c r="B2075" s="169" t="s">
        <v>22</v>
      </c>
      <c r="C2075" s="169">
        <v>37.529586790000003</v>
      </c>
      <c r="D2075" s="169">
        <v>127.13703156</v>
      </c>
    </row>
    <row r="2076" spans="1:4">
      <c r="A2076" s="169" t="s">
        <v>2159</v>
      </c>
      <c r="B2076" s="169" t="s">
        <v>22</v>
      </c>
      <c r="C2076" s="169">
        <v>37.550582890000001</v>
      </c>
      <c r="D2076" s="169">
        <v>127.16542053000001</v>
      </c>
    </row>
    <row r="2077" spans="1:4">
      <c r="A2077" s="169" t="s">
        <v>230</v>
      </c>
      <c r="B2077" s="169" t="s">
        <v>22</v>
      </c>
      <c r="C2077" s="169">
        <v>37.53144073</v>
      </c>
      <c r="D2077" s="169">
        <v>127.12696074999999</v>
      </c>
    </row>
    <row r="2078" spans="1:4">
      <c r="A2078" s="169" t="s">
        <v>209</v>
      </c>
      <c r="B2078" s="169" t="s">
        <v>22</v>
      </c>
      <c r="C2078" s="169">
        <v>37.529205320000003</v>
      </c>
      <c r="D2078" s="169">
        <v>127.13680266999999</v>
      </c>
    </row>
    <row r="2079" spans="1:4">
      <c r="A2079" s="169" t="s">
        <v>2339</v>
      </c>
      <c r="B2079" s="169" t="s">
        <v>22</v>
      </c>
      <c r="C2079" s="169">
        <v>37.560665129999997</v>
      </c>
      <c r="D2079" s="169">
        <v>127.1612854</v>
      </c>
    </row>
    <row r="2080" spans="1:4">
      <c r="A2080" s="169" t="s">
        <v>2340</v>
      </c>
      <c r="B2080" s="169" t="s">
        <v>22</v>
      </c>
      <c r="C2080" s="169">
        <v>37.570953369999998</v>
      </c>
      <c r="D2080" s="169">
        <v>127.1717453</v>
      </c>
    </row>
    <row r="2081" spans="1:4">
      <c r="A2081" s="169" t="s">
        <v>2349</v>
      </c>
      <c r="B2081" s="169" t="s">
        <v>22</v>
      </c>
      <c r="C2081" s="169">
        <v>37.570739750000001</v>
      </c>
      <c r="D2081" s="169">
        <v>127.17215729</v>
      </c>
    </row>
    <row r="2082" spans="1:4">
      <c r="A2082" s="169" t="s">
        <v>2348</v>
      </c>
      <c r="B2082" s="169" t="s">
        <v>22</v>
      </c>
      <c r="C2082" s="169">
        <v>37.571804049999997</v>
      </c>
      <c r="D2082" s="169">
        <v>127.17446898999999</v>
      </c>
    </row>
    <row r="2083" spans="1:4">
      <c r="A2083" s="169" t="s">
        <v>2346</v>
      </c>
      <c r="B2083" s="169" t="s">
        <v>22</v>
      </c>
      <c r="C2083" s="169">
        <v>37.557365419999996</v>
      </c>
      <c r="D2083" s="169">
        <v>127.18013763</v>
      </c>
    </row>
    <row r="2084" spans="1:4">
      <c r="A2084" s="169" t="s">
        <v>2350</v>
      </c>
      <c r="B2084" s="169" t="s">
        <v>22</v>
      </c>
      <c r="C2084" s="169">
        <v>37.569538119999997</v>
      </c>
      <c r="D2084" s="169">
        <v>127.15859985</v>
      </c>
    </row>
    <row r="2085" spans="1:4">
      <c r="A2085" s="169" t="s">
        <v>218</v>
      </c>
      <c r="B2085" s="169" t="s">
        <v>22</v>
      </c>
      <c r="C2085" s="169">
        <v>37.535415649999997</v>
      </c>
      <c r="D2085" s="169">
        <v>127.13309479</v>
      </c>
    </row>
    <row r="2086" spans="1:4">
      <c r="A2086" s="169" t="s">
        <v>211</v>
      </c>
      <c r="B2086" s="169" t="s">
        <v>22</v>
      </c>
      <c r="C2086" s="169">
        <v>37.536769870000001</v>
      </c>
      <c r="D2086" s="169">
        <v>127.13954926</v>
      </c>
    </row>
    <row r="2087" spans="1:4">
      <c r="A2087" s="169" t="s">
        <v>235</v>
      </c>
      <c r="B2087" s="169" t="s">
        <v>22</v>
      </c>
      <c r="C2087" s="169">
        <v>37.54154587</v>
      </c>
      <c r="D2087" s="169">
        <v>127.14147948999999</v>
      </c>
    </row>
    <row r="2088" spans="1:4">
      <c r="A2088" s="169" t="s">
        <v>2353</v>
      </c>
      <c r="B2088" s="169" t="s">
        <v>22</v>
      </c>
      <c r="C2088" s="169">
        <v>37.543708799999997</v>
      </c>
      <c r="D2088" s="169">
        <v>127.14228058</v>
      </c>
    </row>
    <row r="2089" spans="1:4">
      <c r="A2089" s="169" t="s">
        <v>2163</v>
      </c>
      <c r="B2089" s="169" t="s">
        <v>22</v>
      </c>
      <c r="C2089" s="169">
        <v>37.553611760000003</v>
      </c>
      <c r="D2089" s="169">
        <v>127.17203522</v>
      </c>
    </row>
    <row r="2090" spans="1:4">
      <c r="A2090" s="169" t="s">
        <v>2198</v>
      </c>
      <c r="B2090" s="169" t="s">
        <v>22</v>
      </c>
      <c r="C2090" s="169">
        <v>37.552124020000001</v>
      </c>
      <c r="D2090" s="169">
        <v>127.18064117</v>
      </c>
    </row>
    <row r="2091" spans="1:4">
      <c r="A2091" s="169" t="s">
        <v>2204</v>
      </c>
      <c r="B2091" s="169" t="s">
        <v>22</v>
      </c>
      <c r="C2091" s="169">
        <v>37.55885696</v>
      </c>
      <c r="D2091" s="169">
        <v>127.15148926000001</v>
      </c>
    </row>
    <row r="2092" spans="1:4">
      <c r="A2092" s="169" t="s">
        <v>2355</v>
      </c>
      <c r="B2092" s="169" t="s">
        <v>22</v>
      </c>
      <c r="C2092" s="169">
        <v>37.540767670000001</v>
      </c>
      <c r="D2092" s="169">
        <v>127.1468811</v>
      </c>
    </row>
    <row r="2093" spans="1:4">
      <c r="A2093" s="169" t="s">
        <v>2200</v>
      </c>
      <c r="B2093" s="169" t="s">
        <v>22</v>
      </c>
      <c r="C2093" s="169">
        <v>37.545818330000003</v>
      </c>
      <c r="D2093" s="169">
        <v>127.16688538</v>
      </c>
    </row>
    <row r="2094" spans="1:4">
      <c r="A2094" s="169" t="s">
        <v>2357</v>
      </c>
      <c r="B2094" s="169" t="s">
        <v>22</v>
      </c>
      <c r="C2094" s="169">
        <v>37.557403559999997</v>
      </c>
      <c r="D2094" s="169">
        <v>127.17653656</v>
      </c>
    </row>
    <row r="2095" spans="1:4">
      <c r="A2095" s="169" t="s">
        <v>2356</v>
      </c>
      <c r="B2095" s="169" t="s">
        <v>22</v>
      </c>
      <c r="C2095" s="169">
        <v>37.557071690000001</v>
      </c>
      <c r="D2095" s="169">
        <v>127.17514038</v>
      </c>
    </row>
    <row r="2096" spans="1:4">
      <c r="A2096" s="169" t="s">
        <v>2358</v>
      </c>
      <c r="B2096" s="169" t="s">
        <v>22</v>
      </c>
      <c r="C2096" s="169">
        <v>37.527229310000003</v>
      </c>
      <c r="D2096" s="169">
        <v>127.13635254</v>
      </c>
    </row>
    <row r="2097" spans="1:4">
      <c r="A2097" s="169" t="s">
        <v>2359</v>
      </c>
      <c r="B2097" s="169" t="s">
        <v>22</v>
      </c>
      <c r="C2097" s="169">
        <v>37.51960373</v>
      </c>
      <c r="D2097" s="169">
        <v>127.13871002</v>
      </c>
    </row>
    <row r="2098" spans="1:4">
      <c r="A2098" s="169" t="s">
        <v>2360</v>
      </c>
      <c r="B2098" s="169" t="s">
        <v>22</v>
      </c>
      <c r="C2098" s="169">
        <v>37.554088589999999</v>
      </c>
      <c r="D2098" s="169">
        <v>127.17962645999999</v>
      </c>
    </row>
    <row r="2099" spans="1:4" ht="14.4">
      <c r="A2099" s="167" t="s">
        <v>215</v>
      </c>
      <c r="B2099" s="168" t="s">
        <v>29</v>
      </c>
      <c r="C2099" s="169">
        <v>37.617088320000001</v>
      </c>
      <c r="D2099" s="169">
        <v>127.02809906</v>
      </c>
    </row>
    <row r="2100" spans="1:4" ht="14.4">
      <c r="A2100" s="167" t="s">
        <v>227</v>
      </c>
      <c r="B2100" s="168" t="s">
        <v>29</v>
      </c>
      <c r="C2100" s="169">
        <v>37.637134549999999</v>
      </c>
      <c r="D2100" s="169">
        <v>127.0313797</v>
      </c>
    </row>
    <row r="2101" spans="1:4" ht="14.4">
      <c r="A2101" s="167" t="s">
        <v>2361</v>
      </c>
      <c r="B2101" s="168" t="s">
        <v>29</v>
      </c>
      <c r="C2101" s="169">
        <v>37.624221800000001</v>
      </c>
      <c r="D2101" s="169">
        <v>127.04921722</v>
      </c>
    </row>
    <row r="2102" spans="1:4" ht="14.4">
      <c r="A2102" s="167" t="s">
        <v>216</v>
      </c>
      <c r="B2102" s="168" t="s">
        <v>29</v>
      </c>
      <c r="C2102" s="169">
        <v>37.612209319999998</v>
      </c>
      <c r="D2102" s="169">
        <v>127.02497864</v>
      </c>
    </row>
    <row r="2103" spans="1:4" ht="14.4">
      <c r="A2103" s="167" t="s">
        <v>2166</v>
      </c>
      <c r="B2103" s="168" t="s">
        <v>29</v>
      </c>
      <c r="C2103" s="169">
        <v>37.628684999999997</v>
      </c>
      <c r="D2103" s="169">
        <v>127.04390717</v>
      </c>
    </row>
    <row r="2104" spans="1:4" ht="14.4">
      <c r="A2104" s="167" t="s">
        <v>2239</v>
      </c>
      <c r="B2104" s="168" t="s">
        <v>24</v>
      </c>
      <c r="C2104" s="169">
        <v>37.561134340000002</v>
      </c>
      <c r="D2104" s="169">
        <v>126.81610107</v>
      </c>
    </row>
    <row r="2105" spans="1:4" ht="14.4">
      <c r="A2105" s="167" t="s">
        <v>2237</v>
      </c>
      <c r="B2105" s="168" t="s">
        <v>24</v>
      </c>
      <c r="C2105" s="169">
        <v>37.567405700000002</v>
      </c>
      <c r="D2105" s="169">
        <v>126.81621552</v>
      </c>
    </row>
    <row r="2106" spans="1:4" ht="14.4">
      <c r="A2106" s="167" t="s">
        <v>2236</v>
      </c>
      <c r="B2106" s="168" t="s">
        <v>24</v>
      </c>
      <c r="C2106" s="169">
        <v>37.564975740000001</v>
      </c>
      <c r="D2106" s="169">
        <v>126.81740569999999</v>
      </c>
    </row>
    <row r="2107" spans="1:4" ht="14.4">
      <c r="A2107" s="167" t="s">
        <v>1989</v>
      </c>
      <c r="B2107" s="168" t="s">
        <v>24</v>
      </c>
      <c r="C2107" s="169">
        <v>37.566928859999997</v>
      </c>
      <c r="D2107" s="169">
        <v>126.81684113</v>
      </c>
    </row>
    <row r="2108" spans="1:4" ht="14.4">
      <c r="A2108" s="167" t="s">
        <v>2378</v>
      </c>
      <c r="B2108" s="168" t="s">
        <v>24</v>
      </c>
      <c r="C2108" s="169">
        <v>37.560592649999997</v>
      </c>
      <c r="D2108" s="169">
        <v>126.82084656000001</v>
      </c>
    </row>
    <row r="2109" spans="1:4" ht="14.4">
      <c r="A2109" s="167" t="s">
        <v>222</v>
      </c>
      <c r="B2109" s="168" t="s">
        <v>24</v>
      </c>
      <c r="C2109" s="169">
        <v>37.558631900000002</v>
      </c>
      <c r="D2109" s="169">
        <v>126.83559418</v>
      </c>
    </row>
    <row r="2110" spans="1:4" ht="14.4">
      <c r="A2110" s="167" t="s">
        <v>2381</v>
      </c>
      <c r="B2110" s="168" t="s">
        <v>24</v>
      </c>
      <c r="C2110" s="169">
        <v>37.558460240000002</v>
      </c>
      <c r="D2110" s="169">
        <v>126.83676147</v>
      </c>
    </row>
    <row r="2111" spans="1:4" ht="14.4">
      <c r="A2111" s="167" t="s">
        <v>2383</v>
      </c>
      <c r="B2111" s="168" t="s">
        <v>24</v>
      </c>
      <c r="C2111" s="169">
        <v>37.549030299999998</v>
      </c>
      <c r="D2111" s="169">
        <v>126.87836455999999</v>
      </c>
    </row>
    <row r="2112" spans="1:4" ht="14.4">
      <c r="A2112" s="167" t="s">
        <v>2380</v>
      </c>
      <c r="B2112" s="168" t="s">
        <v>24</v>
      </c>
      <c r="C2112" s="169">
        <v>37.560684199999997</v>
      </c>
      <c r="D2112" s="169">
        <v>126.81918335</v>
      </c>
    </row>
    <row r="2113" spans="1:4" ht="14.4">
      <c r="A2113" s="167" t="s">
        <v>228</v>
      </c>
      <c r="B2113" s="168" t="s">
        <v>24</v>
      </c>
      <c r="C2113" s="169">
        <v>37.556030270000001</v>
      </c>
      <c r="D2113" s="169">
        <v>126.86429596000001</v>
      </c>
    </row>
    <row r="2114" spans="1:4" ht="14.4">
      <c r="A2114" s="167" t="s">
        <v>2168</v>
      </c>
      <c r="B2114" s="168" t="s">
        <v>24</v>
      </c>
      <c r="C2114" s="169">
        <v>37.558029169999998</v>
      </c>
      <c r="D2114" s="169">
        <v>126.84183502</v>
      </c>
    </row>
    <row r="2115" spans="1:4" ht="14.4">
      <c r="A2115" s="167" t="s">
        <v>213</v>
      </c>
      <c r="B2115" s="168" t="s">
        <v>24</v>
      </c>
      <c r="C2115" s="169">
        <v>37.545555110000002</v>
      </c>
      <c r="D2115" s="169">
        <v>126.84449768</v>
      </c>
    </row>
    <row r="2116" spans="1:4" ht="14.4">
      <c r="A2116" s="167" t="s">
        <v>223</v>
      </c>
      <c r="B2116" s="168" t="s">
        <v>24</v>
      </c>
      <c r="C2116" s="169">
        <v>37.544578549999997</v>
      </c>
      <c r="D2116" s="169">
        <v>126.84378052</v>
      </c>
    </row>
    <row r="2117" spans="1:4" ht="14.4">
      <c r="A2117" s="167" t="s">
        <v>226</v>
      </c>
      <c r="B2117" s="168" t="s">
        <v>24</v>
      </c>
      <c r="C2117" s="169">
        <v>37.545368189999998</v>
      </c>
      <c r="D2117" s="169">
        <v>126.84470367</v>
      </c>
    </row>
    <row r="2118" spans="1:4" ht="14.4">
      <c r="A2118" s="167" t="s">
        <v>2386</v>
      </c>
      <c r="B2118" s="168" t="s">
        <v>24</v>
      </c>
      <c r="C2118" s="169">
        <v>37.557132719999998</v>
      </c>
      <c r="D2118" s="169">
        <v>126.86314392</v>
      </c>
    </row>
    <row r="2119" spans="1:4" ht="14.4">
      <c r="A2119" s="167" t="s">
        <v>2384</v>
      </c>
      <c r="B2119" s="168" t="s">
        <v>24</v>
      </c>
      <c r="C2119" s="169">
        <v>37.547397609999997</v>
      </c>
      <c r="D2119" s="169">
        <v>126.82141113</v>
      </c>
    </row>
    <row r="2120" spans="1:4" ht="14.4">
      <c r="A2120" s="167" t="s">
        <v>2387</v>
      </c>
      <c r="B2120" s="168" t="s">
        <v>24</v>
      </c>
      <c r="C2120" s="169">
        <v>37.569248199999997</v>
      </c>
      <c r="D2120" s="169">
        <v>126.81650543000001</v>
      </c>
    </row>
    <row r="2121" spans="1:4" ht="14.4">
      <c r="A2121" s="167" t="s">
        <v>2169</v>
      </c>
      <c r="B2121" s="168" t="s">
        <v>24</v>
      </c>
      <c r="C2121" s="169">
        <v>37.561084749999999</v>
      </c>
      <c r="D2121" s="169">
        <v>126.81679535000001</v>
      </c>
    </row>
    <row r="2122" spans="1:4" ht="14.4">
      <c r="A2122" s="167" t="s">
        <v>267</v>
      </c>
      <c r="B2122" s="168" t="s">
        <v>24</v>
      </c>
      <c r="C2122" s="169">
        <v>37.566440579999998</v>
      </c>
      <c r="D2122" s="169">
        <v>126.84430695</v>
      </c>
    </row>
    <row r="2123" spans="1:4" ht="14.4">
      <c r="A2123" s="167" t="s">
        <v>342</v>
      </c>
      <c r="B2123" s="168" t="s">
        <v>24</v>
      </c>
      <c r="C2123" s="169">
        <v>37.567535399999997</v>
      </c>
      <c r="D2123" s="169">
        <v>126.80518341</v>
      </c>
    </row>
    <row r="2124" spans="1:4" ht="14.4">
      <c r="A2124" s="167" t="s">
        <v>2391</v>
      </c>
      <c r="B2124" s="168" t="s">
        <v>24</v>
      </c>
      <c r="C2124" s="169">
        <v>37.561794280000001</v>
      </c>
      <c r="D2124" s="169">
        <v>126.80792999000001</v>
      </c>
    </row>
    <row r="2125" spans="1:4" ht="14.4">
      <c r="A2125" s="167" t="s">
        <v>405</v>
      </c>
      <c r="B2125" s="168" t="s">
        <v>24</v>
      </c>
      <c r="C2125" s="169">
        <v>37.543239589999999</v>
      </c>
      <c r="D2125" s="169">
        <v>126.83863067999999</v>
      </c>
    </row>
    <row r="2126" spans="1:4" ht="14.4">
      <c r="A2126" s="167" t="s">
        <v>479</v>
      </c>
      <c r="B2126" s="168" t="s">
        <v>24</v>
      </c>
      <c r="C2126" s="169">
        <v>37.557552340000001</v>
      </c>
      <c r="D2126" s="169">
        <v>126.85625458</v>
      </c>
    </row>
    <row r="2127" spans="1:4" ht="14.4">
      <c r="A2127" s="167" t="s">
        <v>2393</v>
      </c>
      <c r="B2127" s="168" t="s">
        <v>24</v>
      </c>
      <c r="C2127" s="169">
        <v>37.584583279999997</v>
      </c>
      <c r="D2127" s="169">
        <v>126.81092072</v>
      </c>
    </row>
    <row r="2128" spans="1:4" ht="14.4">
      <c r="A2128" s="167" t="s">
        <v>564</v>
      </c>
      <c r="B2128" s="168" t="s">
        <v>24</v>
      </c>
      <c r="C2128" s="169">
        <v>37.571289059999998</v>
      </c>
      <c r="D2128" s="169">
        <v>126.83777618000001</v>
      </c>
    </row>
    <row r="2129" spans="1:4" ht="14.4">
      <c r="A2129" s="167" t="s">
        <v>2394</v>
      </c>
      <c r="B2129" s="168" t="s">
        <v>24</v>
      </c>
      <c r="C2129" s="169">
        <v>37.574100489999999</v>
      </c>
      <c r="D2129" s="169">
        <v>126.83711243</v>
      </c>
    </row>
    <row r="2130" spans="1:4" ht="14.4">
      <c r="A2130" s="167" t="s">
        <v>636</v>
      </c>
      <c r="B2130" s="168" t="s">
        <v>24</v>
      </c>
      <c r="C2130" s="169">
        <v>37.575317380000001</v>
      </c>
      <c r="D2130" s="169">
        <v>126.83666992000001</v>
      </c>
    </row>
    <row r="2131" spans="1:4" ht="14.4">
      <c r="A2131" s="167" t="s">
        <v>2513</v>
      </c>
      <c r="B2131" s="168" t="s">
        <v>24</v>
      </c>
      <c r="C2131" s="169">
        <v>37.557373050000002</v>
      </c>
      <c r="D2131" s="169">
        <v>126.82332611</v>
      </c>
    </row>
    <row r="2132" spans="1:4" ht="14.4">
      <c r="A2132" s="167" t="s">
        <v>2514</v>
      </c>
      <c r="B2132" s="168" t="s">
        <v>24</v>
      </c>
      <c r="C2132" s="169">
        <v>37.546638489999999</v>
      </c>
      <c r="D2132" s="169">
        <v>126.83657837</v>
      </c>
    </row>
    <row r="2133" spans="1:4" ht="14.4">
      <c r="A2133" s="167" t="s">
        <v>177</v>
      </c>
      <c r="B2133" s="168" t="s">
        <v>24</v>
      </c>
      <c r="C2133" s="169">
        <v>37.573863979999999</v>
      </c>
      <c r="D2133" s="169">
        <v>126.84347534</v>
      </c>
    </row>
    <row r="2134" spans="1:4" ht="14.4">
      <c r="A2134" s="167" t="s">
        <v>233</v>
      </c>
      <c r="B2134" s="168" t="s">
        <v>24</v>
      </c>
      <c r="C2134" s="169">
        <v>37.584171300000001</v>
      </c>
      <c r="D2134" s="169">
        <v>126.81932831</v>
      </c>
    </row>
    <row r="2135" spans="1:4" ht="14.4">
      <c r="A2135" s="167" t="s">
        <v>318</v>
      </c>
      <c r="B2135" s="168" t="s">
        <v>24</v>
      </c>
      <c r="C2135" s="169">
        <v>37.556804659999997</v>
      </c>
      <c r="D2135" s="169">
        <v>126.87155914</v>
      </c>
    </row>
    <row r="2136" spans="1:4" ht="14.4">
      <c r="A2136" s="167" t="s">
        <v>2397</v>
      </c>
      <c r="B2136" s="168" t="s">
        <v>24</v>
      </c>
      <c r="C2136" s="169">
        <v>37.543827059999998</v>
      </c>
      <c r="D2136" s="169">
        <v>126.84368895999999</v>
      </c>
    </row>
    <row r="2137" spans="1:4" ht="14.4">
      <c r="A2137" s="167" t="s">
        <v>505</v>
      </c>
      <c r="B2137" s="168" t="s">
        <v>24</v>
      </c>
      <c r="C2137" s="169">
        <v>37.565570829999999</v>
      </c>
      <c r="D2137" s="169">
        <v>126.84624481</v>
      </c>
    </row>
    <row r="2138" spans="1:4" ht="14.4">
      <c r="A2138" s="167" t="s">
        <v>2520</v>
      </c>
      <c r="B2138" s="168" t="s">
        <v>24</v>
      </c>
      <c r="C2138" s="169">
        <v>37.552246089999997</v>
      </c>
      <c r="D2138" s="169">
        <v>126.87648772999999</v>
      </c>
    </row>
    <row r="2139" spans="1:4" ht="14.4">
      <c r="A2139" s="167" t="s">
        <v>2399</v>
      </c>
      <c r="B2139" s="168" t="s">
        <v>24</v>
      </c>
      <c r="C2139" s="169">
        <v>37.561309809999997</v>
      </c>
      <c r="D2139" s="169">
        <v>126.81307219999999</v>
      </c>
    </row>
    <row r="2140" spans="1:4" ht="14.4">
      <c r="A2140" s="167" t="s">
        <v>2401</v>
      </c>
      <c r="B2140" s="168" t="s">
        <v>24</v>
      </c>
      <c r="C2140" s="169">
        <v>37.560962680000003</v>
      </c>
      <c r="D2140" s="169">
        <v>126.81269073</v>
      </c>
    </row>
    <row r="2141" spans="1:4" ht="14.4">
      <c r="A2141" s="167" t="s">
        <v>2205</v>
      </c>
      <c r="B2141" s="168" t="s">
        <v>24</v>
      </c>
      <c r="C2141" s="169">
        <v>37.548572540000002</v>
      </c>
      <c r="D2141" s="169">
        <v>126.82076263</v>
      </c>
    </row>
    <row r="2142" spans="1:4" ht="14.4">
      <c r="A2142" s="167" t="s">
        <v>2521</v>
      </c>
      <c r="B2142" s="168" t="s">
        <v>24</v>
      </c>
      <c r="C2142" s="169">
        <v>37.555107120000002</v>
      </c>
      <c r="D2142" s="169">
        <v>126.85154724</v>
      </c>
    </row>
    <row r="2143" spans="1:4" ht="14.4">
      <c r="A2143" s="167" t="s">
        <v>198</v>
      </c>
      <c r="B2143" s="168" t="s">
        <v>24</v>
      </c>
      <c r="C2143" s="169">
        <v>37.556884770000003</v>
      </c>
      <c r="D2143" s="169">
        <v>126.80926513999999</v>
      </c>
    </row>
    <row r="2144" spans="1:4" ht="14.4">
      <c r="A2144" s="167" t="s">
        <v>2404</v>
      </c>
      <c r="B2144" s="168" t="s">
        <v>24</v>
      </c>
      <c r="C2144" s="169">
        <v>37.567192079999998</v>
      </c>
      <c r="D2144" s="169">
        <v>126.83475494</v>
      </c>
    </row>
    <row r="2145" spans="1:4" ht="14.4">
      <c r="A2145" s="167" t="s">
        <v>2405</v>
      </c>
      <c r="B2145" s="168" t="s">
        <v>36</v>
      </c>
      <c r="C2145" s="169">
        <v>37.472881319999999</v>
      </c>
      <c r="D2145" s="169">
        <v>126.96003723</v>
      </c>
    </row>
    <row r="2146" spans="1:4" ht="14.4">
      <c r="A2146" s="167" t="s">
        <v>2407</v>
      </c>
      <c r="B2146" s="168" t="s">
        <v>36</v>
      </c>
      <c r="C2146" s="169">
        <v>37.483131409999999</v>
      </c>
      <c r="D2146" s="169">
        <v>126.92135620000001</v>
      </c>
    </row>
    <row r="2147" spans="1:4" ht="14.4">
      <c r="A2147" s="167" t="s">
        <v>587</v>
      </c>
      <c r="B2147" s="168" t="s">
        <v>36</v>
      </c>
      <c r="C2147" s="169">
        <v>37.471836089999996</v>
      </c>
      <c r="D2147" s="169">
        <v>126.95861816</v>
      </c>
    </row>
    <row r="2148" spans="1:4" ht="14.4">
      <c r="A2148" s="167" t="s">
        <v>2406</v>
      </c>
      <c r="B2148" s="168" t="s">
        <v>36</v>
      </c>
      <c r="C2148" s="169">
        <v>37.468959810000001</v>
      </c>
      <c r="D2148" s="169">
        <v>126.95765686</v>
      </c>
    </row>
    <row r="2149" spans="1:4" ht="14.4">
      <c r="A2149" s="167" t="s">
        <v>2413</v>
      </c>
      <c r="B2149" s="168" t="s">
        <v>36</v>
      </c>
      <c r="C2149" s="169">
        <v>37.484973910000001</v>
      </c>
      <c r="D2149" s="169">
        <v>126.93437195</v>
      </c>
    </row>
    <row r="2150" spans="1:4" ht="14.4">
      <c r="A2150" s="167" t="s">
        <v>608</v>
      </c>
      <c r="B2150" s="168" t="s">
        <v>36</v>
      </c>
      <c r="C2150" s="169">
        <v>37.47888184</v>
      </c>
      <c r="D2150" s="169">
        <v>126.9584198</v>
      </c>
    </row>
    <row r="2151" spans="1:4" ht="14.4">
      <c r="A2151" s="167" t="s">
        <v>253</v>
      </c>
      <c r="B2151" s="168" t="s">
        <v>36</v>
      </c>
      <c r="C2151" s="169">
        <v>37.486751560000002</v>
      </c>
      <c r="D2151" s="169">
        <v>126.92272186</v>
      </c>
    </row>
    <row r="2152" spans="1:4" ht="14.4">
      <c r="A2152" s="167" t="s">
        <v>551</v>
      </c>
      <c r="B2152" s="168" t="s">
        <v>36</v>
      </c>
      <c r="C2152" s="169">
        <v>37.481632230000002</v>
      </c>
      <c r="D2152" s="169">
        <v>126.94718933</v>
      </c>
    </row>
    <row r="2153" spans="1:4" ht="14.4">
      <c r="A2153" s="167" t="s">
        <v>2414</v>
      </c>
      <c r="B2153" s="168" t="s">
        <v>36</v>
      </c>
      <c r="C2153" s="169">
        <v>37.477527619999996</v>
      </c>
      <c r="D2153" s="169">
        <v>126.96276855000001</v>
      </c>
    </row>
    <row r="2154" spans="1:4" ht="14.4">
      <c r="A2154" s="167" t="s">
        <v>684</v>
      </c>
      <c r="B2154" s="168" t="s">
        <v>36</v>
      </c>
      <c r="C2154" s="169">
        <v>37.482048030000001</v>
      </c>
      <c r="D2154" s="169">
        <v>126.91524506</v>
      </c>
    </row>
    <row r="2155" spans="1:4" ht="14.4">
      <c r="A2155" s="167" t="s">
        <v>466</v>
      </c>
      <c r="B2155" s="168" t="s">
        <v>36</v>
      </c>
      <c r="C2155" s="169">
        <v>37.476398469999999</v>
      </c>
      <c r="D2155" s="169">
        <v>126.97683716</v>
      </c>
    </row>
    <row r="2156" spans="1:4" ht="14.4">
      <c r="A2156" s="167" t="s">
        <v>2415</v>
      </c>
      <c r="B2156" s="168" t="s">
        <v>36</v>
      </c>
      <c r="C2156" s="169">
        <v>37.47909164</v>
      </c>
      <c r="D2156" s="169">
        <v>126.94941711</v>
      </c>
    </row>
    <row r="2157" spans="1:4" ht="14.4">
      <c r="A2157" s="167" t="s">
        <v>701</v>
      </c>
      <c r="B2157" s="168" t="s">
        <v>36</v>
      </c>
      <c r="C2157" s="169">
        <v>37.48857117</v>
      </c>
      <c r="D2157" s="169">
        <v>126.92138672</v>
      </c>
    </row>
    <row r="2158" spans="1:4" ht="14.4">
      <c r="A2158" s="167" t="s">
        <v>2524</v>
      </c>
      <c r="B2158" s="168" t="s">
        <v>16</v>
      </c>
      <c r="C2158" s="169">
        <v>37.547649380000003</v>
      </c>
      <c r="D2158" s="169">
        <v>127.07470703</v>
      </c>
    </row>
    <row r="2159" spans="1:4" ht="14.4">
      <c r="A2159" s="167" t="s">
        <v>2416</v>
      </c>
      <c r="B2159" s="168" t="s">
        <v>16</v>
      </c>
      <c r="C2159" s="169">
        <v>37.5465126</v>
      </c>
      <c r="D2159" s="169">
        <v>127.07571411000001</v>
      </c>
    </row>
    <row r="2160" spans="1:4" ht="14.4">
      <c r="A2160" s="167" t="s">
        <v>2417</v>
      </c>
      <c r="B2160" s="168" t="s">
        <v>16</v>
      </c>
      <c r="C2160" s="169">
        <v>37.557754520000003</v>
      </c>
      <c r="D2160" s="169">
        <v>127.07297516</v>
      </c>
    </row>
    <row r="2161" spans="1:4" ht="14.4">
      <c r="A2161" s="167" t="s">
        <v>609</v>
      </c>
      <c r="B2161" s="168" t="s">
        <v>16</v>
      </c>
      <c r="C2161" s="169">
        <v>37.545005799999998</v>
      </c>
      <c r="D2161" s="169">
        <v>127.08337401999999</v>
      </c>
    </row>
    <row r="2162" spans="1:4" ht="14.4">
      <c r="A2162" s="167" t="s">
        <v>2422</v>
      </c>
      <c r="B2162" s="168" t="s">
        <v>16</v>
      </c>
      <c r="C2162" s="169">
        <v>37.53520966</v>
      </c>
      <c r="D2162" s="169">
        <v>127.06900023999999</v>
      </c>
    </row>
    <row r="2163" spans="1:4" ht="14.4">
      <c r="A2163" s="167" t="s">
        <v>665</v>
      </c>
      <c r="B2163" s="168" t="s">
        <v>16</v>
      </c>
      <c r="C2163" s="169">
        <v>37.529163359999998</v>
      </c>
      <c r="D2163" s="169">
        <v>127.07798767</v>
      </c>
    </row>
    <row r="2164" spans="1:4" ht="14.4">
      <c r="A2164" s="167" t="s">
        <v>2419</v>
      </c>
      <c r="B2164" s="168" t="s">
        <v>16</v>
      </c>
      <c r="C2164" s="169">
        <v>37.534709929999998</v>
      </c>
      <c r="D2164" s="169">
        <v>127.08447266</v>
      </c>
    </row>
    <row r="2165" spans="1:4" ht="14.4">
      <c r="A2165" s="167" t="s">
        <v>2206</v>
      </c>
      <c r="B2165" s="168" t="s">
        <v>16</v>
      </c>
      <c r="C2165" s="169">
        <v>37.54983902</v>
      </c>
      <c r="D2165" s="169">
        <v>127.10302734</v>
      </c>
    </row>
    <row r="2166" spans="1:4" ht="14.4">
      <c r="A2166" s="167" t="s">
        <v>2529</v>
      </c>
      <c r="B2166" s="168" t="s">
        <v>16</v>
      </c>
      <c r="C2166" s="169">
        <v>37.56628036</v>
      </c>
      <c r="D2166" s="169">
        <v>127.0774765</v>
      </c>
    </row>
    <row r="2167" spans="1:4" ht="14.4">
      <c r="A2167" s="167" t="s">
        <v>2659</v>
      </c>
      <c r="B2167" s="168" t="s">
        <v>16</v>
      </c>
      <c r="C2167" s="169">
        <v>37.548969270000001</v>
      </c>
      <c r="D2167" s="169">
        <v>127.09352875</v>
      </c>
    </row>
    <row r="2168" spans="1:4" ht="14.4">
      <c r="A2168" s="167" t="s">
        <v>2424</v>
      </c>
      <c r="B2168" s="168" t="s">
        <v>16</v>
      </c>
      <c r="C2168" s="169">
        <v>37.532985689999997</v>
      </c>
      <c r="D2168" s="169">
        <v>127.07579041</v>
      </c>
    </row>
    <row r="2169" spans="1:4" ht="14.4">
      <c r="A2169" s="167" t="s">
        <v>2425</v>
      </c>
      <c r="B2169" s="168" t="s">
        <v>16</v>
      </c>
      <c r="C2169" s="169">
        <v>37.528793329999999</v>
      </c>
      <c r="D2169" s="169">
        <v>127.08463286999999</v>
      </c>
    </row>
    <row r="2170" spans="1:4" ht="14.4">
      <c r="A2170" s="167" t="s">
        <v>2426</v>
      </c>
      <c r="B2170" s="168" t="s">
        <v>16</v>
      </c>
      <c r="C2170" s="169">
        <v>37.539192200000002</v>
      </c>
      <c r="D2170" s="169">
        <v>127.09801483</v>
      </c>
    </row>
    <row r="2171" spans="1:4" ht="14.4">
      <c r="A2171" s="167" t="s">
        <v>2531</v>
      </c>
      <c r="B2171" s="168" t="s">
        <v>35</v>
      </c>
      <c r="C2171" s="169">
        <v>37.47829437</v>
      </c>
      <c r="D2171" s="169">
        <v>126.82506561</v>
      </c>
    </row>
    <row r="2172" spans="1:4" ht="14.4">
      <c r="A2172" s="167" t="s">
        <v>2636</v>
      </c>
      <c r="B2172" s="168" t="s">
        <v>35</v>
      </c>
      <c r="C2172" s="169">
        <v>37.493339540000001</v>
      </c>
      <c r="D2172" s="169">
        <v>126.85917664</v>
      </c>
    </row>
    <row r="2173" spans="1:4" ht="14.4">
      <c r="A2173" s="167" t="s">
        <v>2645</v>
      </c>
      <c r="B2173" s="168" t="s">
        <v>35</v>
      </c>
      <c r="C2173" s="169">
        <v>37.506240839999997</v>
      </c>
      <c r="D2173" s="169">
        <v>126.89114379999999</v>
      </c>
    </row>
    <row r="2174" spans="1:4" ht="14.4">
      <c r="A2174" s="167" t="s">
        <v>2664</v>
      </c>
      <c r="B2174" s="168" t="s">
        <v>35</v>
      </c>
      <c r="C2174" s="169">
        <v>37.501914980000002</v>
      </c>
      <c r="D2174" s="169">
        <v>126.88924408</v>
      </c>
    </row>
    <row r="2175" spans="1:4" ht="14.4">
      <c r="A2175" s="167" t="s">
        <v>2428</v>
      </c>
      <c r="B2175" s="168" t="s">
        <v>35</v>
      </c>
      <c r="C2175" s="169">
        <v>37.476047520000002</v>
      </c>
      <c r="D2175" s="169">
        <v>126.84501648</v>
      </c>
    </row>
    <row r="2176" spans="1:4" ht="14.4">
      <c r="A2176" s="167" t="s">
        <v>2807</v>
      </c>
      <c r="B2176" s="168" t="s">
        <v>35</v>
      </c>
      <c r="C2176" s="169">
        <v>37.508625029999997</v>
      </c>
      <c r="D2176" s="169">
        <v>126.88353729000001</v>
      </c>
    </row>
    <row r="2177" spans="1:4" ht="14.4">
      <c r="A2177" s="167" t="s">
        <v>2427</v>
      </c>
      <c r="B2177" s="168" t="s">
        <v>35</v>
      </c>
      <c r="C2177" s="169">
        <v>37.492671970000004</v>
      </c>
      <c r="D2177" s="169">
        <v>126.84162139999999</v>
      </c>
    </row>
    <row r="2178" spans="1:4" ht="14.4">
      <c r="A2178" s="167" t="s">
        <v>2537</v>
      </c>
      <c r="B2178" s="168" t="s">
        <v>35</v>
      </c>
      <c r="C2178" s="169">
        <v>37.483890529999996</v>
      </c>
      <c r="D2178" s="169">
        <v>126.8221817</v>
      </c>
    </row>
    <row r="2179" spans="1:4" ht="14.4">
      <c r="A2179" s="167" t="s">
        <v>2536</v>
      </c>
      <c r="B2179" s="168" t="s">
        <v>35</v>
      </c>
      <c r="C2179" s="169">
        <v>37.483375549999998</v>
      </c>
      <c r="D2179" s="169">
        <v>126.82247925</v>
      </c>
    </row>
    <row r="2180" spans="1:4" ht="14.4">
      <c r="A2180" s="167" t="s">
        <v>2646</v>
      </c>
      <c r="B2180" s="168" t="s">
        <v>35</v>
      </c>
      <c r="C2180" s="169">
        <v>37.493858340000003</v>
      </c>
      <c r="D2180" s="169">
        <v>126.85646819999999</v>
      </c>
    </row>
    <row r="2181" spans="1:4" ht="14.4">
      <c r="A2181" s="167" t="s">
        <v>2208</v>
      </c>
      <c r="B2181" s="168" t="s">
        <v>35</v>
      </c>
      <c r="C2181" s="169">
        <v>37.501262660000002</v>
      </c>
      <c r="D2181" s="169">
        <v>126.89118195</v>
      </c>
    </row>
    <row r="2182" spans="1:4" ht="14.4">
      <c r="A2182" s="167" t="s">
        <v>2655</v>
      </c>
      <c r="B2182" s="168" t="s">
        <v>35</v>
      </c>
      <c r="C2182" s="169">
        <v>37.49382782</v>
      </c>
      <c r="D2182" s="169">
        <v>126.83907318</v>
      </c>
    </row>
    <row r="2183" spans="1:4" ht="14.4">
      <c r="A2183" s="167" t="s">
        <v>2429</v>
      </c>
      <c r="B2183" s="168" t="s">
        <v>35</v>
      </c>
      <c r="C2183" s="169">
        <v>37.494991300000002</v>
      </c>
      <c r="D2183" s="169">
        <v>126.84185028</v>
      </c>
    </row>
    <row r="2184" spans="1:4" ht="14.4">
      <c r="A2184" s="167" t="s">
        <v>2538</v>
      </c>
      <c r="B2184" s="168" t="s">
        <v>34</v>
      </c>
      <c r="C2184" s="169">
        <v>37.465576169999999</v>
      </c>
      <c r="D2184" s="169">
        <v>126.88724517999999</v>
      </c>
    </row>
    <row r="2185" spans="1:4" ht="14.4">
      <c r="A2185" s="167" t="s">
        <v>2363</v>
      </c>
      <c r="B2185" s="168" t="s">
        <v>34</v>
      </c>
      <c r="C2185" s="169">
        <v>37.457397460000003</v>
      </c>
      <c r="D2185" s="169">
        <v>126.89341736</v>
      </c>
    </row>
    <row r="2186" spans="1:4" ht="14.4">
      <c r="A2186" s="167" t="s">
        <v>2212</v>
      </c>
      <c r="B2186" s="168" t="s">
        <v>34</v>
      </c>
      <c r="C2186" s="169">
        <v>37.454151150000001</v>
      </c>
      <c r="D2186" s="169">
        <v>126.90045166</v>
      </c>
    </row>
    <row r="2187" spans="1:4" ht="14.4">
      <c r="A2187" s="167" t="s">
        <v>2812</v>
      </c>
      <c r="B2187" s="168" t="s">
        <v>34</v>
      </c>
      <c r="C2187" s="169">
        <v>37.46865845</v>
      </c>
      <c r="D2187" s="169">
        <v>126.89826202</v>
      </c>
    </row>
    <row r="2188" spans="1:4" ht="14.4">
      <c r="A2188" s="167" t="s">
        <v>2539</v>
      </c>
      <c r="B2188" s="168" t="s">
        <v>34</v>
      </c>
      <c r="C2188" s="169">
        <v>37.467094420000002</v>
      </c>
      <c r="D2188" s="169">
        <v>126.88920593</v>
      </c>
    </row>
    <row r="2189" spans="1:4" ht="14.4">
      <c r="A2189" s="167" t="s">
        <v>2540</v>
      </c>
      <c r="B2189" s="168" t="s">
        <v>34</v>
      </c>
      <c r="C2189" s="169">
        <v>37.45191956</v>
      </c>
      <c r="D2189" s="169">
        <v>126.91375732</v>
      </c>
    </row>
    <row r="2190" spans="1:4" ht="14.4">
      <c r="A2190" s="167" t="s">
        <v>2211</v>
      </c>
      <c r="B2190" s="168" t="s">
        <v>34</v>
      </c>
      <c r="C2190" s="169">
        <v>37.462223049999999</v>
      </c>
      <c r="D2190" s="169">
        <v>126.89181519</v>
      </c>
    </row>
    <row r="2191" spans="1:4" ht="14.4">
      <c r="A2191" s="167" t="s">
        <v>2541</v>
      </c>
      <c r="B2191" s="168" t="s">
        <v>34</v>
      </c>
      <c r="C2191" s="169">
        <v>37.462398530000002</v>
      </c>
      <c r="D2191" s="169">
        <v>126.89175415</v>
      </c>
    </row>
    <row r="2192" spans="1:4" ht="14.4">
      <c r="A2192" s="167" t="s">
        <v>2430</v>
      </c>
      <c r="B2192" s="168" t="s">
        <v>34</v>
      </c>
      <c r="C2192" s="169">
        <v>37.458942409999999</v>
      </c>
      <c r="D2192" s="169">
        <v>126.90592957</v>
      </c>
    </row>
    <row r="2193" spans="1:4" ht="14.4">
      <c r="A2193" s="167" t="s">
        <v>2431</v>
      </c>
      <c r="B2193" s="168" t="s">
        <v>34</v>
      </c>
      <c r="C2193" s="169">
        <v>37.45838165</v>
      </c>
      <c r="D2193" s="169">
        <v>126.90807343</v>
      </c>
    </row>
    <row r="2194" spans="1:4" ht="14.4">
      <c r="A2194" s="167" t="s">
        <v>2657</v>
      </c>
      <c r="B2194" s="168" t="s">
        <v>34</v>
      </c>
      <c r="C2194" s="169">
        <v>37.46272278</v>
      </c>
      <c r="D2194" s="169">
        <v>126.90721893</v>
      </c>
    </row>
    <row r="2195" spans="1:4" ht="14.4">
      <c r="A2195" s="167" t="s">
        <v>2433</v>
      </c>
      <c r="B2195" s="168" t="s">
        <v>34</v>
      </c>
      <c r="C2195" s="169">
        <v>37.46298599</v>
      </c>
      <c r="D2195" s="169">
        <v>126.90370941</v>
      </c>
    </row>
    <row r="2196" spans="1:4" ht="14.4">
      <c r="A2196" s="167" t="s">
        <v>2660</v>
      </c>
      <c r="B2196" s="168" t="s">
        <v>34</v>
      </c>
      <c r="C2196" s="169">
        <v>37.459365839999997</v>
      </c>
      <c r="D2196" s="169">
        <v>126.88677979000001</v>
      </c>
    </row>
    <row r="2197" spans="1:4" ht="14.4">
      <c r="A2197" s="167" t="s">
        <v>2647</v>
      </c>
      <c r="B2197" s="168" t="s">
        <v>34</v>
      </c>
      <c r="C2197" s="169">
        <v>37.466396330000002</v>
      </c>
      <c r="D2197" s="169">
        <v>126.89748383</v>
      </c>
    </row>
    <row r="2198" spans="1:4" ht="14.4">
      <c r="A2198" s="167" t="s">
        <v>2432</v>
      </c>
      <c r="B2198" s="168" t="s">
        <v>34</v>
      </c>
      <c r="C2198" s="169">
        <v>37.457172389999997</v>
      </c>
      <c r="D2198" s="169">
        <v>126.89447783999999</v>
      </c>
    </row>
    <row r="2199" spans="1:4" ht="14.4">
      <c r="A2199" s="167" t="s">
        <v>2435</v>
      </c>
      <c r="B2199" s="168" t="s">
        <v>34</v>
      </c>
      <c r="C2199" s="169">
        <v>37.476367949999997</v>
      </c>
      <c r="D2199" s="169">
        <v>126.88083648999999</v>
      </c>
    </row>
    <row r="2200" spans="1:4" ht="14.4">
      <c r="A2200" s="167" t="s">
        <v>2434</v>
      </c>
      <c r="B2200" s="168" t="s">
        <v>34</v>
      </c>
      <c r="C2200" s="169">
        <v>37.480175019999997</v>
      </c>
      <c r="D2200" s="169">
        <v>126.87680054</v>
      </c>
    </row>
    <row r="2201" spans="1:4" ht="14.4">
      <c r="A2201" s="167" t="s">
        <v>2542</v>
      </c>
      <c r="B2201" s="168" t="s">
        <v>32</v>
      </c>
      <c r="C2201" s="169">
        <v>37.669635769999999</v>
      </c>
      <c r="D2201" s="169">
        <v>127.05970764</v>
      </c>
    </row>
    <row r="2202" spans="1:4" ht="14.4">
      <c r="A2202" s="167" t="s">
        <v>2543</v>
      </c>
      <c r="B2202" s="168" t="s">
        <v>32</v>
      </c>
      <c r="C2202" s="169">
        <v>37.65680313</v>
      </c>
      <c r="D2202" s="169">
        <v>127.0665741</v>
      </c>
    </row>
    <row r="2203" spans="1:4" ht="14.4">
      <c r="A2203" s="167" t="s">
        <v>2544</v>
      </c>
      <c r="B2203" s="168" t="s">
        <v>32</v>
      </c>
      <c r="C2203" s="169">
        <v>37.662605290000002</v>
      </c>
      <c r="D2203" s="169">
        <v>127.07557678000001</v>
      </c>
    </row>
    <row r="2204" spans="1:4" ht="14.4">
      <c r="A2204" s="167" t="s">
        <v>2215</v>
      </c>
      <c r="B2204" s="168" t="s">
        <v>32</v>
      </c>
      <c r="C2204" s="169">
        <v>37.659557339999999</v>
      </c>
      <c r="D2204" s="169">
        <v>127.07525635</v>
      </c>
    </row>
    <row r="2205" spans="1:4" ht="14.4">
      <c r="A2205" s="167" t="s">
        <v>2436</v>
      </c>
      <c r="B2205" s="168" t="s">
        <v>32</v>
      </c>
      <c r="C2205" s="169">
        <v>37.636669159999997</v>
      </c>
      <c r="D2205" s="169">
        <v>127.06969452</v>
      </c>
    </row>
    <row r="2206" spans="1:4" ht="14.4">
      <c r="A2206" s="167" t="s">
        <v>2437</v>
      </c>
      <c r="B2206" s="168" t="s">
        <v>32</v>
      </c>
      <c r="C2206" s="169">
        <v>37.632144930000003</v>
      </c>
      <c r="D2206" s="169">
        <v>127.06982422</v>
      </c>
    </row>
    <row r="2207" spans="1:4" ht="14.4">
      <c r="A2207" s="167" t="s">
        <v>2650</v>
      </c>
      <c r="B2207" s="168" t="s">
        <v>32</v>
      </c>
      <c r="C2207" s="169">
        <v>37.632843020000003</v>
      </c>
      <c r="D2207" s="169">
        <v>127.05213165000001</v>
      </c>
    </row>
    <row r="2208" spans="1:4" ht="14.4">
      <c r="A2208" s="167" t="s">
        <v>2439</v>
      </c>
      <c r="B2208" s="168" t="s">
        <v>32</v>
      </c>
      <c r="C2208" s="169">
        <v>37.629173280000003</v>
      </c>
      <c r="D2208" s="169">
        <v>127.05693054</v>
      </c>
    </row>
    <row r="2209" spans="1:4" ht="14.4">
      <c r="A2209" s="167" t="s">
        <v>2658</v>
      </c>
      <c r="B2209" s="168" t="s">
        <v>32</v>
      </c>
      <c r="C2209" s="169">
        <v>37.645843509999999</v>
      </c>
      <c r="D2209" s="169">
        <v>127.07075500000001</v>
      </c>
    </row>
    <row r="2210" spans="1:4" ht="14.4">
      <c r="A2210" s="167" t="s">
        <v>2438</v>
      </c>
      <c r="B2210" s="168" t="s">
        <v>32</v>
      </c>
      <c r="C2210" s="169">
        <v>37.670303339999997</v>
      </c>
      <c r="D2210" s="169">
        <v>127.07884215999999</v>
      </c>
    </row>
    <row r="2211" spans="1:4" ht="14.4">
      <c r="A2211" s="167" t="s">
        <v>2440</v>
      </c>
      <c r="B2211" s="168" t="s">
        <v>32</v>
      </c>
      <c r="C2211" s="169">
        <v>37.645309449999999</v>
      </c>
      <c r="D2211" s="169">
        <v>127.05744171000001</v>
      </c>
    </row>
    <row r="2212" spans="1:4" ht="14.4">
      <c r="A2212" s="167" t="s">
        <v>2216</v>
      </c>
      <c r="B2212" s="168" t="s">
        <v>32</v>
      </c>
      <c r="C2212" s="169">
        <v>37.635353090000002</v>
      </c>
      <c r="D2212" s="169">
        <v>127.0521698</v>
      </c>
    </row>
    <row r="2213" spans="1:4" ht="14.4">
      <c r="A2213" s="167" t="s">
        <v>2548</v>
      </c>
      <c r="B2213" s="168" t="s">
        <v>32</v>
      </c>
      <c r="C2213" s="169">
        <v>37.667827610000003</v>
      </c>
      <c r="D2213" s="169">
        <v>127.05683899</v>
      </c>
    </row>
    <row r="2214" spans="1:4" ht="14.4">
      <c r="A2214" s="167" t="s">
        <v>2547</v>
      </c>
      <c r="B2214" s="168" t="s">
        <v>32</v>
      </c>
      <c r="C2214" s="169">
        <v>37.662143710000002</v>
      </c>
      <c r="D2214" s="169">
        <v>127.05819701999999</v>
      </c>
    </row>
    <row r="2215" spans="1:4" ht="14.4">
      <c r="A2215" s="167" t="s">
        <v>2441</v>
      </c>
      <c r="B2215" s="168" t="s">
        <v>32</v>
      </c>
      <c r="C2215" s="169">
        <v>37.651218409999998</v>
      </c>
      <c r="D2215" s="169">
        <v>127.07674408</v>
      </c>
    </row>
    <row r="2216" spans="1:4" ht="14.4">
      <c r="A2216" s="167" t="s">
        <v>2651</v>
      </c>
      <c r="B2216" s="168" t="s">
        <v>32</v>
      </c>
      <c r="C2216" s="169">
        <v>37.644260410000001</v>
      </c>
      <c r="D2216" s="169">
        <v>127.08331299</v>
      </c>
    </row>
    <row r="2217" spans="1:4" ht="14.4">
      <c r="A2217" s="167" t="s">
        <v>2443</v>
      </c>
      <c r="B2217" s="168" t="s">
        <v>32</v>
      </c>
      <c r="C2217" s="169">
        <v>37.634410860000003</v>
      </c>
      <c r="D2217" s="169">
        <v>127.05886841</v>
      </c>
    </row>
    <row r="2218" spans="1:4" ht="14.4">
      <c r="A2218" s="167" t="s">
        <v>2446</v>
      </c>
      <c r="B2218" s="168" t="s">
        <v>32</v>
      </c>
      <c r="C2218" s="169">
        <v>37.620452880000002</v>
      </c>
      <c r="D2218" s="169">
        <v>127.05445099000001</v>
      </c>
    </row>
    <row r="2219" spans="1:4" ht="14.4">
      <c r="A2219" s="167" t="s">
        <v>2661</v>
      </c>
      <c r="B2219" s="168" t="s">
        <v>32</v>
      </c>
      <c r="C2219" s="169">
        <v>37.62533569</v>
      </c>
      <c r="D2219" s="169">
        <v>127.07019043</v>
      </c>
    </row>
    <row r="2220" spans="1:4" ht="14.4">
      <c r="A2220" s="167" t="s">
        <v>2444</v>
      </c>
      <c r="B2220" s="168" t="s">
        <v>32</v>
      </c>
      <c r="C2220" s="169">
        <v>37.647953029999996</v>
      </c>
      <c r="D2220" s="169">
        <v>127.05793762</v>
      </c>
    </row>
    <row r="2221" spans="1:4" ht="14.4">
      <c r="A2221" s="167" t="s">
        <v>2637</v>
      </c>
      <c r="B2221" s="168" t="s">
        <v>32</v>
      </c>
      <c r="C2221" s="169">
        <v>37.62741089</v>
      </c>
      <c r="D2221" s="169">
        <v>127.06214142</v>
      </c>
    </row>
    <row r="2222" spans="1:4" ht="14.4">
      <c r="A2222" s="167" t="s">
        <v>2222</v>
      </c>
      <c r="B2222" s="168" t="s">
        <v>32</v>
      </c>
      <c r="C2222" s="169">
        <v>37.653518679999998</v>
      </c>
      <c r="D2222" s="169">
        <v>127.07130432</v>
      </c>
    </row>
    <row r="2223" spans="1:4" ht="14.4">
      <c r="A2223" s="167" t="s">
        <v>2448</v>
      </c>
      <c r="B2223" s="168" t="s">
        <v>32</v>
      </c>
      <c r="C2223" s="169">
        <v>37.6396637</v>
      </c>
      <c r="D2223" s="169">
        <v>127.06041718</v>
      </c>
    </row>
    <row r="2224" spans="1:4" ht="14.4">
      <c r="A2224" s="167" t="s">
        <v>2447</v>
      </c>
      <c r="B2224" s="168" t="s">
        <v>32</v>
      </c>
      <c r="C2224" s="169">
        <v>37.651535029999998</v>
      </c>
      <c r="D2224" s="169">
        <v>127.07327271</v>
      </c>
    </row>
    <row r="2225" spans="1:4" ht="14.4">
      <c r="A2225" s="167" t="s">
        <v>2553</v>
      </c>
      <c r="B2225" s="168" t="s">
        <v>32</v>
      </c>
      <c r="C2225" s="169">
        <v>37.651496889999997</v>
      </c>
      <c r="D2225" s="169">
        <v>127.07704163</v>
      </c>
    </row>
    <row r="2226" spans="1:4" ht="14.4">
      <c r="A2226" s="167" t="s">
        <v>2814</v>
      </c>
      <c r="B2226" s="168" t="s">
        <v>32</v>
      </c>
      <c r="C2226" s="169">
        <v>37.642929080000002</v>
      </c>
      <c r="D2226" s="169">
        <v>127.05194855000001</v>
      </c>
    </row>
    <row r="2227" spans="1:4" ht="14.4">
      <c r="A2227" s="167" t="s">
        <v>2551</v>
      </c>
      <c r="B2227" s="168" t="s">
        <v>32</v>
      </c>
      <c r="C2227" s="169">
        <v>37.670997620000001</v>
      </c>
      <c r="D2227" s="169">
        <v>127.05017853</v>
      </c>
    </row>
    <row r="2228" spans="1:4" ht="14.4">
      <c r="A2228" s="167" t="s">
        <v>2450</v>
      </c>
      <c r="B2228" s="168" t="s">
        <v>32</v>
      </c>
      <c r="C2228" s="169">
        <v>37.674491879999998</v>
      </c>
      <c r="D2228" s="169">
        <v>127.05945586999999</v>
      </c>
    </row>
    <row r="2229" spans="1:4" ht="14.4">
      <c r="A2229" s="167" t="s">
        <v>2449</v>
      </c>
      <c r="B2229" s="168" t="s">
        <v>32</v>
      </c>
      <c r="C2229" s="169">
        <v>37.637939449999998</v>
      </c>
      <c r="D2229" s="169">
        <v>127.06715393</v>
      </c>
    </row>
    <row r="2230" spans="1:4" ht="14.4">
      <c r="A2230" s="167" t="s">
        <v>2640</v>
      </c>
      <c r="B2230" s="168" t="s">
        <v>32</v>
      </c>
      <c r="C2230" s="169">
        <v>37.654083249999999</v>
      </c>
      <c r="D2230" s="169">
        <v>127.07195282000001</v>
      </c>
    </row>
    <row r="2231" spans="1:4" ht="14.4">
      <c r="A2231" s="167" t="s">
        <v>2555</v>
      </c>
      <c r="B2231" s="168" t="s">
        <v>32</v>
      </c>
      <c r="C2231" s="169">
        <v>37.643043519999999</v>
      </c>
      <c r="D2231" s="169">
        <v>127.06213379</v>
      </c>
    </row>
    <row r="2232" spans="1:4" ht="14.4">
      <c r="A2232" s="167" t="s">
        <v>2665</v>
      </c>
      <c r="B2232" s="168" t="s">
        <v>32</v>
      </c>
      <c r="C2232" s="169">
        <v>37.619655610000002</v>
      </c>
      <c r="D2232" s="169">
        <v>127.08146667</v>
      </c>
    </row>
    <row r="2233" spans="1:4" ht="14.4">
      <c r="A2233" s="167" t="s">
        <v>2638</v>
      </c>
      <c r="B2233" s="168" t="s">
        <v>32</v>
      </c>
      <c r="C2233" s="169">
        <v>37.625003810000003</v>
      </c>
      <c r="D2233" s="169">
        <v>127.07301330999999</v>
      </c>
    </row>
    <row r="2234" spans="1:4" ht="14.4">
      <c r="A2234" s="167" t="s">
        <v>2451</v>
      </c>
      <c r="B2234" s="168" t="s">
        <v>32</v>
      </c>
      <c r="C2234" s="169">
        <v>37.678512570000002</v>
      </c>
      <c r="D2234" s="169">
        <v>127.05174255</v>
      </c>
    </row>
    <row r="2235" spans="1:4" ht="14.4">
      <c r="A2235" s="167" t="s">
        <v>2554</v>
      </c>
      <c r="B2235" s="168" t="s">
        <v>32</v>
      </c>
      <c r="C2235" s="169">
        <v>37.666740419999996</v>
      </c>
      <c r="D2235" s="169">
        <v>127.06388855</v>
      </c>
    </row>
    <row r="2236" spans="1:4" ht="14.4">
      <c r="A2236" s="167" t="s">
        <v>2452</v>
      </c>
      <c r="B2236" s="168" t="s">
        <v>32</v>
      </c>
      <c r="C2236" s="169">
        <v>37.628120420000002</v>
      </c>
      <c r="D2236" s="169">
        <v>127.08548737</v>
      </c>
    </row>
    <row r="2237" spans="1:4" ht="14.4">
      <c r="A2237" s="167" t="s">
        <v>2653</v>
      </c>
      <c r="B2237" s="168" t="s">
        <v>32</v>
      </c>
      <c r="C2237" s="169">
        <v>37.630004880000001</v>
      </c>
      <c r="D2237" s="169">
        <v>127.0440979</v>
      </c>
    </row>
    <row r="2238" spans="1:4" ht="14.4">
      <c r="A2238" s="167" t="s">
        <v>2662</v>
      </c>
      <c r="B2238" s="168" t="s">
        <v>32</v>
      </c>
      <c r="C2238" s="169">
        <v>37.620990749999997</v>
      </c>
      <c r="D2238" s="169">
        <v>127.07875061</v>
      </c>
    </row>
    <row r="2239" spans="1:4" ht="14.4">
      <c r="A2239" s="167" t="s">
        <v>2556</v>
      </c>
      <c r="B2239" s="168" t="s">
        <v>33</v>
      </c>
      <c r="C2239" s="169">
        <v>37.646018980000001</v>
      </c>
      <c r="D2239" s="169">
        <v>127.03527069</v>
      </c>
    </row>
    <row r="2240" spans="1:4" ht="14.4">
      <c r="A2240" s="167" t="s">
        <v>2559</v>
      </c>
      <c r="B2240" s="168" t="s">
        <v>33</v>
      </c>
      <c r="C2240" s="169">
        <v>37.691013339999998</v>
      </c>
      <c r="D2240" s="169">
        <v>127.04916382</v>
      </c>
    </row>
    <row r="2241" spans="1:4" ht="14.4">
      <c r="A2241" s="167" t="s">
        <v>2456</v>
      </c>
      <c r="B2241" s="168" t="s">
        <v>33</v>
      </c>
      <c r="C2241" s="169">
        <v>37.66252136</v>
      </c>
      <c r="D2241" s="169">
        <v>127.04270935</v>
      </c>
    </row>
    <row r="2242" spans="1:4" ht="14.4">
      <c r="A2242" s="167" t="s">
        <v>2454</v>
      </c>
      <c r="B2242" s="168" t="s">
        <v>33</v>
      </c>
      <c r="C2242" s="169">
        <v>37.640510560000003</v>
      </c>
      <c r="D2242" s="169">
        <v>127.04082489</v>
      </c>
    </row>
    <row r="2243" spans="1:4" ht="14.4">
      <c r="A2243" s="167" t="s">
        <v>2455</v>
      </c>
      <c r="B2243" s="168" t="s">
        <v>33</v>
      </c>
      <c r="C2243" s="169">
        <v>37.653736109999997</v>
      </c>
      <c r="D2243" s="169">
        <v>127.04929352000001</v>
      </c>
    </row>
    <row r="2244" spans="1:4" ht="14.4">
      <c r="A2244" s="167" t="s">
        <v>2458</v>
      </c>
      <c r="B2244" s="168" t="s">
        <v>33</v>
      </c>
      <c r="C2244" s="169">
        <v>37.66927338</v>
      </c>
      <c r="D2244" s="169">
        <v>127.03243256</v>
      </c>
    </row>
    <row r="2245" spans="1:4" ht="14.4">
      <c r="A2245" s="167" t="s">
        <v>2563</v>
      </c>
      <c r="B2245" s="168" t="s">
        <v>33</v>
      </c>
      <c r="C2245" s="169">
        <v>37.633426669999999</v>
      </c>
      <c r="D2245" s="169">
        <v>127.04116058</v>
      </c>
    </row>
    <row r="2246" spans="1:4" ht="14.4">
      <c r="A2246" s="167" t="s">
        <v>2562</v>
      </c>
      <c r="B2246" s="168" t="s">
        <v>33</v>
      </c>
      <c r="C2246" s="169">
        <v>37.661735530000001</v>
      </c>
      <c r="D2246" s="169">
        <v>127.02812195</v>
      </c>
    </row>
    <row r="2247" spans="1:4" ht="14.4">
      <c r="A2247" s="167" t="s">
        <v>2565</v>
      </c>
      <c r="B2247" s="168" t="s">
        <v>33</v>
      </c>
      <c r="C2247" s="169">
        <v>37.659996030000002</v>
      </c>
      <c r="D2247" s="169">
        <v>127.05127716</v>
      </c>
    </row>
    <row r="2248" spans="1:4" ht="14.4">
      <c r="A2248" s="167" t="s">
        <v>2663</v>
      </c>
      <c r="B2248" s="168" t="s">
        <v>33</v>
      </c>
      <c r="C2248" s="169">
        <v>37.679847719999998</v>
      </c>
      <c r="D2248" s="169">
        <v>127.05038451999999</v>
      </c>
    </row>
    <row r="2249" spans="1:4" ht="14.4">
      <c r="A2249" s="167" t="s">
        <v>2656</v>
      </c>
      <c r="B2249" s="168" t="s">
        <v>33</v>
      </c>
      <c r="C2249" s="169">
        <v>37.658546450000003</v>
      </c>
      <c r="D2249" s="169">
        <v>127.02767944</v>
      </c>
    </row>
    <row r="2250" spans="1:4" ht="14.4">
      <c r="A2250" s="167" t="s">
        <v>2459</v>
      </c>
      <c r="B2250" s="168" t="s">
        <v>33</v>
      </c>
      <c r="C2250" s="169">
        <v>37.652507780000001</v>
      </c>
      <c r="D2250" s="169">
        <v>127.05227661000001</v>
      </c>
    </row>
    <row r="2251" spans="1:4" ht="14.4">
      <c r="A2251" s="167" t="s">
        <v>2461</v>
      </c>
      <c r="B2251" s="168" t="s">
        <v>361</v>
      </c>
      <c r="C2251" s="169">
        <v>37.592864990000002</v>
      </c>
      <c r="D2251" s="169">
        <v>127.06555939</v>
      </c>
    </row>
    <row r="2252" spans="1:4" ht="14.4">
      <c r="A2252" s="167" t="s">
        <v>2460</v>
      </c>
      <c r="B2252" s="168" t="s">
        <v>361</v>
      </c>
      <c r="C2252" s="169">
        <v>37.593837739999998</v>
      </c>
      <c r="D2252" s="169">
        <v>127.06781769</v>
      </c>
    </row>
    <row r="2253" spans="1:4" ht="14.4">
      <c r="A2253" s="167" t="s">
        <v>2462</v>
      </c>
      <c r="B2253" s="168" t="s">
        <v>361</v>
      </c>
      <c r="C2253" s="169">
        <v>37.594364169999999</v>
      </c>
      <c r="D2253" s="169">
        <v>127.06459808</v>
      </c>
    </row>
    <row r="2254" spans="1:4" ht="14.4">
      <c r="A2254" s="167" t="s">
        <v>2466</v>
      </c>
      <c r="B2254" s="168" t="s">
        <v>361</v>
      </c>
      <c r="C2254" s="169">
        <v>37.563240049999997</v>
      </c>
      <c r="D2254" s="169">
        <v>127.05799103</v>
      </c>
    </row>
    <row r="2255" spans="1:4" ht="14.4">
      <c r="A2255" s="167" t="s">
        <v>2467</v>
      </c>
      <c r="B2255" s="168" t="s">
        <v>361</v>
      </c>
      <c r="C2255" s="169">
        <v>37.577396389999997</v>
      </c>
      <c r="D2255" s="169">
        <v>127.07185364</v>
      </c>
    </row>
    <row r="2256" spans="1:4" ht="14.4">
      <c r="A2256" s="167" t="s">
        <v>2568</v>
      </c>
      <c r="B2256" s="168" t="s">
        <v>361</v>
      </c>
      <c r="C2256" s="169">
        <v>37.567691799999999</v>
      </c>
      <c r="D2256" s="169">
        <v>127.05789185</v>
      </c>
    </row>
    <row r="2257" spans="1:4" ht="14.4">
      <c r="A2257" s="167" t="s">
        <v>2566</v>
      </c>
      <c r="B2257" s="168" t="s">
        <v>361</v>
      </c>
      <c r="C2257" s="169">
        <v>37.579586030000002</v>
      </c>
      <c r="D2257" s="169">
        <v>127.03024292000001</v>
      </c>
    </row>
    <row r="2258" spans="1:4" ht="14.4">
      <c r="A2258" s="167" t="s">
        <v>2469</v>
      </c>
      <c r="B2258" s="168" t="s">
        <v>361</v>
      </c>
      <c r="C2258" s="169">
        <v>37.591396330000002</v>
      </c>
      <c r="D2258" s="169">
        <v>127.04029846</v>
      </c>
    </row>
    <row r="2259" spans="1:4" ht="14.4">
      <c r="A2259" s="167" t="s">
        <v>2471</v>
      </c>
      <c r="B2259" s="168" t="s">
        <v>361</v>
      </c>
      <c r="C2259" s="169">
        <v>37.583923339999998</v>
      </c>
      <c r="D2259" s="169">
        <v>127.06827545</v>
      </c>
    </row>
    <row r="2260" spans="1:4" ht="14.4">
      <c r="A2260" s="167" t="s">
        <v>2569</v>
      </c>
      <c r="B2260" s="168" t="s">
        <v>361</v>
      </c>
      <c r="C2260" s="169">
        <v>37.604602810000003</v>
      </c>
      <c r="D2260" s="169">
        <v>127.06692504999999</v>
      </c>
    </row>
    <row r="2261" spans="1:4" ht="14.4">
      <c r="A2261" s="167" t="s">
        <v>2472</v>
      </c>
      <c r="B2261" s="168" t="s">
        <v>361</v>
      </c>
      <c r="C2261" s="169">
        <v>37.590873719999998</v>
      </c>
      <c r="D2261" s="169">
        <v>127.06536102</v>
      </c>
    </row>
    <row r="2262" spans="1:4" ht="14.4">
      <c r="A2262" s="167" t="s">
        <v>2474</v>
      </c>
      <c r="B2262" s="168" t="s">
        <v>361</v>
      </c>
      <c r="C2262" s="169">
        <v>37.57130051</v>
      </c>
      <c r="D2262" s="169">
        <v>127.03362274</v>
      </c>
    </row>
    <row r="2263" spans="1:4" ht="14.4">
      <c r="A2263" s="167" t="s">
        <v>2477</v>
      </c>
      <c r="B2263" s="168" t="s">
        <v>361</v>
      </c>
      <c r="C2263" s="169">
        <v>37.570148469999999</v>
      </c>
      <c r="D2263" s="169">
        <v>127.02992249</v>
      </c>
    </row>
    <row r="2264" spans="1:4" ht="14.4">
      <c r="A2264" s="167" t="s">
        <v>2476</v>
      </c>
      <c r="B2264" s="168" t="s">
        <v>361</v>
      </c>
      <c r="C2264" s="169">
        <v>37.578468319999999</v>
      </c>
      <c r="D2264" s="169">
        <v>127.06689453</v>
      </c>
    </row>
    <row r="2265" spans="1:4" ht="14.4">
      <c r="A2265" s="167" t="s">
        <v>2478</v>
      </c>
      <c r="B2265" s="168" t="s">
        <v>361</v>
      </c>
      <c r="C2265" s="169">
        <v>37.589450839999998</v>
      </c>
      <c r="D2265" s="169">
        <v>127.05956268</v>
      </c>
    </row>
    <row r="2266" spans="1:4" ht="14.4">
      <c r="A2266" s="167" t="s">
        <v>2483</v>
      </c>
      <c r="B2266" s="168" t="s">
        <v>12</v>
      </c>
      <c r="C2266" s="169">
        <v>37.505432130000003</v>
      </c>
      <c r="D2266" s="169">
        <v>126.94151306000001</v>
      </c>
    </row>
    <row r="2267" spans="1:4" ht="14.4">
      <c r="A2267" s="167" t="s">
        <v>2641</v>
      </c>
      <c r="B2267" s="168" t="s">
        <v>12</v>
      </c>
      <c r="C2267" s="169">
        <v>37.511203770000002</v>
      </c>
      <c r="D2267" s="169">
        <v>126.96128082</v>
      </c>
    </row>
    <row r="2268" spans="1:4" ht="14.4">
      <c r="A2268" s="167" t="s">
        <v>2642</v>
      </c>
      <c r="B2268" s="168" t="s">
        <v>12</v>
      </c>
      <c r="C2268" s="169">
        <v>37.506805419999999</v>
      </c>
      <c r="D2268" s="169">
        <v>126.92850494</v>
      </c>
    </row>
    <row r="2269" spans="1:4" ht="14.4">
      <c r="A2269" s="167" t="s">
        <v>2570</v>
      </c>
      <c r="B2269" s="168" t="s">
        <v>12</v>
      </c>
      <c r="C2269" s="169">
        <v>37.507858280000001</v>
      </c>
      <c r="D2269" s="169">
        <v>126.94713593</v>
      </c>
    </row>
    <row r="2270" spans="1:4" ht="14.4">
      <c r="A2270" s="167" t="s">
        <v>2644</v>
      </c>
      <c r="B2270" s="168" t="s">
        <v>12</v>
      </c>
      <c r="C2270" s="169">
        <v>37.48548126</v>
      </c>
      <c r="D2270" s="169">
        <v>126.90364838000001</v>
      </c>
    </row>
    <row r="2271" spans="1:4" ht="14.4">
      <c r="A2271" s="167" t="s">
        <v>2648</v>
      </c>
      <c r="B2271" s="168" t="s">
        <v>12</v>
      </c>
      <c r="C2271" s="169">
        <v>37.498455049999997</v>
      </c>
      <c r="D2271" s="169">
        <v>126.92797852</v>
      </c>
    </row>
    <row r="2272" spans="1:4" ht="14.4">
      <c r="A2272" s="167" t="s">
        <v>2671</v>
      </c>
      <c r="B2272" s="168" t="s">
        <v>12</v>
      </c>
      <c r="C2272" s="169">
        <v>37.491577149999998</v>
      </c>
      <c r="D2272" s="169">
        <v>126.90881348000001</v>
      </c>
    </row>
    <row r="2273" spans="1:4" ht="14.4">
      <c r="A2273" s="167" t="s">
        <v>2673</v>
      </c>
      <c r="B2273" s="168" t="s">
        <v>12</v>
      </c>
      <c r="C2273" s="169">
        <v>37.504444120000002</v>
      </c>
      <c r="D2273" s="169">
        <v>126.95025635</v>
      </c>
    </row>
    <row r="2274" spans="1:4" ht="14.4">
      <c r="A2274" s="167" t="s">
        <v>2486</v>
      </c>
      <c r="B2274" s="168" t="s">
        <v>12</v>
      </c>
      <c r="C2274" s="169">
        <v>37.512626650000001</v>
      </c>
      <c r="D2274" s="169">
        <v>126.92741393999999</v>
      </c>
    </row>
    <row r="2275" spans="1:4" ht="14.4">
      <c r="A2275" s="167" t="s">
        <v>2221</v>
      </c>
      <c r="B2275" s="168" t="s">
        <v>10</v>
      </c>
      <c r="C2275" s="169">
        <v>37.545852660000001</v>
      </c>
      <c r="D2275" s="169">
        <v>126.95259857000001</v>
      </c>
    </row>
    <row r="2276" spans="1:4" ht="14.4">
      <c r="A2276" s="167" t="s">
        <v>2487</v>
      </c>
      <c r="B2276" s="168" t="s">
        <v>10</v>
      </c>
      <c r="C2276" s="169">
        <v>37.547378539999997</v>
      </c>
      <c r="D2276" s="169">
        <v>126.93163300000001</v>
      </c>
    </row>
    <row r="2277" spans="1:4" ht="14.4">
      <c r="A2277" s="167" t="s">
        <v>2695</v>
      </c>
      <c r="B2277" s="168" t="s">
        <v>10</v>
      </c>
      <c r="C2277" s="169">
        <v>37.557308200000001</v>
      </c>
      <c r="D2277" s="169">
        <v>126.91885376</v>
      </c>
    </row>
    <row r="2278" spans="1:4" ht="14.4">
      <c r="A2278" s="167" t="s">
        <v>2488</v>
      </c>
      <c r="B2278" s="168" t="s">
        <v>10</v>
      </c>
      <c r="C2278" s="169">
        <v>37.556659699999997</v>
      </c>
      <c r="D2278" s="169">
        <v>126.91986847</v>
      </c>
    </row>
    <row r="2279" spans="1:4" ht="14.4">
      <c r="A2279" s="167" t="s">
        <v>2490</v>
      </c>
      <c r="B2279" s="168" t="s">
        <v>10</v>
      </c>
      <c r="C2279" s="169">
        <v>37.569492339999996</v>
      </c>
      <c r="D2279" s="169">
        <v>126.91184235</v>
      </c>
    </row>
    <row r="2280" spans="1:4" ht="14.4">
      <c r="A2280" s="167" t="s">
        <v>2694</v>
      </c>
      <c r="B2280" s="168" t="s">
        <v>10</v>
      </c>
      <c r="C2280" s="169">
        <v>37.548301700000003</v>
      </c>
      <c r="D2280" s="169">
        <v>126.91671753</v>
      </c>
    </row>
    <row r="2281" spans="1:4" ht="14.4">
      <c r="A2281" s="167" t="s">
        <v>2489</v>
      </c>
      <c r="B2281" s="168" t="s">
        <v>10</v>
      </c>
      <c r="C2281" s="169">
        <v>37.583320620000002</v>
      </c>
      <c r="D2281" s="169">
        <v>126.88156128</v>
      </c>
    </row>
    <row r="2282" spans="1:4" ht="14.4">
      <c r="A2282" s="167" t="s">
        <v>2574</v>
      </c>
      <c r="B2282" s="168" t="s">
        <v>10</v>
      </c>
      <c r="C2282" s="169">
        <v>37.564155579999998</v>
      </c>
      <c r="D2282" s="169">
        <v>126.90814972</v>
      </c>
    </row>
    <row r="2283" spans="1:4" ht="14.4">
      <c r="A2283" s="167" t="s">
        <v>2681</v>
      </c>
      <c r="B2283" s="168" t="s">
        <v>10</v>
      </c>
      <c r="C2283" s="169">
        <v>37.577304839999996</v>
      </c>
      <c r="D2283" s="169">
        <v>126.89018249999999</v>
      </c>
    </row>
    <row r="2284" spans="1:4" ht="14.4">
      <c r="A2284" s="167" t="s">
        <v>2690</v>
      </c>
      <c r="B2284" s="168" t="s">
        <v>10</v>
      </c>
      <c r="C2284" s="169">
        <v>37.550067900000002</v>
      </c>
      <c r="D2284" s="169">
        <v>126.90480042</v>
      </c>
    </row>
    <row r="2285" spans="1:4" ht="14.4">
      <c r="A2285" s="167" t="s">
        <v>2492</v>
      </c>
      <c r="B2285" s="168" t="s">
        <v>10</v>
      </c>
      <c r="C2285" s="169">
        <v>37.55557632</v>
      </c>
      <c r="D2285" s="169">
        <v>126.89688873</v>
      </c>
    </row>
    <row r="2286" spans="1:4" ht="14.4">
      <c r="A2286" s="167" t="s">
        <v>2493</v>
      </c>
      <c r="B2286" s="168" t="s">
        <v>10</v>
      </c>
      <c r="C2286" s="169">
        <v>37.581199650000002</v>
      </c>
      <c r="D2286" s="169">
        <v>126.88957977</v>
      </c>
    </row>
    <row r="2287" spans="1:4" ht="14.4">
      <c r="A2287" s="167" t="s">
        <v>2666</v>
      </c>
      <c r="B2287" s="168" t="s">
        <v>10</v>
      </c>
      <c r="C2287" s="169">
        <v>37.549854279999998</v>
      </c>
      <c r="D2287" s="169">
        <v>126.93203735</v>
      </c>
    </row>
    <row r="2288" spans="1:4" ht="14.4">
      <c r="A2288" s="167" t="s">
        <v>2226</v>
      </c>
      <c r="B2288" s="168" t="s">
        <v>10</v>
      </c>
      <c r="C2288" s="169">
        <v>37.550159450000002</v>
      </c>
      <c r="D2288" s="169">
        <v>126.96052551</v>
      </c>
    </row>
    <row r="2289" spans="1:4" ht="14.4">
      <c r="A2289" s="167" t="s">
        <v>2495</v>
      </c>
      <c r="B2289" s="168" t="s">
        <v>10</v>
      </c>
      <c r="C2289" s="169">
        <v>37.545684809999997</v>
      </c>
      <c r="D2289" s="169">
        <v>126.94676971</v>
      </c>
    </row>
    <row r="2290" spans="1:4" ht="14.4">
      <c r="A2290" s="167" t="s">
        <v>2496</v>
      </c>
      <c r="B2290" s="168" t="s">
        <v>10</v>
      </c>
      <c r="C2290" s="169">
        <v>37.57892227</v>
      </c>
      <c r="D2290" s="169">
        <v>126.882164</v>
      </c>
    </row>
    <row r="2291" spans="1:4" ht="14.4">
      <c r="A2291" s="167" t="s">
        <v>2494</v>
      </c>
      <c r="B2291" s="168" t="s">
        <v>10</v>
      </c>
      <c r="C2291" s="169">
        <v>37.551528930000003</v>
      </c>
      <c r="D2291" s="169">
        <v>126.94669342</v>
      </c>
    </row>
    <row r="2292" spans="1:4" ht="14.4">
      <c r="A2292" s="167" t="s">
        <v>2497</v>
      </c>
      <c r="B2292" s="168" t="s">
        <v>10</v>
      </c>
      <c r="C2292" s="169">
        <v>37.563037870000002</v>
      </c>
      <c r="D2292" s="169">
        <v>126.92143249999999</v>
      </c>
    </row>
    <row r="2293" spans="1:4" ht="14.4">
      <c r="A2293" s="167" t="s">
        <v>2678</v>
      </c>
      <c r="B2293" s="168" t="s">
        <v>10</v>
      </c>
      <c r="C2293" s="169">
        <v>37.548919679999997</v>
      </c>
      <c r="D2293" s="169">
        <v>126.95951843</v>
      </c>
    </row>
    <row r="2294" spans="1:4" ht="14.4">
      <c r="A2294" s="167" t="s">
        <v>2667</v>
      </c>
      <c r="B2294" s="168" t="s">
        <v>10</v>
      </c>
      <c r="C2294" s="169">
        <v>37.576492309999999</v>
      </c>
      <c r="D2294" s="169">
        <v>126.89867400999999</v>
      </c>
    </row>
    <row r="2295" spans="1:4" ht="14.4">
      <c r="A2295" s="167" t="s">
        <v>2498</v>
      </c>
      <c r="B2295" s="168" t="s">
        <v>10</v>
      </c>
      <c r="C2295" s="169">
        <v>37.568969729999999</v>
      </c>
      <c r="D2295" s="169">
        <v>126.90779877</v>
      </c>
    </row>
    <row r="2296" spans="1:4" ht="14.4">
      <c r="A2296" s="167" t="s">
        <v>2499</v>
      </c>
      <c r="B2296" s="168" t="s">
        <v>10</v>
      </c>
      <c r="C2296" s="169">
        <v>37.552352910000003</v>
      </c>
      <c r="D2296" s="169">
        <v>126.95147704999999</v>
      </c>
    </row>
    <row r="2297" spans="1:4" ht="14.4">
      <c r="A2297" s="167" t="s">
        <v>2682</v>
      </c>
      <c r="B2297" s="168" t="s">
        <v>255</v>
      </c>
      <c r="C2297" s="169">
        <v>37.601696009999998</v>
      </c>
      <c r="D2297" s="169">
        <v>126.94916533999999</v>
      </c>
    </row>
    <row r="2298" spans="1:4" ht="14.4">
      <c r="A2298" s="167" t="s">
        <v>2227</v>
      </c>
      <c r="B2298" s="168" t="s">
        <v>255</v>
      </c>
      <c r="C2298" s="169">
        <v>37.575191500000003</v>
      </c>
      <c r="D2298" s="169">
        <v>126.91768646</v>
      </c>
    </row>
    <row r="2299" spans="1:4" ht="14.4">
      <c r="A2299" s="167" t="s">
        <v>2580</v>
      </c>
      <c r="B2299" s="168" t="s">
        <v>255</v>
      </c>
      <c r="C2299" s="169">
        <v>37.575401309999997</v>
      </c>
      <c r="D2299" s="169">
        <v>126.93544006</v>
      </c>
    </row>
    <row r="2300" spans="1:4" ht="14.4">
      <c r="A2300" s="167" t="s">
        <v>2816</v>
      </c>
      <c r="B2300" s="168" t="s">
        <v>37</v>
      </c>
      <c r="C2300" s="169">
        <v>37.471717830000003</v>
      </c>
      <c r="D2300" s="169">
        <v>127.03888702</v>
      </c>
    </row>
    <row r="2301" spans="1:4" ht="14.4">
      <c r="A2301" s="167" t="s">
        <v>2691</v>
      </c>
      <c r="B2301" s="168" t="s">
        <v>37</v>
      </c>
      <c r="C2301" s="169">
        <v>37.483394619999999</v>
      </c>
      <c r="D2301" s="169">
        <v>127.00736237</v>
      </c>
    </row>
    <row r="2302" spans="1:4" ht="14.4">
      <c r="A2302" s="167" t="s">
        <v>2668</v>
      </c>
      <c r="B2302" s="168" t="s">
        <v>37</v>
      </c>
      <c r="C2302" s="169">
        <v>37.498016360000001</v>
      </c>
      <c r="D2302" s="169">
        <v>127.02222442999999</v>
      </c>
    </row>
    <row r="2303" spans="1:4" ht="14.4">
      <c r="A2303" s="167" t="s">
        <v>2669</v>
      </c>
      <c r="B2303" s="168" t="s">
        <v>37</v>
      </c>
      <c r="C2303" s="169">
        <v>37.501506810000002</v>
      </c>
      <c r="D2303" s="169">
        <v>127.003479</v>
      </c>
    </row>
    <row r="2304" spans="1:4" ht="14.4">
      <c r="A2304" s="167" t="s">
        <v>2581</v>
      </c>
      <c r="B2304" s="168" t="s">
        <v>37</v>
      </c>
      <c r="C2304" s="169">
        <v>37.50723267</v>
      </c>
      <c r="D2304" s="169">
        <v>127.00945282000001</v>
      </c>
    </row>
    <row r="2305" spans="1:4" ht="14.4">
      <c r="A2305" s="167" t="s">
        <v>2502</v>
      </c>
      <c r="B2305" s="168" t="s">
        <v>37</v>
      </c>
      <c r="C2305" s="169">
        <v>37.457225800000003</v>
      </c>
      <c r="D2305" s="169">
        <v>127.05900574</v>
      </c>
    </row>
    <row r="2306" spans="1:4" ht="14.4">
      <c r="A2306" s="167" t="s">
        <v>2368</v>
      </c>
      <c r="B2306" s="168" t="s">
        <v>37</v>
      </c>
      <c r="C2306" s="169">
        <v>37.461555480000001</v>
      </c>
      <c r="D2306" s="169">
        <v>127.04995728</v>
      </c>
    </row>
    <row r="2307" spans="1:4" ht="14.4">
      <c r="A2307" s="167" t="s">
        <v>2367</v>
      </c>
      <c r="B2307" s="168" t="s">
        <v>37</v>
      </c>
      <c r="C2307" s="169">
        <v>37.503204349999997</v>
      </c>
      <c r="D2307" s="169">
        <v>127.00653076</v>
      </c>
    </row>
    <row r="2308" spans="1:4" ht="14.4">
      <c r="A2308" s="167" t="s">
        <v>2693</v>
      </c>
      <c r="B2308" s="168" t="s">
        <v>37</v>
      </c>
      <c r="C2308" s="169">
        <v>37.499797819999998</v>
      </c>
      <c r="D2308" s="169">
        <v>126.99646758999999</v>
      </c>
    </row>
    <row r="2309" spans="1:4" ht="14.4">
      <c r="A2309" s="167" t="s">
        <v>2582</v>
      </c>
      <c r="B2309" s="168" t="s">
        <v>37</v>
      </c>
      <c r="C2309" s="169">
        <v>37.459167479999998</v>
      </c>
      <c r="D2309" s="169">
        <v>127.05544281</v>
      </c>
    </row>
    <row r="2310" spans="1:4" ht="14.4">
      <c r="A2310" s="167" t="s">
        <v>2688</v>
      </c>
      <c r="B2310" s="168" t="s">
        <v>37</v>
      </c>
      <c r="C2310" s="169">
        <v>37.483890529999996</v>
      </c>
      <c r="D2310" s="169">
        <v>127.02905273</v>
      </c>
    </row>
    <row r="2311" spans="1:4" ht="14.4">
      <c r="A2311" s="167" t="s">
        <v>2373</v>
      </c>
      <c r="B2311" s="168" t="s">
        <v>37</v>
      </c>
      <c r="C2311" s="169">
        <v>37.503658289999997</v>
      </c>
      <c r="D2311" s="169">
        <v>127.0059433</v>
      </c>
    </row>
    <row r="2312" spans="1:4" ht="14.4">
      <c r="A2312" s="167" t="s">
        <v>2674</v>
      </c>
      <c r="B2312" s="168" t="s">
        <v>37</v>
      </c>
      <c r="C2312" s="169">
        <v>37.470397949999999</v>
      </c>
      <c r="D2312" s="169">
        <v>127.0424118</v>
      </c>
    </row>
    <row r="2313" spans="1:4" ht="14.4">
      <c r="A2313" s="167" t="s">
        <v>2376</v>
      </c>
      <c r="B2313" s="168" t="s">
        <v>37</v>
      </c>
      <c r="C2313" s="169">
        <v>37.48116684</v>
      </c>
      <c r="D2313" s="169">
        <v>126.99758911000001</v>
      </c>
    </row>
    <row r="2314" spans="1:4" ht="14.4">
      <c r="A2314" s="167" t="s">
        <v>2583</v>
      </c>
      <c r="B2314" s="168" t="s">
        <v>37</v>
      </c>
      <c r="C2314" s="169">
        <v>37.465484619999998</v>
      </c>
      <c r="D2314" s="169">
        <v>127.0218277</v>
      </c>
    </row>
    <row r="2315" spans="1:4" ht="14.4">
      <c r="A2315" s="167" t="s">
        <v>2823</v>
      </c>
      <c r="B2315" s="168" t="s">
        <v>37</v>
      </c>
      <c r="C2315" s="169">
        <v>37.479011540000002</v>
      </c>
      <c r="D2315" s="169">
        <v>127.04144287</v>
      </c>
    </row>
    <row r="2316" spans="1:4" ht="14.4">
      <c r="A2316" s="167" t="s">
        <v>2822</v>
      </c>
      <c r="B2316" s="168" t="s">
        <v>37</v>
      </c>
      <c r="C2316" s="169">
        <v>37.454299929999998</v>
      </c>
      <c r="D2316" s="169">
        <v>127.04283142</v>
      </c>
    </row>
    <row r="2317" spans="1:4" ht="14.4">
      <c r="A2317" s="167" t="s">
        <v>2675</v>
      </c>
      <c r="B2317" s="168" t="s">
        <v>37</v>
      </c>
      <c r="C2317" s="169">
        <v>37.451999659999998</v>
      </c>
      <c r="D2317" s="169">
        <v>127.05391693</v>
      </c>
    </row>
    <row r="2318" spans="1:4" ht="14.4">
      <c r="A2318" s="167" t="s">
        <v>2687</v>
      </c>
      <c r="B2318" s="168" t="s">
        <v>37</v>
      </c>
      <c r="C2318" s="169">
        <v>37.502094270000001</v>
      </c>
      <c r="D2318" s="169">
        <v>126.99147034000001</v>
      </c>
    </row>
    <row r="2319" spans="1:4" ht="14.4">
      <c r="A2319" s="167" t="s">
        <v>2824</v>
      </c>
      <c r="B2319" s="168" t="s">
        <v>37</v>
      </c>
      <c r="C2319" s="169">
        <v>37.492889400000003</v>
      </c>
      <c r="D2319" s="169">
        <v>127.0026474</v>
      </c>
    </row>
    <row r="2320" spans="1:4" ht="14.4">
      <c r="A2320" s="167" t="s">
        <v>2585</v>
      </c>
      <c r="B2320" s="168" t="s">
        <v>37</v>
      </c>
      <c r="C2320" s="169">
        <v>37.485736850000002</v>
      </c>
      <c r="D2320" s="169">
        <v>127.03315735</v>
      </c>
    </row>
    <row r="2321" spans="1:4" ht="14.4">
      <c r="A2321" s="167" t="s">
        <v>2586</v>
      </c>
      <c r="B2321" s="168" t="s">
        <v>37</v>
      </c>
      <c r="C2321" s="169">
        <v>37.50749588</v>
      </c>
      <c r="D2321" s="169">
        <v>127.00018310999999</v>
      </c>
    </row>
    <row r="2322" spans="1:4" ht="14.4">
      <c r="A2322" s="167" t="s">
        <v>2588</v>
      </c>
      <c r="B2322" s="168" t="s">
        <v>17</v>
      </c>
      <c r="C2322" s="169">
        <v>37.54655838</v>
      </c>
      <c r="D2322" s="169">
        <v>127.04998779</v>
      </c>
    </row>
    <row r="2323" spans="1:4" ht="14.4">
      <c r="A2323" s="167" t="s">
        <v>2587</v>
      </c>
      <c r="B2323" s="168" t="s">
        <v>17</v>
      </c>
      <c r="C2323" s="169">
        <v>37.548244480000001</v>
      </c>
      <c r="D2323" s="169">
        <v>127.05957794</v>
      </c>
    </row>
    <row r="2324" spans="1:4" ht="14.4">
      <c r="A2324" s="167" t="s">
        <v>2825</v>
      </c>
      <c r="B2324" s="168" t="s">
        <v>17</v>
      </c>
      <c r="C2324" s="169">
        <v>37.554012299999997</v>
      </c>
      <c r="D2324" s="169">
        <v>127.04154968</v>
      </c>
    </row>
    <row r="2325" spans="1:4" ht="14.4">
      <c r="A2325" s="167" t="s">
        <v>2828</v>
      </c>
      <c r="B2325" s="168" t="s">
        <v>17</v>
      </c>
      <c r="C2325" s="169">
        <v>37.555072780000003</v>
      </c>
      <c r="D2325" s="169">
        <v>127.01988983</v>
      </c>
    </row>
    <row r="2326" spans="1:4" ht="14.4">
      <c r="A2326" s="167" t="s">
        <v>2826</v>
      </c>
      <c r="B2326" s="168" t="s">
        <v>17</v>
      </c>
      <c r="C2326" s="169">
        <v>37.558620449999999</v>
      </c>
      <c r="D2326" s="169">
        <v>127.03435516</v>
      </c>
    </row>
    <row r="2327" spans="1:4" ht="14.4">
      <c r="A2327" s="167" t="s">
        <v>2829</v>
      </c>
      <c r="B2327" s="168" t="s">
        <v>17</v>
      </c>
      <c r="C2327" s="169">
        <v>37.551414489999999</v>
      </c>
      <c r="D2327" s="169">
        <v>127.04475403000001</v>
      </c>
    </row>
    <row r="2328" spans="1:4" ht="14.4">
      <c r="A2328" s="167" t="s">
        <v>2831</v>
      </c>
      <c r="B2328" s="168" t="s">
        <v>17</v>
      </c>
      <c r="C2328" s="169">
        <v>37.54127502</v>
      </c>
      <c r="D2328" s="169">
        <v>127.04849243</v>
      </c>
    </row>
    <row r="2329" spans="1:4" ht="14.4">
      <c r="A2329" s="167" t="s">
        <v>2832</v>
      </c>
      <c r="B2329" s="168" t="s">
        <v>17</v>
      </c>
      <c r="C2329" s="169">
        <v>37.543323520000001</v>
      </c>
      <c r="D2329" s="169">
        <v>127.05971527</v>
      </c>
    </row>
    <row r="2330" spans="1:4" ht="14.4">
      <c r="A2330" s="167" t="s">
        <v>2830</v>
      </c>
      <c r="B2330" s="168" t="s">
        <v>26</v>
      </c>
      <c r="C2330" s="169">
        <v>37.617454530000003</v>
      </c>
      <c r="D2330" s="169">
        <v>127.04844666</v>
      </c>
    </row>
    <row r="2331" spans="1:4" ht="14.4">
      <c r="A2331" s="167" t="s">
        <v>2680</v>
      </c>
      <c r="B2331" s="168" t="s">
        <v>26</v>
      </c>
      <c r="C2331" s="169">
        <v>37.611312869999999</v>
      </c>
      <c r="D2331" s="169">
        <v>127.05759430000001</v>
      </c>
    </row>
    <row r="2332" spans="1:4" ht="14.4">
      <c r="A2332" s="167" t="s">
        <v>2833</v>
      </c>
      <c r="B2332" s="168" t="s">
        <v>26</v>
      </c>
      <c r="C2332" s="169">
        <v>37.60623932</v>
      </c>
      <c r="D2332" s="169">
        <v>127.03466034</v>
      </c>
    </row>
    <row r="2333" spans="1:4" ht="14.4">
      <c r="A2333" s="167" t="s">
        <v>2834</v>
      </c>
      <c r="B2333" s="168" t="s">
        <v>26</v>
      </c>
      <c r="C2333" s="169">
        <v>37.586250309999997</v>
      </c>
      <c r="D2333" s="169">
        <v>127.03095245</v>
      </c>
    </row>
    <row r="2334" spans="1:4" ht="14.4">
      <c r="A2334" s="167" t="s">
        <v>2835</v>
      </c>
      <c r="B2334" s="168" t="s">
        <v>26</v>
      </c>
      <c r="C2334" s="169">
        <v>37.612079620000003</v>
      </c>
      <c r="D2334" s="169">
        <v>127.02198029</v>
      </c>
    </row>
    <row r="2335" spans="1:4" ht="14.4">
      <c r="A2335" s="167" t="s">
        <v>2683</v>
      </c>
      <c r="B2335" s="168" t="s">
        <v>25</v>
      </c>
      <c r="C2335" s="169">
        <v>37.516338349999998</v>
      </c>
      <c r="D2335" s="169">
        <v>127.09985352</v>
      </c>
    </row>
    <row r="2336" spans="1:4" ht="14.4">
      <c r="A2336" s="167" t="s">
        <v>2589</v>
      </c>
      <c r="B2336" s="168" t="s">
        <v>25</v>
      </c>
      <c r="C2336" s="169">
        <v>37.474346160000003</v>
      </c>
      <c r="D2336" s="169">
        <v>127.14326477</v>
      </c>
    </row>
    <row r="2337" spans="1:4" ht="14.4">
      <c r="A2337" s="167" t="s">
        <v>2231</v>
      </c>
      <c r="B2337" s="168" t="s">
        <v>25</v>
      </c>
      <c r="C2337" s="169">
        <v>37.486644740000003</v>
      </c>
      <c r="D2337" s="169">
        <v>127.15244293000001</v>
      </c>
    </row>
    <row r="2338" spans="1:4" ht="14.4">
      <c r="A2338" s="167" t="s">
        <v>2590</v>
      </c>
      <c r="B2338" s="168" t="s">
        <v>25</v>
      </c>
      <c r="C2338" s="169">
        <v>37.474563600000003</v>
      </c>
      <c r="D2338" s="169">
        <v>127.13679504</v>
      </c>
    </row>
    <row r="2339" spans="1:4" ht="14.4">
      <c r="A2339" s="167" t="s">
        <v>2840</v>
      </c>
      <c r="B2339" s="168" t="s">
        <v>25</v>
      </c>
      <c r="C2339" s="169">
        <v>37.524780270000001</v>
      </c>
      <c r="D2339" s="169">
        <v>127.10913085999999</v>
      </c>
    </row>
    <row r="2340" spans="1:4" ht="14.4">
      <c r="A2340" s="167" t="s">
        <v>2839</v>
      </c>
      <c r="B2340" s="168" t="s">
        <v>25</v>
      </c>
      <c r="C2340" s="169">
        <v>37.499176030000001</v>
      </c>
      <c r="D2340" s="169">
        <v>127.12589264</v>
      </c>
    </row>
    <row r="2341" spans="1:4" ht="14.4">
      <c r="A2341" s="167" t="s">
        <v>2229</v>
      </c>
      <c r="B2341" s="168" t="s">
        <v>25</v>
      </c>
      <c r="C2341" s="169">
        <v>37.48794556</v>
      </c>
      <c r="D2341" s="169">
        <v>127.11875916</v>
      </c>
    </row>
    <row r="2342" spans="1:4" ht="14.4">
      <c r="A2342" s="167" t="s">
        <v>2591</v>
      </c>
      <c r="B2342" s="168" t="s">
        <v>25</v>
      </c>
      <c r="C2342" s="169">
        <v>37.505851749999998</v>
      </c>
      <c r="D2342" s="169">
        <v>127.12194061</v>
      </c>
    </row>
    <row r="2343" spans="1:4" ht="14.4">
      <c r="A2343" s="167" t="s">
        <v>2710</v>
      </c>
      <c r="B2343" s="168" t="s">
        <v>25</v>
      </c>
      <c r="C2343" s="169">
        <v>37.502235409999997</v>
      </c>
      <c r="D2343" s="169">
        <v>127.11728668000001</v>
      </c>
    </row>
    <row r="2344" spans="1:4" ht="14.4">
      <c r="A2344" s="167" t="s">
        <v>2844</v>
      </c>
      <c r="B2344" s="168" t="s">
        <v>25</v>
      </c>
      <c r="C2344" s="169">
        <v>37.508014680000002</v>
      </c>
      <c r="D2344" s="169">
        <v>127.12594604</v>
      </c>
    </row>
    <row r="2345" spans="1:4" ht="14.4">
      <c r="A2345" s="167" t="s">
        <v>2842</v>
      </c>
      <c r="B2345" s="168" t="s">
        <v>25</v>
      </c>
      <c r="C2345" s="169">
        <v>37.523574830000001</v>
      </c>
      <c r="D2345" s="169">
        <v>127.12804413000001</v>
      </c>
    </row>
    <row r="2346" spans="1:4" ht="14.4">
      <c r="A2346" s="167" t="s">
        <v>2845</v>
      </c>
      <c r="B2346" s="168" t="s">
        <v>25</v>
      </c>
      <c r="C2346" s="169">
        <v>37.482456210000002</v>
      </c>
      <c r="D2346" s="169">
        <v>127.12460326999999</v>
      </c>
    </row>
    <row r="2347" spans="1:4" ht="14.4">
      <c r="A2347" s="167" t="s">
        <v>2847</v>
      </c>
      <c r="B2347" s="168" t="s">
        <v>25</v>
      </c>
      <c r="C2347" s="169">
        <v>37.484889979999998</v>
      </c>
      <c r="D2347" s="169">
        <v>127.13270568999999</v>
      </c>
    </row>
    <row r="2348" spans="1:4" ht="14.4">
      <c r="A2348" s="167" t="s">
        <v>2846</v>
      </c>
      <c r="B2348" s="168" t="s">
        <v>25</v>
      </c>
      <c r="C2348" s="169">
        <v>37.496509549999999</v>
      </c>
      <c r="D2348" s="169">
        <v>127.11032867</v>
      </c>
    </row>
    <row r="2349" spans="1:4" ht="14.4">
      <c r="A2349" s="167" t="s">
        <v>2233</v>
      </c>
      <c r="B2349" s="168" t="s">
        <v>25</v>
      </c>
      <c r="C2349" s="169">
        <v>37.491985319999998</v>
      </c>
      <c r="D2349" s="169">
        <v>127.14373016</v>
      </c>
    </row>
    <row r="2350" spans="1:4" ht="14.4">
      <c r="A2350" s="167" t="s">
        <v>2230</v>
      </c>
      <c r="B2350" s="168" t="s">
        <v>25</v>
      </c>
      <c r="C2350" s="169">
        <v>37.497631069999997</v>
      </c>
      <c r="D2350" s="169">
        <v>127.15966797</v>
      </c>
    </row>
    <row r="2351" spans="1:4" ht="14.4">
      <c r="A2351" s="167" t="s">
        <v>2232</v>
      </c>
      <c r="B2351" s="168" t="s">
        <v>25</v>
      </c>
      <c r="C2351" s="169">
        <v>37.498088840000001</v>
      </c>
      <c r="D2351" s="169">
        <v>127.15429688</v>
      </c>
    </row>
    <row r="2352" spans="1:4" ht="14.4">
      <c r="A2352" s="167" t="s">
        <v>2593</v>
      </c>
      <c r="B2352" s="168" t="s">
        <v>25</v>
      </c>
      <c r="C2352" s="169">
        <v>37.491466520000003</v>
      </c>
      <c r="D2352" s="169">
        <v>127.12664032000001</v>
      </c>
    </row>
    <row r="2353" spans="1:4" ht="14.4">
      <c r="A2353" s="167" t="s">
        <v>2592</v>
      </c>
      <c r="B2353" s="168" t="s">
        <v>25</v>
      </c>
      <c r="C2353" s="169">
        <v>37.481742859999997</v>
      </c>
      <c r="D2353" s="169">
        <v>127.12878418</v>
      </c>
    </row>
    <row r="2354" spans="1:4" ht="14.4">
      <c r="A2354" s="167" t="s">
        <v>2704</v>
      </c>
      <c r="B2354" s="168" t="s">
        <v>25</v>
      </c>
      <c r="C2354" s="169">
        <v>37.486114499999999</v>
      </c>
      <c r="D2354" s="169">
        <v>127.12667084</v>
      </c>
    </row>
    <row r="2355" spans="1:4" ht="14.4">
      <c r="A2355" s="167" t="s">
        <v>2711</v>
      </c>
      <c r="B2355" s="168" t="s">
        <v>25</v>
      </c>
      <c r="C2355" s="169">
        <v>37.488273620000001</v>
      </c>
      <c r="D2355" s="169">
        <v>127.13068389999999</v>
      </c>
    </row>
    <row r="2356" spans="1:4" ht="14.4">
      <c r="A2356" s="167" t="s">
        <v>2850</v>
      </c>
      <c r="B2356" s="168" t="s">
        <v>25</v>
      </c>
      <c r="C2356" s="169">
        <v>37.492015840000001</v>
      </c>
      <c r="D2356" s="169">
        <v>127.11745453</v>
      </c>
    </row>
    <row r="2357" spans="1:4" ht="14.4">
      <c r="A2357" s="167" t="s">
        <v>2851</v>
      </c>
      <c r="B2357" s="168" t="s">
        <v>25</v>
      </c>
      <c r="C2357" s="169">
        <v>37.523975370000002</v>
      </c>
      <c r="D2357" s="169">
        <v>127.12751007</v>
      </c>
    </row>
    <row r="2358" spans="1:4" ht="14.4">
      <c r="A2358" s="167" t="s">
        <v>2723</v>
      </c>
      <c r="B2358" s="168" t="s">
        <v>25</v>
      </c>
      <c r="C2358" s="169">
        <v>37.51632309</v>
      </c>
      <c r="D2358" s="169">
        <v>127.08434296</v>
      </c>
    </row>
    <row r="2359" spans="1:4" ht="14.4">
      <c r="A2359" s="167" t="s">
        <v>2853</v>
      </c>
      <c r="B2359" s="168" t="s">
        <v>25</v>
      </c>
      <c r="C2359" s="169">
        <v>37.52080917</v>
      </c>
      <c r="D2359" s="169">
        <v>127.10362244</v>
      </c>
    </row>
    <row r="2360" spans="1:4" ht="14.4">
      <c r="A2360" s="167" t="s">
        <v>2852</v>
      </c>
      <c r="B2360" s="168" t="s">
        <v>25</v>
      </c>
      <c r="C2360" s="169">
        <v>37.520053859999997</v>
      </c>
      <c r="D2360" s="169">
        <v>127.10430907999999</v>
      </c>
    </row>
    <row r="2361" spans="1:4" ht="14.4">
      <c r="A2361" s="167" t="s">
        <v>2855</v>
      </c>
      <c r="B2361" s="168" t="s">
        <v>25</v>
      </c>
      <c r="C2361" s="169">
        <v>37.516139979999998</v>
      </c>
      <c r="D2361" s="169">
        <v>127.10350800000001</v>
      </c>
    </row>
    <row r="2362" spans="1:4" ht="14.4">
      <c r="A2362" s="167" t="s">
        <v>2856</v>
      </c>
      <c r="B2362" s="168" t="s">
        <v>25</v>
      </c>
      <c r="C2362" s="169">
        <v>37.480510709999997</v>
      </c>
      <c r="D2362" s="169">
        <v>127.12862396</v>
      </c>
    </row>
    <row r="2363" spans="1:4" ht="14.4">
      <c r="A2363" s="167" t="s">
        <v>2234</v>
      </c>
      <c r="B2363" s="168" t="s">
        <v>25</v>
      </c>
      <c r="C2363" s="169">
        <v>37.477783199999998</v>
      </c>
      <c r="D2363" s="169">
        <v>127.13205719</v>
      </c>
    </row>
    <row r="2364" spans="1:4" ht="14.4">
      <c r="A2364" s="167" t="s">
        <v>2859</v>
      </c>
      <c r="B2364" s="168" t="s">
        <v>25</v>
      </c>
      <c r="C2364" s="169">
        <v>37.479534149999999</v>
      </c>
      <c r="D2364" s="169">
        <v>127.12678528000001</v>
      </c>
    </row>
    <row r="2365" spans="1:4" ht="14.4">
      <c r="A2365" s="167" t="s">
        <v>2719</v>
      </c>
      <c r="B2365" s="168" t="s">
        <v>25</v>
      </c>
      <c r="C2365" s="169">
        <v>37.499004360000001</v>
      </c>
      <c r="D2365" s="169">
        <v>127.14694213999999</v>
      </c>
    </row>
    <row r="2366" spans="1:4" ht="14.4">
      <c r="A2366" s="167" t="s">
        <v>2595</v>
      </c>
      <c r="B2366" s="168" t="s">
        <v>25</v>
      </c>
      <c r="C2366" s="169">
        <v>37.519210819999998</v>
      </c>
      <c r="D2366" s="169">
        <v>127.10794067</v>
      </c>
    </row>
    <row r="2367" spans="1:4" ht="14.4">
      <c r="A2367" s="167" t="s">
        <v>2596</v>
      </c>
      <c r="B2367" s="168" t="s">
        <v>25</v>
      </c>
      <c r="C2367" s="169">
        <v>37.506790160000001</v>
      </c>
      <c r="D2367" s="169">
        <v>127.07926940999999</v>
      </c>
    </row>
    <row r="2368" spans="1:4" ht="14.4">
      <c r="A2368" s="167" t="s">
        <v>2594</v>
      </c>
      <c r="B2368" s="168" t="s">
        <v>25</v>
      </c>
      <c r="C2368" s="169">
        <v>37.492366789999998</v>
      </c>
      <c r="D2368" s="169">
        <v>127.1365509</v>
      </c>
    </row>
    <row r="2369" spans="1:4" ht="14.4">
      <c r="A2369" s="167" t="s">
        <v>2697</v>
      </c>
      <c r="B2369" s="168" t="s">
        <v>25</v>
      </c>
      <c r="C2369" s="169">
        <v>37.528652190000003</v>
      </c>
      <c r="D2369" s="169">
        <v>127.10866547000001</v>
      </c>
    </row>
    <row r="2370" spans="1:4" ht="14.4">
      <c r="A2370" s="167" t="s">
        <v>2598</v>
      </c>
      <c r="B2370" s="168" t="s">
        <v>18</v>
      </c>
      <c r="C2370" s="169">
        <v>37.521247860000003</v>
      </c>
      <c r="D2370" s="169">
        <v>126.85495758</v>
      </c>
    </row>
    <row r="2371" spans="1:4" ht="14.4">
      <c r="A2371" s="167" t="s">
        <v>2864</v>
      </c>
      <c r="B2371" s="168" t="s">
        <v>18</v>
      </c>
      <c r="C2371" s="169">
        <v>37.521095279999997</v>
      </c>
      <c r="D2371" s="169">
        <v>126.87320708999999</v>
      </c>
    </row>
    <row r="2372" spans="1:4" ht="14.4">
      <c r="A2372" s="167" t="s">
        <v>2865</v>
      </c>
      <c r="B2372" s="168" t="s">
        <v>18</v>
      </c>
      <c r="C2372" s="169">
        <v>37.521980290000002</v>
      </c>
      <c r="D2372" s="169">
        <v>126.85928345000001</v>
      </c>
    </row>
    <row r="2373" spans="1:4" ht="14.4">
      <c r="A2373" s="167" t="s">
        <v>2863</v>
      </c>
      <c r="B2373" s="168" t="s">
        <v>18</v>
      </c>
      <c r="C2373" s="169">
        <v>37.521759029999998</v>
      </c>
      <c r="D2373" s="169">
        <v>126.85228729000001</v>
      </c>
    </row>
    <row r="2374" spans="1:4" ht="14.4">
      <c r="A2374" s="167" t="s">
        <v>2597</v>
      </c>
      <c r="B2374" s="168" t="s">
        <v>18</v>
      </c>
      <c r="C2374" s="169">
        <v>37.514068600000002</v>
      </c>
      <c r="D2374" s="169">
        <v>126.86998749</v>
      </c>
    </row>
    <row r="2375" spans="1:4" ht="14.4">
      <c r="A2375" s="167" t="s">
        <v>2699</v>
      </c>
      <c r="B2375" s="168" t="s">
        <v>18</v>
      </c>
      <c r="C2375" s="169">
        <v>37.523197170000003</v>
      </c>
      <c r="D2375" s="169">
        <v>126.86930083999999</v>
      </c>
    </row>
    <row r="2376" spans="1:4" ht="14.4">
      <c r="A2376" s="167" t="s">
        <v>2696</v>
      </c>
      <c r="B2376" s="168" t="s">
        <v>18</v>
      </c>
      <c r="C2376" s="169">
        <v>37.514812470000003</v>
      </c>
      <c r="D2376" s="169">
        <v>126.86117554</v>
      </c>
    </row>
    <row r="2377" spans="1:4" ht="14.4">
      <c r="A2377" s="167" t="s">
        <v>2745</v>
      </c>
      <c r="B2377" s="168" t="s">
        <v>18</v>
      </c>
      <c r="C2377" s="169">
        <v>37.53528214</v>
      </c>
      <c r="D2377" s="169">
        <v>126.83000946</v>
      </c>
    </row>
    <row r="2378" spans="1:4" ht="14.4">
      <c r="A2378" s="167" t="s">
        <v>2870</v>
      </c>
      <c r="B2378" s="168" t="s">
        <v>18</v>
      </c>
      <c r="C2378" s="169">
        <v>37.528938289999999</v>
      </c>
      <c r="D2378" s="169">
        <v>126.83312225</v>
      </c>
    </row>
    <row r="2379" spans="1:4" ht="14.4">
      <c r="A2379" s="167" t="s">
        <v>2757</v>
      </c>
      <c r="B2379" s="168" t="s">
        <v>18</v>
      </c>
      <c r="C2379" s="169">
        <v>37.52011108</v>
      </c>
      <c r="D2379" s="169">
        <v>126.84474944999999</v>
      </c>
    </row>
    <row r="2380" spans="1:4" ht="14.4">
      <c r="A2380" s="167" t="s">
        <v>2730</v>
      </c>
      <c r="B2380" s="168" t="s">
        <v>18</v>
      </c>
      <c r="C2380" s="169">
        <v>37.539245610000002</v>
      </c>
      <c r="D2380" s="169">
        <v>126.8237381</v>
      </c>
    </row>
    <row r="2381" spans="1:4" ht="14.4">
      <c r="A2381" s="167" t="s">
        <v>2871</v>
      </c>
      <c r="B2381" s="168" t="s">
        <v>18</v>
      </c>
      <c r="C2381" s="169">
        <v>37.520915989999999</v>
      </c>
      <c r="D2381" s="169">
        <v>126.84095764</v>
      </c>
    </row>
    <row r="2382" spans="1:4" ht="14.4">
      <c r="A2382" s="167" t="s">
        <v>2873</v>
      </c>
      <c r="B2382" s="168" t="s">
        <v>18</v>
      </c>
      <c r="C2382" s="169">
        <v>37.517795560000003</v>
      </c>
      <c r="D2382" s="169">
        <v>126.84161377</v>
      </c>
    </row>
    <row r="2383" spans="1:4" ht="14.4">
      <c r="A2383" s="167" t="s">
        <v>2874</v>
      </c>
      <c r="B2383" s="168" t="s">
        <v>18</v>
      </c>
      <c r="C2383" s="169">
        <v>37.513511659999999</v>
      </c>
      <c r="D2383" s="169">
        <v>126.82681273999999</v>
      </c>
    </row>
    <row r="2384" spans="1:4" ht="14.4">
      <c r="A2384" s="167" t="s">
        <v>2599</v>
      </c>
      <c r="B2384" s="168" t="s">
        <v>18</v>
      </c>
      <c r="C2384" s="169">
        <v>37.53968811</v>
      </c>
      <c r="D2384" s="169">
        <v>126.87498474</v>
      </c>
    </row>
    <row r="2385" spans="1:4" ht="14.4">
      <c r="A2385" s="167" t="s">
        <v>2601</v>
      </c>
      <c r="B2385" s="168" t="s">
        <v>18</v>
      </c>
      <c r="C2385" s="169">
        <v>37.536846160000003</v>
      </c>
      <c r="D2385" s="169">
        <v>126.88475037000001</v>
      </c>
    </row>
    <row r="2386" spans="1:4" ht="14.4">
      <c r="A2386" s="167" t="s">
        <v>2876</v>
      </c>
      <c r="B2386" s="168" t="s">
        <v>18</v>
      </c>
      <c r="C2386" s="169">
        <v>37.512920379999997</v>
      </c>
      <c r="D2386" s="169">
        <v>126.86679839999999</v>
      </c>
    </row>
    <row r="2387" spans="1:4" ht="14.4">
      <c r="A2387" s="167" t="s">
        <v>2875</v>
      </c>
      <c r="B2387" s="168" t="s">
        <v>18</v>
      </c>
      <c r="C2387" s="169">
        <v>37.539360049999999</v>
      </c>
      <c r="D2387" s="169">
        <v>126.82886505</v>
      </c>
    </row>
    <row r="2388" spans="1:4" ht="14.4">
      <c r="A2388" s="167" t="s">
        <v>2600</v>
      </c>
      <c r="B2388" s="168" t="s">
        <v>18</v>
      </c>
      <c r="C2388" s="169">
        <v>37.533157350000003</v>
      </c>
      <c r="D2388" s="169">
        <v>126.88408661</v>
      </c>
    </row>
    <row r="2389" spans="1:4" ht="14.4">
      <c r="A2389" s="167" t="s">
        <v>2603</v>
      </c>
      <c r="B2389" s="168" t="s">
        <v>18</v>
      </c>
      <c r="C2389" s="169">
        <v>37.522140499999999</v>
      </c>
      <c r="D2389" s="169">
        <v>126.87805939</v>
      </c>
    </row>
    <row r="2390" spans="1:4" ht="14.4">
      <c r="A2390" s="167" t="s">
        <v>2878</v>
      </c>
      <c r="B2390" s="168" t="s">
        <v>18</v>
      </c>
      <c r="C2390" s="169">
        <v>37.536609650000003</v>
      </c>
      <c r="D2390" s="169">
        <v>126.83466339</v>
      </c>
    </row>
    <row r="2391" spans="1:4" ht="14.4">
      <c r="A2391" s="167" t="s">
        <v>2879</v>
      </c>
      <c r="B2391" s="168" t="s">
        <v>18</v>
      </c>
      <c r="C2391" s="169">
        <v>37.514068600000002</v>
      </c>
      <c r="D2391" s="169">
        <v>126.86042786</v>
      </c>
    </row>
    <row r="2392" spans="1:4" ht="14.4">
      <c r="A2392" s="167" t="s">
        <v>2877</v>
      </c>
      <c r="B2392" s="168" t="s">
        <v>18</v>
      </c>
      <c r="C2392" s="169">
        <v>37.511741639999997</v>
      </c>
      <c r="D2392" s="169">
        <v>126.87383269999999</v>
      </c>
    </row>
    <row r="2393" spans="1:4" ht="14.4">
      <c r="A2393" s="167" t="s">
        <v>2743</v>
      </c>
      <c r="B2393" s="168" t="s">
        <v>278</v>
      </c>
      <c r="C2393" s="169">
        <v>37.526176450000001</v>
      </c>
      <c r="D2393" s="169">
        <v>126.90197754</v>
      </c>
    </row>
    <row r="2394" spans="1:4" ht="14.4">
      <c r="A2394" s="167" t="s">
        <v>2880</v>
      </c>
      <c r="B2394" s="168" t="s">
        <v>278</v>
      </c>
      <c r="C2394" s="169">
        <v>37.527622219999998</v>
      </c>
      <c r="D2394" s="169">
        <v>126.89863586</v>
      </c>
    </row>
    <row r="2395" spans="1:4" ht="14.4">
      <c r="A2395" s="167" t="s">
        <v>2881</v>
      </c>
      <c r="B2395" s="168" t="s">
        <v>278</v>
      </c>
      <c r="C2395" s="169">
        <v>37.495193479999998</v>
      </c>
      <c r="D2395" s="169">
        <v>126.900177</v>
      </c>
    </row>
    <row r="2396" spans="1:4" ht="14.4">
      <c r="A2396" s="167" t="s">
        <v>2606</v>
      </c>
      <c r="B2396" s="168" t="s">
        <v>278</v>
      </c>
      <c r="C2396" s="169">
        <v>37.51374817</v>
      </c>
      <c r="D2396" s="169">
        <v>126.88851166000001</v>
      </c>
    </row>
    <row r="2397" spans="1:4" ht="14.4">
      <c r="A2397" s="167" t="s">
        <v>2612</v>
      </c>
      <c r="B2397" s="168" t="s">
        <v>278</v>
      </c>
      <c r="C2397" s="169">
        <v>37.512882230000002</v>
      </c>
      <c r="D2397" s="169">
        <v>126.89026642</v>
      </c>
    </row>
    <row r="2398" spans="1:4" ht="14.4">
      <c r="A2398" s="167" t="s">
        <v>2732</v>
      </c>
      <c r="B2398" s="168" t="s">
        <v>278</v>
      </c>
      <c r="C2398" s="169">
        <v>37.505455019999999</v>
      </c>
      <c r="D2398" s="169">
        <v>126.90626526</v>
      </c>
    </row>
    <row r="2399" spans="1:4" ht="14.4">
      <c r="A2399" s="167" t="s">
        <v>2882</v>
      </c>
      <c r="B2399" s="168" t="s">
        <v>278</v>
      </c>
      <c r="C2399" s="169">
        <v>37.517562869999999</v>
      </c>
      <c r="D2399" s="169">
        <v>126.91698456</v>
      </c>
    </row>
    <row r="2400" spans="1:4" ht="14.4">
      <c r="A2400" s="167" t="s">
        <v>2883</v>
      </c>
      <c r="B2400" s="168" t="s">
        <v>278</v>
      </c>
      <c r="C2400" s="169">
        <v>37.533744810000002</v>
      </c>
      <c r="D2400" s="169">
        <v>126.89365386999999</v>
      </c>
    </row>
    <row r="2401" spans="1:4" ht="14.4">
      <c r="A2401" s="167" t="s">
        <v>2884</v>
      </c>
      <c r="B2401" s="168" t="s">
        <v>278</v>
      </c>
      <c r="C2401" s="169">
        <v>37.525726319999997</v>
      </c>
      <c r="D2401" s="169">
        <v>126.88600159000001</v>
      </c>
    </row>
    <row r="2402" spans="1:4" ht="14.4">
      <c r="A2402" s="167" t="s">
        <v>2885</v>
      </c>
      <c r="B2402" s="168" t="s">
        <v>278</v>
      </c>
      <c r="C2402" s="169">
        <v>37.518508910000001</v>
      </c>
      <c r="D2402" s="169">
        <v>126.93448639</v>
      </c>
    </row>
    <row r="2403" spans="1:4" ht="14.4">
      <c r="A2403" s="167" t="s">
        <v>2731</v>
      </c>
      <c r="B2403" s="168" t="s">
        <v>278</v>
      </c>
      <c r="C2403" s="169">
        <v>37.52070999</v>
      </c>
      <c r="D2403" s="169">
        <v>126.93965912</v>
      </c>
    </row>
    <row r="2404" spans="1:4" ht="14.4">
      <c r="A2404" s="167" t="s">
        <v>2888</v>
      </c>
      <c r="B2404" s="168" t="s">
        <v>278</v>
      </c>
      <c r="C2404" s="169">
        <v>37.51803589</v>
      </c>
      <c r="D2404" s="169">
        <v>126.90364838000001</v>
      </c>
    </row>
    <row r="2405" spans="1:4" ht="14.4">
      <c r="A2405" s="167" t="s">
        <v>2886</v>
      </c>
      <c r="B2405" s="168" t="s">
        <v>278</v>
      </c>
      <c r="C2405" s="169">
        <v>37.503841399999999</v>
      </c>
      <c r="D2405" s="169">
        <v>126.89615630999999</v>
      </c>
    </row>
    <row r="2406" spans="1:4" ht="14.4">
      <c r="A2406" s="167" t="s">
        <v>2616</v>
      </c>
      <c r="B2406" s="168" t="s">
        <v>278</v>
      </c>
      <c r="C2406" s="169">
        <v>37.491283420000002</v>
      </c>
      <c r="D2406" s="169">
        <v>126.90802002</v>
      </c>
    </row>
    <row r="2407" spans="1:4" ht="14.4">
      <c r="A2407" s="167" t="s">
        <v>2729</v>
      </c>
      <c r="B2407" s="168" t="s">
        <v>278</v>
      </c>
      <c r="C2407" s="169">
        <v>37.518749239999998</v>
      </c>
      <c r="D2407" s="169">
        <v>126.91220856</v>
      </c>
    </row>
    <row r="2408" spans="1:4" ht="14.4">
      <c r="A2408" s="167" t="s">
        <v>2615</v>
      </c>
      <c r="B2408" s="168" t="s">
        <v>278</v>
      </c>
      <c r="C2408" s="169">
        <v>37.505088809999997</v>
      </c>
      <c r="D2408" s="169">
        <v>126.91334534000001</v>
      </c>
    </row>
    <row r="2409" spans="1:4" ht="14.4">
      <c r="A2409" s="167" t="s">
        <v>2889</v>
      </c>
      <c r="B2409" s="168" t="s">
        <v>278</v>
      </c>
      <c r="C2409" s="169">
        <v>37.518001560000002</v>
      </c>
      <c r="D2409" s="169">
        <v>126.88459778000001</v>
      </c>
    </row>
    <row r="2410" spans="1:4" ht="14.4">
      <c r="A2410" s="167" t="s">
        <v>2747</v>
      </c>
      <c r="B2410" s="168" t="s">
        <v>278</v>
      </c>
      <c r="C2410" s="169">
        <v>37.514701840000001</v>
      </c>
      <c r="D2410" s="169">
        <v>126.91213989000001</v>
      </c>
    </row>
    <row r="2411" spans="1:4" ht="14.4">
      <c r="A2411" s="167" t="s">
        <v>2621</v>
      </c>
      <c r="B2411" s="168" t="s">
        <v>278</v>
      </c>
      <c r="C2411" s="169">
        <v>37.523414610000003</v>
      </c>
      <c r="D2411" s="169">
        <v>126.90540314</v>
      </c>
    </row>
    <row r="2412" spans="1:4" ht="14.4">
      <c r="A2412" s="167" t="s">
        <v>2170</v>
      </c>
      <c r="B2412" s="168" t="s">
        <v>278</v>
      </c>
      <c r="C2412" s="169">
        <v>37.495822910000001</v>
      </c>
      <c r="D2412" s="169">
        <v>126.90835571</v>
      </c>
    </row>
    <row r="2413" spans="1:4" ht="14.4">
      <c r="A2413" s="167" t="s">
        <v>2620</v>
      </c>
      <c r="B2413" s="168" t="s">
        <v>278</v>
      </c>
      <c r="C2413" s="169">
        <v>37.501605990000002</v>
      </c>
      <c r="D2413" s="169">
        <v>126.91744995000001</v>
      </c>
    </row>
    <row r="2414" spans="1:4" ht="14.4">
      <c r="A2414" s="167" t="s">
        <v>2735</v>
      </c>
      <c r="B2414" s="168" t="s">
        <v>278</v>
      </c>
      <c r="C2414" s="169">
        <v>37.504005429999999</v>
      </c>
      <c r="D2414" s="169">
        <v>126.92028046</v>
      </c>
    </row>
    <row r="2415" spans="1:4" ht="14.4">
      <c r="A2415" s="167" t="s">
        <v>2891</v>
      </c>
      <c r="B2415" s="168" t="s">
        <v>278</v>
      </c>
      <c r="C2415" s="169">
        <v>37.5325737</v>
      </c>
      <c r="D2415" s="169">
        <v>126.91404724</v>
      </c>
    </row>
    <row r="2416" spans="1:4" ht="14.4">
      <c r="A2416" s="167" t="s">
        <v>2739</v>
      </c>
      <c r="B2416" s="168" t="s">
        <v>278</v>
      </c>
      <c r="C2416" s="169">
        <v>37.529747010000001</v>
      </c>
      <c r="D2416" s="169">
        <v>126.91316986</v>
      </c>
    </row>
    <row r="2417" spans="1:4" ht="14.4">
      <c r="A2417" s="167" t="s">
        <v>2738</v>
      </c>
      <c r="B2417" s="168" t="s">
        <v>278</v>
      </c>
      <c r="C2417" s="169">
        <v>37.530502319999997</v>
      </c>
      <c r="D2417" s="169">
        <v>126.91289519999999</v>
      </c>
    </row>
    <row r="2418" spans="1:4" ht="14.4">
      <c r="A2418" s="167" t="s">
        <v>2736</v>
      </c>
      <c r="B2418" s="168" t="s">
        <v>278</v>
      </c>
      <c r="C2418" s="169">
        <v>37.530540469999998</v>
      </c>
      <c r="D2418" s="169">
        <v>126.91817474</v>
      </c>
    </row>
    <row r="2419" spans="1:4" ht="14.4">
      <c r="A2419" s="167" t="s">
        <v>4</v>
      </c>
      <c r="B2419" s="168" t="s">
        <v>278</v>
      </c>
      <c r="C2419" s="169">
        <v>37.532146449999999</v>
      </c>
      <c r="D2419" s="169">
        <v>126.91747284</v>
      </c>
    </row>
    <row r="2420" spans="1:4" ht="14.4">
      <c r="A2420" s="167" t="s">
        <v>2748</v>
      </c>
      <c r="B2420" s="168" t="s">
        <v>278</v>
      </c>
      <c r="C2420" s="169">
        <v>37.528640750000001</v>
      </c>
      <c r="D2420" s="169">
        <v>126.91510773</v>
      </c>
    </row>
    <row r="2421" spans="1:4" ht="14.4">
      <c r="A2421" s="167" t="s">
        <v>2727</v>
      </c>
      <c r="B2421" s="168" t="s">
        <v>278</v>
      </c>
      <c r="C2421" s="169">
        <v>37.53271866</v>
      </c>
      <c r="D2421" s="169">
        <v>126.91799164</v>
      </c>
    </row>
    <row r="2422" spans="1:4" ht="14.4">
      <c r="A2422" s="167" t="s">
        <v>2733</v>
      </c>
      <c r="B2422" s="168" t="s">
        <v>278</v>
      </c>
      <c r="C2422" s="169">
        <v>37.521949769999999</v>
      </c>
      <c r="D2422" s="169">
        <v>126.8904953</v>
      </c>
    </row>
    <row r="2423" spans="1:4" ht="14.4">
      <c r="A2423" s="167" t="s">
        <v>2893</v>
      </c>
      <c r="B2423" s="168" t="s">
        <v>278</v>
      </c>
      <c r="C2423" s="169">
        <v>37.523479459999997</v>
      </c>
      <c r="D2423" s="169">
        <v>126.92711638999999</v>
      </c>
    </row>
    <row r="2424" spans="1:4" ht="14.4">
      <c r="A2424" s="167" t="s">
        <v>2892</v>
      </c>
      <c r="B2424" s="168" t="s">
        <v>278</v>
      </c>
      <c r="C2424" s="169">
        <v>37.524105069999997</v>
      </c>
      <c r="D2424" s="169">
        <v>126.92810822</v>
      </c>
    </row>
    <row r="2425" spans="1:4" ht="14.4">
      <c r="A2425" s="167" t="s">
        <v>2737</v>
      </c>
      <c r="B2425" s="168" t="s">
        <v>278</v>
      </c>
      <c r="C2425" s="169">
        <v>37.506011960000002</v>
      </c>
      <c r="D2425" s="169">
        <v>126.91588593</v>
      </c>
    </row>
    <row r="2426" spans="1:4" ht="14.4">
      <c r="A2426" s="167" t="s">
        <v>2894</v>
      </c>
      <c r="B2426" s="168" t="s">
        <v>278</v>
      </c>
      <c r="C2426" s="169">
        <v>37.512832639999999</v>
      </c>
      <c r="D2426" s="169">
        <v>126.91763306</v>
      </c>
    </row>
    <row r="2427" spans="1:4" ht="14.4">
      <c r="A2427" s="167" t="s">
        <v>2895</v>
      </c>
      <c r="B2427" s="168" t="s">
        <v>278</v>
      </c>
      <c r="C2427" s="169">
        <v>37.539726260000002</v>
      </c>
      <c r="D2427" s="169">
        <v>126.8903656</v>
      </c>
    </row>
    <row r="2428" spans="1:4" ht="14.4">
      <c r="A2428" s="167" t="s">
        <v>2896</v>
      </c>
      <c r="B2428" s="168" t="s">
        <v>278</v>
      </c>
      <c r="C2428" s="169">
        <v>37.523643489999998</v>
      </c>
      <c r="D2428" s="169">
        <v>126.88183594</v>
      </c>
    </row>
    <row r="2429" spans="1:4" ht="14.4">
      <c r="A2429" s="167" t="s">
        <v>2897</v>
      </c>
      <c r="B2429" s="168" t="s">
        <v>278</v>
      </c>
      <c r="C2429" s="169">
        <v>37.494846340000002</v>
      </c>
      <c r="D2429" s="169">
        <v>126.90029144</v>
      </c>
    </row>
    <row r="2430" spans="1:4" ht="14.4">
      <c r="A2430" s="167" t="s">
        <v>2899</v>
      </c>
      <c r="B2430" s="168" t="s">
        <v>278</v>
      </c>
      <c r="C2430" s="169">
        <v>37.529151919999997</v>
      </c>
      <c r="D2430" s="169">
        <v>126.89447783999999</v>
      </c>
    </row>
    <row r="2431" spans="1:4" ht="14.4">
      <c r="A2431" s="167" t="s">
        <v>2625</v>
      </c>
      <c r="B2431" s="168" t="s">
        <v>19</v>
      </c>
      <c r="C2431" s="169">
        <v>37.544986719999997</v>
      </c>
      <c r="D2431" s="169">
        <v>126.96430205999999</v>
      </c>
    </row>
    <row r="2432" spans="1:4" ht="14.4">
      <c r="A2432" s="167" t="s">
        <v>2176</v>
      </c>
      <c r="B2432" s="168" t="s">
        <v>19</v>
      </c>
      <c r="C2432" s="169">
        <v>37.532005310000002</v>
      </c>
      <c r="D2432" s="169">
        <v>126.95555878</v>
      </c>
    </row>
    <row r="2433" spans="1:4" ht="14.4">
      <c r="A2433" s="167" t="s">
        <v>2900</v>
      </c>
      <c r="B2433" s="168" t="s">
        <v>19</v>
      </c>
      <c r="C2433" s="169">
        <v>37.533222199999997</v>
      </c>
      <c r="D2433" s="169">
        <v>126.95723724</v>
      </c>
    </row>
    <row r="2434" spans="1:4" ht="14.4">
      <c r="A2434" s="167" t="s">
        <v>2178</v>
      </c>
      <c r="B2434" s="168" t="s">
        <v>19</v>
      </c>
      <c r="C2434" s="169">
        <v>37.517589569999998</v>
      </c>
      <c r="D2434" s="169">
        <v>126.95922089</v>
      </c>
    </row>
    <row r="2435" spans="1:4" ht="14.4">
      <c r="A2435" s="167" t="s">
        <v>2177</v>
      </c>
      <c r="B2435" s="168" t="s">
        <v>19</v>
      </c>
      <c r="C2435" s="169">
        <v>37.520877839999997</v>
      </c>
      <c r="D2435" s="169">
        <v>126.97971344</v>
      </c>
    </row>
    <row r="2436" spans="1:4" ht="14.4">
      <c r="A2436" s="167" t="s">
        <v>2626</v>
      </c>
      <c r="B2436" s="168" t="s">
        <v>19</v>
      </c>
      <c r="C2436" s="169">
        <v>37.521457669999997</v>
      </c>
      <c r="D2436" s="169">
        <v>126.97767639</v>
      </c>
    </row>
    <row r="2437" spans="1:4" ht="14.4">
      <c r="A2437" s="167" t="s">
        <v>2903</v>
      </c>
      <c r="B2437" s="168" t="s">
        <v>19</v>
      </c>
      <c r="C2437" s="169">
        <v>37.523166660000001</v>
      </c>
      <c r="D2437" s="169">
        <v>126.97192382999999</v>
      </c>
    </row>
    <row r="2438" spans="1:4" ht="14.4">
      <c r="A2438" s="167" t="s">
        <v>2627</v>
      </c>
      <c r="B2438" s="168" t="s">
        <v>19</v>
      </c>
      <c r="C2438" s="169">
        <v>37.535919190000001</v>
      </c>
      <c r="D2438" s="169">
        <v>127.00541687</v>
      </c>
    </row>
    <row r="2439" spans="1:4" ht="14.4">
      <c r="A2439" s="167" t="s">
        <v>2906</v>
      </c>
      <c r="B2439" s="168" t="s">
        <v>19</v>
      </c>
      <c r="C2439" s="169">
        <v>37.541439060000002</v>
      </c>
      <c r="D2439" s="169">
        <v>127.00376129</v>
      </c>
    </row>
    <row r="2440" spans="1:4" ht="14.4">
      <c r="A2440" s="167" t="s">
        <v>2630</v>
      </c>
      <c r="B2440" s="168" t="s">
        <v>19</v>
      </c>
      <c r="C2440" s="169">
        <v>37.537498470000003</v>
      </c>
      <c r="D2440" s="169">
        <v>127.00084686</v>
      </c>
    </row>
    <row r="2441" spans="1:4" ht="14.4">
      <c r="A2441" s="167" t="s">
        <v>2905</v>
      </c>
      <c r="B2441" s="168" t="s">
        <v>19</v>
      </c>
      <c r="C2441" s="169">
        <v>37.535995479999997</v>
      </c>
      <c r="D2441" s="169">
        <v>126.99948883</v>
      </c>
    </row>
    <row r="2442" spans="1:4" ht="14.4">
      <c r="A2442" s="167" t="s">
        <v>2629</v>
      </c>
      <c r="B2442" s="168" t="s">
        <v>19</v>
      </c>
      <c r="C2442" s="169">
        <v>37.530300140000001</v>
      </c>
      <c r="D2442" s="169">
        <v>126.99137878000001</v>
      </c>
    </row>
    <row r="2443" spans="1:4" ht="14.4">
      <c r="A2443" s="167" t="s">
        <v>2909</v>
      </c>
      <c r="B2443" s="168" t="s">
        <v>19</v>
      </c>
      <c r="C2443" s="169">
        <v>37.53248215</v>
      </c>
      <c r="D2443" s="169">
        <v>126.96411895999999</v>
      </c>
    </row>
    <row r="2444" spans="1:4" ht="14.4">
      <c r="A2444" s="167" t="s">
        <v>2910</v>
      </c>
      <c r="B2444" s="168" t="s">
        <v>19</v>
      </c>
      <c r="C2444" s="169">
        <v>37.527610780000003</v>
      </c>
      <c r="D2444" s="169">
        <v>126.95511627</v>
      </c>
    </row>
    <row r="2445" spans="1:4" ht="14.4">
      <c r="A2445" s="167" t="s">
        <v>2913</v>
      </c>
      <c r="B2445" s="168" t="s">
        <v>19</v>
      </c>
      <c r="C2445" s="169">
        <v>37.532379149999997</v>
      </c>
      <c r="D2445" s="169">
        <v>126.95252991</v>
      </c>
    </row>
    <row r="2446" spans="1:4" ht="14.4">
      <c r="A2446" s="167" t="s">
        <v>2912</v>
      </c>
      <c r="B2446" s="168" t="s">
        <v>19</v>
      </c>
      <c r="C2446" s="169">
        <v>37.523017879999998</v>
      </c>
      <c r="D2446" s="169">
        <v>126.96240997</v>
      </c>
    </row>
    <row r="2447" spans="1:4" ht="14.4">
      <c r="A2447" s="167" t="s">
        <v>2179</v>
      </c>
      <c r="B2447" s="168" t="s">
        <v>19</v>
      </c>
      <c r="C2447" s="169">
        <v>37.535285950000002</v>
      </c>
      <c r="D2447" s="169">
        <v>126.97408295</v>
      </c>
    </row>
    <row r="2448" spans="1:4" ht="14.4">
      <c r="A2448" s="167" t="s">
        <v>2632</v>
      </c>
      <c r="B2448" s="168" t="s">
        <v>19</v>
      </c>
      <c r="C2448" s="169">
        <v>37.5251503</v>
      </c>
      <c r="D2448" s="169">
        <v>126.99208831999999</v>
      </c>
    </row>
    <row r="2449" spans="1:4" ht="14.4">
      <c r="A2449" s="167" t="s">
        <v>2915</v>
      </c>
      <c r="B2449" s="168" t="s">
        <v>19</v>
      </c>
      <c r="C2449" s="169">
        <v>37.53453064</v>
      </c>
      <c r="D2449" s="169">
        <v>126.99619293000001</v>
      </c>
    </row>
    <row r="2450" spans="1:4" ht="14.4">
      <c r="A2450" s="167" t="s">
        <v>2916</v>
      </c>
      <c r="B2450" s="168" t="s">
        <v>19</v>
      </c>
      <c r="C2450" s="169">
        <v>37.539321899999997</v>
      </c>
      <c r="D2450" s="169">
        <v>126.97319031000001</v>
      </c>
    </row>
    <row r="2451" spans="1:4" ht="14.4">
      <c r="A2451" s="167" t="s">
        <v>2631</v>
      </c>
      <c r="B2451" s="168" t="s">
        <v>19</v>
      </c>
      <c r="C2451" s="169">
        <v>37.538513180000002</v>
      </c>
      <c r="D2451" s="169">
        <v>126.96355438000001</v>
      </c>
    </row>
    <row r="2452" spans="1:4" ht="14.4">
      <c r="A2452" s="167" t="s">
        <v>2918</v>
      </c>
      <c r="B2452" s="168" t="s">
        <v>19</v>
      </c>
      <c r="C2452" s="169">
        <v>37.52544022</v>
      </c>
      <c r="D2452" s="169">
        <v>126.96459960999999</v>
      </c>
    </row>
    <row r="2453" spans="1:4" ht="14.4">
      <c r="A2453" s="167" t="s">
        <v>2181</v>
      </c>
      <c r="B2453" s="168" t="s">
        <v>19</v>
      </c>
      <c r="C2453" s="169">
        <v>37.52529526</v>
      </c>
      <c r="D2453" s="169">
        <v>126.99583435</v>
      </c>
    </row>
    <row r="2454" spans="1:4" ht="14.4">
      <c r="A2454" s="167" t="s">
        <v>2920</v>
      </c>
      <c r="B2454" s="168" t="s">
        <v>19</v>
      </c>
      <c r="C2454" s="169">
        <v>37.527034759999999</v>
      </c>
      <c r="D2454" s="169">
        <v>126.96617888999999</v>
      </c>
    </row>
    <row r="2455" spans="1:4" ht="14.4">
      <c r="A2455" s="167" t="s">
        <v>2634</v>
      </c>
      <c r="B2455" s="168" t="s">
        <v>20</v>
      </c>
      <c r="C2455" s="169">
        <v>37.59931564</v>
      </c>
      <c r="D2455" s="169">
        <v>126.90759276999999</v>
      </c>
    </row>
    <row r="2456" spans="1:4" ht="14.4">
      <c r="A2456" s="167" t="s">
        <v>2922</v>
      </c>
      <c r="B2456" s="168" t="s">
        <v>20</v>
      </c>
      <c r="C2456" s="169">
        <v>37.61156845</v>
      </c>
      <c r="D2456" s="169">
        <v>126.93048859</v>
      </c>
    </row>
    <row r="2457" spans="1:4" ht="14.4">
      <c r="A2457" s="167" t="s">
        <v>2762</v>
      </c>
      <c r="B2457" s="168" t="s">
        <v>20</v>
      </c>
      <c r="C2457" s="169">
        <v>37.582878110000003</v>
      </c>
      <c r="D2457" s="169">
        <v>126.89446259</v>
      </c>
    </row>
    <row r="2458" spans="1:4" ht="14.4">
      <c r="A2458" s="167" t="s">
        <v>2770</v>
      </c>
      <c r="B2458" s="168" t="s">
        <v>20</v>
      </c>
      <c r="C2458" s="169">
        <v>37.600494380000001</v>
      </c>
      <c r="D2458" s="169">
        <v>126.92215729</v>
      </c>
    </row>
    <row r="2459" spans="1:4" ht="14.4">
      <c r="A2459" s="167" t="s">
        <v>2923</v>
      </c>
      <c r="B2459" s="168" t="s">
        <v>20</v>
      </c>
      <c r="C2459" s="169">
        <v>37.601768489999998</v>
      </c>
      <c r="D2459" s="169">
        <v>126.93542480000001</v>
      </c>
    </row>
    <row r="2460" spans="1:4" ht="14.4">
      <c r="A2460" s="167" t="s">
        <v>2924</v>
      </c>
      <c r="B2460" s="168" t="s">
        <v>20</v>
      </c>
      <c r="C2460" s="169">
        <v>37.597503660000001</v>
      </c>
      <c r="D2460" s="169">
        <v>126.91999817</v>
      </c>
    </row>
    <row r="2461" spans="1:4" ht="14.4">
      <c r="A2461" s="167" t="s">
        <v>2925</v>
      </c>
      <c r="B2461" s="168" t="s">
        <v>20</v>
      </c>
      <c r="C2461" s="169">
        <v>37.61326218</v>
      </c>
      <c r="D2461" s="169">
        <v>126.92786407</v>
      </c>
    </row>
    <row r="2462" spans="1:4" ht="14.4">
      <c r="A2462" s="167" t="s">
        <v>2926</v>
      </c>
      <c r="B2462" s="168" t="s">
        <v>20</v>
      </c>
      <c r="C2462" s="169">
        <v>37.599670410000002</v>
      </c>
      <c r="D2462" s="169">
        <v>126.91716003000001</v>
      </c>
    </row>
    <row r="2463" spans="1:4" ht="14.4">
      <c r="A2463" s="167" t="s">
        <v>2927</v>
      </c>
      <c r="B2463" s="168" t="s">
        <v>20</v>
      </c>
      <c r="C2463" s="169">
        <v>37.629627229999997</v>
      </c>
      <c r="D2463" s="169">
        <v>126.93011475</v>
      </c>
    </row>
    <row r="2464" spans="1:4" ht="14.4">
      <c r="A2464" s="167" t="s">
        <v>2784</v>
      </c>
      <c r="B2464" s="168" t="s">
        <v>20</v>
      </c>
      <c r="C2464" s="169">
        <v>37.633907319999999</v>
      </c>
      <c r="D2464" s="169">
        <v>126.93177795</v>
      </c>
    </row>
    <row r="2465" spans="1:4" ht="14.4">
      <c r="A2465" s="167" t="s">
        <v>2928</v>
      </c>
      <c r="B2465" s="168" t="s">
        <v>20</v>
      </c>
      <c r="C2465" s="169">
        <v>37.62087631</v>
      </c>
      <c r="D2465" s="169">
        <v>126.91979980000001</v>
      </c>
    </row>
    <row r="2466" spans="1:4" ht="14.4">
      <c r="A2466" s="167" t="s">
        <v>2782</v>
      </c>
      <c r="B2466" s="168" t="s">
        <v>20</v>
      </c>
      <c r="C2466" s="169">
        <v>37.622051239999998</v>
      </c>
      <c r="D2466" s="169">
        <v>126.91958618</v>
      </c>
    </row>
    <row r="2467" spans="1:4" ht="14.4">
      <c r="A2467" s="167" t="s">
        <v>2180</v>
      </c>
      <c r="B2467" s="168" t="s">
        <v>20</v>
      </c>
      <c r="C2467" s="169">
        <v>37.600345609999998</v>
      </c>
      <c r="D2467" s="169">
        <v>126.93148041000001</v>
      </c>
    </row>
    <row r="2468" spans="1:4" ht="14.4">
      <c r="A2468" s="167" t="s">
        <v>2929</v>
      </c>
      <c r="B2468" s="168" t="s">
        <v>20</v>
      </c>
      <c r="C2468" s="169">
        <v>37.623607640000003</v>
      </c>
      <c r="D2468" s="169">
        <v>126.91688538</v>
      </c>
    </row>
    <row r="2469" spans="1:4" ht="14.4">
      <c r="A2469" s="167" t="s">
        <v>2969</v>
      </c>
      <c r="B2469" s="168" t="s">
        <v>20</v>
      </c>
      <c r="C2469" s="169">
        <v>37.596126560000002</v>
      </c>
      <c r="D2469" s="169">
        <v>126.91962433</v>
      </c>
    </row>
    <row r="2470" spans="1:4" ht="14.4">
      <c r="A2470" s="167" t="s">
        <v>2182</v>
      </c>
      <c r="B2470" s="168" t="s">
        <v>20</v>
      </c>
      <c r="C2470" s="169">
        <v>37.599544530000003</v>
      </c>
      <c r="D2470" s="169">
        <v>126.92653656</v>
      </c>
    </row>
    <row r="2471" spans="1:4" ht="14.4">
      <c r="A2471" s="167" t="s">
        <v>2183</v>
      </c>
      <c r="B2471" s="168" t="s">
        <v>13</v>
      </c>
      <c r="C2471" s="169">
        <v>37.60604858</v>
      </c>
      <c r="D2471" s="169">
        <v>126.96763611</v>
      </c>
    </row>
    <row r="2472" spans="1:4" ht="14.4">
      <c r="A2472" s="167" t="s">
        <v>2931</v>
      </c>
      <c r="B2472" s="168" t="s">
        <v>13</v>
      </c>
      <c r="C2472" s="169">
        <v>37.581314089999999</v>
      </c>
      <c r="D2472" s="169">
        <v>127.01268005</v>
      </c>
    </row>
    <row r="2473" spans="1:4" ht="14.4">
      <c r="A2473" s="167" t="s">
        <v>2506</v>
      </c>
      <c r="B2473" s="168" t="s">
        <v>13</v>
      </c>
      <c r="C2473" s="169">
        <v>37.577529910000003</v>
      </c>
      <c r="D2473" s="169">
        <v>126.98912811</v>
      </c>
    </row>
    <row r="2474" spans="1:4" ht="14.4">
      <c r="A2474" s="167" t="s">
        <v>2930</v>
      </c>
      <c r="B2474" s="168" t="s">
        <v>13</v>
      </c>
      <c r="C2474" s="169">
        <v>37.568557740000003</v>
      </c>
      <c r="D2474" s="169">
        <v>126.99211884</v>
      </c>
    </row>
    <row r="2475" spans="1:4" ht="14.4">
      <c r="A2475" s="167" t="s">
        <v>2507</v>
      </c>
      <c r="B2475" s="168" t="s">
        <v>13</v>
      </c>
      <c r="C2475" s="169">
        <v>37.572181700000002</v>
      </c>
      <c r="D2475" s="169">
        <v>126.98283386</v>
      </c>
    </row>
    <row r="2476" spans="1:4" ht="14.4">
      <c r="A2476" s="167" t="s">
        <v>2932</v>
      </c>
      <c r="B2476" s="168" t="s">
        <v>13</v>
      </c>
      <c r="C2476" s="169">
        <v>37.60469818</v>
      </c>
      <c r="D2476" s="169">
        <v>126.96451569</v>
      </c>
    </row>
    <row r="2477" spans="1:4" ht="14.4">
      <c r="A2477" s="167" t="s">
        <v>2780</v>
      </c>
      <c r="B2477" s="168" t="s">
        <v>13</v>
      </c>
      <c r="C2477" s="169">
        <v>37.581146240000002</v>
      </c>
      <c r="D2477" s="169">
        <v>126.97123718</v>
      </c>
    </row>
    <row r="2478" spans="1:4" ht="14.4">
      <c r="A2478" s="167" t="s">
        <v>2508</v>
      </c>
      <c r="B2478" s="168" t="s">
        <v>13</v>
      </c>
      <c r="C2478" s="169">
        <v>37.589836120000001</v>
      </c>
      <c r="D2478" s="169">
        <v>126.99934387</v>
      </c>
    </row>
    <row r="2479" spans="1:4" ht="14.4">
      <c r="A2479" s="167" t="s">
        <v>2509</v>
      </c>
      <c r="B2479" s="168" t="s">
        <v>13</v>
      </c>
      <c r="C2479" s="169">
        <v>37.575283050000003</v>
      </c>
      <c r="D2479" s="169">
        <v>126.99062347</v>
      </c>
    </row>
    <row r="2480" spans="1:4" ht="14.4">
      <c r="A2480" s="167" t="s">
        <v>2934</v>
      </c>
      <c r="B2480" s="168" t="s">
        <v>13</v>
      </c>
      <c r="C2480" s="169">
        <v>37.568836210000001</v>
      </c>
      <c r="D2480" s="169">
        <v>126.96955109</v>
      </c>
    </row>
    <row r="2481" spans="1:4" ht="14.4">
      <c r="A2481" s="167" t="s">
        <v>2936</v>
      </c>
      <c r="B2481" s="168" t="s">
        <v>14</v>
      </c>
      <c r="C2481" s="169">
        <v>37.558914180000002</v>
      </c>
      <c r="D2481" s="169">
        <v>126.96485901</v>
      </c>
    </row>
    <row r="2482" spans="1:4" ht="14.4">
      <c r="A2482" s="167" t="s">
        <v>2510</v>
      </c>
      <c r="B2482" s="168" t="s">
        <v>14</v>
      </c>
      <c r="C2482" s="169">
        <v>37.562843319999999</v>
      </c>
      <c r="D2482" s="169">
        <v>126.97261810000001</v>
      </c>
    </row>
    <row r="2483" spans="1:4" ht="14.4">
      <c r="A2483" s="167" t="s">
        <v>2937</v>
      </c>
      <c r="B2483" s="168" t="s">
        <v>14</v>
      </c>
      <c r="C2483" s="169">
        <v>37.556644439999999</v>
      </c>
      <c r="D2483" s="169">
        <v>126.97364044</v>
      </c>
    </row>
    <row r="2484" spans="1:4" ht="14.4">
      <c r="A2484" s="167" t="s">
        <v>2941</v>
      </c>
      <c r="B2484" s="168" t="s">
        <v>14</v>
      </c>
      <c r="C2484" s="169">
        <v>37.564670560000003</v>
      </c>
      <c r="D2484" s="169">
        <v>126.99088286999999</v>
      </c>
    </row>
    <row r="2485" spans="1:4" ht="14.4">
      <c r="A2485" s="167" t="s">
        <v>2779</v>
      </c>
      <c r="B2485" s="168" t="s">
        <v>14</v>
      </c>
      <c r="C2485" s="169">
        <v>37.566932680000001</v>
      </c>
      <c r="D2485" s="169">
        <v>126.98258208999999</v>
      </c>
    </row>
    <row r="2486" spans="1:4" ht="14.4">
      <c r="A2486" s="167" t="s">
        <v>2942</v>
      </c>
      <c r="B2486" s="168" t="s">
        <v>14</v>
      </c>
      <c r="C2486" s="169">
        <v>37.568313600000003</v>
      </c>
      <c r="D2486" s="169">
        <v>127.00946045000001</v>
      </c>
    </row>
    <row r="2487" spans="1:4" ht="14.4">
      <c r="A2487" s="167" t="s">
        <v>2944</v>
      </c>
      <c r="B2487" s="168" t="s">
        <v>14</v>
      </c>
      <c r="C2487" s="169">
        <v>37.560245510000001</v>
      </c>
      <c r="D2487" s="169">
        <v>126.96878052</v>
      </c>
    </row>
    <row r="2488" spans="1:4" ht="14.4">
      <c r="A2488" s="167" t="s">
        <v>2946</v>
      </c>
      <c r="B2488" s="168" t="s">
        <v>14</v>
      </c>
      <c r="C2488" s="169">
        <v>37.567016600000002</v>
      </c>
      <c r="D2488" s="169">
        <v>126.97683716</v>
      </c>
    </row>
    <row r="2489" spans="1:4" ht="14.4">
      <c r="A2489" s="167" t="s">
        <v>2764</v>
      </c>
      <c r="B2489" s="168" t="s">
        <v>14</v>
      </c>
      <c r="C2489" s="169">
        <v>37.562534329999998</v>
      </c>
      <c r="D2489" s="169">
        <v>126.97249603</v>
      </c>
    </row>
    <row r="2490" spans="1:4" ht="14.4">
      <c r="A2490" s="167" t="s">
        <v>2943</v>
      </c>
      <c r="B2490" s="168" t="s">
        <v>14</v>
      </c>
      <c r="C2490" s="169">
        <v>37.565902710000003</v>
      </c>
      <c r="D2490" s="169">
        <v>126.98178101000001</v>
      </c>
    </row>
    <row r="2491" spans="1:4" ht="14.4">
      <c r="A2491" s="167" t="s">
        <v>2950</v>
      </c>
      <c r="B2491" s="168" t="s">
        <v>14</v>
      </c>
      <c r="C2491" s="169">
        <v>37.565990450000001</v>
      </c>
      <c r="D2491" s="169">
        <v>126.98427581999999</v>
      </c>
    </row>
    <row r="2492" spans="1:4" ht="14.4">
      <c r="A2492" s="167" t="s">
        <v>2765</v>
      </c>
      <c r="B2492" s="168" t="s">
        <v>14</v>
      </c>
      <c r="C2492" s="169">
        <v>37.560054780000002</v>
      </c>
      <c r="D2492" s="169">
        <v>126.98094177</v>
      </c>
    </row>
    <row r="2493" spans="1:4" ht="14.4">
      <c r="A2493" s="167" t="s">
        <v>2949</v>
      </c>
      <c r="B2493" s="168" t="s">
        <v>14</v>
      </c>
      <c r="C2493" s="169">
        <v>37.552814480000002</v>
      </c>
      <c r="D2493" s="169">
        <v>127.00919342</v>
      </c>
    </row>
    <row r="2494" spans="1:4" ht="14.4">
      <c r="A2494" s="167" t="s">
        <v>2953</v>
      </c>
      <c r="B2494" s="168" t="s">
        <v>14</v>
      </c>
      <c r="C2494" s="169">
        <v>37.565208439999999</v>
      </c>
      <c r="D2494" s="169">
        <v>126.98742676000001</v>
      </c>
    </row>
    <row r="2495" spans="1:4" ht="14.4">
      <c r="A2495" s="167" t="s">
        <v>2952</v>
      </c>
      <c r="B2495" s="168" t="s">
        <v>14</v>
      </c>
      <c r="C2495" s="169">
        <v>37.561470030000002</v>
      </c>
      <c r="D2495" s="169">
        <v>126.96801757999999</v>
      </c>
    </row>
    <row r="2496" spans="1:4" ht="14.4">
      <c r="A2496" s="167" t="s">
        <v>2761</v>
      </c>
      <c r="B2496" s="168" t="s">
        <v>14</v>
      </c>
      <c r="C2496" s="169">
        <v>37.561573029999998</v>
      </c>
      <c r="D2496" s="169">
        <v>126.9684906</v>
      </c>
    </row>
    <row r="2497" spans="1:4" ht="14.4">
      <c r="A2497" s="167" t="s">
        <v>2956</v>
      </c>
      <c r="B2497" s="168" t="s">
        <v>14</v>
      </c>
      <c r="C2497" s="169">
        <v>37.564590449999997</v>
      </c>
      <c r="D2497" s="169">
        <v>126.99076843</v>
      </c>
    </row>
    <row r="2498" spans="1:4" ht="14.4">
      <c r="A2498" s="167" t="s">
        <v>2758</v>
      </c>
      <c r="B2498" s="168" t="s">
        <v>14</v>
      </c>
      <c r="C2498" s="169">
        <v>37.566898350000002</v>
      </c>
      <c r="D2498" s="169">
        <v>126.98773955999999</v>
      </c>
    </row>
    <row r="2499" spans="1:4" ht="14.4">
      <c r="A2499" s="167" t="s">
        <v>2786</v>
      </c>
      <c r="B2499" s="168" t="s">
        <v>14</v>
      </c>
      <c r="C2499" s="169">
        <v>37.561225890000003</v>
      </c>
      <c r="D2499" s="169">
        <v>126.98749542</v>
      </c>
    </row>
    <row r="2500" spans="1:4" ht="14.4">
      <c r="A2500" s="167" t="s">
        <v>2978</v>
      </c>
      <c r="B2500" s="168" t="s">
        <v>14</v>
      </c>
      <c r="C2500" s="169">
        <v>37.562526699999999</v>
      </c>
      <c r="D2500" s="169">
        <v>126.9983139</v>
      </c>
    </row>
    <row r="2501" spans="1:4" ht="14.4">
      <c r="A2501" s="167" t="s">
        <v>2979</v>
      </c>
      <c r="B2501" s="168" t="s">
        <v>14</v>
      </c>
      <c r="C2501" s="169">
        <v>37.564308169999997</v>
      </c>
      <c r="D2501" s="169">
        <v>127.00647736000001</v>
      </c>
    </row>
    <row r="2502" spans="1:4" ht="14.4">
      <c r="A2502" s="167" t="s">
        <v>2980</v>
      </c>
      <c r="B2502" s="168" t="s">
        <v>14</v>
      </c>
      <c r="C2502" s="169">
        <v>37.555408479999997</v>
      </c>
      <c r="D2502" s="169">
        <v>126.96942138999999</v>
      </c>
    </row>
    <row r="2503" spans="1:4" ht="14.4">
      <c r="A2503" s="167" t="s">
        <v>2776</v>
      </c>
      <c r="B2503" s="168" t="s">
        <v>14</v>
      </c>
      <c r="C2503" s="169">
        <v>37.566471100000001</v>
      </c>
      <c r="D2503" s="169">
        <v>126.97925567999999</v>
      </c>
    </row>
    <row r="2504" spans="1:4" ht="14.4">
      <c r="A2504" s="167" t="s">
        <v>2787</v>
      </c>
      <c r="B2504" s="168" t="s">
        <v>14</v>
      </c>
      <c r="C2504" s="169">
        <v>37.563396449999999</v>
      </c>
      <c r="D2504" s="169">
        <v>126.96894073</v>
      </c>
    </row>
    <row r="2505" spans="1:4" ht="14.4">
      <c r="A2505" s="167" t="s">
        <v>2760</v>
      </c>
      <c r="B2505" s="168" t="s">
        <v>14</v>
      </c>
      <c r="C2505" s="169">
        <v>37.571620940000003</v>
      </c>
      <c r="D2505" s="169">
        <v>127.02204132</v>
      </c>
    </row>
    <row r="2506" spans="1:4" ht="14.4">
      <c r="A2506" s="167" t="s">
        <v>2773</v>
      </c>
      <c r="B2506" s="168" t="s">
        <v>28</v>
      </c>
      <c r="C2506" s="169">
        <v>37.615711210000001</v>
      </c>
      <c r="D2506" s="169">
        <v>127.10104370000001</v>
      </c>
    </row>
    <row r="2507" spans="1:4" ht="14.4">
      <c r="A2507" s="167" t="s">
        <v>2961</v>
      </c>
      <c r="B2507" s="168" t="s">
        <v>28</v>
      </c>
      <c r="C2507" s="169">
        <v>37.59268951</v>
      </c>
      <c r="D2507" s="169">
        <v>127.08028412</v>
      </c>
    </row>
    <row r="2508" spans="1:4" ht="14.4">
      <c r="A2508" s="167" t="s">
        <v>2775</v>
      </c>
      <c r="B2508" s="168" t="s">
        <v>28</v>
      </c>
      <c r="C2508" s="169">
        <v>37.59596252</v>
      </c>
      <c r="D2508" s="169">
        <v>127.08477782999999</v>
      </c>
    </row>
    <row r="2509" spans="1:4" ht="14.4">
      <c r="A2509" s="167" t="s">
        <v>2960</v>
      </c>
      <c r="B2509" s="168" t="s">
        <v>28</v>
      </c>
      <c r="C2509" s="169">
        <v>37.594326019999997</v>
      </c>
      <c r="D2509" s="169">
        <v>127.07846069</v>
      </c>
    </row>
    <row r="2510" spans="1:4" ht="14.4">
      <c r="A2510" s="167" t="s">
        <v>2963</v>
      </c>
      <c r="B2510" s="168" t="s">
        <v>28</v>
      </c>
      <c r="C2510" s="169">
        <v>37.60641098</v>
      </c>
      <c r="D2510" s="169">
        <v>127.09404755</v>
      </c>
    </row>
    <row r="2511" spans="1:4" ht="14.4">
      <c r="A2511" s="167" t="s">
        <v>2983</v>
      </c>
      <c r="B2511" s="168" t="s">
        <v>28</v>
      </c>
      <c r="C2511" s="169">
        <v>37.610225679999999</v>
      </c>
      <c r="D2511" s="169">
        <v>127.09628296</v>
      </c>
    </row>
    <row r="2512" spans="1:4" ht="14.4">
      <c r="A2512" s="167" t="s">
        <v>1599</v>
      </c>
      <c r="B2512" s="168" t="s">
        <v>28</v>
      </c>
      <c r="C2512" s="169">
        <v>37.580322270000003</v>
      </c>
      <c r="D2512" s="169">
        <v>127.09415436</v>
      </c>
    </row>
    <row r="2513" spans="1:4" ht="14.4">
      <c r="A2513" s="167" t="s">
        <v>2966</v>
      </c>
      <c r="B2513" s="168" t="s">
        <v>28</v>
      </c>
      <c r="C2513" s="169">
        <v>37.613216399999999</v>
      </c>
      <c r="D2513" s="169">
        <v>127.0773468</v>
      </c>
    </row>
    <row r="2514" spans="1:4" ht="14.4">
      <c r="A2514" s="167" t="s">
        <v>2967</v>
      </c>
      <c r="B2514" s="168" t="s">
        <v>28</v>
      </c>
      <c r="C2514" s="169">
        <v>37.598777769999998</v>
      </c>
      <c r="D2514" s="169">
        <v>127.09638977</v>
      </c>
    </row>
    <row r="2515" spans="1:4" ht="14.4">
      <c r="A2515" s="167" t="s">
        <v>2968</v>
      </c>
      <c r="B2515" s="168" t="s">
        <v>28</v>
      </c>
      <c r="C2515" s="169">
        <v>37.617553710000003</v>
      </c>
      <c r="D2515" s="169">
        <v>127.10399628</v>
      </c>
    </row>
    <row r="2516" spans="1:4" ht="14.4">
      <c r="A2516" s="167" t="s">
        <v>2982</v>
      </c>
      <c r="B2516" s="168" t="s">
        <v>28</v>
      </c>
      <c r="C2516" s="169">
        <v>37.583332059999996</v>
      </c>
      <c r="D2516" s="169">
        <v>127.0835495</v>
      </c>
    </row>
    <row r="2517" spans="1:4" ht="14.4">
      <c r="A2517" s="167" t="s">
        <v>2818</v>
      </c>
      <c r="B2517" s="168" t="s">
        <v>28</v>
      </c>
      <c r="C2517" s="169">
        <v>37.600254059999997</v>
      </c>
      <c r="D2517" s="169">
        <v>127.09171295</v>
      </c>
    </row>
    <row r="2518" spans="1:4" ht="14.4">
      <c r="A2518" s="167" t="s">
        <v>2817</v>
      </c>
      <c r="B2518" s="168" t="s">
        <v>28</v>
      </c>
      <c r="C2518" s="169">
        <v>37.60548782</v>
      </c>
      <c r="D2518" s="169">
        <v>127.10463715</v>
      </c>
    </row>
    <row r="2519" spans="1:4" ht="14.4">
      <c r="A2519" s="167" t="s">
        <v>2819</v>
      </c>
      <c r="B2519" s="168" t="s">
        <v>28</v>
      </c>
      <c r="C2519" s="169">
        <v>37.597808839999999</v>
      </c>
      <c r="D2519" s="169">
        <v>127.08844757</v>
      </c>
    </row>
    <row r="2520" spans="1:4" ht="14.4">
      <c r="A2520" s="167" t="s">
        <v>2798</v>
      </c>
      <c r="B2520" s="168" t="s">
        <v>28</v>
      </c>
      <c r="C2520" s="169">
        <v>37.593544010000002</v>
      </c>
      <c r="D2520" s="169">
        <v>127.08979033999999</v>
      </c>
    </row>
    <row r="2521" spans="1:4" ht="14.4">
      <c r="A2521" s="167" t="s">
        <v>2984</v>
      </c>
      <c r="B2521" s="168" t="s">
        <v>28</v>
      </c>
      <c r="C2521" s="169">
        <v>37.603042600000002</v>
      </c>
      <c r="D2521" s="169">
        <v>127.10050201</v>
      </c>
    </row>
    <row r="2522" spans="1:4" ht="14.4">
      <c r="A2522" s="167" t="s">
        <v>2820</v>
      </c>
      <c r="B2522" s="168" t="s">
        <v>28</v>
      </c>
      <c r="C2522" s="169">
        <v>37.579845429999999</v>
      </c>
      <c r="D2522" s="169">
        <v>127.08242035000001</v>
      </c>
    </row>
    <row r="2523" spans="1:4" ht="14.4">
      <c r="A2523" s="167" t="s">
        <v>2821</v>
      </c>
      <c r="B2523" s="168" t="s">
        <v>28</v>
      </c>
      <c r="C2523" s="169">
        <v>37.612724299999996</v>
      </c>
      <c r="D2523" s="169">
        <v>127.11306</v>
      </c>
    </row>
    <row r="2524" spans="1:4" ht="14.4">
      <c r="A2524" s="167" t="s">
        <v>2985</v>
      </c>
      <c r="B2524" s="168" t="s">
        <v>28</v>
      </c>
      <c r="C2524" s="169">
        <v>37.604286190000003</v>
      </c>
      <c r="D2524" s="169">
        <v>127.09736633</v>
      </c>
    </row>
    <row r="2525" spans="1:4" ht="14.4">
      <c r="A2525" s="167" t="s">
        <v>2242</v>
      </c>
      <c r="B2525" s="168" t="s">
        <v>28</v>
      </c>
      <c r="C2525" s="169">
        <v>37.604461669999999</v>
      </c>
      <c r="D2525" s="169">
        <v>127.09741210999999</v>
      </c>
    </row>
    <row r="2526" spans="1:4" ht="14.4">
      <c r="A2526" s="167" t="s">
        <v>2998</v>
      </c>
      <c r="B2526" s="168" t="s">
        <v>28</v>
      </c>
      <c r="C2526" s="169">
        <v>37.586864470000002</v>
      </c>
      <c r="D2526" s="169">
        <v>127.09532166</v>
      </c>
    </row>
    <row r="2527" spans="1:4" ht="14.4">
      <c r="A2527" s="167" t="s">
        <v>2999</v>
      </c>
      <c r="B2527" s="168" t="s">
        <v>28</v>
      </c>
      <c r="C2527" s="169">
        <v>37.600643159999997</v>
      </c>
      <c r="D2527" s="169">
        <v>127.10404968</v>
      </c>
    </row>
    <row r="2528" spans="1:4" ht="14.4">
      <c r="A2528" s="167" t="s">
        <v>2986</v>
      </c>
      <c r="B2528" s="168" t="s">
        <v>25</v>
      </c>
      <c r="C2528" s="169">
        <v>37.476444239999999</v>
      </c>
      <c r="D2528" s="169">
        <v>127.12316894999999</v>
      </c>
    </row>
    <row r="2529" spans="1:4" ht="14.4">
      <c r="A2529" s="167" t="s">
        <v>3000</v>
      </c>
      <c r="B2529" s="168" t="s">
        <v>25</v>
      </c>
      <c r="C2529" s="169">
        <v>37.500034329999998</v>
      </c>
      <c r="D2529" s="169">
        <v>127.15924835</v>
      </c>
    </row>
    <row r="2530" spans="1:4" ht="14.4">
      <c r="A2530" s="167" t="s">
        <v>3003</v>
      </c>
      <c r="B2530" s="168" t="s">
        <v>25</v>
      </c>
      <c r="C2530" s="169">
        <v>37.492733000000001</v>
      </c>
      <c r="D2530" s="169">
        <v>127.11798859</v>
      </c>
    </row>
    <row r="2531" spans="1:4" ht="14.4">
      <c r="A2531" s="167" t="s">
        <v>2987</v>
      </c>
      <c r="B2531" s="168" t="s">
        <v>25</v>
      </c>
      <c r="C2531" s="169">
        <v>37.489330289999998</v>
      </c>
      <c r="D2531" s="169">
        <v>127.1460495</v>
      </c>
    </row>
    <row r="2532" spans="1:4" ht="14.4">
      <c r="A2532" s="167" t="s">
        <v>3004</v>
      </c>
      <c r="B2532" s="168" t="s">
        <v>25</v>
      </c>
      <c r="C2532" s="169">
        <v>37.520217899999999</v>
      </c>
      <c r="D2532" s="169">
        <v>127.11457061999999</v>
      </c>
    </row>
    <row r="2533" spans="1:4" ht="14.4">
      <c r="A2533" s="167" t="s">
        <v>3006</v>
      </c>
      <c r="B2533" s="168" t="s">
        <v>25</v>
      </c>
      <c r="C2533" s="169">
        <v>37.512756349999997</v>
      </c>
      <c r="D2533" s="169">
        <v>127.12629699999999</v>
      </c>
    </row>
    <row r="2534" spans="1:4" ht="14.4">
      <c r="A2534" s="167" t="s">
        <v>3008</v>
      </c>
      <c r="B2534" s="168" t="s">
        <v>25</v>
      </c>
      <c r="C2534" s="169">
        <v>37.521484379999997</v>
      </c>
      <c r="D2534" s="169">
        <v>127.10028076</v>
      </c>
    </row>
    <row r="2535" spans="1:4" ht="14.4">
      <c r="A2535" s="167" t="s">
        <v>2988</v>
      </c>
      <c r="B2535" s="168" t="s">
        <v>25</v>
      </c>
      <c r="C2535" s="169">
        <v>37.502269740000003</v>
      </c>
      <c r="D2535" s="169">
        <v>127.12195586999999</v>
      </c>
    </row>
    <row r="2536" spans="1:4" ht="14.4">
      <c r="A2536" s="167" t="s">
        <v>2797</v>
      </c>
      <c r="B2536" s="168" t="s">
        <v>25</v>
      </c>
      <c r="C2536" s="169">
        <v>37.493083949999999</v>
      </c>
      <c r="D2536" s="169">
        <v>127.15203857</v>
      </c>
    </row>
    <row r="2537" spans="1:4" ht="14.4">
      <c r="A2537" s="167" t="s">
        <v>3010</v>
      </c>
      <c r="B2537" s="168" t="s">
        <v>25</v>
      </c>
      <c r="C2537" s="169">
        <v>37.523017879999998</v>
      </c>
      <c r="D2537" s="169">
        <v>127.11588286999999</v>
      </c>
    </row>
    <row r="2538" spans="1:4" ht="14.4">
      <c r="A2538" s="167" t="s">
        <v>2789</v>
      </c>
      <c r="B2538" s="168" t="s">
        <v>25</v>
      </c>
      <c r="C2538" s="169">
        <v>37.516403199999999</v>
      </c>
      <c r="D2538" s="169">
        <v>127.07761383</v>
      </c>
    </row>
    <row r="2539" spans="1:4" ht="14.4">
      <c r="A2539" s="167" t="s">
        <v>2790</v>
      </c>
      <c r="B2539" s="168" t="s">
        <v>25</v>
      </c>
      <c r="C2539" s="169">
        <v>37.502056119999999</v>
      </c>
      <c r="D2539" s="169">
        <v>127.11054993</v>
      </c>
    </row>
    <row r="2540" spans="1:4" ht="14.4">
      <c r="A2540" s="167" t="s">
        <v>2989</v>
      </c>
      <c r="B2540" s="168" t="s">
        <v>25</v>
      </c>
      <c r="C2540" s="169">
        <v>37.516479490000002</v>
      </c>
      <c r="D2540" s="169">
        <v>127.1149826</v>
      </c>
    </row>
    <row r="2541" spans="1:4" ht="14.4">
      <c r="A2541" s="167" t="s">
        <v>3012</v>
      </c>
      <c r="B2541" s="168" t="s">
        <v>25</v>
      </c>
      <c r="C2541" s="169">
        <v>37.500026699999999</v>
      </c>
      <c r="D2541" s="169">
        <v>127.11843109</v>
      </c>
    </row>
    <row r="2542" spans="1:4" ht="14.4">
      <c r="A2542" s="167" t="s">
        <v>3011</v>
      </c>
      <c r="B2542" s="168" t="s">
        <v>25</v>
      </c>
      <c r="C2542" s="169">
        <v>37.507171630000002</v>
      </c>
      <c r="D2542" s="169">
        <v>127.10124207</v>
      </c>
    </row>
    <row r="2543" spans="1:4" ht="14.4">
      <c r="A2543" s="167" t="s">
        <v>2803</v>
      </c>
      <c r="B2543" s="168" t="s">
        <v>25</v>
      </c>
      <c r="C2543" s="169">
        <v>37.516296390000001</v>
      </c>
      <c r="D2543" s="169">
        <v>127.08460999</v>
      </c>
    </row>
    <row r="2544" spans="1:4" ht="14.4">
      <c r="A2544" s="167" t="s">
        <v>3014</v>
      </c>
      <c r="B2544" s="168" t="s">
        <v>25</v>
      </c>
      <c r="C2544" s="169">
        <v>37.517078400000003</v>
      </c>
      <c r="D2544" s="169">
        <v>127.11232758</v>
      </c>
    </row>
    <row r="2545" spans="1:4" ht="14.4">
      <c r="A2545" s="167" t="s">
        <v>2990</v>
      </c>
      <c r="B2545" s="168" t="s">
        <v>25</v>
      </c>
      <c r="C2545" s="169">
        <v>37.510726929999997</v>
      </c>
      <c r="D2545" s="169">
        <v>127.13040161000001</v>
      </c>
    </row>
    <row r="2546" spans="1:4" ht="14.4">
      <c r="A2546" s="167" t="s">
        <v>3013</v>
      </c>
      <c r="B2546" s="168" t="s">
        <v>25</v>
      </c>
      <c r="C2546" s="169">
        <v>37.498062130000001</v>
      </c>
      <c r="D2546" s="169">
        <v>127.13461304</v>
      </c>
    </row>
    <row r="2547" spans="1:4" ht="14.4">
      <c r="A2547" s="167" t="s">
        <v>2991</v>
      </c>
      <c r="B2547" s="168" t="s">
        <v>25</v>
      </c>
      <c r="C2547" s="169">
        <v>37.498271940000002</v>
      </c>
      <c r="D2547" s="169">
        <v>127.13486481</v>
      </c>
    </row>
    <row r="2548" spans="1:4" ht="14.4">
      <c r="A2548" s="167" t="s">
        <v>3015</v>
      </c>
      <c r="B2548" s="168" t="s">
        <v>25</v>
      </c>
      <c r="C2548" s="169">
        <v>37.501171110000001</v>
      </c>
      <c r="D2548" s="169">
        <v>127.08516693</v>
      </c>
    </row>
    <row r="2549" spans="1:4" ht="14.4">
      <c r="A2549" s="167" t="s">
        <v>3016</v>
      </c>
      <c r="B2549" s="168" t="s">
        <v>25</v>
      </c>
      <c r="C2549" s="169">
        <v>37.482635500000001</v>
      </c>
      <c r="D2549" s="169">
        <v>127.1399231</v>
      </c>
    </row>
    <row r="2550" spans="1:4" ht="14.4">
      <c r="A2550" s="167" t="s">
        <v>3017</v>
      </c>
      <c r="B2550" s="168" t="s">
        <v>25</v>
      </c>
      <c r="C2550" s="169">
        <v>37.502914429999997</v>
      </c>
      <c r="D2550" s="169">
        <v>127.09253692999999</v>
      </c>
    </row>
    <row r="2551" spans="1:4" ht="14.4">
      <c r="A2551" s="167" t="s">
        <v>2788</v>
      </c>
      <c r="B2551" s="168" t="s">
        <v>25</v>
      </c>
      <c r="C2551" s="169">
        <v>37.492221829999998</v>
      </c>
      <c r="D2551" s="169">
        <v>127.15659332</v>
      </c>
    </row>
    <row r="2552" spans="1:4" ht="14.4">
      <c r="A2552" s="167" t="s">
        <v>3018</v>
      </c>
      <c r="B2552" s="168" t="s">
        <v>25</v>
      </c>
      <c r="C2552" s="169">
        <v>37.489959720000002</v>
      </c>
      <c r="D2552" s="169">
        <v>127.11196136</v>
      </c>
    </row>
    <row r="2553" spans="1:4" ht="14.4">
      <c r="A2553" s="167" t="s">
        <v>2804</v>
      </c>
      <c r="B2553" s="168" t="s">
        <v>25</v>
      </c>
      <c r="C2553" s="169">
        <v>37.495357509999998</v>
      </c>
      <c r="D2553" s="169">
        <v>127.13947296000001</v>
      </c>
    </row>
    <row r="2554" spans="1:4" ht="14.4">
      <c r="A2554" s="167" t="s">
        <v>2971</v>
      </c>
      <c r="B2554" s="168" t="s">
        <v>25</v>
      </c>
      <c r="C2554" s="169">
        <v>37.488685609999997</v>
      </c>
      <c r="D2554" s="169">
        <v>127.15226746</v>
      </c>
    </row>
    <row r="2555" spans="1:4" ht="14.4">
      <c r="A2555" s="167" t="s">
        <v>2973</v>
      </c>
      <c r="B2555" s="168" t="s">
        <v>25</v>
      </c>
      <c r="C2555" s="169">
        <v>37.48714828</v>
      </c>
      <c r="D2555" s="169">
        <v>127.15328217</v>
      </c>
    </row>
    <row r="2556" spans="1:4" ht="14.4">
      <c r="A2556" s="167" t="s">
        <v>2794</v>
      </c>
      <c r="B2556" s="168" t="s">
        <v>25</v>
      </c>
      <c r="C2556" s="169">
        <v>37.483524320000001</v>
      </c>
      <c r="D2556" s="169">
        <v>127.11683655</v>
      </c>
    </row>
    <row r="2557" spans="1:4" ht="14.4">
      <c r="A2557" s="167" t="s">
        <v>3020</v>
      </c>
      <c r="B2557" s="168" t="s">
        <v>25</v>
      </c>
      <c r="C2557" s="169">
        <v>37.47709656</v>
      </c>
      <c r="D2557" s="169">
        <v>127.12370300000001</v>
      </c>
    </row>
    <row r="2558" spans="1:4" ht="14.4">
      <c r="A2558" s="167" t="s">
        <v>3021</v>
      </c>
      <c r="B2558" s="168" t="s">
        <v>25</v>
      </c>
      <c r="C2558" s="169">
        <v>37.497932429999999</v>
      </c>
      <c r="D2558" s="169">
        <v>127.09675598</v>
      </c>
    </row>
    <row r="2559" spans="1:4" ht="14.4">
      <c r="A2559" s="167" t="s">
        <v>2800</v>
      </c>
      <c r="B2559" s="168" t="s">
        <v>25</v>
      </c>
      <c r="C2559" s="169">
        <v>37.486186979999999</v>
      </c>
      <c r="D2559" s="169">
        <v>127.11348724</v>
      </c>
    </row>
    <row r="2560" spans="1:4" ht="14.4">
      <c r="A2560" s="167" t="s">
        <v>3019</v>
      </c>
      <c r="B2560" s="168" t="s">
        <v>25</v>
      </c>
      <c r="C2560" s="169">
        <v>37.518692020000003</v>
      </c>
      <c r="D2560" s="169">
        <v>127.13906097</v>
      </c>
    </row>
    <row r="2561" spans="1:4" ht="14.4">
      <c r="A2561" s="167" t="s">
        <v>2993</v>
      </c>
      <c r="B2561" s="168" t="s">
        <v>25</v>
      </c>
      <c r="C2561" s="169">
        <v>37.494590760000001</v>
      </c>
      <c r="D2561" s="169">
        <v>127.15109253</v>
      </c>
    </row>
    <row r="2562" spans="1:4" ht="14.4">
      <c r="A2562" s="167" t="s">
        <v>2972</v>
      </c>
      <c r="B2562" s="168" t="s">
        <v>25</v>
      </c>
      <c r="C2562" s="169">
        <v>37.484554289999998</v>
      </c>
      <c r="D2562" s="169">
        <v>127.14919281</v>
      </c>
    </row>
    <row r="2563" spans="1:4" ht="14.4">
      <c r="A2563" s="167" t="s">
        <v>3022</v>
      </c>
      <c r="B2563" s="168" t="s">
        <v>25</v>
      </c>
      <c r="C2563" s="169">
        <v>37.525970460000003</v>
      </c>
      <c r="D2563" s="169">
        <v>127.11820984000001</v>
      </c>
    </row>
    <row r="2564" spans="1:4" ht="14.4">
      <c r="A2564" s="167" t="s">
        <v>3023</v>
      </c>
      <c r="B2564" s="168" t="s">
        <v>25</v>
      </c>
      <c r="C2564" s="169">
        <v>37.486392969999997</v>
      </c>
      <c r="D2564" s="169">
        <v>127.11483765</v>
      </c>
    </row>
    <row r="2565" spans="1:4" ht="14.4">
      <c r="A2565" s="167" t="s">
        <v>3025</v>
      </c>
      <c r="B2565" s="168" t="s">
        <v>25</v>
      </c>
      <c r="C2565" s="169">
        <v>37.486324310000001</v>
      </c>
      <c r="D2565" s="169">
        <v>127.11508942</v>
      </c>
    </row>
    <row r="2566" spans="1:4" ht="14.4">
      <c r="A2566" s="167" t="s">
        <v>2992</v>
      </c>
      <c r="B2566" s="168" t="s">
        <v>25</v>
      </c>
      <c r="C2566" s="169">
        <v>37.486415860000001</v>
      </c>
      <c r="D2566" s="169">
        <v>127.14205933</v>
      </c>
    </row>
    <row r="2567" spans="1:4">
      <c r="A2567" s="169" t="s">
        <v>3024</v>
      </c>
      <c r="B2567" s="169" t="s">
        <v>25</v>
      </c>
      <c r="C2567" s="169">
        <v>37.486888890000003</v>
      </c>
      <c r="D2567" s="169">
        <v>127.14169312</v>
      </c>
    </row>
    <row r="2568" spans="1:4">
      <c r="A2568" s="169" t="s">
        <v>3026</v>
      </c>
      <c r="B2568" s="169" t="s">
        <v>25</v>
      </c>
      <c r="C2568" s="169">
        <v>37.516334530000002</v>
      </c>
      <c r="D2568" s="169">
        <v>127.09380341000001</v>
      </c>
    </row>
    <row r="2569" spans="1:4" ht="14.4">
      <c r="A2569" s="167" t="s">
        <v>2324</v>
      </c>
      <c r="B2569" s="168" t="s">
        <v>38</v>
      </c>
      <c r="C2569" s="169">
        <v>37.495243070000001</v>
      </c>
      <c r="D2569" s="169">
        <v>127.03937531</v>
      </c>
    </row>
    <row r="2570" spans="1:4" ht="14.4">
      <c r="A2570" s="167" t="s">
        <v>2994</v>
      </c>
      <c r="B2570" s="168" t="s">
        <v>24</v>
      </c>
      <c r="C2570" s="169">
        <v>37.559745790000001</v>
      </c>
      <c r="D2570" s="169">
        <v>126.8243866</v>
      </c>
    </row>
    <row r="2571" spans="1:4" ht="14.4">
      <c r="A2571" s="167" t="s">
        <v>2974</v>
      </c>
      <c r="B2571" s="168" t="s">
        <v>24</v>
      </c>
      <c r="C2571" s="169">
        <v>37.571086880000003</v>
      </c>
      <c r="D2571" s="169">
        <v>126.80754089</v>
      </c>
    </row>
    <row r="2572" spans="1:4" ht="14.4">
      <c r="A2572" s="167" t="s">
        <v>3028</v>
      </c>
      <c r="B2572" s="168" t="s">
        <v>24</v>
      </c>
      <c r="C2572" s="169">
        <v>37.559059140000002</v>
      </c>
      <c r="D2572" s="169">
        <v>126.82704926</v>
      </c>
    </row>
    <row r="2573" spans="1:4" ht="14.4">
      <c r="A2573" s="167" t="s">
        <v>3027</v>
      </c>
      <c r="B2573" s="168" t="s">
        <v>24</v>
      </c>
      <c r="C2573" s="169">
        <v>37.559329990000002</v>
      </c>
      <c r="D2573" s="169">
        <v>126.82717896</v>
      </c>
    </row>
    <row r="2574" spans="1:4" ht="14.4">
      <c r="A2574" s="167" t="s">
        <v>2805</v>
      </c>
      <c r="B2574" s="168" t="s">
        <v>24</v>
      </c>
      <c r="C2574" s="169">
        <v>37.559310910000001</v>
      </c>
      <c r="D2574" s="169">
        <v>126.82743834999999</v>
      </c>
    </row>
    <row r="2575" spans="1:4" ht="14.4">
      <c r="A2575" s="167" t="s">
        <v>3030</v>
      </c>
      <c r="B2575" s="168" t="s">
        <v>24</v>
      </c>
      <c r="C2575" s="169">
        <v>37.531822200000001</v>
      </c>
      <c r="D2575" s="169">
        <v>126.85462189</v>
      </c>
    </row>
    <row r="2576" spans="1:4" ht="14.4">
      <c r="A2576" s="167" t="s">
        <v>2995</v>
      </c>
      <c r="B2576" s="168" t="s">
        <v>24</v>
      </c>
      <c r="C2576" s="169">
        <v>37.555454249999997</v>
      </c>
      <c r="D2576" s="169">
        <v>126.83751678</v>
      </c>
    </row>
    <row r="2577" spans="1:4" ht="14.4">
      <c r="A2577" s="167" t="s">
        <v>3029</v>
      </c>
      <c r="B2577" s="168" t="s">
        <v>24</v>
      </c>
      <c r="C2577" s="169">
        <v>37.563541409999999</v>
      </c>
      <c r="D2577" s="169">
        <v>126.82455444</v>
      </c>
    </row>
    <row r="2578" spans="1:4" ht="14.4">
      <c r="A2578" s="167" t="s">
        <v>2970</v>
      </c>
      <c r="B2578" s="168" t="s">
        <v>24</v>
      </c>
      <c r="C2578" s="169">
        <v>37.573341370000001</v>
      </c>
      <c r="D2578" s="169">
        <v>126.82331848</v>
      </c>
    </row>
    <row r="2579" spans="1:4" ht="14.4">
      <c r="A2579" s="167" t="s">
        <v>3032</v>
      </c>
      <c r="B2579" s="168" t="s">
        <v>24</v>
      </c>
      <c r="C2579" s="169">
        <v>37.569026950000001</v>
      </c>
      <c r="D2579" s="169">
        <v>126.83988189999999</v>
      </c>
    </row>
    <row r="2580" spans="1:4" ht="14.4">
      <c r="A2580" s="167" t="s">
        <v>3031</v>
      </c>
      <c r="B2580" s="168" t="s">
        <v>24</v>
      </c>
      <c r="C2580" s="169">
        <v>37.567245479999997</v>
      </c>
      <c r="D2580" s="169">
        <v>126.85038757</v>
      </c>
    </row>
    <row r="2581" spans="1:4" ht="14.4">
      <c r="A2581" s="167" t="s">
        <v>3033</v>
      </c>
      <c r="B2581" s="168" t="s">
        <v>24</v>
      </c>
      <c r="C2581" s="169">
        <v>37.55791473</v>
      </c>
      <c r="D2581" s="169">
        <v>126.83297729</v>
      </c>
    </row>
    <row r="2582" spans="1:4" ht="14.4">
      <c r="A2582" s="167" t="s">
        <v>3035</v>
      </c>
      <c r="B2582" s="168" t="s">
        <v>24</v>
      </c>
      <c r="C2582" s="169">
        <v>37.550857540000003</v>
      </c>
      <c r="D2582" s="169">
        <v>126.87233734</v>
      </c>
    </row>
    <row r="2583" spans="1:4" ht="14.4">
      <c r="A2583" s="167" t="s">
        <v>2997</v>
      </c>
      <c r="B2583" s="168" t="s">
        <v>24</v>
      </c>
      <c r="C2583" s="169">
        <v>37.5567627</v>
      </c>
      <c r="D2583" s="169">
        <v>126.81869507</v>
      </c>
    </row>
    <row r="2584" spans="1:4" ht="14.4">
      <c r="A2584" s="167" t="s">
        <v>3034</v>
      </c>
      <c r="B2584" s="168" t="s">
        <v>24</v>
      </c>
      <c r="C2584" s="169">
        <v>37.561546329999999</v>
      </c>
      <c r="D2584" s="169">
        <v>126.80708313</v>
      </c>
    </row>
    <row r="2585" spans="1:4" ht="14.4">
      <c r="A2585" s="167" t="s">
        <v>2996</v>
      </c>
      <c r="B2585" s="168" t="s">
        <v>24</v>
      </c>
      <c r="C2585" s="169">
        <v>37.546619419999999</v>
      </c>
      <c r="D2585" s="169">
        <v>126.83623505</v>
      </c>
    </row>
    <row r="2586" spans="1:4" ht="14.4">
      <c r="A2586" s="167" t="s">
        <v>3036</v>
      </c>
      <c r="B2586" s="168" t="s">
        <v>24</v>
      </c>
      <c r="C2586" s="169">
        <v>37.558235170000003</v>
      </c>
      <c r="D2586" s="169">
        <v>126.82575989</v>
      </c>
    </row>
    <row r="2587" spans="1:4" ht="14.4">
      <c r="A2587" s="167" t="s">
        <v>2793</v>
      </c>
      <c r="B2587" s="168" t="s">
        <v>24</v>
      </c>
      <c r="C2587" s="169">
        <v>37.551883699999998</v>
      </c>
      <c r="D2587" s="169">
        <v>126.86357117</v>
      </c>
    </row>
  </sheetData>
  <phoneticPr fontId="49" type="noConversion"/>
  <pageMargins left="0.69999998807907104" right="0.69999998807907104" top="0.75" bottom="0.75" header="0.30000001192092896" footer="0.30000001192092896"/>
  <pageSetup paperSize="9" fitToWidth="0" fitToHeight="0"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869"/>
  <sheetViews>
    <sheetView showZeros="0" view="pageBreakPreview" zoomScaleNormal="100" zoomScaleSheetLayoutView="100" workbookViewId="0">
      <pane ySplit="3" topLeftCell="A382" activePane="bottomLeft" state="frozen"/>
      <selection pane="bottomLeft" activeCell="J937" sqref="J937"/>
    </sheetView>
  </sheetViews>
  <sheetFormatPr defaultColWidth="9" defaultRowHeight="14.4"/>
  <cols>
    <col min="1" max="2" width="6.3984375" style="53" customWidth="1"/>
    <col min="3" max="3" width="8.3984375" style="53" customWidth="1"/>
    <col min="4" max="4" width="8.69921875" style="78" customWidth="1"/>
    <col min="5" max="6" width="14" style="78" customWidth="1"/>
    <col min="7" max="7" width="31.19921875" style="53" customWidth="1"/>
    <col min="8" max="8" width="35.19921875" style="53" customWidth="1"/>
    <col min="9" max="10" width="10" style="53" customWidth="1"/>
    <col min="11" max="11" width="12.3984375" style="53" customWidth="1"/>
    <col min="12" max="13" width="9" style="53" customWidth="1"/>
    <col min="14" max="14" width="10.69921875" style="53" customWidth="1"/>
    <col min="15" max="15" width="42.8984375" style="79" customWidth="1"/>
    <col min="16" max="16" width="49.5" style="79" customWidth="1"/>
    <col min="17" max="17" width="43.8984375" style="79" customWidth="1"/>
    <col min="18" max="18" width="58.19921875" style="53" customWidth="1"/>
    <col min="19" max="19" width="9.69921875" style="53" customWidth="1"/>
    <col min="20" max="20" width="16.3984375" style="57" customWidth="1"/>
    <col min="21" max="16384" width="9" style="57"/>
  </cols>
  <sheetData>
    <row r="1" spans="1:20" ht="47.25" customHeight="1">
      <c r="A1" s="224" t="s">
        <v>3313</v>
      </c>
      <c r="B1" s="224"/>
      <c r="C1" s="224"/>
      <c r="D1" s="224"/>
      <c r="E1" s="224"/>
      <c r="F1" s="224"/>
      <c r="G1" s="224"/>
      <c r="H1" s="224"/>
      <c r="I1" s="224"/>
      <c r="J1" s="224"/>
      <c r="K1" s="224"/>
      <c r="L1" s="224"/>
      <c r="M1" s="224"/>
      <c r="N1" s="224"/>
      <c r="O1" s="224"/>
      <c r="P1" s="224"/>
      <c r="Q1" s="224"/>
      <c r="R1" s="224"/>
    </row>
    <row r="2" spans="1:20" ht="11.25" customHeight="1">
      <c r="B2" s="89" t="s">
        <v>4400</v>
      </c>
      <c r="C2" s="54"/>
      <c r="D2" s="54"/>
      <c r="E2" s="89" t="s">
        <v>4400</v>
      </c>
      <c r="F2" s="89" t="s">
        <v>4400</v>
      </c>
      <c r="G2" s="54"/>
      <c r="H2" s="54"/>
      <c r="I2" s="54"/>
      <c r="J2" s="54"/>
      <c r="K2" s="54"/>
      <c r="L2" s="54"/>
      <c r="M2" s="89" t="s">
        <v>4400</v>
      </c>
      <c r="N2" s="54"/>
      <c r="O2" s="55"/>
      <c r="P2" s="56"/>
      <c r="Q2" s="56"/>
    </row>
    <row r="3" spans="1:20" ht="22.5" customHeight="1">
      <c r="A3" s="58" t="s">
        <v>4776</v>
      </c>
      <c r="B3" s="86" t="s">
        <v>4764</v>
      </c>
      <c r="C3" s="58" t="s">
        <v>4791</v>
      </c>
      <c r="D3" s="59" t="s">
        <v>3732</v>
      </c>
      <c r="E3" s="87" t="s">
        <v>3922</v>
      </c>
      <c r="F3" s="87" t="s">
        <v>4410</v>
      </c>
      <c r="G3" s="58" t="s">
        <v>3722</v>
      </c>
      <c r="H3" s="58" t="s">
        <v>4779</v>
      </c>
      <c r="I3" s="58" t="s">
        <v>3735</v>
      </c>
      <c r="J3" s="58" t="s">
        <v>4765</v>
      </c>
      <c r="K3" s="58" t="s">
        <v>4770</v>
      </c>
      <c r="L3" s="58" t="s">
        <v>3729</v>
      </c>
      <c r="M3" s="87" t="s">
        <v>4425</v>
      </c>
      <c r="N3" s="58" t="s">
        <v>3723</v>
      </c>
      <c r="O3" s="58" t="s">
        <v>4892</v>
      </c>
      <c r="P3" s="58" t="s">
        <v>4889</v>
      </c>
      <c r="Q3" s="60" t="s">
        <v>3938</v>
      </c>
      <c r="R3" s="58" t="s">
        <v>4893</v>
      </c>
      <c r="S3" s="78" t="s">
        <v>4424</v>
      </c>
      <c r="T3" s="125" t="s">
        <v>4859</v>
      </c>
    </row>
    <row r="4" spans="1:20" ht="27" customHeight="1">
      <c r="A4" s="61">
        <v>1</v>
      </c>
      <c r="B4" s="61" t="str">
        <f>IF(OR($C4="강남구",$C4="강동구",$C4="강서구",$C4="관악구",$C4="구로구",$C4="금천구",$C4="동작구",$C4="서초구",$C4="송파구",$C4="양천구",$C4="영등포구"),"강남","강북")</f>
        <v>강남</v>
      </c>
      <c r="C4" s="61" t="s">
        <v>22</v>
      </c>
      <c r="D4" s="62">
        <v>1</v>
      </c>
      <c r="E4" s="62" t="str">
        <f>CONCATENATE(C4,D4)</f>
        <v>강동구1</v>
      </c>
      <c r="F4" s="62" t="str">
        <f>IFERROR(IF(VLOOKUP($E4,#REF!,2,FALSE)="","",VLOOKUP($E4,#REF!,2,FALSE)),"")</f>
        <v/>
      </c>
      <c r="G4" s="61" t="s">
        <v>3100</v>
      </c>
      <c r="H4" s="61" t="s">
        <v>4891</v>
      </c>
      <c r="I4" s="61">
        <v>15</v>
      </c>
      <c r="J4" s="61">
        <v>45</v>
      </c>
      <c r="K4" s="61" t="s">
        <v>4771</v>
      </c>
      <c r="L4" s="61" t="s">
        <v>4349</v>
      </c>
      <c r="M4" s="62" t="str">
        <f>IFERROR(IF(VLOOKUP($E4,#REF!,17,FALSE)="","","완료"),"")</f>
        <v/>
      </c>
      <c r="N4" s="61"/>
      <c r="O4" s="61" t="s">
        <v>3509</v>
      </c>
      <c r="P4" s="61" t="s">
        <v>3395</v>
      </c>
      <c r="Q4" s="61" t="s">
        <v>3521</v>
      </c>
      <c r="R4" s="61"/>
      <c r="S4" s="53" t="s">
        <v>4842</v>
      </c>
      <c r="T4" s="125" t="s">
        <v>4477</v>
      </c>
    </row>
    <row r="5" spans="1:20" ht="27" customHeight="1">
      <c r="A5" s="61">
        <v>2</v>
      </c>
      <c r="B5" s="61" t="str">
        <f t="shared" ref="B5:B79" si="0">IF(OR($C5="강남구",$C5="강동구",$C5="강서구",$C5="관악구",$C5="구로구",$C5="금천구",$C5="동작구",$C5="서초구",$C5="송파구",$C5="양천구",$C5="영등포구"),"강남","강북")</f>
        <v>강남</v>
      </c>
      <c r="C5" s="61" t="s">
        <v>22</v>
      </c>
      <c r="D5" s="62">
        <v>2</v>
      </c>
      <c r="E5" s="62" t="str">
        <f t="shared" ref="E5:E113" si="1">CONCATENATE(C5,D5)</f>
        <v>강동구2</v>
      </c>
      <c r="F5" s="62" t="str">
        <f>IFERROR(IF(VLOOKUP($E5,#REF!,2,FALSE)="","",VLOOKUP($E5,#REF!,2,FALSE)),"")</f>
        <v/>
      </c>
      <c r="G5" s="61" t="s">
        <v>2331</v>
      </c>
      <c r="H5" s="61" t="s">
        <v>2157</v>
      </c>
      <c r="I5" s="61">
        <v>12</v>
      </c>
      <c r="J5" s="61">
        <v>45</v>
      </c>
      <c r="K5" s="61" t="s">
        <v>4771</v>
      </c>
      <c r="L5" s="61" t="s">
        <v>4825</v>
      </c>
      <c r="M5" s="62" t="str">
        <f>IFERROR(IF(VLOOKUP($E5,#REF!,17,FALSE)="","","완료"),"")</f>
        <v/>
      </c>
      <c r="N5" s="61"/>
      <c r="O5" s="61" t="s">
        <v>4890</v>
      </c>
      <c r="P5" s="61" t="s">
        <v>3084</v>
      </c>
      <c r="Q5" s="61" t="s">
        <v>3084</v>
      </c>
      <c r="R5" s="61"/>
      <c r="S5" s="53" t="s">
        <v>4842</v>
      </c>
      <c r="T5" s="125" t="s">
        <v>4477</v>
      </c>
    </row>
    <row r="6" spans="1:20" ht="27" customHeight="1">
      <c r="A6" s="61">
        <v>3</v>
      </c>
      <c r="B6" s="61" t="str">
        <f t="shared" si="0"/>
        <v>강남</v>
      </c>
      <c r="C6" s="61" t="s">
        <v>22</v>
      </c>
      <c r="D6" s="62">
        <v>3</v>
      </c>
      <c r="E6" s="62" t="str">
        <f t="shared" si="1"/>
        <v>강동구3</v>
      </c>
      <c r="F6" s="62" t="str">
        <f>IFERROR(IF(VLOOKUP($E6,#REF!,2,FALSE)="","",VLOOKUP($E6,#REF!,2,FALSE)),"")</f>
        <v/>
      </c>
      <c r="G6" s="61" t="s">
        <v>4896</v>
      </c>
      <c r="H6" s="61" t="s">
        <v>3102</v>
      </c>
      <c r="I6" s="61">
        <v>10</v>
      </c>
      <c r="J6" s="61">
        <v>45</v>
      </c>
      <c r="K6" s="61" t="s">
        <v>4771</v>
      </c>
      <c r="L6" s="61" t="s">
        <v>4822</v>
      </c>
      <c r="M6" s="62" t="str">
        <f>IFERROR(IF(VLOOKUP($E6,#REF!,17,FALSE)="","","완료"),"")</f>
        <v/>
      </c>
      <c r="N6" s="61"/>
      <c r="O6" s="61" t="s">
        <v>4359</v>
      </c>
      <c r="P6" s="61" t="s">
        <v>3597</v>
      </c>
      <c r="Q6" s="61" t="s">
        <v>3059</v>
      </c>
      <c r="R6" s="61"/>
      <c r="S6" s="53" t="s">
        <v>4842</v>
      </c>
      <c r="T6" s="125" t="s">
        <v>4477</v>
      </c>
    </row>
    <row r="7" spans="1:20" ht="27" customHeight="1">
      <c r="A7" s="61">
        <v>4</v>
      </c>
      <c r="B7" s="61" t="str">
        <f t="shared" si="0"/>
        <v>강남</v>
      </c>
      <c r="C7" s="61" t="s">
        <v>22</v>
      </c>
      <c r="D7" s="62">
        <v>4</v>
      </c>
      <c r="E7" s="62" t="str">
        <f t="shared" si="1"/>
        <v>강동구4</v>
      </c>
      <c r="F7" s="62" t="str">
        <f>IFERROR(IF(VLOOKUP($E7,#REF!,2,FALSE)="","",VLOOKUP($E7,#REF!,2,FALSE)),"")</f>
        <v/>
      </c>
      <c r="G7" s="61" t="s">
        <v>2330</v>
      </c>
      <c r="H7" s="61" t="s">
        <v>2333</v>
      </c>
      <c r="I7" s="61">
        <v>10</v>
      </c>
      <c r="J7" s="61">
        <v>45</v>
      </c>
      <c r="K7" s="61" t="s">
        <v>4771</v>
      </c>
      <c r="L7" s="61" t="s">
        <v>4825</v>
      </c>
      <c r="M7" s="62" t="str">
        <f>IFERROR(IF(VLOOKUP($E7,#REF!,17,FALSE)="","","완료"),"")</f>
        <v/>
      </c>
      <c r="N7" s="61"/>
      <c r="O7" s="61"/>
      <c r="P7" s="61" t="s">
        <v>3514</v>
      </c>
      <c r="Q7" s="61" t="s">
        <v>3514</v>
      </c>
      <c r="R7" s="61"/>
      <c r="S7" s="53" t="s">
        <v>4842</v>
      </c>
      <c r="T7" s="125" t="s">
        <v>4477</v>
      </c>
    </row>
    <row r="8" spans="1:20" ht="27" customHeight="1">
      <c r="A8" s="61">
        <v>5</v>
      </c>
      <c r="B8" s="61" t="str">
        <f t="shared" si="0"/>
        <v>강남</v>
      </c>
      <c r="C8" s="61" t="s">
        <v>22</v>
      </c>
      <c r="D8" s="62">
        <v>5</v>
      </c>
      <c r="E8" s="62" t="str">
        <f t="shared" si="1"/>
        <v>강동구5</v>
      </c>
      <c r="F8" s="62" t="str">
        <f>IFERROR(IF(VLOOKUP($E8,#REF!,2,FALSE)="","",VLOOKUP($E8,#REF!,2,FALSE)),"")</f>
        <v/>
      </c>
      <c r="G8" s="61" t="s">
        <v>2336</v>
      </c>
      <c r="H8" s="61" t="s">
        <v>2158</v>
      </c>
      <c r="I8" s="61">
        <v>10</v>
      </c>
      <c r="J8" s="61">
        <v>45</v>
      </c>
      <c r="K8" s="61" t="s">
        <v>4771</v>
      </c>
      <c r="L8" s="61" t="s">
        <v>4825</v>
      </c>
      <c r="M8" s="62" t="str">
        <f>IFERROR(IF(VLOOKUP($E8,#REF!,17,FALSE)="","","완료"),"")</f>
        <v/>
      </c>
      <c r="N8" s="61"/>
      <c r="O8" s="61"/>
      <c r="P8" s="61">
        <v>0</v>
      </c>
      <c r="Q8" s="61" t="s">
        <v>4367</v>
      </c>
      <c r="R8" s="61"/>
      <c r="S8" s="53" t="s">
        <v>4842</v>
      </c>
      <c r="T8" s="125" t="s">
        <v>4477</v>
      </c>
    </row>
    <row r="9" spans="1:20" ht="27" customHeight="1">
      <c r="A9" s="61">
        <v>6</v>
      </c>
      <c r="B9" s="61" t="str">
        <f t="shared" si="0"/>
        <v>강남</v>
      </c>
      <c r="C9" s="61" t="s">
        <v>22</v>
      </c>
      <c r="D9" s="62">
        <v>6</v>
      </c>
      <c r="E9" s="62" t="str">
        <f t="shared" si="1"/>
        <v>강동구6</v>
      </c>
      <c r="F9" s="62" t="str">
        <f>IFERROR(IF(VLOOKUP($E9,#REF!,2,FALSE)="","",VLOOKUP($E9,#REF!,2,FALSE)),"")</f>
        <v/>
      </c>
      <c r="G9" s="61" t="s">
        <v>3103</v>
      </c>
      <c r="H9" s="61" t="s">
        <v>4901</v>
      </c>
      <c r="I9" s="61">
        <v>12</v>
      </c>
      <c r="J9" s="61">
        <v>45</v>
      </c>
      <c r="K9" s="61" t="s">
        <v>4771</v>
      </c>
      <c r="L9" s="61" t="s">
        <v>4822</v>
      </c>
      <c r="M9" s="62" t="str">
        <f>IFERROR(IF(VLOOKUP($E9,#REF!,17,FALSE)="","","완료"),"")</f>
        <v/>
      </c>
      <c r="N9" s="61"/>
      <c r="O9" s="61"/>
      <c r="P9" s="61" t="s">
        <v>3597</v>
      </c>
      <c r="Q9" s="61" t="s">
        <v>3280</v>
      </c>
      <c r="R9" s="61"/>
      <c r="S9" s="53" t="s">
        <v>4842</v>
      </c>
      <c r="T9" s="125" t="s">
        <v>4477</v>
      </c>
    </row>
    <row r="10" spans="1:20" ht="27" customHeight="1">
      <c r="A10" s="61">
        <v>7</v>
      </c>
      <c r="B10" s="61" t="str">
        <f t="shared" si="0"/>
        <v>강남</v>
      </c>
      <c r="C10" s="61" t="s">
        <v>22</v>
      </c>
      <c r="D10" s="62">
        <v>7</v>
      </c>
      <c r="E10" s="62" t="str">
        <f t="shared" si="1"/>
        <v>강동구7</v>
      </c>
      <c r="F10" s="62" t="str">
        <f>IFERROR(IF(VLOOKUP($E10,#REF!,2,FALSE)="","",VLOOKUP($E10,#REF!,2,FALSE)),"")</f>
        <v/>
      </c>
      <c r="G10" s="61" t="s">
        <v>4900</v>
      </c>
      <c r="H10" s="61" t="s">
        <v>4895</v>
      </c>
      <c r="I10" s="61">
        <v>10</v>
      </c>
      <c r="J10" s="61">
        <v>45</v>
      </c>
      <c r="K10" s="61" t="s">
        <v>4771</v>
      </c>
      <c r="L10" s="61" t="s">
        <v>4825</v>
      </c>
      <c r="M10" s="62" t="str">
        <f>IFERROR(IF(VLOOKUP($E10,#REF!,17,FALSE)="","","완료"),"")</f>
        <v/>
      </c>
      <c r="N10" s="61"/>
      <c r="O10" s="61"/>
      <c r="P10" s="61">
        <v>0</v>
      </c>
      <c r="Q10" s="61" t="s">
        <v>4367</v>
      </c>
      <c r="R10" s="61"/>
      <c r="S10" s="53" t="s">
        <v>4842</v>
      </c>
      <c r="T10" s="125" t="s">
        <v>4477</v>
      </c>
    </row>
    <row r="11" spans="1:20" ht="27" customHeight="1">
      <c r="A11" s="61">
        <v>8</v>
      </c>
      <c r="B11" s="61" t="str">
        <f t="shared" si="0"/>
        <v>강남</v>
      </c>
      <c r="C11" s="61" t="s">
        <v>22</v>
      </c>
      <c r="D11" s="62">
        <v>8</v>
      </c>
      <c r="E11" s="62" t="str">
        <f t="shared" si="1"/>
        <v>강동구8</v>
      </c>
      <c r="F11" s="62" t="str">
        <f>IFERROR(IF(VLOOKUP($E11,#REF!,2,FALSE)="","",VLOOKUP($E11,#REF!,2,FALSE)),"")</f>
        <v/>
      </c>
      <c r="G11" s="61" t="s">
        <v>2334</v>
      </c>
      <c r="H11" s="61" t="s">
        <v>2335</v>
      </c>
      <c r="I11" s="61">
        <v>12</v>
      </c>
      <c r="J11" s="61">
        <v>45</v>
      </c>
      <c r="K11" s="61" t="s">
        <v>4771</v>
      </c>
      <c r="L11" s="61" t="s">
        <v>4825</v>
      </c>
      <c r="M11" s="62" t="str">
        <f>IFERROR(IF(VLOOKUP($E11,#REF!,17,FALSE)="","","완료"),"")</f>
        <v/>
      </c>
      <c r="N11" s="61"/>
      <c r="O11" s="61"/>
      <c r="P11" s="61" t="s">
        <v>3510</v>
      </c>
      <c r="Q11" s="61" t="s">
        <v>3510</v>
      </c>
      <c r="R11" s="61"/>
      <c r="S11" s="53" t="s">
        <v>4842</v>
      </c>
      <c r="T11" s="125" t="s">
        <v>4477</v>
      </c>
    </row>
    <row r="12" spans="1:20" ht="27" customHeight="1">
      <c r="A12" s="61">
        <v>9</v>
      </c>
      <c r="B12" s="61" t="str">
        <f t="shared" si="0"/>
        <v>강남</v>
      </c>
      <c r="C12" s="61" t="s">
        <v>22</v>
      </c>
      <c r="D12" s="62">
        <v>9</v>
      </c>
      <c r="E12" s="62" t="str">
        <f t="shared" si="1"/>
        <v>강동구9</v>
      </c>
      <c r="F12" s="62" t="str">
        <f>IFERROR(IF(VLOOKUP($E12,#REF!,2,FALSE)="","",VLOOKUP($E12,#REF!,2,FALSE)),"")</f>
        <v/>
      </c>
      <c r="G12" s="61" t="s">
        <v>3104</v>
      </c>
      <c r="H12" s="61" t="s">
        <v>3131</v>
      </c>
      <c r="I12" s="61">
        <v>10</v>
      </c>
      <c r="J12" s="61">
        <v>45</v>
      </c>
      <c r="K12" s="61" t="s">
        <v>4771</v>
      </c>
      <c r="L12" s="61" t="s">
        <v>4349</v>
      </c>
      <c r="M12" s="62" t="str">
        <f>IFERROR(IF(VLOOKUP($E12,#REF!,17,FALSE)="","","완료"),"")</f>
        <v/>
      </c>
      <c r="N12" s="61"/>
      <c r="O12" s="61"/>
      <c r="P12" s="61" t="s">
        <v>3037</v>
      </c>
      <c r="Q12" s="61" t="s">
        <v>3037</v>
      </c>
      <c r="R12" s="61"/>
      <c r="S12" s="53" t="s">
        <v>4842</v>
      </c>
      <c r="T12" s="125" t="s">
        <v>4477</v>
      </c>
    </row>
    <row r="13" spans="1:20" ht="27" customHeight="1">
      <c r="A13" s="61">
        <v>10</v>
      </c>
      <c r="B13" s="61" t="str">
        <f t="shared" si="0"/>
        <v>강남</v>
      </c>
      <c r="C13" s="61" t="s">
        <v>22</v>
      </c>
      <c r="D13" s="62">
        <v>10</v>
      </c>
      <c r="E13" s="62" t="str">
        <f t="shared" si="1"/>
        <v>강동구10</v>
      </c>
      <c r="F13" s="62" t="str">
        <f>IFERROR(IF(VLOOKUP($E13,#REF!,2,FALSE)="","",VLOOKUP($E13,#REF!,2,FALSE)),"")</f>
        <v/>
      </c>
      <c r="G13" s="61" t="s">
        <v>4902</v>
      </c>
      <c r="H13" s="61" t="s">
        <v>4898</v>
      </c>
      <c r="I13" s="61">
        <v>10</v>
      </c>
      <c r="J13" s="61">
        <v>45</v>
      </c>
      <c r="K13" s="61" t="s">
        <v>4771</v>
      </c>
      <c r="L13" s="61" t="s">
        <v>4825</v>
      </c>
      <c r="M13" s="62" t="str">
        <f>IFERROR(IF(VLOOKUP($E13,#REF!,17,FALSE)="","","완료"),"")</f>
        <v/>
      </c>
      <c r="N13" s="61"/>
      <c r="O13" s="61" t="s">
        <v>3085</v>
      </c>
      <c r="P13" s="61">
        <v>0</v>
      </c>
      <c r="Q13" s="61" t="s">
        <v>4367</v>
      </c>
      <c r="R13" s="61"/>
      <c r="S13" s="53" t="s">
        <v>4842</v>
      </c>
      <c r="T13" s="125" t="s">
        <v>4477</v>
      </c>
    </row>
    <row r="14" spans="1:20" ht="27" customHeight="1">
      <c r="A14" s="61">
        <v>11</v>
      </c>
      <c r="B14" s="61" t="str">
        <f t="shared" si="0"/>
        <v>강남</v>
      </c>
      <c r="C14" s="61" t="s">
        <v>22</v>
      </c>
      <c r="D14" s="62">
        <v>11</v>
      </c>
      <c r="E14" s="62" t="str">
        <f t="shared" si="1"/>
        <v>강동구11</v>
      </c>
      <c r="F14" s="62" t="str">
        <f>IFERROR(IF(VLOOKUP($E14,#REF!,2,FALSE)="","",VLOOKUP($E14,#REF!,2,FALSE)),"")</f>
        <v/>
      </c>
      <c r="G14" s="61" t="s">
        <v>4899</v>
      </c>
      <c r="H14" s="61" t="s">
        <v>4897</v>
      </c>
      <c r="I14" s="61">
        <v>10</v>
      </c>
      <c r="J14" s="61">
        <v>45</v>
      </c>
      <c r="K14" s="61" t="s">
        <v>4771</v>
      </c>
      <c r="L14" s="61" t="s">
        <v>4822</v>
      </c>
      <c r="M14" s="62" t="str">
        <f>IFERROR(IF(VLOOKUP($E14,#REF!,17,FALSE)="","","완료"),"")</f>
        <v/>
      </c>
      <c r="N14" s="61"/>
      <c r="O14" s="61"/>
      <c r="P14" s="61" t="s">
        <v>4363</v>
      </c>
      <c r="Q14" s="61" t="s">
        <v>3076</v>
      </c>
      <c r="R14" s="61"/>
      <c r="S14" s="53" t="s">
        <v>4842</v>
      </c>
      <c r="T14" s="125" t="s">
        <v>4477</v>
      </c>
    </row>
    <row r="15" spans="1:20" ht="27" customHeight="1">
      <c r="A15" s="61">
        <v>12</v>
      </c>
      <c r="B15" s="61" t="str">
        <f t="shared" si="0"/>
        <v>강남</v>
      </c>
      <c r="C15" s="61" t="s">
        <v>22</v>
      </c>
      <c r="D15" s="62">
        <v>12</v>
      </c>
      <c r="E15" s="62" t="str">
        <f t="shared" si="1"/>
        <v>강동구12</v>
      </c>
      <c r="F15" s="62" t="str">
        <f>IFERROR(IF(VLOOKUP($E15,#REF!,2,FALSE)="","",VLOOKUP($E15,#REF!,2,FALSE)),"")</f>
        <v/>
      </c>
      <c r="G15" s="61" t="s">
        <v>2362</v>
      </c>
      <c r="H15" s="61" t="s">
        <v>41</v>
      </c>
      <c r="I15" s="61">
        <v>12</v>
      </c>
      <c r="J15" s="61">
        <v>45</v>
      </c>
      <c r="K15" s="61" t="s">
        <v>4771</v>
      </c>
      <c r="L15" s="61" t="s">
        <v>4825</v>
      </c>
      <c r="M15" s="62" t="str">
        <f>IFERROR(IF(VLOOKUP($E15,#REF!,17,FALSE)="","","완료"),"")</f>
        <v/>
      </c>
      <c r="N15" s="61"/>
      <c r="O15" s="61" t="s">
        <v>3056</v>
      </c>
      <c r="P15" s="61">
        <v>0</v>
      </c>
      <c r="Q15" s="61" t="s">
        <v>4367</v>
      </c>
      <c r="R15" s="61"/>
      <c r="S15" s="53" t="s">
        <v>4842</v>
      </c>
      <c r="T15" s="125" t="s">
        <v>4477</v>
      </c>
    </row>
    <row r="16" spans="1:20" ht="27" customHeight="1">
      <c r="A16" s="61">
        <v>13</v>
      </c>
      <c r="B16" s="61" t="str">
        <f t="shared" si="0"/>
        <v>강남</v>
      </c>
      <c r="C16" s="61" t="s">
        <v>22</v>
      </c>
      <c r="D16" s="62">
        <v>13</v>
      </c>
      <c r="E16" s="62" t="str">
        <f t="shared" si="1"/>
        <v>강동구13</v>
      </c>
      <c r="F16" s="62" t="str">
        <f>IFERROR(IF(VLOOKUP($E16,#REF!,2,FALSE)="","",VLOOKUP($E16,#REF!,2,FALSE)),"")</f>
        <v/>
      </c>
      <c r="G16" s="61" t="s">
        <v>2160</v>
      </c>
      <c r="H16" s="61" t="s">
        <v>2338</v>
      </c>
      <c r="I16" s="61">
        <v>12</v>
      </c>
      <c r="J16" s="61">
        <v>45</v>
      </c>
      <c r="K16" s="61" t="s">
        <v>4771</v>
      </c>
      <c r="L16" s="61" t="s">
        <v>4825</v>
      </c>
      <c r="M16" s="62" t="str">
        <f>IFERROR(IF(VLOOKUP($E16,#REF!,17,FALSE)="","","완료"),"")</f>
        <v/>
      </c>
      <c r="N16" s="61"/>
      <c r="O16" s="61"/>
      <c r="P16" s="61">
        <v>0</v>
      </c>
      <c r="Q16" s="61" t="s">
        <v>4367</v>
      </c>
      <c r="R16" s="61"/>
      <c r="S16" s="53" t="s">
        <v>4842</v>
      </c>
      <c r="T16" s="125" t="s">
        <v>4477</v>
      </c>
    </row>
    <row r="17" spans="1:20" ht="27" customHeight="1">
      <c r="A17" s="61">
        <v>14</v>
      </c>
      <c r="B17" s="61" t="str">
        <f t="shared" si="0"/>
        <v>강남</v>
      </c>
      <c r="C17" s="61" t="s">
        <v>22</v>
      </c>
      <c r="D17" s="62">
        <v>14</v>
      </c>
      <c r="E17" s="62" t="str">
        <f t="shared" si="1"/>
        <v>강동구14</v>
      </c>
      <c r="F17" s="62" t="str">
        <f>IFERROR(IF(VLOOKUP($E17,#REF!,2,FALSE)="","",VLOOKUP($E17,#REF!,2,FALSE)),"")</f>
        <v/>
      </c>
      <c r="G17" s="61" t="s">
        <v>2329</v>
      </c>
      <c r="H17" s="61" t="s">
        <v>225</v>
      </c>
      <c r="I17" s="61">
        <v>15</v>
      </c>
      <c r="J17" s="61">
        <v>45</v>
      </c>
      <c r="K17" s="61" t="s">
        <v>4771</v>
      </c>
      <c r="L17" s="61" t="s">
        <v>4825</v>
      </c>
      <c r="M17" s="62" t="str">
        <f>IFERROR(IF(VLOOKUP($E17,#REF!,17,FALSE)="","","완료"),"")</f>
        <v/>
      </c>
      <c r="N17" s="61"/>
      <c r="O17" s="61"/>
      <c r="P17" s="61">
        <v>0</v>
      </c>
      <c r="Q17" s="61" t="s">
        <v>4367</v>
      </c>
      <c r="R17" s="61"/>
      <c r="S17" s="53" t="s">
        <v>4842</v>
      </c>
      <c r="T17" s="125" t="s">
        <v>4477</v>
      </c>
    </row>
    <row r="18" spans="1:20" ht="27" customHeight="1">
      <c r="A18" s="61">
        <v>15</v>
      </c>
      <c r="B18" s="61" t="str">
        <f t="shared" si="0"/>
        <v>강남</v>
      </c>
      <c r="C18" s="61" t="s">
        <v>22</v>
      </c>
      <c r="D18" s="62">
        <v>15</v>
      </c>
      <c r="E18" s="62" t="str">
        <f t="shared" si="1"/>
        <v>강동구15</v>
      </c>
      <c r="F18" s="62" t="str">
        <f>IFERROR(IF(VLOOKUP($E18,#REF!,2,FALSE)="","",VLOOKUP($E18,#REF!,2,FALSE)),"")</f>
        <v/>
      </c>
      <c r="G18" s="61" t="s">
        <v>3911</v>
      </c>
      <c r="H18" s="61" t="s">
        <v>3920</v>
      </c>
      <c r="I18" s="61">
        <v>12</v>
      </c>
      <c r="J18" s="61">
        <v>45</v>
      </c>
      <c r="K18" s="61" t="s">
        <v>4771</v>
      </c>
      <c r="L18" s="61" t="s">
        <v>4822</v>
      </c>
      <c r="M18" s="62" t="str">
        <f>IFERROR(IF(VLOOKUP($E18,#REF!,17,FALSE)="","","완료"),"")</f>
        <v/>
      </c>
      <c r="N18" s="61"/>
      <c r="O18" s="61"/>
      <c r="P18" s="61" t="s">
        <v>4363</v>
      </c>
      <c r="Q18" s="61" t="s">
        <v>3040</v>
      </c>
      <c r="R18" s="61"/>
      <c r="S18" s="53" t="s">
        <v>4842</v>
      </c>
      <c r="T18" s="125" t="s">
        <v>4477</v>
      </c>
    </row>
    <row r="19" spans="1:20" ht="27" customHeight="1">
      <c r="A19" s="61">
        <v>16</v>
      </c>
      <c r="B19" s="61" t="str">
        <f t="shared" si="0"/>
        <v>강남</v>
      </c>
      <c r="C19" s="61" t="s">
        <v>22</v>
      </c>
      <c r="D19" s="62">
        <v>16</v>
      </c>
      <c r="E19" s="62" t="str">
        <f t="shared" si="1"/>
        <v>강동구16</v>
      </c>
      <c r="F19" s="62" t="str">
        <f>IFERROR(IF(VLOOKUP($E19,#REF!,2,FALSE)="","",VLOOKUP($E19,#REF!,2,FALSE)),"")</f>
        <v/>
      </c>
      <c r="G19" s="61" t="s">
        <v>5189</v>
      </c>
      <c r="H19" s="61" t="s">
        <v>3925</v>
      </c>
      <c r="I19" s="61">
        <v>12</v>
      </c>
      <c r="J19" s="61">
        <v>45</v>
      </c>
      <c r="K19" s="61" t="s">
        <v>4771</v>
      </c>
      <c r="L19" s="61" t="s">
        <v>4361</v>
      </c>
      <c r="M19" s="62" t="str">
        <f>IFERROR(IF(VLOOKUP($E19,#REF!,17,FALSE)="","","완료"),"")</f>
        <v/>
      </c>
      <c r="N19" s="61"/>
      <c r="O19" s="61"/>
      <c r="P19" s="61" t="s">
        <v>1750</v>
      </c>
      <c r="Q19" s="61" t="s">
        <v>1728</v>
      </c>
      <c r="R19" s="61"/>
      <c r="S19" s="53" t="s">
        <v>4842</v>
      </c>
      <c r="T19" s="125" t="s">
        <v>4477</v>
      </c>
    </row>
    <row r="20" spans="1:20" ht="27" customHeight="1">
      <c r="A20" s="61">
        <v>17</v>
      </c>
      <c r="B20" s="61" t="str">
        <f t="shared" si="0"/>
        <v>강남</v>
      </c>
      <c r="C20" s="61" t="s">
        <v>22</v>
      </c>
      <c r="D20" s="62">
        <v>17</v>
      </c>
      <c r="E20" s="62" t="str">
        <f t="shared" si="1"/>
        <v>강동구17</v>
      </c>
      <c r="F20" s="62" t="str">
        <f>IFERROR(IF(VLOOKUP($E20,#REF!,2,FALSE)="","",VLOOKUP($E20,#REF!,2,FALSE)),"")</f>
        <v/>
      </c>
      <c r="G20" s="62" t="s">
        <v>4751</v>
      </c>
      <c r="H20" s="62" t="s">
        <v>2337</v>
      </c>
      <c r="I20" s="62">
        <v>10</v>
      </c>
      <c r="J20" s="62">
        <v>45</v>
      </c>
      <c r="K20" s="62" t="s">
        <v>4795</v>
      </c>
      <c r="L20" s="62" t="s">
        <v>4825</v>
      </c>
      <c r="M20" s="62" t="str">
        <f>IFERROR(IF(VLOOKUP($E20,#REF!,17,FALSE)="","","완료"),"")</f>
        <v/>
      </c>
      <c r="N20" s="62"/>
      <c r="O20" s="62"/>
      <c r="P20" s="62">
        <v>0</v>
      </c>
      <c r="Q20" s="62" t="s">
        <v>4367</v>
      </c>
      <c r="R20" s="62"/>
      <c r="S20" s="53" t="s">
        <v>4842</v>
      </c>
      <c r="T20" s="125" t="s">
        <v>4529</v>
      </c>
    </row>
    <row r="21" spans="1:20" ht="27" customHeight="1">
      <c r="A21" s="61">
        <v>18</v>
      </c>
      <c r="B21" s="61" t="str">
        <f t="shared" si="0"/>
        <v>강남</v>
      </c>
      <c r="C21" s="61" t="s">
        <v>22</v>
      </c>
      <c r="D21" s="62">
        <v>18</v>
      </c>
      <c r="E21" s="62" t="str">
        <f t="shared" si="1"/>
        <v>강동구18</v>
      </c>
      <c r="F21" s="62" t="str">
        <f>IFERROR(IF(VLOOKUP($E21,#REF!,2,FALSE)="","",VLOOKUP($E21,#REF!,2,FALSE)),"")</f>
        <v/>
      </c>
      <c r="G21" s="62" t="s">
        <v>3500</v>
      </c>
      <c r="H21" s="62" t="s">
        <v>1724</v>
      </c>
      <c r="I21" s="62">
        <v>10</v>
      </c>
      <c r="J21" s="62">
        <v>45</v>
      </c>
      <c r="K21" s="62" t="s">
        <v>4795</v>
      </c>
      <c r="L21" s="62" t="s">
        <v>4349</v>
      </c>
      <c r="M21" s="62" t="str">
        <f>IFERROR(IF(VLOOKUP($E21,#REF!,17,FALSE)="","","완료"),"")</f>
        <v/>
      </c>
      <c r="N21" s="62"/>
      <c r="O21" s="62"/>
      <c r="P21" s="62" t="s">
        <v>4709</v>
      </c>
      <c r="Q21" s="62" t="s">
        <v>4709</v>
      </c>
      <c r="R21" s="62"/>
      <c r="S21" s="53" t="s">
        <v>4842</v>
      </c>
      <c r="T21" s="125" t="s">
        <v>4529</v>
      </c>
    </row>
    <row r="22" spans="1:20" ht="27" customHeight="1">
      <c r="A22" s="61">
        <v>19</v>
      </c>
      <c r="B22" s="61" t="str">
        <f t="shared" si="0"/>
        <v>강남</v>
      </c>
      <c r="C22" s="61" t="s">
        <v>22</v>
      </c>
      <c r="D22" s="62">
        <v>19</v>
      </c>
      <c r="E22" s="62" t="str">
        <f t="shared" si="1"/>
        <v>강동구19</v>
      </c>
      <c r="F22" s="62" t="str">
        <f>IFERROR(IF(VLOOKUP($E22,#REF!,2,FALSE)="","",VLOOKUP($E22,#REF!,2,FALSE)),"")</f>
        <v/>
      </c>
      <c r="G22" s="62" t="s">
        <v>3902</v>
      </c>
      <c r="H22" s="62" t="s">
        <v>5221</v>
      </c>
      <c r="I22" s="62">
        <v>8</v>
      </c>
      <c r="J22" s="62">
        <v>45</v>
      </c>
      <c r="K22" s="62" t="s">
        <v>4795</v>
      </c>
      <c r="L22" s="62" t="s">
        <v>4825</v>
      </c>
      <c r="M22" s="62" t="str">
        <f>IFERROR(IF(VLOOKUP($E22,#REF!,17,FALSE)="","","완료"),"")</f>
        <v/>
      </c>
      <c r="N22" s="62"/>
      <c r="O22" s="62" t="s">
        <v>3049</v>
      </c>
      <c r="P22" s="62">
        <v>0</v>
      </c>
      <c r="Q22" s="62" t="s">
        <v>3693</v>
      </c>
      <c r="R22" s="62"/>
      <c r="S22" s="53" t="s">
        <v>4842</v>
      </c>
      <c r="T22" s="125" t="s">
        <v>4524</v>
      </c>
    </row>
    <row r="23" spans="1:20" ht="27" customHeight="1">
      <c r="A23" s="61">
        <v>20</v>
      </c>
      <c r="B23" s="61" t="str">
        <f t="shared" si="0"/>
        <v>강남</v>
      </c>
      <c r="C23" s="61" t="s">
        <v>22</v>
      </c>
      <c r="D23" s="62">
        <v>20</v>
      </c>
      <c r="E23" s="62" t="str">
        <f t="shared" si="1"/>
        <v>강동구20</v>
      </c>
      <c r="F23" s="62" t="str">
        <f>IFERROR(IF(VLOOKUP($E23,#REF!,2,FALSE)="","",VLOOKUP($E23,#REF!,2,FALSE)),"")</f>
        <v/>
      </c>
      <c r="G23" s="62" t="s">
        <v>5222</v>
      </c>
      <c r="H23" s="62" t="s">
        <v>3256</v>
      </c>
      <c r="I23" s="62">
        <v>8</v>
      </c>
      <c r="J23" s="62">
        <v>45</v>
      </c>
      <c r="K23" s="62" t="s">
        <v>4795</v>
      </c>
      <c r="L23" s="62" t="s">
        <v>4825</v>
      </c>
      <c r="M23" s="62" t="str">
        <f>IFERROR(IF(VLOOKUP($E23,#REF!,17,FALSE)="","","완료"),"")</f>
        <v/>
      </c>
      <c r="N23" s="62"/>
      <c r="O23" s="62" t="s">
        <v>3505</v>
      </c>
      <c r="P23" s="62">
        <v>0</v>
      </c>
      <c r="Q23" s="62" t="s">
        <v>3242</v>
      </c>
      <c r="R23" s="62"/>
      <c r="S23" s="53" t="s">
        <v>4842</v>
      </c>
      <c r="T23" s="125" t="s">
        <v>4524</v>
      </c>
    </row>
    <row r="24" spans="1:20" ht="27" customHeight="1">
      <c r="A24" s="61">
        <v>21</v>
      </c>
      <c r="B24" s="61" t="str">
        <f t="shared" si="0"/>
        <v>강남</v>
      </c>
      <c r="C24" s="61" t="s">
        <v>22</v>
      </c>
      <c r="D24" s="62">
        <v>21</v>
      </c>
      <c r="E24" s="62" t="str">
        <f t="shared" si="1"/>
        <v>강동구21</v>
      </c>
      <c r="F24" s="62" t="str">
        <f>IFERROR(IF(VLOOKUP($E24,#REF!,2,FALSE)="","",VLOOKUP($E24,#REF!,2,FALSE)),"")</f>
        <v/>
      </c>
      <c r="G24" s="62" t="s">
        <v>2332</v>
      </c>
      <c r="H24" s="62" t="s">
        <v>3529</v>
      </c>
      <c r="I24" s="62">
        <v>10</v>
      </c>
      <c r="J24" s="62">
        <v>45</v>
      </c>
      <c r="K24" s="62" t="s">
        <v>4795</v>
      </c>
      <c r="L24" s="62" t="s">
        <v>4825</v>
      </c>
      <c r="M24" s="62" t="str">
        <f>IFERROR(IF(VLOOKUP($E24,#REF!,17,FALSE)="","","완료"),"")</f>
        <v/>
      </c>
      <c r="N24" s="62"/>
      <c r="O24" s="62"/>
      <c r="P24" s="62" t="s">
        <v>3060</v>
      </c>
      <c r="Q24" s="62" t="s">
        <v>3060</v>
      </c>
      <c r="R24" s="62"/>
      <c r="S24" s="53" t="s">
        <v>4842</v>
      </c>
      <c r="T24" s="125" t="s">
        <v>4524</v>
      </c>
    </row>
    <row r="25" spans="1:20" ht="27" customHeight="1">
      <c r="A25" s="61">
        <v>22</v>
      </c>
      <c r="B25" s="61" t="str">
        <f t="shared" si="0"/>
        <v>강남</v>
      </c>
      <c r="C25" s="61" t="s">
        <v>22</v>
      </c>
      <c r="D25" s="62">
        <v>22</v>
      </c>
      <c r="E25" s="62" t="str">
        <f t="shared" si="1"/>
        <v>강동구22</v>
      </c>
      <c r="F25" s="62" t="str">
        <f>IFERROR(IF(VLOOKUP($E25,#REF!,2,FALSE)="","",VLOOKUP($E25,#REF!,2,FALSE)),"")</f>
        <v/>
      </c>
      <c r="G25" s="62" t="s">
        <v>2326</v>
      </c>
      <c r="H25" s="62" t="s">
        <v>2156</v>
      </c>
      <c r="I25" s="62">
        <v>10</v>
      </c>
      <c r="J25" s="62">
        <v>45</v>
      </c>
      <c r="K25" s="62" t="s">
        <v>4795</v>
      </c>
      <c r="L25" s="62" t="s">
        <v>4825</v>
      </c>
      <c r="M25" s="62" t="str">
        <f>IFERROR(IF(VLOOKUP($E25,#REF!,17,FALSE)="","","완료"),"")</f>
        <v/>
      </c>
      <c r="N25" s="62"/>
      <c r="O25" s="62" t="s">
        <v>4383</v>
      </c>
      <c r="P25" s="62">
        <v>0</v>
      </c>
      <c r="Q25" s="62"/>
      <c r="R25" s="62"/>
      <c r="S25" s="88" t="s">
        <v>3696</v>
      </c>
    </row>
    <row r="26" spans="1:20" ht="27" customHeight="1">
      <c r="A26" s="61">
        <v>23</v>
      </c>
      <c r="B26" s="61" t="str">
        <f t="shared" si="0"/>
        <v>강남</v>
      </c>
      <c r="C26" s="61" t="s">
        <v>22</v>
      </c>
      <c r="D26" s="62">
        <v>23</v>
      </c>
      <c r="E26" s="62" t="str">
        <f t="shared" ref="E26:E27" si="2">CONCATENATE(C26,D26)</f>
        <v>강동구23</v>
      </c>
      <c r="F26" s="62" t="str">
        <f>IFERROR(IF(VLOOKUP($E26,#REF!,2,FALSE)="","",VLOOKUP($E26,#REF!,2,FALSE)),"")</f>
        <v/>
      </c>
      <c r="G26" s="62" t="s">
        <v>3711</v>
      </c>
      <c r="H26" s="62" t="s">
        <v>2366</v>
      </c>
      <c r="I26" s="62">
        <v>10</v>
      </c>
      <c r="J26" s="62">
        <v>45</v>
      </c>
      <c r="K26" s="62" t="s">
        <v>4795</v>
      </c>
      <c r="L26" s="62" t="s">
        <v>4825</v>
      </c>
      <c r="M26" s="62" t="str">
        <f>IFERROR(IF(VLOOKUP($E26,#REF!,17,FALSE)="","","완료"),"")</f>
        <v/>
      </c>
      <c r="N26" s="62"/>
      <c r="O26" s="62" t="s">
        <v>4383</v>
      </c>
      <c r="P26" s="62"/>
      <c r="Q26" s="62"/>
      <c r="R26" s="62"/>
      <c r="S26" s="88" t="s">
        <v>3696</v>
      </c>
    </row>
    <row r="27" spans="1:20" ht="27" customHeight="1">
      <c r="A27" s="61">
        <v>24</v>
      </c>
      <c r="B27" s="61" t="str">
        <f t="shared" si="0"/>
        <v>강남</v>
      </c>
      <c r="C27" s="61" t="s">
        <v>22</v>
      </c>
      <c r="D27" s="62">
        <v>24</v>
      </c>
      <c r="E27" s="62" t="str">
        <f t="shared" si="2"/>
        <v>강동구24</v>
      </c>
      <c r="F27" s="62" t="str">
        <f>IFERROR(IF(VLOOKUP($E27,#REF!,2,FALSE)="","",VLOOKUP($E27,#REF!,2,FALSE)),"")</f>
        <v/>
      </c>
      <c r="G27" s="62" t="s">
        <v>3708</v>
      </c>
      <c r="H27" s="62" t="s">
        <v>2366</v>
      </c>
      <c r="I27" s="62">
        <v>10</v>
      </c>
      <c r="J27" s="62">
        <v>45</v>
      </c>
      <c r="K27" s="62" t="s">
        <v>4795</v>
      </c>
      <c r="L27" s="62" t="s">
        <v>4825</v>
      </c>
      <c r="M27" s="62" t="str">
        <f>IFERROR(IF(VLOOKUP($E27,#REF!,17,FALSE)="","","완료"),"")</f>
        <v/>
      </c>
      <c r="N27" s="62"/>
      <c r="O27" s="62" t="s">
        <v>4383</v>
      </c>
      <c r="P27" s="62"/>
      <c r="Q27" s="62"/>
      <c r="R27" s="62"/>
      <c r="S27" s="88" t="s">
        <v>3696</v>
      </c>
    </row>
    <row r="28" spans="1:20" ht="27" customHeight="1">
      <c r="A28" s="61">
        <v>25</v>
      </c>
      <c r="B28" s="61" t="str">
        <f t="shared" si="0"/>
        <v>강남</v>
      </c>
      <c r="C28" s="61" t="s">
        <v>22</v>
      </c>
      <c r="D28" s="62">
        <v>25</v>
      </c>
      <c r="E28" s="62" t="str">
        <f>CONCATENATE(C28,D28)</f>
        <v>강동구25</v>
      </c>
      <c r="F28" s="62" t="str">
        <f>IFERROR(IF(VLOOKUP($E28,#REF!,2,FALSE)="","",VLOOKUP($E28,#REF!,2,FALSE)),"")</f>
        <v/>
      </c>
      <c r="G28" s="62" t="s">
        <v>230</v>
      </c>
      <c r="H28" s="62" t="s">
        <v>210</v>
      </c>
      <c r="I28" s="62">
        <v>10</v>
      </c>
      <c r="J28" s="62">
        <v>45</v>
      </c>
      <c r="K28" s="62" t="s">
        <v>4795</v>
      </c>
      <c r="L28" s="62" t="s">
        <v>4825</v>
      </c>
      <c r="M28" s="62" t="str">
        <f>IFERROR(IF(VLOOKUP($E28,#REF!,17,FALSE)="","","완료"),"")</f>
        <v/>
      </c>
      <c r="N28" s="62"/>
      <c r="O28" s="62"/>
      <c r="P28" s="62"/>
      <c r="Q28" s="62"/>
      <c r="R28" s="62"/>
      <c r="S28" s="88" t="s">
        <v>3696</v>
      </c>
      <c r="T28" s="125" t="s">
        <v>4530</v>
      </c>
    </row>
    <row r="29" spans="1:20" ht="27" customHeight="1">
      <c r="A29" s="61">
        <v>26</v>
      </c>
      <c r="B29" s="61" t="str">
        <f t="shared" si="0"/>
        <v>강남</v>
      </c>
      <c r="C29" s="61" t="s">
        <v>22</v>
      </c>
      <c r="D29" s="62">
        <v>26</v>
      </c>
      <c r="E29" s="62" t="str">
        <f t="shared" ref="E29:E34" si="3">CONCATENATE(C29,D29)</f>
        <v>강동구26</v>
      </c>
      <c r="F29" s="62" t="str">
        <f>IFERROR(IF(VLOOKUP($E29,#REF!,2,FALSE)="","",VLOOKUP($E29,#REF!,2,FALSE)),"")</f>
        <v/>
      </c>
      <c r="G29" s="62" t="s">
        <v>3621</v>
      </c>
      <c r="H29" s="62" t="s">
        <v>3622</v>
      </c>
      <c r="I29" s="62">
        <v>7</v>
      </c>
      <c r="J29" s="62">
        <v>45</v>
      </c>
      <c r="K29" s="62" t="s">
        <v>4795</v>
      </c>
      <c r="L29" s="62" t="s">
        <v>4822</v>
      </c>
      <c r="M29" s="62"/>
      <c r="N29" s="62"/>
      <c r="O29" s="62"/>
      <c r="P29" s="92" t="s">
        <v>4393</v>
      </c>
      <c r="Q29" s="62"/>
      <c r="R29" s="62"/>
      <c r="S29" s="91" t="s">
        <v>3695</v>
      </c>
      <c r="T29" s="125" t="s">
        <v>4530</v>
      </c>
    </row>
    <row r="30" spans="1:20" ht="27" customHeight="1">
      <c r="A30" s="61">
        <v>27</v>
      </c>
      <c r="B30" s="61" t="str">
        <f t="shared" si="0"/>
        <v>강남</v>
      </c>
      <c r="C30" s="61" t="s">
        <v>22</v>
      </c>
      <c r="D30" s="62">
        <v>27</v>
      </c>
      <c r="E30" s="62" t="str">
        <f t="shared" si="3"/>
        <v>강동구27</v>
      </c>
      <c r="F30" s="62" t="str">
        <f>IFERROR(IF(VLOOKUP($E30,#REF!,2,FALSE)="","",VLOOKUP($E30,#REF!,2,FALSE)),"")</f>
        <v/>
      </c>
      <c r="G30" s="62" t="s">
        <v>4433</v>
      </c>
      <c r="H30" s="62" t="s">
        <v>4434</v>
      </c>
      <c r="I30" s="62">
        <v>10</v>
      </c>
      <c r="J30" s="62">
        <v>45</v>
      </c>
      <c r="K30" s="62" t="s">
        <v>4795</v>
      </c>
      <c r="L30" s="62" t="s">
        <v>4825</v>
      </c>
      <c r="M30" s="62"/>
      <c r="N30" s="62"/>
      <c r="O30" s="62"/>
      <c r="P30" s="62"/>
      <c r="Q30" s="62"/>
      <c r="R30" s="62"/>
      <c r="S30" s="91" t="s">
        <v>3695</v>
      </c>
      <c r="T30" s="125" t="s">
        <v>4530</v>
      </c>
    </row>
    <row r="31" spans="1:20" ht="27" customHeight="1">
      <c r="A31" s="61">
        <v>28</v>
      </c>
      <c r="B31" s="61" t="str">
        <f t="shared" si="0"/>
        <v>강남</v>
      </c>
      <c r="C31" s="61" t="s">
        <v>22</v>
      </c>
      <c r="D31" s="62">
        <v>28</v>
      </c>
      <c r="E31" s="62" t="str">
        <f t="shared" si="3"/>
        <v>강동구28</v>
      </c>
      <c r="F31" s="62" t="str">
        <f>IFERROR(IF(VLOOKUP($E31,#REF!,2,FALSE)="","",VLOOKUP($E31,#REF!,2,FALSE)),"")</f>
        <v/>
      </c>
      <c r="G31" s="62" t="s">
        <v>4451</v>
      </c>
      <c r="H31" s="62" t="s">
        <v>2338</v>
      </c>
      <c r="I31" s="62">
        <v>12</v>
      </c>
      <c r="J31" s="62">
        <v>45</v>
      </c>
      <c r="K31" s="62" t="s">
        <v>4795</v>
      </c>
      <c r="L31" s="62" t="s">
        <v>4825</v>
      </c>
      <c r="M31" s="62"/>
      <c r="N31" s="62"/>
      <c r="O31" s="62"/>
      <c r="P31" s="62"/>
      <c r="Q31" s="62"/>
      <c r="R31" s="62"/>
      <c r="S31" s="91" t="s">
        <v>3697</v>
      </c>
      <c r="T31" s="125" t="s">
        <v>4530</v>
      </c>
    </row>
    <row r="32" spans="1:20" ht="27" customHeight="1">
      <c r="A32" s="61">
        <v>29</v>
      </c>
      <c r="B32" s="61" t="str">
        <f t="shared" si="0"/>
        <v>강남</v>
      </c>
      <c r="C32" s="61" t="s">
        <v>22</v>
      </c>
      <c r="D32" s="62">
        <v>29</v>
      </c>
      <c r="E32" s="62" t="str">
        <f t="shared" si="3"/>
        <v>강동구29</v>
      </c>
      <c r="F32" s="62" t="str">
        <f>IFERROR(IF(VLOOKUP($E32,#REF!,2,FALSE)="","",VLOOKUP($E32,#REF!,2,FALSE)),"")</f>
        <v/>
      </c>
      <c r="G32" s="62" t="s">
        <v>209</v>
      </c>
      <c r="H32" s="62" t="s">
        <v>2343</v>
      </c>
      <c r="I32" s="62">
        <v>8</v>
      </c>
      <c r="J32" s="62">
        <v>45</v>
      </c>
      <c r="K32" s="62" t="s">
        <v>4795</v>
      </c>
      <c r="L32" s="62" t="s">
        <v>4825</v>
      </c>
      <c r="M32" s="62"/>
      <c r="N32" s="62"/>
      <c r="O32" s="62"/>
      <c r="P32" s="62"/>
      <c r="Q32" s="62"/>
      <c r="R32" s="62"/>
      <c r="S32" s="91" t="s">
        <v>4853</v>
      </c>
      <c r="T32" s="125" t="s">
        <v>4530</v>
      </c>
    </row>
    <row r="33" spans="1:20" ht="27" customHeight="1">
      <c r="A33" s="61">
        <v>30</v>
      </c>
      <c r="B33" s="61" t="str">
        <f t="shared" si="0"/>
        <v>강남</v>
      </c>
      <c r="C33" s="61" t="s">
        <v>22</v>
      </c>
      <c r="D33" s="62">
        <v>30</v>
      </c>
      <c r="E33" s="62" t="str">
        <f t="shared" si="3"/>
        <v>강동구30</v>
      </c>
      <c r="F33" s="62" t="str">
        <f>IFERROR(IF(VLOOKUP($E33,#REF!,2,FALSE)="","",VLOOKUP($E33,#REF!,2,FALSE)),"")</f>
        <v/>
      </c>
      <c r="G33" s="62" t="s">
        <v>4439</v>
      </c>
      <c r="H33" s="62" t="s">
        <v>4435</v>
      </c>
      <c r="I33" s="62">
        <v>8</v>
      </c>
      <c r="J33" s="62">
        <v>45</v>
      </c>
      <c r="K33" s="62" t="s">
        <v>4795</v>
      </c>
      <c r="L33" s="62" t="s">
        <v>4822</v>
      </c>
      <c r="M33" s="62"/>
      <c r="N33" s="62"/>
      <c r="O33" s="62"/>
      <c r="P33" s="92" t="s">
        <v>4393</v>
      </c>
      <c r="Q33" s="62"/>
      <c r="R33" s="62"/>
      <c r="S33" s="91" t="s">
        <v>3698</v>
      </c>
      <c r="T33" s="125" t="s">
        <v>4530</v>
      </c>
    </row>
    <row r="34" spans="1:20" ht="27" customHeight="1">
      <c r="A34" s="61">
        <v>31</v>
      </c>
      <c r="B34" s="61" t="str">
        <f t="shared" si="0"/>
        <v>강남</v>
      </c>
      <c r="C34" s="61" t="s">
        <v>22</v>
      </c>
      <c r="D34" s="62">
        <v>31</v>
      </c>
      <c r="E34" s="62" t="str">
        <f t="shared" si="3"/>
        <v>강동구31</v>
      </c>
      <c r="F34" s="62" t="str">
        <f>IFERROR(IF(VLOOKUP($E34,#REF!,2,FALSE)="","",VLOOKUP($E34,#REF!,2,FALSE)),"")</f>
        <v/>
      </c>
      <c r="G34" s="62" t="s">
        <v>3620</v>
      </c>
      <c r="H34" s="62" t="s">
        <v>2342</v>
      </c>
      <c r="I34" s="62">
        <v>8</v>
      </c>
      <c r="J34" s="62">
        <v>45</v>
      </c>
      <c r="K34" s="62" t="s">
        <v>4795</v>
      </c>
      <c r="L34" s="62" t="s">
        <v>4825</v>
      </c>
      <c r="M34" s="62"/>
      <c r="N34" s="62"/>
      <c r="O34" s="62"/>
      <c r="P34" s="92"/>
      <c r="Q34" s="62"/>
      <c r="R34" s="62"/>
      <c r="S34" s="91" t="s">
        <v>4853</v>
      </c>
      <c r="T34" s="125" t="s">
        <v>4530</v>
      </c>
    </row>
    <row r="35" spans="1:20" ht="27" customHeight="1">
      <c r="A35" s="61">
        <v>32</v>
      </c>
      <c r="B35" s="61" t="str">
        <f t="shared" si="0"/>
        <v>강남</v>
      </c>
      <c r="C35" s="61" t="s">
        <v>22</v>
      </c>
      <c r="D35" s="62">
        <v>32</v>
      </c>
      <c r="E35" s="62" t="str">
        <f t="shared" ref="E35:E39" si="4">CONCATENATE(C35,D35)</f>
        <v>강동구32</v>
      </c>
      <c r="F35" s="62" t="str">
        <f>IFERROR(IF(VLOOKUP($E35,#REF!,2,FALSE)="","",VLOOKUP($E35,#REF!,2,FALSE)),"")</f>
        <v/>
      </c>
      <c r="G35" s="90" t="s">
        <v>2340</v>
      </c>
      <c r="H35" s="62" t="s">
        <v>3644</v>
      </c>
      <c r="I35" s="62">
        <v>10</v>
      </c>
      <c r="J35" s="62">
        <v>45</v>
      </c>
      <c r="K35" s="62" t="s">
        <v>4795</v>
      </c>
      <c r="L35" s="61" t="str">
        <f>IFERROR(VLOOKUP($E35,'[1]조사서 - 2020년 (하반기) 신규대여소 구축'!$E$36:$L$814,8,FALSE),"")</f>
        <v>가능</v>
      </c>
      <c r="M35" s="62"/>
      <c r="N35" s="62"/>
      <c r="O35" s="62"/>
      <c r="P35" s="92"/>
      <c r="Q35" s="62"/>
      <c r="R35" s="62"/>
      <c r="S35" s="91" t="s">
        <v>4853</v>
      </c>
      <c r="T35" s="125" t="s">
        <v>4530</v>
      </c>
    </row>
    <row r="36" spans="1:20" ht="27" customHeight="1">
      <c r="A36" s="61">
        <v>33</v>
      </c>
      <c r="B36" s="61" t="str">
        <f t="shared" si="0"/>
        <v>강남</v>
      </c>
      <c r="C36" s="61" t="s">
        <v>22</v>
      </c>
      <c r="D36" s="62">
        <v>33</v>
      </c>
      <c r="E36" s="62" t="str">
        <f t="shared" si="4"/>
        <v>강동구33</v>
      </c>
      <c r="F36" s="62" t="str">
        <f>IFERROR(IF(VLOOKUP($E36,#REF!,2,FALSE)="","",VLOOKUP($E36,#REF!,2,FALSE)),"")</f>
        <v/>
      </c>
      <c r="G36" s="62" t="s">
        <v>3643</v>
      </c>
      <c r="H36" s="62" t="s">
        <v>3646</v>
      </c>
      <c r="I36" s="62">
        <v>10</v>
      </c>
      <c r="J36" s="62">
        <v>45</v>
      </c>
      <c r="K36" s="62" t="s">
        <v>4795</v>
      </c>
      <c r="L36" s="61" t="str">
        <f>IFERROR(VLOOKUP($E36,'[1]조사서 - 2020년 (하반기) 신규대여소 구축'!$E$36:$L$814,8,FALSE),"")</f>
        <v>가능</v>
      </c>
      <c r="M36" s="62"/>
      <c r="N36" s="62"/>
      <c r="O36" s="62"/>
      <c r="P36" s="92"/>
      <c r="Q36" s="62"/>
      <c r="R36" s="62"/>
      <c r="S36" s="91" t="s">
        <v>4853</v>
      </c>
      <c r="T36" s="125" t="s">
        <v>4530</v>
      </c>
    </row>
    <row r="37" spans="1:20" ht="27" customHeight="1">
      <c r="A37" s="61">
        <v>34</v>
      </c>
      <c r="B37" s="61" t="str">
        <f t="shared" si="0"/>
        <v>강남</v>
      </c>
      <c r="C37" s="61" t="s">
        <v>22</v>
      </c>
      <c r="D37" s="62">
        <v>34</v>
      </c>
      <c r="E37" s="62" t="str">
        <f t="shared" si="4"/>
        <v>강동구34</v>
      </c>
      <c r="F37" s="62" t="str">
        <f>IFERROR(IF(VLOOKUP($E37,#REF!,2,FALSE)="","",VLOOKUP($E37,#REF!,2,FALSE)),"")</f>
        <v/>
      </c>
      <c r="G37" s="62" t="s">
        <v>3642</v>
      </c>
      <c r="H37" s="62" t="s">
        <v>3645</v>
      </c>
      <c r="I37" s="62">
        <v>20</v>
      </c>
      <c r="J37" s="62">
        <v>45</v>
      </c>
      <c r="K37" s="62" t="s">
        <v>4795</v>
      </c>
      <c r="L37" s="61" t="str">
        <f>IFERROR(VLOOKUP($E37,'[1]조사서 - 2020년 (하반기) 신규대여소 구축'!$E$36:$L$814,8,FALSE),"")</f>
        <v>가능</v>
      </c>
      <c r="M37" s="62"/>
      <c r="N37" s="62"/>
      <c r="O37" s="62"/>
      <c r="P37" s="92"/>
      <c r="Q37" s="62"/>
      <c r="R37" s="62"/>
      <c r="S37" s="91" t="s">
        <v>4853</v>
      </c>
      <c r="T37" s="125" t="s">
        <v>4530</v>
      </c>
    </row>
    <row r="38" spans="1:20" ht="27" customHeight="1">
      <c r="A38" s="61">
        <v>35</v>
      </c>
      <c r="B38" s="61" t="str">
        <f t="shared" si="0"/>
        <v>강남</v>
      </c>
      <c r="C38" s="61" t="s">
        <v>22</v>
      </c>
      <c r="D38" s="62">
        <v>35</v>
      </c>
      <c r="E38" s="62" t="str">
        <f t="shared" si="4"/>
        <v>강동구35</v>
      </c>
      <c r="F38" s="62" t="str">
        <f>IFERROR(IF(VLOOKUP($E38,#REF!,2,FALSE)="","",VLOOKUP($E38,#REF!,2,FALSE)),"")</f>
        <v/>
      </c>
      <c r="G38" s="62" t="s">
        <v>3647</v>
      </c>
      <c r="H38" s="62" t="s">
        <v>3648</v>
      </c>
      <c r="I38" s="62">
        <v>10</v>
      </c>
      <c r="J38" s="62">
        <v>45</v>
      </c>
      <c r="K38" s="62" t="s">
        <v>4795</v>
      </c>
      <c r="L38" s="61" t="str">
        <f>IFERROR(VLOOKUP($E38,'[1]조사서 - 2020년 (하반기) 신규대여소 구축'!$E$36:$L$814,8,FALSE),"")</f>
        <v>가능</v>
      </c>
      <c r="M38" s="62"/>
      <c r="N38" s="62"/>
      <c r="O38" s="62"/>
      <c r="P38" s="92"/>
      <c r="Q38" s="62"/>
      <c r="R38" s="62"/>
      <c r="S38" s="91" t="s">
        <v>4853</v>
      </c>
      <c r="T38" s="125" t="s">
        <v>4530</v>
      </c>
    </row>
    <row r="39" spans="1:20" ht="27" customHeight="1">
      <c r="A39" s="61">
        <v>36</v>
      </c>
      <c r="B39" s="61" t="str">
        <f t="shared" si="0"/>
        <v>강남</v>
      </c>
      <c r="C39" s="61" t="s">
        <v>22</v>
      </c>
      <c r="D39" s="62">
        <v>36</v>
      </c>
      <c r="E39" s="62" t="str">
        <f t="shared" si="4"/>
        <v>강동구36</v>
      </c>
      <c r="F39" s="62" t="str">
        <f>IFERROR(IF(VLOOKUP($E39,#REF!,2,FALSE)="","",VLOOKUP($E39,#REF!,2,FALSE)),"")</f>
        <v/>
      </c>
      <c r="G39" s="90" t="s">
        <v>2350</v>
      </c>
      <c r="H39" s="62" t="s">
        <v>3350</v>
      </c>
      <c r="I39" s="62">
        <v>6</v>
      </c>
      <c r="J39" s="62">
        <v>45</v>
      </c>
      <c r="K39" s="62" t="s">
        <v>4795</v>
      </c>
      <c r="L39" s="61" t="str">
        <f>IFERROR(VLOOKUP($E39,'[1]조사서 - 2020년 (하반기) 신규대여소 구축'!$E$36:$L$814,8,FALSE),"")</f>
        <v>가능</v>
      </c>
      <c r="M39" s="62"/>
      <c r="N39" s="62"/>
      <c r="O39" s="62"/>
      <c r="P39" s="92"/>
      <c r="Q39" s="62"/>
      <c r="R39" s="62"/>
      <c r="S39" s="91" t="s">
        <v>4853</v>
      </c>
      <c r="T39" s="125" t="s">
        <v>4530</v>
      </c>
    </row>
    <row r="40" spans="1:20" ht="27" customHeight="1">
      <c r="A40" s="61">
        <v>37</v>
      </c>
      <c r="B40" s="61" t="str">
        <f t="shared" si="0"/>
        <v>강남</v>
      </c>
      <c r="C40" s="62" t="s">
        <v>22</v>
      </c>
      <c r="D40" s="62">
        <v>37</v>
      </c>
      <c r="E40" s="62" t="str">
        <f t="shared" ref="E40:E41" si="5">CONCATENATE(C40,D40)</f>
        <v>강동구37</v>
      </c>
      <c r="F40" s="62"/>
      <c r="G40" s="90" t="s">
        <v>3668</v>
      </c>
      <c r="H40" s="90" t="s">
        <v>3669</v>
      </c>
      <c r="I40" s="62">
        <v>10</v>
      </c>
      <c r="J40" s="62">
        <v>45</v>
      </c>
      <c r="K40" s="62" t="s">
        <v>4795</v>
      </c>
      <c r="L40" s="62"/>
      <c r="M40" s="62"/>
      <c r="N40" s="62"/>
      <c r="O40" s="62"/>
      <c r="P40" s="92"/>
      <c r="Q40" s="62"/>
      <c r="R40" s="62"/>
      <c r="S40" s="91" t="s">
        <v>4857</v>
      </c>
      <c r="T40" s="125" t="s">
        <v>4530</v>
      </c>
    </row>
    <row r="41" spans="1:20" ht="27" customHeight="1">
      <c r="A41" s="61">
        <v>38</v>
      </c>
      <c r="B41" s="61" t="str">
        <f t="shared" si="0"/>
        <v>강남</v>
      </c>
      <c r="C41" s="62" t="s">
        <v>22</v>
      </c>
      <c r="D41" s="62">
        <v>38</v>
      </c>
      <c r="E41" s="62" t="str">
        <f t="shared" si="5"/>
        <v>강동구38</v>
      </c>
      <c r="F41" s="62"/>
      <c r="G41" s="90" t="s">
        <v>4568</v>
      </c>
      <c r="H41" s="90" t="s">
        <v>3670</v>
      </c>
      <c r="I41" s="62">
        <v>6</v>
      </c>
      <c r="J41" s="62">
        <v>45</v>
      </c>
      <c r="K41" s="62" t="s">
        <v>4795</v>
      </c>
      <c r="L41" s="62"/>
      <c r="M41" s="62"/>
      <c r="N41" s="62"/>
      <c r="O41" s="62"/>
      <c r="P41" s="92"/>
      <c r="Q41" s="62"/>
      <c r="R41" s="62"/>
      <c r="S41" s="134" t="s">
        <v>3699</v>
      </c>
      <c r="T41" s="125" t="s">
        <v>4530</v>
      </c>
    </row>
    <row r="42" spans="1:20" ht="27" customHeight="1">
      <c r="A42" s="61"/>
      <c r="B42" s="61" t="str">
        <f t="shared" si="0"/>
        <v>강남</v>
      </c>
      <c r="C42" s="62" t="s">
        <v>22</v>
      </c>
      <c r="D42" s="62">
        <v>39</v>
      </c>
      <c r="E42" s="62" t="str">
        <f>CONCATENATE(C42,D42)</f>
        <v>강동구39</v>
      </c>
      <c r="F42" s="62"/>
      <c r="G42" s="90" t="s">
        <v>218</v>
      </c>
      <c r="H42" s="90" t="s">
        <v>2162</v>
      </c>
      <c r="I42" s="62">
        <v>6</v>
      </c>
      <c r="J42" s="62">
        <v>45</v>
      </c>
      <c r="K42" s="62" t="s">
        <v>4795</v>
      </c>
      <c r="L42" s="62"/>
      <c r="M42" s="62"/>
      <c r="N42" s="62"/>
      <c r="O42" s="62"/>
      <c r="P42" s="92"/>
      <c r="Q42" s="62"/>
      <c r="R42" s="62"/>
      <c r="S42" s="134" t="s">
        <v>3700</v>
      </c>
      <c r="T42" s="125" t="s">
        <v>4530</v>
      </c>
    </row>
    <row r="43" spans="1:20" ht="27" customHeight="1">
      <c r="A43" s="61"/>
      <c r="B43" s="61" t="str">
        <f t="shared" si="0"/>
        <v>강남</v>
      </c>
      <c r="C43" s="62" t="s">
        <v>22</v>
      </c>
      <c r="D43" s="62">
        <v>40</v>
      </c>
      <c r="E43" s="62" t="str">
        <f t="shared" ref="E43:E45" si="6">CONCATENATE(C43,D43)</f>
        <v>강동구40</v>
      </c>
      <c r="F43" s="62"/>
      <c r="G43" s="90" t="s">
        <v>211</v>
      </c>
      <c r="H43" s="90" t="s">
        <v>2351</v>
      </c>
      <c r="I43" s="62">
        <v>10</v>
      </c>
      <c r="J43" s="62">
        <v>45</v>
      </c>
      <c r="K43" s="62" t="s">
        <v>4795</v>
      </c>
      <c r="L43" s="62"/>
      <c r="M43" s="62"/>
      <c r="N43" s="62"/>
      <c r="O43" s="62"/>
      <c r="P43" s="92"/>
      <c r="Q43" s="62"/>
      <c r="R43" s="62"/>
      <c r="S43" s="134" t="s">
        <v>3700</v>
      </c>
      <c r="T43" s="125" t="s">
        <v>4530</v>
      </c>
    </row>
    <row r="44" spans="1:20" ht="27" customHeight="1">
      <c r="A44" s="61"/>
      <c r="B44" s="61" t="str">
        <f t="shared" si="0"/>
        <v>강남</v>
      </c>
      <c r="C44" s="62" t="s">
        <v>22</v>
      </c>
      <c r="D44" s="62">
        <v>41</v>
      </c>
      <c r="E44" s="62" t="str">
        <f t="shared" si="6"/>
        <v>강동구41</v>
      </c>
      <c r="F44" s="62"/>
      <c r="G44" s="90" t="s">
        <v>235</v>
      </c>
      <c r="H44" s="90" t="s">
        <v>2354</v>
      </c>
      <c r="I44" s="62">
        <v>10</v>
      </c>
      <c r="J44" s="62">
        <v>45</v>
      </c>
      <c r="K44" s="62" t="s">
        <v>4795</v>
      </c>
      <c r="L44" s="62"/>
      <c r="M44" s="62"/>
      <c r="N44" s="62"/>
      <c r="O44" s="62"/>
      <c r="P44" s="92"/>
      <c r="Q44" s="62"/>
      <c r="R44" s="62"/>
      <c r="S44" s="134" t="s">
        <v>3700</v>
      </c>
      <c r="T44" s="125" t="s">
        <v>4530</v>
      </c>
    </row>
    <row r="45" spans="1:20" ht="27" customHeight="1">
      <c r="A45" s="61"/>
      <c r="B45" s="61" t="str">
        <f t="shared" si="0"/>
        <v>강남</v>
      </c>
      <c r="C45" s="62" t="s">
        <v>22</v>
      </c>
      <c r="D45" s="62">
        <v>42</v>
      </c>
      <c r="E45" s="62" t="str">
        <f t="shared" si="6"/>
        <v>강동구42</v>
      </c>
      <c r="F45" s="62"/>
      <c r="G45" s="90" t="s">
        <v>2353</v>
      </c>
      <c r="H45" s="90" t="s">
        <v>2352</v>
      </c>
      <c r="I45" s="62">
        <v>10</v>
      </c>
      <c r="J45" s="62">
        <v>45</v>
      </c>
      <c r="K45" s="62" t="s">
        <v>4795</v>
      </c>
      <c r="L45" s="62"/>
      <c r="M45" s="62"/>
      <c r="N45" s="62"/>
      <c r="O45" s="62"/>
      <c r="P45" s="92"/>
      <c r="Q45" s="62"/>
      <c r="R45" s="62"/>
      <c r="S45" s="134" t="s">
        <v>3700</v>
      </c>
      <c r="T45" s="125" t="s">
        <v>4530</v>
      </c>
    </row>
    <row r="46" spans="1:20" ht="27" customHeight="1">
      <c r="A46" s="61">
        <v>39</v>
      </c>
      <c r="B46" s="61" t="str">
        <f t="shared" si="0"/>
        <v>강남</v>
      </c>
      <c r="C46" s="61" t="s">
        <v>24</v>
      </c>
      <c r="D46" s="62">
        <v>1</v>
      </c>
      <c r="E46" s="62" t="str">
        <f t="shared" si="1"/>
        <v>강서구1</v>
      </c>
      <c r="F46" s="62" t="str">
        <f>IFERROR(IF(VLOOKUP($E46,#REF!,2,FALSE)="","",VLOOKUP($E46,#REF!,2,FALSE)),"")</f>
        <v/>
      </c>
      <c r="G46" s="62" t="s">
        <v>4903</v>
      </c>
      <c r="H46" s="62" t="s">
        <v>3737</v>
      </c>
      <c r="I46" s="62">
        <v>10</v>
      </c>
      <c r="J46" s="62">
        <v>45</v>
      </c>
      <c r="K46" s="62" t="s">
        <v>4782</v>
      </c>
      <c r="L46" s="62" t="s">
        <v>4825</v>
      </c>
      <c r="M46" s="62" t="str">
        <f>IFERROR(IF(VLOOKUP($E46,#REF!,17,FALSE)="","","완료"),"")</f>
        <v/>
      </c>
      <c r="N46" s="62"/>
      <c r="O46" s="62"/>
      <c r="P46" s="62">
        <v>0</v>
      </c>
      <c r="Q46" s="62" t="s">
        <v>4367</v>
      </c>
      <c r="R46" s="62"/>
      <c r="S46" s="53" t="s">
        <v>4842</v>
      </c>
      <c r="T46" s="125" t="s">
        <v>4517</v>
      </c>
    </row>
    <row r="47" spans="1:20" ht="27" customHeight="1">
      <c r="A47" s="61">
        <v>40</v>
      </c>
      <c r="B47" s="61" t="str">
        <f t="shared" si="0"/>
        <v>강남</v>
      </c>
      <c r="C47" s="61" t="s">
        <v>24</v>
      </c>
      <c r="D47" s="62">
        <v>2</v>
      </c>
      <c r="E47" s="62" t="str">
        <f t="shared" si="1"/>
        <v>강서구2</v>
      </c>
      <c r="F47" s="62" t="str">
        <f>IFERROR(IF(VLOOKUP($E47,#REF!,2,FALSE)="","",VLOOKUP($E47,#REF!,2,FALSE)),"")</f>
        <v/>
      </c>
      <c r="G47" s="62" t="s">
        <v>4904</v>
      </c>
      <c r="H47" s="62" t="s">
        <v>3738</v>
      </c>
      <c r="I47" s="62">
        <v>10</v>
      </c>
      <c r="J47" s="62">
        <v>45</v>
      </c>
      <c r="K47" s="62" t="s">
        <v>4782</v>
      </c>
      <c r="L47" s="62" t="s">
        <v>4822</v>
      </c>
      <c r="M47" s="62" t="str">
        <f>IFERROR(IF(VLOOKUP($E47,#REF!,17,FALSE)="","","완료"),"")</f>
        <v/>
      </c>
      <c r="N47" s="62"/>
      <c r="O47" s="62"/>
      <c r="P47" s="62" t="s">
        <v>4374</v>
      </c>
      <c r="Q47" s="62" t="s">
        <v>3571</v>
      </c>
      <c r="R47" s="62"/>
      <c r="S47" s="53" t="s">
        <v>4842</v>
      </c>
      <c r="T47" s="125" t="s">
        <v>4517</v>
      </c>
    </row>
    <row r="48" spans="1:20" ht="27" customHeight="1">
      <c r="A48" s="61">
        <v>41</v>
      </c>
      <c r="B48" s="61" t="str">
        <f t="shared" si="0"/>
        <v>강남</v>
      </c>
      <c r="C48" s="61" t="s">
        <v>24</v>
      </c>
      <c r="D48" s="62">
        <v>3</v>
      </c>
      <c r="E48" s="62" t="str">
        <f t="shared" si="1"/>
        <v>강서구3</v>
      </c>
      <c r="F48" s="62" t="str">
        <f>IFERROR(IF(VLOOKUP($E48,#REF!,2,FALSE)="","",VLOOKUP($E48,#REF!,2,FALSE)),"")</f>
        <v/>
      </c>
      <c r="G48" s="62" t="s">
        <v>4894</v>
      </c>
      <c r="H48" s="62" t="s">
        <v>4914</v>
      </c>
      <c r="I48" s="62">
        <v>10</v>
      </c>
      <c r="J48" s="62">
        <v>45</v>
      </c>
      <c r="K48" s="62" t="s">
        <v>4782</v>
      </c>
      <c r="L48" s="62" t="s">
        <v>4822</v>
      </c>
      <c r="M48" s="62" t="str">
        <f>IFERROR(IF(VLOOKUP($E48,#REF!,17,FALSE)="","","완료"),"")</f>
        <v/>
      </c>
      <c r="N48" s="62"/>
      <c r="O48" s="62"/>
      <c r="P48" s="62" t="s">
        <v>4374</v>
      </c>
      <c r="Q48" s="62" t="s">
        <v>3311</v>
      </c>
      <c r="R48" s="62"/>
      <c r="S48" s="53" t="s">
        <v>4842</v>
      </c>
      <c r="T48" s="125" t="s">
        <v>4517</v>
      </c>
    </row>
    <row r="49" spans="1:20" ht="27" customHeight="1">
      <c r="A49" s="61">
        <v>42</v>
      </c>
      <c r="B49" s="61" t="str">
        <f t="shared" si="0"/>
        <v>강남</v>
      </c>
      <c r="C49" s="61" t="s">
        <v>24</v>
      </c>
      <c r="D49" s="62">
        <v>4</v>
      </c>
      <c r="E49" s="62" t="str">
        <f t="shared" si="1"/>
        <v>강서구4</v>
      </c>
      <c r="F49" s="62" t="str">
        <f>IFERROR(IF(VLOOKUP($E49,#REF!,2,FALSE)="","",VLOOKUP($E49,#REF!,2,FALSE)),"")</f>
        <v/>
      </c>
      <c r="G49" s="62" t="s">
        <v>2239</v>
      </c>
      <c r="H49" s="62" t="s">
        <v>234</v>
      </c>
      <c r="I49" s="62">
        <v>10</v>
      </c>
      <c r="J49" s="62">
        <v>90</v>
      </c>
      <c r="K49" s="62" t="s">
        <v>4782</v>
      </c>
      <c r="L49" s="62" t="s">
        <v>4825</v>
      </c>
      <c r="M49" s="62" t="str">
        <f>IFERROR(IF(VLOOKUP($E49,#REF!,17,FALSE)="","","완료"),"")</f>
        <v/>
      </c>
      <c r="N49" s="62"/>
      <c r="O49" s="62"/>
      <c r="P49" s="62">
        <v>0</v>
      </c>
      <c r="Q49" s="62" t="s">
        <v>4367</v>
      </c>
      <c r="R49" s="62"/>
      <c r="S49" s="53" t="s">
        <v>4842</v>
      </c>
      <c r="T49" s="125" t="s">
        <v>4517</v>
      </c>
    </row>
    <row r="50" spans="1:20" ht="27" customHeight="1">
      <c r="A50" s="61">
        <v>43</v>
      </c>
      <c r="B50" s="61" t="str">
        <f t="shared" si="0"/>
        <v>강남</v>
      </c>
      <c r="C50" s="61" t="s">
        <v>24</v>
      </c>
      <c r="D50" s="62">
        <v>5</v>
      </c>
      <c r="E50" s="62" t="str">
        <f t="shared" si="1"/>
        <v>강서구5</v>
      </c>
      <c r="F50" s="62" t="str">
        <f>IFERROR(IF(VLOOKUP($E50,#REF!,2,FALSE)="","",VLOOKUP($E50,#REF!,2,FALSE)),"")</f>
        <v/>
      </c>
      <c r="G50" s="62" t="s">
        <v>3725</v>
      </c>
      <c r="H50" s="62" t="s">
        <v>3727</v>
      </c>
      <c r="I50" s="62">
        <v>10</v>
      </c>
      <c r="J50" s="62">
        <v>45</v>
      </c>
      <c r="K50" s="62" t="s">
        <v>4782</v>
      </c>
      <c r="L50" s="62" t="s">
        <v>4825</v>
      </c>
      <c r="M50" s="62" t="str">
        <f>IFERROR(IF(VLOOKUP($E50,#REF!,17,FALSE)="","","완료"),"")</f>
        <v/>
      </c>
      <c r="N50" s="62"/>
      <c r="O50" s="62"/>
      <c r="P50" s="62">
        <v>0</v>
      </c>
      <c r="Q50" s="62" t="s">
        <v>4367</v>
      </c>
      <c r="R50" s="62"/>
      <c r="S50" s="53" t="s">
        <v>4842</v>
      </c>
      <c r="T50" s="125" t="s">
        <v>4517</v>
      </c>
    </row>
    <row r="51" spans="1:20" ht="27" customHeight="1">
      <c r="A51" s="61">
        <v>44</v>
      </c>
      <c r="B51" s="61" t="str">
        <f t="shared" si="0"/>
        <v>강남</v>
      </c>
      <c r="C51" s="61" t="s">
        <v>24</v>
      </c>
      <c r="D51" s="62">
        <v>6</v>
      </c>
      <c r="E51" s="62" t="str">
        <f t="shared" si="1"/>
        <v>강서구6</v>
      </c>
      <c r="F51" s="62" t="str">
        <f>IFERROR(IF(VLOOKUP($E51,#REF!,2,FALSE)="","",VLOOKUP($E51,#REF!,2,FALSE)),"")</f>
        <v/>
      </c>
      <c r="G51" s="100" t="s">
        <v>4906</v>
      </c>
      <c r="H51" s="62" t="s">
        <v>3728</v>
      </c>
      <c r="I51" s="62">
        <v>10</v>
      </c>
      <c r="J51" s="62">
        <v>45</v>
      </c>
      <c r="K51" s="62" t="s">
        <v>4782</v>
      </c>
      <c r="L51" s="62" t="s">
        <v>4825</v>
      </c>
      <c r="M51" s="62" t="str">
        <f>IFERROR(IF(VLOOKUP($E51,#REF!,17,FALSE)="","","완료"),"")</f>
        <v/>
      </c>
      <c r="N51" s="62"/>
      <c r="O51" s="62"/>
      <c r="P51" s="62" t="s">
        <v>4382</v>
      </c>
      <c r="Q51" s="62" t="s">
        <v>3295</v>
      </c>
      <c r="R51" s="62"/>
      <c r="S51" s="53" t="s">
        <v>4842</v>
      </c>
      <c r="T51" s="125" t="s">
        <v>4517</v>
      </c>
    </row>
    <row r="52" spans="1:20" ht="27" customHeight="1">
      <c r="A52" s="61">
        <v>45</v>
      </c>
      <c r="B52" s="61" t="str">
        <f t="shared" si="0"/>
        <v>강남</v>
      </c>
      <c r="C52" s="61" t="s">
        <v>24</v>
      </c>
      <c r="D52" s="62">
        <v>7</v>
      </c>
      <c r="E52" s="62" t="str">
        <f t="shared" si="1"/>
        <v>강서구7</v>
      </c>
      <c r="F52" s="62" t="str">
        <f>IFERROR(IF(VLOOKUP($E52,#REF!,2,FALSE)="","",VLOOKUP($E52,#REF!,2,FALSE)),"")</f>
        <v/>
      </c>
      <c r="G52" s="62" t="s">
        <v>3724</v>
      </c>
      <c r="H52" s="62" t="s">
        <v>4910</v>
      </c>
      <c r="I52" s="62">
        <v>10</v>
      </c>
      <c r="J52" s="62">
        <v>45</v>
      </c>
      <c r="K52" s="62" t="s">
        <v>4782</v>
      </c>
      <c r="L52" s="62" t="s">
        <v>4822</v>
      </c>
      <c r="M52" s="62" t="str">
        <f>IFERROR(IF(VLOOKUP($E52,#REF!,17,FALSE)="","","완료"),"")</f>
        <v/>
      </c>
      <c r="N52" s="62"/>
      <c r="O52" s="62"/>
      <c r="P52" s="62" t="s">
        <v>3564</v>
      </c>
      <c r="Q52" s="62" t="s">
        <v>3564</v>
      </c>
      <c r="R52" s="62"/>
      <c r="S52" s="53" t="s">
        <v>4842</v>
      </c>
      <c r="T52" s="125" t="s">
        <v>4517</v>
      </c>
    </row>
    <row r="53" spans="1:20" ht="27" customHeight="1">
      <c r="A53" s="61">
        <v>46</v>
      </c>
      <c r="B53" s="61" t="str">
        <f t="shared" si="0"/>
        <v>강남</v>
      </c>
      <c r="C53" s="61" t="s">
        <v>24</v>
      </c>
      <c r="D53" s="62">
        <v>8</v>
      </c>
      <c r="E53" s="62" t="str">
        <f t="shared" si="1"/>
        <v>강서구8</v>
      </c>
      <c r="F53" s="62" t="str">
        <f>IFERROR(IF(VLOOKUP($E53,#REF!,2,FALSE)="","",VLOOKUP($E53,#REF!,2,FALSE)),"")</f>
        <v/>
      </c>
      <c r="G53" s="62" t="s">
        <v>2237</v>
      </c>
      <c r="H53" s="62" t="s">
        <v>2240</v>
      </c>
      <c r="I53" s="62">
        <v>10</v>
      </c>
      <c r="J53" s="62">
        <v>45</v>
      </c>
      <c r="K53" s="62" t="s">
        <v>4782</v>
      </c>
      <c r="L53" s="62" t="s">
        <v>4825</v>
      </c>
      <c r="M53" s="62" t="str">
        <f>IFERROR(IF(VLOOKUP($E53,#REF!,17,FALSE)="","","완료"),"")</f>
        <v/>
      </c>
      <c r="N53" s="62"/>
      <c r="O53" s="62"/>
      <c r="P53" s="62" t="s">
        <v>1732</v>
      </c>
      <c r="Q53" s="62" t="s">
        <v>1732</v>
      </c>
      <c r="R53" s="62"/>
      <c r="S53" s="53" t="s">
        <v>4842</v>
      </c>
      <c r="T53" s="125" t="s">
        <v>4517</v>
      </c>
    </row>
    <row r="54" spans="1:20" ht="27" customHeight="1">
      <c r="A54" s="61">
        <v>47</v>
      </c>
      <c r="B54" s="61" t="str">
        <f t="shared" si="0"/>
        <v>강남</v>
      </c>
      <c r="C54" s="61" t="s">
        <v>24</v>
      </c>
      <c r="D54" s="62">
        <v>9</v>
      </c>
      <c r="E54" s="62" t="str">
        <f t="shared" si="1"/>
        <v>강서구9</v>
      </c>
      <c r="F54" s="62" t="str">
        <f>IFERROR(IF(VLOOKUP($E54,#REF!,2,FALSE)="","",VLOOKUP($E54,#REF!,2,FALSE)),"")</f>
        <v/>
      </c>
      <c r="G54" s="100" t="s">
        <v>2236</v>
      </c>
      <c r="H54" s="62" t="s">
        <v>2238</v>
      </c>
      <c r="I54" s="62">
        <v>10</v>
      </c>
      <c r="J54" s="62">
        <v>45</v>
      </c>
      <c r="K54" s="62" t="s">
        <v>4782</v>
      </c>
      <c r="L54" s="62" t="s">
        <v>4825</v>
      </c>
      <c r="M54" s="62" t="str">
        <f>IFERROR(IF(VLOOKUP($E54,#REF!,17,FALSE)="","","완료"),"")</f>
        <v/>
      </c>
      <c r="N54" s="62"/>
      <c r="O54" s="62"/>
      <c r="P54" s="62" t="s">
        <v>4374</v>
      </c>
      <c r="Q54" s="62" t="s">
        <v>3710</v>
      </c>
      <c r="R54" s="62"/>
      <c r="S54" s="53" t="s">
        <v>4842</v>
      </c>
      <c r="T54" s="125" t="s">
        <v>4517</v>
      </c>
    </row>
    <row r="55" spans="1:20" ht="27" customHeight="1">
      <c r="A55" s="61">
        <v>48</v>
      </c>
      <c r="B55" s="61" t="str">
        <f t="shared" si="0"/>
        <v>강남</v>
      </c>
      <c r="C55" s="61" t="s">
        <v>24</v>
      </c>
      <c r="D55" s="62">
        <v>10</v>
      </c>
      <c r="E55" s="62" t="str">
        <f t="shared" si="1"/>
        <v>강서구10</v>
      </c>
      <c r="F55" s="62" t="str">
        <f>IFERROR(IF(VLOOKUP($E55,#REF!,2,FALSE)="","",VLOOKUP($E55,#REF!,2,FALSE)),"")</f>
        <v/>
      </c>
      <c r="G55" s="100" t="s">
        <v>1989</v>
      </c>
      <c r="H55" s="62" t="s">
        <v>220</v>
      </c>
      <c r="I55" s="62">
        <v>10</v>
      </c>
      <c r="J55" s="62">
        <v>45</v>
      </c>
      <c r="K55" s="62" t="s">
        <v>4782</v>
      </c>
      <c r="L55" s="62" t="s">
        <v>4825</v>
      </c>
      <c r="M55" s="62" t="str">
        <f>IFERROR(IF(VLOOKUP($E55,#REF!,17,FALSE)="","","완료"),"")</f>
        <v/>
      </c>
      <c r="N55" s="62"/>
      <c r="O55" s="62"/>
      <c r="P55" s="62" t="s">
        <v>1732</v>
      </c>
      <c r="Q55" s="62" t="s">
        <v>1732</v>
      </c>
      <c r="R55" s="62"/>
      <c r="S55" s="53" t="s">
        <v>4842</v>
      </c>
      <c r="T55" s="125" t="s">
        <v>4517</v>
      </c>
    </row>
    <row r="56" spans="1:20" ht="27" customHeight="1">
      <c r="A56" s="61">
        <v>49</v>
      </c>
      <c r="B56" s="61" t="str">
        <f t="shared" si="0"/>
        <v>강남</v>
      </c>
      <c r="C56" s="61" t="s">
        <v>24</v>
      </c>
      <c r="D56" s="62">
        <v>11</v>
      </c>
      <c r="E56" s="62" t="str">
        <f t="shared" si="1"/>
        <v>강서구11</v>
      </c>
      <c r="F56" s="62" t="str">
        <f>IFERROR(IF(VLOOKUP($E56,#REF!,2,FALSE)="","",VLOOKUP($E56,#REF!,2,FALSE)),"")</f>
        <v/>
      </c>
      <c r="G56" s="62" t="s">
        <v>3112</v>
      </c>
      <c r="H56" s="62" t="s">
        <v>4907</v>
      </c>
      <c r="I56" s="62">
        <v>10</v>
      </c>
      <c r="J56" s="62">
        <v>45</v>
      </c>
      <c r="K56" s="62" t="s">
        <v>4782</v>
      </c>
      <c r="L56" s="62" t="s">
        <v>4822</v>
      </c>
      <c r="M56" s="62" t="str">
        <f>IFERROR(IF(VLOOKUP($E56,#REF!,17,FALSE)="","","완료"),"")</f>
        <v/>
      </c>
      <c r="N56" s="62"/>
      <c r="O56" s="62"/>
      <c r="P56" s="62" t="s">
        <v>4363</v>
      </c>
      <c r="Q56" s="62" t="s">
        <v>3572</v>
      </c>
      <c r="R56" s="62"/>
      <c r="S56" s="53" t="s">
        <v>4842</v>
      </c>
      <c r="T56" s="125" t="s">
        <v>4517</v>
      </c>
    </row>
    <row r="57" spans="1:20" ht="27" customHeight="1">
      <c r="A57" s="61">
        <v>50</v>
      </c>
      <c r="B57" s="61" t="str">
        <f t="shared" si="0"/>
        <v>강남</v>
      </c>
      <c r="C57" s="61" t="s">
        <v>24</v>
      </c>
      <c r="D57" s="62">
        <v>12</v>
      </c>
      <c r="E57" s="62" t="str">
        <f t="shared" si="1"/>
        <v>강서구12</v>
      </c>
      <c r="F57" s="62" t="str">
        <f>IFERROR(IF(VLOOKUP($E57,#REF!,2,FALSE)="","",VLOOKUP($E57,#REF!,2,FALSE)),"")</f>
        <v/>
      </c>
      <c r="G57" s="62" t="s">
        <v>4909</v>
      </c>
      <c r="H57" s="62" t="s">
        <v>4908</v>
      </c>
      <c r="I57" s="62">
        <v>10</v>
      </c>
      <c r="J57" s="62">
        <v>45</v>
      </c>
      <c r="K57" s="62" t="s">
        <v>4782</v>
      </c>
      <c r="L57" s="62" t="s">
        <v>4822</v>
      </c>
      <c r="M57" s="62" t="str">
        <f>IFERROR(IF(VLOOKUP($E57,#REF!,17,FALSE)="","","완료"),"")</f>
        <v/>
      </c>
      <c r="N57" s="62"/>
      <c r="O57" s="62"/>
      <c r="P57" s="62" t="s">
        <v>4363</v>
      </c>
      <c r="Q57" s="62" t="s">
        <v>3392</v>
      </c>
      <c r="R57" s="62"/>
      <c r="S57" s="53" t="s">
        <v>4842</v>
      </c>
      <c r="T57" s="125" t="s">
        <v>4517</v>
      </c>
    </row>
    <row r="58" spans="1:20" ht="27" customHeight="1">
      <c r="A58" s="61">
        <v>51</v>
      </c>
      <c r="B58" s="61" t="str">
        <f t="shared" si="0"/>
        <v>강남</v>
      </c>
      <c r="C58" s="61" t="s">
        <v>24</v>
      </c>
      <c r="D58" s="62">
        <v>13</v>
      </c>
      <c r="E58" s="62" t="str">
        <f t="shared" si="1"/>
        <v>강서구13</v>
      </c>
      <c r="F58" s="62" t="str">
        <f>IFERROR(IF(VLOOKUP($E58,#REF!,2,FALSE)="","",VLOOKUP($E58,#REF!,2,FALSE)),"")</f>
        <v/>
      </c>
      <c r="G58" s="62" t="s">
        <v>4911</v>
      </c>
      <c r="H58" s="62" t="s">
        <v>4908</v>
      </c>
      <c r="I58" s="62">
        <v>10</v>
      </c>
      <c r="J58" s="62">
        <v>45</v>
      </c>
      <c r="K58" s="62" t="s">
        <v>4782</v>
      </c>
      <c r="L58" s="62" t="s">
        <v>4822</v>
      </c>
      <c r="M58" s="62" t="str">
        <f>IFERROR(IF(VLOOKUP($E58,#REF!,17,FALSE)="","","완료"),"")</f>
        <v/>
      </c>
      <c r="N58" s="62"/>
      <c r="O58" s="62"/>
      <c r="P58" s="62" t="s">
        <v>4374</v>
      </c>
      <c r="Q58" s="62" t="s">
        <v>3311</v>
      </c>
      <c r="R58" s="62"/>
      <c r="S58" s="53" t="s">
        <v>4842</v>
      </c>
      <c r="T58" s="125" t="s">
        <v>4517</v>
      </c>
    </row>
    <row r="59" spans="1:20" ht="27" customHeight="1">
      <c r="A59" s="61">
        <v>52</v>
      </c>
      <c r="B59" s="61" t="str">
        <f t="shared" si="0"/>
        <v>강남</v>
      </c>
      <c r="C59" s="61" t="s">
        <v>24</v>
      </c>
      <c r="D59" s="62">
        <v>14</v>
      </c>
      <c r="E59" s="62" t="str">
        <f t="shared" si="1"/>
        <v>강서구14</v>
      </c>
      <c r="F59" s="62" t="str">
        <f>IFERROR(IF(VLOOKUP($E59,#REF!,2,FALSE)="","",VLOOKUP($E59,#REF!,2,FALSE)),"")</f>
        <v/>
      </c>
      <c r="G59" s="62" t="s">
        <v>2378</v>
      </c>
      <c r="H59" s="62" t="s">
        <v>2377</v>
      </c>
      <c r="I59" s="62">
        <v>10</v>
      </c>
      <c r="J59" s="62">
        <v>45</v>
      </c>
      <c r="K59" s="62" t="s">
        <v>4782</v>
      </c>
      <c r="L59" s="62" t="s">
        <v>4825</v>
      </c>
      <c r="M59" s="62" t="str">
        <f>IFERROR(IF(VLOOKUP($E59,#REF!,17,FALSE)="","","완료"),"")</f>
        <v/>
      </c>
      <c r="N59" s="62"/>
      <c r="O59" s="62"/>
      <c r="P59" s="62">
        <v>0</v>
      </c>
      <c r="Q59" s="62" t="s">
        <v>4367</v>
      </c>
      <c r="R59" s="62"/>
      <c r="S59" s="53" t="s">
        <v>4842</v>
      </c>
      <c r="T59" s="125" t="s">
        <v>4517</v>
      </c>
    </row>
    <row r="60" spans="1:20" ht="27" customHeight="1">
      <c r="A60" s="61">
        <v>53</v>
      </c>
      <c r="B60" s="61" t="str">
        <f t="shared" si="0"/>
        <v>강남</v>
      </c>
      <c r="C60" s="61" t="s">
        <v>24</v>
      </c>
      <c r="D60" s="62">
        <v>15</v>
      </c>
      <c r="E60" s="62" t="str">
        <f t="shared" si="1"/>
        <v>강서구15</v>
      </c>
      <c r="F60" s="62" t="str">
        <f>IFERROR(IF(VLOOKUP($E60,#REF!,2,FALSE)="","",VLOOKUP($E60,#REF!,2,FALSE)),"")</f>
        <v/>
      </c>
      <c r="G60" s="62" t="s">
        <v>222</v>
      </c>
      <c r="H60" s="62" t="s">
        <v>2379</v>
      </c>
      <c r="I60" s="62">
        <v>10</v>
      </c>
      <c r="J60" s="62">
        <v>45</v>
      </c>
      <c r="K60" s="62" t="s">
        <v>4782</v>
      </c>
      <c r="L60" s="62" t="s">
        <v>4825</v>
      </c>
      <c r="M60" s="62" t="str">
        <f>IFERROR(IF(VLOOKUP($E60,#REF!,17,FALSE)="","","완료"),"")</f>
        <v/>
      </c>
      <c r="N60" s="62"/>
      <c r="O60" s="62"/>
      <c r="P60" s="62">
        <v>0</v>
      </c>
      <c r="Q60" s="62" t="s">
        <v>4367</v>
      </c>
      <c r="R60" s="62"/>
      <c r="S60" s="53" t="s">
        <v>4842</v>
      </c>
      <c r="T60" s="125" t="s">
        <v>4517</v>
      </c>
    </row>
    <row r="61" spans="1:20" ht="27" customHeight="1">
      <c r="A61" s="61">
        <v>54</v>
      </c>
      <c r="B61" s="61" t="str">
        <f t="shared" si="0"/>
        <v>강남</v>
      </c>
      <c r="C61" s="61" t="s">
        <v>24</v>
      </c>
      <c r="D61" s="62">
        <v>16</v>
      </c>
      <c r="E61" s="62" t="str">
        <f t="shared" si="1"/>
        <v>강서구16</v>
      </c>
      <c r="F61" s="62" t="str">
        <f>IFERROR(IF(VLOOKUP($E61,#REF!,2,FALSE)="","",VLOOKUP($E61,#REF!,2,FALSE)),"")</f>
        <v/>
      </c>
      <c r="G61" s="62" t="s">
        <v>2381</v>
      </c>
      <c r="H61" s="62" t="s">
        <v>2382</v>
      </c>
      <c r="I61" s="62">
        <v>10</v>
      </c>
      <c r="J61" s="62">
        <v>45</v>
      </c>
      <c r="K61" s="62" t="s">
        <v>4782</v>
      </c>
      <c r="L61" s="62" t="s">
        <v>4825</v>
      </c>
      <c r="M61" s="62" t="str">
        <f>IFERROR(IF(VLOOKUP($E61,#REF!,17,FALSE)="","","완료"),"")</f>
        <v/>
      </c>
      <c r="N61" s="62"/>
      <c r="O61" s="62"/>
      <c r="P61" s="62" t="s">
        <v>3279</v>
      </c>
      <c r="Q61" s="62" t="s">
        <v>3279</v>
      </c>
      <c r="R61" s="62"/>
      <c r="S61" s="53" t="s">
        <v>4842</v>
      </c>
      <c r="T61" s="125" t="s">
        <v>4517</v>
      </c>
    </row>
    <row r="62" spans="1:20" ht="27" customHeight="1">
      <c r="A62" s="61">
        <v>55</v>
      </c>
      <c r="B62" s="61" t="str">
        <f t="shared" si="0"/>
        <v>강남</v>
      </c>
      <c r="C62" s="61" t="s">
        <v>24</v>
      </c>
      <c r="D62" s="62">
        <v>17</v>
      </c>
      <c r="E62" s="62" t="str">
        <f t="shared" si="1"/>
        <v>강서구17</v>
      </c>
      <c r="F62" s="62" t="str">
        <f>IFERROR(IF(VLOOKUP($E62,#REF!,2,FALSE)="","",VLOOKUP($E62,#REF!,2,FALSE)),"")</f>
        <v/>
      </c>
      <c r="G62" s="62" t="s">
        <v>2383</v>
      </c>
      <c r="H62" s="62" t="s">
        <v>236</v>
      </c>
      <c r="I62" s="62">
        <v>10</v>
      </c>
      <c r="J62" s="62">
        <v>45</v>
      </c>
      <c r="K62" s="62" t="s">
        <v>4782</v>
      </c>
      <c r="L62" s="62" t="s">
        <v>4825</v>
      </c>
      <c r="M62" s="62" t="str">
        <f>IFERROR(IF(VLOOKUP($E62,#REF!,17,FALSE)="","","완료"),"")</f>
        <v/>
      </c>
      <c r="N62" s="62"/>
      <c r="O62" s="62"/>
      <c r="P62" s="62" t="s">
        <v>3279</v>
      </c>
      <c r="Q62" s="62" t="s">
        <v>3279</v>
      </c>
      <c r="R62" s="62"/>
      <c r="S62" s="53" t="s">
        <v>4842</v>
      </c>
      <c r="T62" s="125" t="s">
        <v>4517</v>
      </c>
    </row>
    <row r="63" spans="1:20" ht="27" customHeight="1">
      <c r="A63" s="61">
        <v>56</v>
      </c>
      <c r="B63" s="61" t="str">
        <f t="shared" si="0"/>
        <v>강남</v>
      </c>
      <c r="C63" s="61" t="s">
        <v>24</v>
      </c>
      <c r="D63" s="62">
        <v>18</v>
      </c>
      <c r="E63" s="62" t="str">
        <f t="shared" si="1"/>
        <v>강서구18</v>
      </c>
      <c r="F63" s="62" t="str">
        <f>IFERROR(IF(VLOOKUP($E63,#REF!,2,FALSE)="","",VLOOKUP($E63,#REF!,2,FALSE)),"")</f>
        <v/>
      </c>
      <c r="G63" s="62" t="s">
        <v>4913</v>
      </c>
      <c r="H63" s="62" t="s">
        <v>4912</v>
      </c>
      <c r="I63" s="62">
        <v>10</v>
      </c>
      <c r="J63" s="62">
        <v>45</v>
      </c>
      <c r="K63" s="62" t="s">
        <v>4782</v>
      </c>
      <c r="L63" s="62" t="s">
        <v>4822</v>
      </c>
      <c r="M63" s="62" t="str">
        <f>IFERROR(IF(VLOOKUP($E63,#REF!,17,FALSE)="","","완료"),"")</f>
        <v/>
      </c>
      <c r="N63" s="62"/>
      <c r="O63" s="62"/>
      <c r="P63" s="62" t="s">
        <v>4374</v>
      </c>
      <c r="Q63" s="62" t="s">
        <v>3571</v>
      </c>
      <c r="R63" s="62"/>
      <c r="S63" s="53" t="s">
        <v>4842</v>
      </c>
      <c r="T63" s="125" t="s">
        <v>4517</v>
      </c>
    </row>
    <row r="64" spans="1:20" ht="27" customHeight="1">
      <c r="A64" s="61">
        <v>57</v>
      </c>
      <c r="B64" s="61" t="str">
        <f t="shared" si="0"/>
        <v>강남</v>
      </c>
      <c r="C64" s="61" t="s">
        <v>24</v>
      </c>
      <c r="D64" s="62">
        <v>19</v>
      </c>
      <c r="E64" s="62" t="str">
        <f t="shared" si="1"/>
        <v>강서구19</v>
      </c>
      <c r="F64" s="62" t="str">
        <f>IFERROR(IF(VLOOKUP($E64,#REF!,2,FALSE)="","",VLOOKUP($E64,#REF!,2,FALSE)),"")</f>
        <v/>
      </c>
      <c r="G64" s="100" t="s">
        <v>3742</v>
      </c>
      <c r="H64" s="62" t="s">
        <v>4905</v>
      </c>
      <c r="I64" s="62">
        <v>10</v>
      </c>
      <c r="J64" s="62">
        <v>45</v>
      </c>
      <c r="K64" s="62" t="s">
        <v>4782</v>
      </c>
      <c r="L64" s="62" t="s">
        <v>4825</v>
      </c>
      <c r="M64" s="62" t="str">
        <f>IFERROR(IF(VLOOKUP($E64,#REF!,17,FALSE)="","","완료"),"")</f>
        <v/>
      </c>
      <c r="N64" s="62"/>
      <c r="O64" s="62"/>
      <c r="P64" s="62" t="s">
        <v>3307</v>
      </c>
      <c r="Q64" s="62" t="s">
        <v>3372</v>
      </c>
      <c r="R64" s="62"/>
      <c r="S64" s="53" t="s">
        <v>4842</v>
      </c>
      <c r="T64" s="125" t="s">
        <v>4517</v>
      </c>
    </row>
    <row r="65" spans="1:20" ht="27" customHeight="1">
      <c r="A65" s="61">
        <v>58</v>
      </c>
      <c r="B65" s="61" t="str">
        <f t="shared" si="0"/>
        <v>강남</v>
      </c>
      <c r="C65" s="61" t="s">
        <v>24</v>
      </c>
      <c r="D65" s="62">
        <v>20</v>
      </c>
      <c r="E65" s="62" t="str">
        <f t="shared" si="1"/>
        <v>강서구20</v>
      </c>
      <c r="F65" s="62" t="str">
        <f>IFERROR(IF(VLOOKUP($E65,#REF!,2,FALSE)="","",VLOOKUP($E65,#REF!,2,FALSE)),"")</f>
        <v/>
      </c>
      <c r="G65" s="62" t="s">
        <v>228</v>
      </c>
      <c r="H65" s="62" t="s">
        <v>212</v>
      </c>
      <c r="I65" s="62">
        <v>10</v>
      </c>
      <c r="J65" s="62">
        <v>45</v>
      </c>
      <c r="K65" s="62" t="s">
        <v>4782</v>
      </c>
      <c r="L65" s="62" t="s">
        <v>4825</v>
      </c>
      <c r="M65" s="62" t="str">
        <f>IFERROR(IF(VLOOKUP($E65,#REF!,17,FALSE)="","","완료"),"")</f>
        <v/>
      </c>
      <c r="N65" s="62"/>
      <c r="O65" s="62"/>
      <c r="P65" s="62">
        <v>0</v>
      </c>
      <c r="Q65" s="62" t="s">
        <v>4367</v>
      </c>
      <c r="R65" s="62"/>
      <c r="S65" s="53" t="s">
        <v>4842</v>
      </c>
      <c r="T65" s="125" t="s">
        <v>4517</v>
      </c>
    </row>
    <row r="66" spans="1:20" ht="27" customHeight="1">
      <c r="A66" s="61">
        <v>59</v>
      </c>
      <c r="B66" s="61" t="str">
        <f t="shared" si="0"/>
        <v>강남</v>
      </c>
      <c r="C66" s="61" t="s">
        <v>24</v>
      </c>
      <c r="D66" s="62">
        <v>21</v>
      </c>
      <c r="E66" s="62" t="str">
        <f t="shared" si="1"/>
        <v>강서구21</v>
      </c>
      <c r="F66" s="62" t="str">
        <f>IFERROR(IF(VLOOKUP($E66,#REF!,2,FALSE)="","",VLOOKUP($E66,#REF!,2,FALSE)),"")</f>
        <v/>
      </c>
      <c r="G66" s="62" t="s">
        <v>3111</v>
      </c>
      <c r="H66" s="62" t="s">
        <v>4919</v>
      </c>
      <c r="I66" s="62">
        <v>10</v>
      </c>
      <c r="J66" s="62">
        <v>45</v>
      </c>
      <c r="K66" s="62" t="s">
        <v>4782</v>
      </c>
      <c r="L66" s="62" t="s">
        <v>4825</v>
      </c>
      <c r="M66" s="62" t="str">
        <f>IFERROR(IF(VLOOKUP($E66,#REF!,17,FALSE)="","","완료"),"")</f>
        <v/>
      </c>
      <c r="N66" s="62"/>
      <c r="O66" s="62"/>
      <c r="P66" s="62">
        <v>0</v>
      </c>
      <c r="Q66" s="62" t="s">
        <v>4367</v>
      </c>
      <c r="R66" s="62"/>
      <c r="S66" s="53" t="s">
        <v>4842</v>
      </c>
      <c r="T66" s="125" t="s">
        <v>4517</v>
      </c>
    </row>
    <row r="67" spans="1:20" ht="27" customHeight="1">
      <c r="A67" s="61">
        <v>60</v>
      </c>
      <c r="B67" s="61" t="str">
        <f t="shared" si="0"/>
        <v>강남</v>
      </c>
      <c r="C67" s="61" t="s">
        <v>24</v>
      </c>
      <c r="D67" s="62">
        <v>22</v>
      </c>
      <c r="E67" s="62" t="str">
        <f t="shared" si="1"/>
        <v>강서구22</v>
      </c>
      <c r="F67" s="62" t="str">
        <f>IFERROR(IF(VLOOKUP($E67,#REF!,2,FALSE)="","",VLOOKUP($E67,#REF!,2,FALSE)),"")</f>
        <v/>
      </c>
      <c r="G67" s="62" t="s">
        <v>4916</v>
      </c>
      <c r="H67" s="62" t="s">
        <v>3752</v>
      </c>
      <c r="I67" s="62">
        <v>10</v>
      </c>
      <c r="J67" s="62">
        <v>45</v>
      </c>
      <c r="K67" s="62" t="s">
        <v>4782</v>
      </c>
      <c r="L67" s="62" t="s">
        <v>4825</v>
      </c>
      <c r="M67" s="62" t="str">
        <f>IFERROR(IF(VLOOKUP($E67,#REF!,17,FALSE)="","","완료"),"")</f>
        <v/>
      </c>
      <c r="N67" s="62"/>
      <c r="O67" s="62"/>
      <c r="P67" s="62" t="s">
        <v>4363</v>
      </c>
      <c r="Q67" s="62" t="s">
        <v>3569</v>
      </c>
      <c r="R67" s="62"/>
      <c r="S67" s="53" t="s">
        <v>4842</v>
      </c>
      <c r="T67" s="125" t="s">
        <v>4517</v>
      </c>
    </row>
    <row r="68" spans="1:20" ht="27" customHeight="1">
      <c r="A68" s="61">
        <v>61</v>
      </c>
      <c r="B68" s="61" t="str">
        <f t="shared" si="0"/>
        <v>강남</v>
      </c>
      <c r="C68" s="61" t="s">
        <v>24</v>
      </c>
      <c r="D68" s="62">
        <v>23</v>
      </c>
      <c r="E68" s="62" t="str">
        <f t="shared" si="1"/>
        <v>강서구23</v>
      </c>
      <c r="F68" s="62" t="str">
        <f>IFERROR(IF(VLOOKUP($E68,#REF!,2,FALSE)="","",VLOOKUP($E68,#REF!,2,FALSE)),"")</f>
        <v/>
      </c>
      <c r="G68" s="62" t="s">
        <v>213</v>
      </c>
      <c r="H68" s="62" t="s">
        <v>229</v>
      </c>
      <c r="I68" s="62">
        <v>10</v>
      </c>
      <c r="J68" s="62">
        <v>45</v>
      </c>
      <c r="K68" s="62" t="s">
        <v>4782</v>
      </c>
      <c r="L68" s="62" t="s">
        <v>4825</v>
      </c>
      <c r="M68" s="62" t="str">
        <f>IFERROR(IF(VLOOKUP($E68,#REF!,17,FALSE)="","","완료"),"")</f>
        <v/>
      </c>
      <c r="N68" s="62"/>
      <c r="O68" s="62"/>
      <c r="P68" s="62">
        <v>0</v>
      </c>
      <c r="Q68" s="62" t="s">
        <v>4367</v>
      </c>
      <c r="R68" s="62"/>
      <c r="S68" s="53" t="s">
        <v>4842</v>
      </c>
      <c r="T68" s="125" t="s">
        <v>4517</v>
      </c>
    </row>
    <row r="69" spans="1:20" ht="27" customHeight="1">
      <c r="A69" s="61">
        <v>62</v>
      </c>
      <c r="B69" s="61" t="str">
        <f t="shared" si="0"/>
        <v>강남</v>
      </c>
      <c r="C69" s="61" t="s">
        <v>24</v>
      </c>
      <c r="D69" s="62">
        <v>24</v>
      </c>
      <c r="E69" s="62" t="str">
        <f t="shared" si="1"/>
        <v>강서구24</v>
      </c>
      <c r="F69" s="62" t="str">
        <f>IFERROR(IF(VLOOKUP($E69,#REF!,2,FALSE)="","",VLOOKUP($E69,#REF!,2,FALSE)),"")</f>
        <v/>
      </c>
      <c r="G69" s="62" t="s">
        <v>223</v>
      </c>
      <c r="H69" s="62" t="s">
        <v>224</v>
      </c>
      <c r="I69" s="62">
        <v>10</v>
      </c>
      <c r="J69" s="62">
        <v>45</v>
      </c>
      <c r="K69" s="62" t="s">
        <v>4782</v>
      </c>
      <c r="L69" s="62" t="s">
        <v>4825</v>
      </c>
      <c r="M69" s="62" t="str">
        <f>IFERROR(IF(VLOOKUP($E69,#REF!,17,FALSE)="","","완료"),"")</f>
        <v/>
      </c>
      <c r="N69" s="62"/>
      <c r="O69" s="62"/>
      <c r="P69" s="62">
        <v>0</v>
      </c>
      <c r="Q69" s="62" t="s">
        <v>4367</v>
      </c>
      <c r="R69" s="62"/>
      <c r="S69" s="53" t="s">
        <v>4842</v>
      </c>
      <c r="T69" s="125" t="s">
        <v>4517</v>
      </c>
    </row>
    <row r="70" spans="1:20" ht="27" customHeight="1">
      <c r="A70" s="61">
        <v>63</v>
      </c>
      <c r="B70" s="61" t="str">
        <f t="shared" si="0"/>
        <v>강남</v>
      </c>
      <c r="C70" s="61" t="s">
        <v>24</v>
      </c>
      <c r="D70" s="62">
        <v>25</v>
      </c>
      <c r="E70" s="62" t="str">
        <f t="shared" si="1"/>
        <v>강서구25</v>
      </c>
      <c r="F70" s="62" t="str">
        <f>IFERROR(IF(VLOOKUP($E70,#REF!,2,FALSE)="","",VLOOKUP($E70,#REF!,2,FALSE)),"")</f>
        <v/>
      </c>
      <c r="G70" s="62" t="s">
        <v>2397</v>
      </c>
      <c r="H70" s="62" t="s">
        <v>403</v>
      </c>
      <c r="I70" s="62">
        <v>10</v>
      </c>
      <c r="J70" s="62">
        <v>45</v>
      </c>
      <c r="K70" s="62" t="s">
        <v>4782</v>
      </c>
      <c r="L70" s="62" t="s">
        <v>4825</v>
      </c>
      <c r="M70" s="62" t="str">
        <f>IFERROR(IF(VLOOKUP($E70,#REF!,17,FALSE)="","","완료"),"")</f>
        <v/>
      </c>
      <c r="N70" s="62"/>
      <c r="O70" s="62"/>
      <c r="P70" s="62" t="s">
        <v>1749</v>
      </c>
      <c r="Q70" s="62" t="s">
        <v>1749</v>
      </c>
      <c r="R70" s="62"/>
      <c r="S70" s="53" t="s">
        <v>4842</v>
      </c>
      <c r="T70" s="125" t="s">
        <v>4517</v>
      </c>
    </row>
    <row r="71" spans="1:20" ht="27" customHeight="1">
      <c r="A71" s="61">
        <v>64</v>
      </c>
      <c r="B71" s="61" t="str">
        <f t="shared" si="0"/>
        <v>강남</v>
      </c>
      <c r="C71" s="61" t="s">
        <v>24</v>
      </c>
      <c r="D71" s="62">
        <v>26</v>
      </c>
      <c r="E71" s="62" t="str">
        <f t="shared" si="1"/>
        <v>강서구26</v>
      </c>
      <c r="F71" s="62" t="str">
        <f>IFERROR(IF(VLOOKUP($E71,#REF!,2,FALSE)="","",VLOOKUP($E71,#REF!,2,FALSE)),"")</f>
        <v/>
      </c>
      <c r="G71" s="61" t="s">
        <v>226</v>
      </c>
      <c r="H71" s="61" t="s">
        <v>231</v>
      </c>
      <c r="I71" s="61">
        <v>10</v>
      </c>
      <c r="J71" s="61">
        <v>45</v>
      </c>
      <c r="K71" s="61" t="s">
        <v>4782</v>
      </c>
      <c r="L71" s="61" t="s">
        <v>4825</v>
      </c>
      <c r="M71" s="62" t="str">
        <f>IFERROR(IF(VLOOKUP($E71,#REF!,17,FALSE)="","","완료"),"")</f>
        <v/>
      </c>
      <c r="N71" s="61"/>
      <c r="O71" s="61"/>
      <c r="P71" s="61">
        <v>0</v>
      </c>
      <c r="Q71" s="61" t="s">
        <v>4367</v>
      </c>
      <c r="R71" s="61"/>
      <c r="S71" s="53" t="s">
        <v>4842</v>
      </c>
      <c r="T71" s="125" t="s">
        <v>4517</v>
      </c>
    </row>
    <row r="72" spans="1:20" ht="27" customHeight="1">
      <c r="A72" s="61">
        <v>65</v>
      </c>
      <c r="B72" s="61" t="str">
        <f t="shared" si="0"/>
        <v>강남</v>
      </c>
      <c r="C72" s="61" t="s">
        <v>24</v>
      </c>
      <c r="D72" s="62">
        <v>27</v>
      </c>
      <c r="E72" s="62" t="str">
        <f t="shared" si="1"/>
        <v>강서구27</v>
      </c>
      <c r="F72" s="62" t="str">
        <f>IFERROR(IF(VLOOKUP($E72,#REF!,2,FALSE)="","",VLOOKUP($E72,#REF!,2,FALSE)),"")</f>
        <v/>
      </c>
      <c r="G72" s="61" t="s">
        <v>4918</v>
      </c>
      <c r="H72" s="61" t="s">
        <v>3750</v>
      </c>
      <c r="I72" s="61">
        <v>10</v>
      </c>
      <c r="J72" s="61">
        <v>45</v>
      </c>
      <c r="K72" s="61" t="s">
        <v>4782</v>
      </c>
      <c r="L72" s="61" t="s">
        <v>4825</v>
      </c>
      <c r="M72" s="62" t="str">
        <f>IFERROR(IF(VLOOKUP($E72,#REF!,17,FALSE)="","","완료"),"")</f>
        <v/>
      </c>
      <c r="N72" s="61"/>
      <c r="O72" s="61"/>
      <c r="P72" s="61">
        <v>0</v>
      </c>
      <c r="Q72" s="61" t="s">
        <v>4367</v>
      </c>
      <c r="R72" s="61"/>
      <c r="S72" s="53" t="s">
        <v>4842</v>
      </c>
      <c r="T72" s="125" t="s">
        <v>4517</v>
      </c>
    </row>
    <row r="73" spans="1:20" ht="27" customHeight="1">
      <c r="A73" s="61">
        <v>66</v>
      </c>
      <c r="B73" s="61" t="str">
        <f t="shared" si="0"/>
        <v>강남</v>
      </c>
      <c r="C73" s="61" t="s">
        <v>24</v>
      </c>
      <c r="D73" s="62">
        <v>28</v>
      </c>
      <c r="E73" s="62" t="str">
        <f t="shared" si="1"/>
        <v>강서구28</v>
      </c>
      <c r="F73" s="62" t="str">
        <f>IFERROR(IF(VLOOKUP($E73,#REF!,2,FALSE)="","",VLOOKUP($E73,#REF!,2,FALSE)),"")</f>
        <v/>
      </c>
      <c r="G73" s="100" t="s">
        <v>4917</v>
      </c>
      <c r="H73" s="61" t="s">
        <v>4921</v>
      </c>
      <c r="I73" s="61">
        <v>10</v>
      </c>
      <c r="J73" s="61">
        <v>90</v>
      </c>
      <c r="K73" s="61" t="s">
        <v>4782</v>
      </c>
      <c r="L73" s="61" t="s">
        <v>4825</v>
      </c>
      <c r="M73" s="62" t="str">
        <f>IFERROR(IF(VLOOKUP($E73,#REF!,17,FALSE)="","","완료"),"")</f>
        <v/>
      </c>
      <c r="N73" s="61"/>
      <c r="O73" s="61"/>
      <c r="P73" s="61" t="s">
        <v>1749</v>
      </c>
      <c r="Q73" s="61" t="s">
        <v>1749</v>
      </c>
      <c r="R73" s="61"/>
      <c r="S73" s="53" t="s">
        <v>4842</v>
      </c>
      <c r="T73" s="125" t="s">
        <v>4517</v>
      </c>
    </row>
    <row r="74" spans="1:20" ht="27" customHeight="1">
      <c r="A74" s="61">
        <v>67</v>
      </c>
      <c r="B74" s="61" t="str">
        <f t="shared" si="0"/>
        <v>강남</v>
      </c>
      <c r="C74" s="61" t="s">
        <v>24</v>
      </c>
      <c r="D74" s="62">
        <v>29</v>
      </c>
      <c r="E74" s="62" t="str">
        <f t="shared" si="1"/>
        <v>강서구29</v>
      </c>
      <c r="F74" s="62" t="str">
        <f>IFERROR(IF(VLOOKUP($E74,#REF!,2,FALSE)="","",VLOOKUP($E74,#REF!,2,FALSE)),"")</f>
        <v/>
      </c>
      <c r="G74" s="100" t="s">
        <v>4920</v>
      </c>
      <c r="H74" s="61" t="s">
        <v>4925</v>
      </c>
      <c r="I74" s="61">
        <v>10</v>
      </c>
      <c r="J74" s="61">
        <v>90</v>
      </c>
      <c r="K74" s="61" t="s">
        <v>4782</v>
      </c>
      <c r="L74" s="61" t="s">
        <v>4825</v>
      </c>
      <c r="M74" s="62" t="str">
        <f>IFERROR(IF(VLOOKUP($E74,#REF!,17,FALSE)="","","완료"),"")</f>
        <v/>
      </c>
      <c r="N74" s="61"/>
      <c r="O74" s="61"/>
      <c r="P74" s="61" t="s">
        <v>1749</v>
      </c>
      <c r="Q74" s="61" t="s">
        <v>1749</v>
      </c>
      <c r="R74" s="61"/>
      <c r="S74" s="53" t="s">
        <v>4842</v>
      </c>
      <c r="T74" s="125" t="s">
        <v>4517</v>
      </c>
    </row>
    <row r="75" spans="1:20" ht="27" customHeight="1">
      <c r="A75" s="61">
        <v>68</v>
      </c>
      <c r="B75" s="61" t="str">
        <f t="shared" si="0"/>
        <v>강남</v>
      </c>
      <c r="C75" s="61" t="s">
        <v>24</v>
      </c>
      <c r="D75" s="62">
        <v>30</v>
      </c>
      <c r="E75" s="62" t="str">
        <f t="shared" si="1"/>
        <v>강서구30</v>
      </c>
      <c r="F75" s="62" t="str">
        <f>IFERROR(IF(VLOOKUP($E75,#REF!,2,FALSE)="","",VLOOKUP($E75,#REF!,2,FALSE)),"")</f>
        <v/>
      </c>
      <c r="G75" s="61" t="s">
        <v>4923</v>
      </c>
      <c r="H75" s="61" t="s">
        <v>4922</v>
      </c>
      <c r="I75" s="61">
        <v>10</v>
      </c>
      <c r="J75" s="61">
        <v>45</v>
      </c>
      <c r="K75" s="61" t="s">
        <v>4782</v>
      </c>
      <c r="L75" s="61" t="s">
        <v>4825</v>
      </c>
      <c r="M75" s="62" t="str">
        <f>IFERROR(IF(VLOOKUP($E75,#REF!,17,FALSE)="","","완료"),"")</f>
        <v/>
      </c>
      <c r="N75" s="61"/>
      <c r="O75" s="61"/>
      <c r="P75" s="61">
        <v>0</v>
      </c>
      <c r="Q75" s="61" t="s">
        <v>4367</v>
      </c>
      <c r="R75" s="61"/>
      <c r="S75" s="53" t="s">
        <v>4842</v>
      </c>
      <c r="T75" s="125" t="s">
        <v>4517</v>
      </c>
    </row>
    <row r="76" spans="1:20" ht="27" customHeight="1">
      <c r="A76" s="61">
        <v>69</v>
      </c>
      <c r="B76" s="61" t="str">
        <f t="shared" si="0"/>
        <v>강남</v>
      </c>
      <c r="C76" s="61" t="s">
        <v>24</v>
      </c>
      <c r="D76" s="62">
        <v>31</v>
      </c>
      <c r="E76" s="62" t="str">
        <f t="shared" si="1"/>
        <v>강서구31</v>
      </c>
      <c r="F76" s="62" t="str">
        <f>IFERROR(IF(VLOOKUP($E76,#REF!,2,FALSE)="","",VLOOKUP($E76,#REF!,2,FALSE)),"")</f>
        <v/>
      </c>
      <c r="G76" s="61" t="s">
        <v>2387</v>
      </c>
      <c r="H76" s="61" t="s">
        <v>232</v>
      </c>
      <c r="I76" s="61">
        <v>10</v>
      </c>
      <c r="J76" s="61">
        <v>45</v>
      </c>
      <c r="K76" s="61" t="s">
        <v>4782</v>
      </c>
      <c r="L76" s="61" t="s">
        <v>4825</v>
      </c>
      <c r="M76" s="62" t="str">
        <f>IFERROR(IF(VLOOKUP($E76,#REF!,17,FALSE)="","","완료"),"")</f>
        <v/>
      </c>
      <c r="N76" s="61"/>
      <c r="O76" s="61"/>
      <c r="P76" s="61">
        <v>0</v>
      </c>
      <c r="Q76" s="61" t="s">
        <v>4367</v>
      </c>
      <c r="R76" s="61"/>
      <c r="S76" s="53" t="s">
        <v>4842</v>
      </c>
      <c r="T76" s="125" t="s">
        <v>4517</v>
      </c>
    </row>
    <row r="77" spans="1:20" ht="27" customHeight="1">
      <c r="A77" s="61">
        <v>70</v>
      </c>
      <c r="B77" s="61" t="str">
        <f t="shared" si="0"/>
        <v>강남</v>
      </c>
      <c r="C77" s="61" t="s">
        <v>24</v>
      </c>
      <c r="D77" s="62">
        <v>32</v>
      </c>
      <c r="E77" s="62" t="str">
        <f t="shared" si="1"/>
        <v>강서구32</v>
      </c>
      <c r="F77" s="62" t="str">
        <f>IFERROR(IF(VLOOKUP($E77,#REF!,2,FALSE)="","",VLOOKUP($E77,#REF!,2,FALSE)),"")</f>
        <v/>
      </c>
      <c r="G77" s="61" t="s">
        <v>663</v>
      </c>
      <c r="H77" s="61" t="s">
        <v>3766</v>
      </c>
      <c r="I77" s="61">
        <v>20</v>
      </c>
      <c r="J77" s="61">
        <v>45</v>
      </c>
      <c r="K77" s="61" t="s">
        <v>4782</v>
      </c>
      <c r="L77" s="61" t="s">
        <v>4825</v>
      </c>
      <c r="M77" s="62" t="str">
        <f>IFERROR(IF(VLOOKUP($E77,#REF!,17,FALSE)="","","완료"),"")</f>
        <v/>
      </c>
      <c r="N77" s="61"/>
      <c r="O77" s="61"/>
      <c r="P77" s="61">
        <v>0</v>
      </c>
      <c r="Q77" s="61" t="s">
        <v>4367</v>
      </c>
      <c r="R77" s="61"/>
      <c r="S77" s="53" t="s">
        <v>4842</v>
      </c>
      <c r="T77" s="125" t="s">
        <v>4517</v>
      </c>
    </row>
    <row r="78" spans="1:20" ht="27" customHeight="1">
      <c r="A78" s="61">
        <v>71</v>
      </c>
      <c r="B78" s="61" t="str">
        <f t="shared" si="0"/>
        <v>강남</v>
      </c>
      <c r="C78" s="61" t="s">
        <v>24</v>
      </c>
      <c r="D78" s="62">
        <v>33</v>
      </c>
      <c r="E78" s="62" t="str">
        <f t="shared" si="1"/>
        <v>강서구33</v>
      </c>
      <c r="F78" s="62" t="str">
        <f>IFERROR(IF(VLOOKUP($E78,#REF!,2,FALSE)="","",VLOOKUP($E78,#REF!,2,FALSE)),"")</f>
        <v/>
      </c>
      <c r="G78" s="61" t="s">
        <v>2058</v>
      </c>
      <c r="H78" s="61" t="s">
        <v>3116</v>
      </c>
      <c r="I78" s="61">
        <v>15</v>
      </c>
      <c r="J78" s="61">
        <v>45</v>
      </c>
      <c r="K78" s="61" t="s">
        <v>4782</v>
      </c>
      <c r="L78" s="61" t="s">
        <v>4825</v>
      </c>
      <c r="M78" s="62" t="str">
        <f>IFERROR(IF(VLOOKUP($E78,#REF!,17,FALSE)="","","완료"),"")</f>
        <v/>
      </c>
      <c r="N78" s="61"/>
      <c r="O78" s="61"/>
      <c r="P78" s="61">
        <v>0</v>
      </c>
      <c r="Q78" s="61" t="s">
        <v>4367</v>
      </c>
      <c r="R78" s="61"/>
      <c r="S78" s="53" t="s">
        <v>4842</v>
      </c>
      <c r="T78" s="125" t="s">
        <v>4517</v>
      </c>
    </row>
    <row r="79" spans="1:20" ht="27" customHeight="1">
      <c r="A79" s="61">
        <v>72</v>
      </c>
      <c r="B79" s="61" t="str">
        <f t="shared" si="0"/>
        <v>강남</v>
      </c>
      <c r="C79" s="61" t="s">
        <v>24</v>
      </c>
      <c r="D79" s="62">
        <v>34</v>
      </c>
      <c r="E79" s="62" t="str">
        <f t="shared" si="1"/>
        <v>강서구34</v>
      </c>
      <c r="F79" s="62" t="str">
        <f>IFERROR(IF(VLOOKUP($E79,#REF!,2,FALSE)="","",VLOOKUP($E79,#REF!,2,FALSE)),"")</f>
        <v/>
      </c>
      <c r="G79" s="61" t="s">
        <v>267</v>
      </c>
      <c r="H79" s="61" t="s">
        <v>2388</v>
      </c>
      <c r="I79" s="61">
        <v>10</v>
      </c>
      <c r="J79" s="61">
        <v>45</v>
      </c>
      <c r="K79" s="61" t="s">
        <v>4782</v>
      </c>
      <c r="L79" s="61" t="s">
        <v>4825</v>
      </c>
      <c r="M79" s="62" t="str">
        <f>IFERROR(IF(VLOOKUP($E79,#REF!,17,FALSE)="","","완료"),"")</f>
        <v/>
      </c>
      <c r="N79" s="61"/>
      <c r="O79" s="61"/>
      <c r="P79" s="61">
        <v>0</v>
      </c>
      <c r="Q79" s="61" t="s">
        <v>4367</v>
      </c>
      <c r="R79" s="61"/>
      <c r="S79" s="53" t="s">
        <v>4842</v>
      </c>
      <c r="T79" s="125" t="s">
        <v>4517</v>
      </c>
    </row>
    <row r="80" spans="1:20" ht="27" customHeight="1">
      <c r="A80" s="61">
        <v>73</v>
      </c>
      <c r="B80" s="61" t="str">
        <f t="shared" ref="B80:B152" si="7">IF(OR($C80="강남구",$C80="강동구",$C80="강서구",$C80="관악구",$C80="구로구",$C80="금천구",$C80="동작구",$C80="서초구",$C80="송파구",$C80="양천구",$C80="영등포구"),"강남","강북")</f>
        <v>강남</v>
      </c>
      <c r="C80" s="61" t="s">
        <v>24</v>
      </c>
      <c r="D80" s="62">
        <v>35</v>
      </c>
      <c r="E80" s="62" t="str">
        <f t="shared" si="1"/>
        <v>강서구35</v>
      </c>
      <c r="F80" s="62" t="str">
        <f>IFERROR(IF(VLOOKUP($E80,#REF!,2,FALSE)="","",VLOOKUP($E80,#REF!,2,FALSE)),"")</f>
        <v/>
      </c>
      <c r="G80" s="61" t="s">
        <v>505</v>
      </c>
      <c r="H80" s="61" t="s">
        <v>2398</v>
      </c>
      <c r="I80" s="61">
        <v>10</v>
      </c>
      <c r="J80" s="61">
        <v>45</v>
      </c>
      <c r="K80" s="61" t="s">
        <v>4782</v>
      </c>
      <c r="L80" s="61" t="s">
        <v>4825</v>
      </c>
      <c r="M80" s="62" t="str">
        <f>IFERROR(IF(VLOOKUP($E80,#REF!,17,FALSE)="","","완료"),"")</f>
        <v/>
      </c>
      <c r="N80" s="61"/>
      <c r="O80" s="61"/>
      <c r="P80" s="61" t="s">
        <v>1749</v>
      </c>
      <c r="Q80" s="61" t="s">
        <v>1749</v>
      </c>
      <c r="R80" s="61"/>
      <c r="S80" s="53" t="s">
        <v>4842</v>
      </c>
      <c r="T80" s="125" t="s">
        <v>4517</v>
      </c>
    </row>
    <row r="81" spans="1:20" ht="27" customHeight="1">
      <c r="A81" s="61">
        <v>74</v>
      </c>
      <c r="B81" s="61" t="str">
        <f t="shared" si="7"/>
        <v>강남</v>
      </c>
      <c r="C81" s="61" t="s">
        <v>24</v>
      </c>
      <c r="D81" s="62">
        <v>36</v>
      </c>
      <c r="E81" s="62" t="str">
        <f t="shared" si="1"/>
        <v>강서구36</v>
      </c>
      <c r="F81" s="62" t="str">
        <f>IFERROR(IF(VLOOKUP($E81,#REF!,2,FALSE)="","",VLOOKUP($E81,#REF!,2,FALSE)),"")</f>
        <v/>
      </c>
      <c r="G81" s="61" t="s">
        <v>4924</v>
      </c>
      <c r="H81" s="61" t="s">
        <v>3753</v>
      </c>
      <c r="I81" s="61">
        <v>10</v>
      </c>
      <c r="J81" s="61">
        <v>45</v>
      </c>
      <c r="K81" s="61" t="s">
        <v>4782</v>
      </c>
      <c r="L81" s="62" t="s">
        <v>4825</v>
      </c>
      <c r="M81" s="62" t="str">
        <f>IFERROR(IF(VLOOKUP($E81,#REF!,17,FALSE)="","","완료"),"")</f>
        <v/>
      </c>
      <c r="N81" s="61"/>
      <c r="O81" s="61"/>
      <c r="P81" s="61" t="s">
        <v>4710</v>
      </c>
      <c r="Q81" s="61" t="s">
        <v>4710</v>
      </c>
      <c r="R81" s="61"/>
      <c r="S81" s="53" t="s">
        <v>4842</v>
      </c>
      <c r="T81" s="125" t="s">
        <v>4517</v>
      </c>
    </row>
    <row r="82" spans="1:20" ht="27" customHeight="1">
      <c r="A82" s="61">
        <v>75</v>
      </c>
      <c r="B82" s="61" t="str">
        <f t="shared" si="7"/>
        <v>강남</v>
      </c>
      <c r="C82" s="61" t="s">
        <v>24</v>
      </c>
      <c r="D82" s="62">
        <v>37</v>
      </c>
      <c r="E82" s="62" t="str">
        <f t="shared" si="1"/>
        <v>강서구37</v>
      </c>
      <c r="F82" s="62" t="str">
        <f>IFERROR(IF(VLOOKUP($E82,#REF!,2,FALSE)="","",VLOOKUP($E82,#REF!,2,FALSE)),"")</f>
        <v/>
      </c>
      <c r="G82" s="61" t="s">
        <v>342</v>
      </c>
      <c r="H82" s="61" t="s">
        <v>2389</v>
      </c>
      <c r="I82" s="61">
        <v>10</v>
      </c>
      <c r="J82" s="61">
        <v>90</v>
      </c>
      <c r="K82" s="61" t="s">
        <v>4782</v>
      </c>
      <c r="L82" s="61" t="s">
        <v>4825</v>
      </c>
      <c r="M82" s="62" t="str">
        <f>IFERROR(IF(VLOOKUP($E82,#REF!,17,FALSE)="","","완료"),"")</f>
        <v/>
      </c>
      <c r="N82" s="61"/>
      <c r="O82" s="61"/>
      <c r="P82" s="61">
        <v>0</v>
      </c>
      <c r="Q82" s="61" t="s">
        <v>4367</v>
      </c>
      <c r="R82" s="61"/>
      <c r="S82" s="53" t="s">
        <v>4842</v>
      </c>
      <c r="T82" s="125" t="s">
        <v>4517</v>
      </c>
    </row>
    <row r="83" spans="1:20" ht="27" customHeight="1">
      <c r="A83" s="61">
        <v>76</v>
      </c>
      <c r="B83" s="61" t="str">
        <f t="shared" si="7"/>
        <v>강남</v>
      </c>
      <c r="C83" s="61" t="s">
        <v>24</v>
      </c>
      <c r="D83" s="62">
        <v>38</v>
      </c>
      <c r="E83" s="62" t="str">
        <f t="shared" si="1"/>
        <v>강서구38</v>
      </c>
      <c r="F83" s="62" t="str">
        <f>IFERROR(IF(VLOOKUP($E83,#REF!,2,FALSE)="","",VLOOKUP($E83,#REF!,2,FALSE)),"")</f>
        <v/>
      </c>
      <c r="G83" s="61" t="s">
        <v>4926</v>
      </c>
      <c r="H83" s="61" t="s">
        <v>4927</v>
      </c>
      <c r="I83" s="61">
        <v>10</v>
      </c>
      <c r="J83" s="61">
        <v>45</v>
      </c>
      <c r="K83" s="61" t="s">
        <v>4782</v>
      </c>
      <c r="L83" s="61" t="s">
        <v>4825</v>
      </c>
      <c r="M83" s="62" t="str">
        <f>IFERROR(IF(VLOOKUP($E83,#REF!,17,FALSE)="","","완료"),"")</f>
        <v/>
      </c>
      <c r="N83" s="61"/>
      <c r="O83" s="61"/>
      <c r="P83" s="61">
        <v>0</v>
      </c>
      <c r="Q83" s="61" t="s">
        <v>4367</v>
      </c>
      <c r="R83" s="61"/>
      <c r="S83" s="53" t="s">
        <v>4842</v>
      </c>
      <c r="T83" s="125" t="s">
        <v>4517</v>
      </c>
    </row>
    <row r="84" spans="1:20" ht="27" customHeight="1">
      <c r="A84" s="61">
        <v>77</v>
      </c>
      <c r="B84" s="61" t="str">
        <f t="shared" si="7"/>
        <v>강남</v>
      </c>
      <c r="C84" s="61" t="s">
        <v>24</v>
      </c>
      <c r="D84" s="62">
        <v>39</v>
      </c>
      <c r="E84" s="62" t="str">
        <f t="shared" si="1"/>
        <v>강서구39</v>
      </c>
      <c r="F84" s="62" t="str">
        <f>IFERROR(IF(VLOOKUP($E84,#REF!,2,FALSE)="","",VLOOKUP($E84,#REF!,2,FALSE)),"")</f>
        <v/>
      </c>
      <c r="G84" s="61" t="s">
        <v>2391</v>
      </c>
      <c r="H84" s="61" t="s">
        <v>2392</v>
      </c>
      <c r="I84" s="61">
        <v>10</v>
      </c>
      <c r="J84" s="61">
        <v>45</v>
      </c>
      <c r="K84" s="61" t="s">
        <v>4782</v>
      </c>
      <c r="L84" s="61" t="s">
        <v>4825</v>
      </c>
      <c r="M84" s="62" t="str">
        <f>IFERROR(IF(VLOOKUP($E84,#REF!,17,FALSE)="","","완료"),"")</f>
        <v/>
      </c>
      <c r="N84" s="61"/>
      <c r="O84" s="61"/>
      <c r="P84" s="61">
        <v>0</v>
      </c>
      <c r="Q84" s="61" t="s">
        <v>4367</v>
      </c>
      <c r="R84" s="61"/>
      <c r="S84" s="53" t="s">
        <v>4842</v>
      </c>
      <c r="T84" s="125" t="s">
        <v>4517</v>
      </c>
    </row>
    <row r="85" spans="1:20" ht="27" customHeight="1">
      <c r="A85" s="61">
        <v>78</v>
      </c>
      <c r="B85" s="61" t="str">
        <f t="shared" si="7"/>
        <v>강남</v>
      </c>
      <c r="C85" s="61" t="s">
        <v>24</v>
      </c>
      <c r="D85" s="62">
        <v>40</v>
      </c>
      <c r="E85" s="62" t="str">
        <f t="shared" si="1"/>
        <v>강서구40</v>
      </c>
      <c r="F85" s="62" t="str">
        <f>IFERROR(IF(VLOOKUP($E85,#REF!,2,FALSE)="","",VLOOKUP($E85,#REF!,2,FALSE)),"")</f>
        <v/>
      </c>
      <c r="G85" s="61" t="s">
        <v>3754</v>
      </c>
      <c r="H85" s="61" t="s">
        <v>450</v>
      </c>
      <c r="I85" s="61">
        <v>10</v>
      </c>
      <c r="J85" s="61">
        <v>45</v>
      </c>
      <c r="K85" s="61" t="s">
        <v>4782</v>
      </c>
      <c r="L85" s="61" t="s">
        <v>4825</v>
      </c>
      <c r="M85" s="62" t="str">
        <f>IFERROR(IF(VLOOKUP($E85,#REF!,17,FALSE)="","","완료"),"")</f>
        <v/>
      </c>
      <c r="N85" s="61"/>
      <c r="O85" s="61"/>
      <c r="P85" s="61">
        <v>0</v>
      </c>
      <c r="Q85" s="61" t="s">
        <v>4367</v>
      </c>
      <c r="R85" s="61"/>
      <c r="S85" s="53" t="s">
        <v>4842</v>
      </c>
      <c r="T85" s="125" t="s">
        <v>4517</v>
      </c>
    </row>
    <row r="86" spans="1:20" ht="27" customHeight="1">
      <c r="A86" s="61">
        <v>79</v>
      </c>
      <c r="B86" s="61" t="str">
        <f t="shared" si="7"/>
        <v>강남</v>
      </c>
      <c r="C86" s="61" t="s">
        <v>24</v>
      </c>
      <c r="D86" s="62">
        <v>41</v>
      </c>
      <c r="E86" s="62" t="str">
        <f t="shared" si="1"/>
        <v>강서구41</v>
      </c>
      <c r="F86" s="62" t="str">
        <f>IFERROR(IF(VLOOKUP($E86,#REF!,2,FALSE)="","",VLOOKUP($E86,#REF!,2,FALSE)),"")</f>
        <v/>
      </c>
      <c r="G86" s="61" t="s">
        <v>479</v>
      </c>
      <c r="H86" s="61" t="s">
        <v>2390</v>
      </c>
      <c r="I86" s="61">
        <v>10</v>
      </c>
      <c r="J86" s="61">
        <v>45</v>
      </c>
      <c r="K86" s="61" t="s">
        <v>4782</v>
      </c>
      <c r="L86" s="61" t="s">
        <v>4825</v>
      </c>
      <c r="M86" s="62" t="str">
        <f>IFERROR(IF(VLOOKUP($E86,#REF!,17,FALSE)="","","완료"),"")</f>
        <v/>
      </c>
      <c r="N86" s="61"/>
      <c r="O86" s="61"/>
      <c r="P86" s="61">
        <v>0</v>
      </c>
      <c r="Q86" s="61" t="s">
        <v>4367</v>
      </c>
      <c r="R86" s="61"/>
      <c r="S86" s="53" t="s">
        <v>4842</v>
      </c>
      <c r="T86" s="125" t="s">
        <v>4517</v>
      </c>
    </row>
    <row r="87" spans="1:20" ht="27" customHeight="1">
      <c r="A87" s="61">
        <v>80</v>
      </c>
      <c r="B87" s="61" t="str">
        <f t="shared" si="7"/>
        <v>강남</v>
      </c>
      <c r="C87" s="61" t="s">
        <v>24</v>
      </c>
      <c r="D87" s="62">
        <v>42</v>
      </c>
      <c r="E87" s="62" t="str">
        <f t="shared" si="1"/>
        <v>강서구42</v>
      </c>
      <c r="F87" s="62" t="str">
        <f>IFERROR(IF(VLOOKUP($E87,#REF!,2,FALSE)="","",VLOOKUP($E87,#REF!,2,FALSE)),"")</f>
        <v/>
      </c>
      <c r="G87" s="61" t="s">
        <v>4915</v>
      </c>
      <c r="H87" s="61" t="s">
        <v>3758</v>
      </c>
      <c r="I87" s="61">
        <v>10</v>
      </c>
      <c r="J87" s="61">
        <v>45</v>
      </c>
      <c r="K87" s="61" t="s">
        <v>4782</v>
      </c>
      <c r="L87" s="62" t="s">
        <v>4825</v>
      </c>
      <c r="M87" s="62" t="str">
        <f>IFERROR(IF(VLOOKUP($E87,#REF!,17,FALSE)="","","완료"),"")</f>
        <v/>
      </c>
      <c r="N87" s="61"/>
      <c r="O87" s="61"/>
      <c r="P87" s="62" t="s">
        <v>4357</v>
      </c>
      <c r="Q87" s="61" t="s">
        <v>3373</v>
      </c>
      <c r="R87" s="61"/>
      <c r="S87" s="53" t="s">
        <v>4842</v>
      </c>
      <c r="T87" s="125" t="s">
        <v>4517</v>
      </c>
    </row>
    <row r="88" spans="1:20" ht="27" customHeight="1">
      <c r="A88" s="61">
        <v>81</v>
      </c>
      <c r="B88" s="61" t="str">
        <f t="shared" si="7"/>
        <v>강남</v>
      </c>
      <c r="C88" s="61" t="s">
        <v>24</v>
      </c>
      <c r="D88" s="62">
        <v>43</v>
      </c>
      <c r="E88" s="62" t="str">
        <f t="shared" si="1"/>
        <v>강서구43</v>
      </c>
      <c r="F88" s="62" t="str">
        <f>IFERROR(IF(VLOOKUP($E88,#REF!,2,FALSE)="","",VLOOKUP($E88,#REF!,2,FALSE)),"")</f>
        <v/>
      </c>
      <c r="G88" s="61" t="s">
        <v>2393</v>
      </c>
      <c r="H88" s="61" t="s">
        <v>2133</v>
      </c>
      <c r="I88" s="61">
        <v>20</v>
      </c>
      <c r="J88" s="61">
        <v>45</v>
      </c>
      <c r="K88" s="61" t="s">
        <v>4782</v>
      </c>
      <c r="L88" s="61" t="s">
        <v>4825</v>
      </c>
      <c r="M88" s="62" t="str">
        <f>IFERROR(IF(VLOOKUP($E88,#REF!,17,FALSE)="","","완료"),"")</f>
        <v/>
      </c>
      <c r="N88" s="61"/>
      <c r="O88" s="61"/>
      <c r="P88" s="61">
        <v>0</v>
      </c>
      <c r="Q88" s="61" t="s">
        <v>4367</v>
      </c>
      <c r="R88" s="61"/>
      <c r="S88" s="53" t="s">
        <v>4842</v>
      </c>
      <c r="T88" s="125" t="s">
        <v>4517</v>
      </c>
    </row>
    <row r="89" spans="1:20" ht="27" customHeight="1">
      <c r="A89" s="61">
        <v>82</v>
      </c>
      <c r="B89" s="61" t="str">
        <f t="shared" si="7"/>
        <v>강남</v>
      </c>
      <c r="C89" s="62" t="s">
        <v>24</v>
      </c>
      <c r="D89" s="62">
        <v>44</v>
      </c>
      <c r="E89" s="62" t="str">
        <f t="shared" si="1"/>
        <v>강서구44</v>
      </c>
      <c r="F89" s="62" t="str">
        <f>IFERROR(IF(VLOOKUP($E89,#REF!,2,FALSE)="","",VLOOKUP($E89,#REF!,2,FALSE)),"")</f>
        <v/>
      </c>
      <c r="G89" s="62" t="s">
        <v>564</v>
      </c>
      <c r="H89" s="62" t="s">
        <v>2515</v>
      </c>
      <c r="I89" s="62">
        <v>10</v>
      </c>
      <c r="J89" s="62">
        <v>45</v>
      </c>
      <c r="K89" s="62" t="s">
        <v>4782</v>
      </c>
      <c r="L89" s="62" t="s">
        <v>4825</v>
      </c>
      <c r="M89" s="62" t="str">
        <f>IFERROR(IF(VLOOKUP($E89,#REF!,17,FALSE)="","","완료"),"")</f>
        <v/>
      </c>
      <c r="N89" s="62"/>
      <c r="O89" s="62"/>
      <c r="P89" s="62">
        <v>0</v>
      </c>
      <c r="Q89" s="62" t="s">
        <v>4367</v>
      </c>
      <c r="R89" s="62"/>
      <c r="S89" s="53" t="s">
        <v>4842</v>
      </c>
      <c r="T89" s="125" t="s">
        <v>4520</v>
      </c>
    </row>
    <row r="90" spans="1:20" ht="27" customHeight="1">
      <c r="A90" s="61">
        <v>83</v>
      </c>
      <c r="B90" s="61" t="str">
        <f t="shared" si="7"/>
        <v>강남</v>
      </c>
      <c r="C90" s="62" t="s">
        <v>24</v>
      </c>
      <c r="D90" s="62">
        <v>45</v>
      </c>
      <c r="E90" s="62" t="str">
        <f t="shared" si="1"/>
        <v>강서구45</v>
      </c>
      <c r="F90" s="62" t="str">
        <f>IFERROR(IF(VLOOKUP($E90,#REF!,2,FALSE)="","",VLOOKUP($E90,#REF!,2,FALSE)),"")</f>
        <v/>
      </c>
      <c r="G90" s="62" t="s">
        <v>2394</v>
      </c>
      <c r="H90" s="62" t="s">
        <v>2516</v>
      </c>
      <c r="I90" s="62">
        <v>10</v>
      </c>
      <c r="J90" s="62">
        <v>45</v>
      </c>
      <c r="K90" s="62" t="s">
        <v>4782</v>
      </c>
      <c r="L90" s="62" t="s">
        <v>4825</v>
      </c>
      <c r="M90" s="62" t="str">
        <f>IFERROR(IF(VLOOKUP($E90,#REF!,17,FALSE)="","","완료"),"")</f>
        <v/>
      </c>
      <c r="N90" s="62"/>
      <c r="O90" s="62"/>
      <c r="P90" s="62">
        <v>0</v>
      </c>
      <c r="Q90" s="62" t="s">
        <v>4367</v>
      </c>
      <c r="R90" s="62"/>
      <c r="S90" s="53" t="s">
        <v>4842</v>
      </c>
      <c r="T90" s="125" t="s">
        <v>4520</v>
      </c>
    </row>
    <row r="91" spans="1:20" ht="27" customHeight="1">
      <c r="A91" s="61">
        <v>84</v>
      </c>
      <c r="B91" s="61" t="str">
        <f t="shared" si="7"/>
        <v>강남</v>
      </c>
      <c r="C91" s="62" t="s">
        <v>24</v>
      </c>
      <c r="D91" s="62">
        <v>46</v>
      </c>
      <c r="E91" s="62" t="str">
        <f t="shared" si="1"/>
        <v>강서구46</v>
      </c>
      <c r="F91" s="62" t="str">
        <f>IFERROR(IF(VLOOKUP($E91,#REF!,2,FALSE)="","",VLOOKUP($E91,#REF!,2,FALSE)),"")</f>
        <v/>
      </c>
      <c r="G91" s="62" t="s">
        <v>636</v>
      </c>
      <c r="H91" s="62" t="s">
        <v>2395</v>
      </c>
      <c r="I91" s="62">
        <v>10</v>
      </c>
      <c r="J91" s="62">
        <v>45</v>
      </c>
      <c r="K91" s="62" t="s">
        <v>4782</v>
      </c>
      <c r="L91" s="62" t="s">
        <v>4825</v>
      </c>
      <c r="M91" s="62" t="str">
        <f>IFERROR(IF(VLOOKUP($E91,#REF!,17,FALSE)="","","완료"),"")</f>
        <v/>
      </c>
      <c r="N91" s="62"/>
      <c r="O91" s="62"/>
      <c r="P91" s="62">
        <v>0</v>
      </c>
      <c r="Q91" s="62" t="s">
        <v>4367</v>
      </c>
      <c r="R91" s="62"/>
      <c r="S91" s="53" t="s">
        <v>4842</v>
      </c>
      <c r="T91" s="125" t="s">
        <v>4520</v>
      </c>
    </row>
    <row r="92" spans="1:20" ht="27" customHeight="1">
      <c r="A92" s="61">
        <v>85</v>
      </c>
      <c r="B92" s="61" t="str">
        <f t="shared" si="7"/>
        <v>강남</v>
      </c>
      <c r="C92" s="62" t="s">
        <v>24</v>
      </c>
      <c r="D92" s="62">
        <v>47</v>
      </c>
      <c r="E92" s="62" t="str">
        <f t="shared" si="1"/>
        <v>강서구47</v>
      </c>
      <c r="F92" s="62" t="str">
        <f>IFERROR(IF(VLOOKUP($E92,#REF!,2,FALSE)="","",VLOOKUP($E92,#REF!,2,FALSE)),"")</f>
        <v/>
      </c>
      <c r="G92" s="62" t="s">
        <v>670</v>
      </c>
      <c r="H92" s="62" t="s">
        <v>3763</v>
      </c>
      <c r="I92" s="62">
        <v>10</v>
      </c>
      <c r="J92" s="62">
        <v>90</v>
      </c>
      <c r="K92" s="62" t="s">
        <v>4782</v>
      </c>
      <c r="L92" s="62" t="s">
        <v>4825</v>
      </c>
      <c r="M92" s="62" t="str">
        <f>IFERROR(IF(VLOOKUP($E92,#REF!,17,FALSE)="","","완료"),"")</f>
        <v/>
      </c>
      <c r="N92" s="62"/>
      <c r="O92" s="62"/>
      <c r="P92" s="62">
        <v>0</v>
      </c>
      <c r="Q92" s="62" t="s">
        <v>4367</v>
      </c>
      <c r="R92" s="62"/>
      <c r="S92" s="53" t="s">
        <v>4842</v>
      </c>
      <c r="T92" s="125" t="s">
        <v>4520</v>
      </c>
    </row>
    <row r="93" spans="1:20" ht="27" customHeight="1">
      <c r="A93" s="61">
        <v>86</v>
      </c>
      <c r="B93" s="61" t="str">
        <f t="shared" si="7"/>
        <v>강남</v>
      </c>
      <c r="C93" s="81" t="s">
        <v>24</v>
      </c>
      <c r="D93" s="81">
        <v>48</v>
      </c>
      <c r="E93" s="81" t="str">
        <f t="shared" si="1"/>
        <v>강서구48</v>
      </c>
      <c r="F93" s="62" t="str">
        <f>IFERROR(IF(VLOOKUP($E93,#REF!,2,FALSE)="","",VLOOKUP($E93,#REF!,2,FALSE)),"")</f>
        <v/>
      </c>
      <c r="G93" s="81" t="s">
        <v>5184</v>
      </c>
      <c r="H93" s="81" t="s">
        <v>2059</v>
      </c>
      <c r="I93" s="81">
        <v>10</v>
      </c>
      <c r="J93" s="81">
        <v>90</v>
      </c>
      <c r="K93" s="81" t="s">
        <v>4782</v>
      </c>
      <c r="L93" s="81" t="s">
        <v>4822</v>
      </c>
      <c r="M93" s="62" t="str">
        <f>IFERROR(IF(VLOOKUP($E93,#REF!,17,FALSE)="","","완료"),"")</f>
        <v/>
      </c>
      <c r="N93" s="81"/>
      <c r="O93" s="81"/>
      <c r="P93" s="81" t="s">
        <v>4595</v>
      </c>
      <c r="Q93" s="81" t="s">
        <v>4367</v>
      </c>
      <c r="R93" s="81"/>
      <c r="S93" s="53" t="s">
        <v>4842</v>
      </c>
      <c r="T93" s="125" t="s">
        <v>4520</v>
      </c>
    </row>
    <row r="94" spans="1:20" ht="27" customHeight="1">
      <c r="A94" s="61">
        <v>87</v>
      </c>
      <c r="B94" s="61" t="str">
        <f t="shared" si="7"/>
        <v>강남</v>
      </c>
      <c r="C94" s="62" t="s">
        <v>24</v>
      </c>
      <c r="D94" s="62">
        <v>49</v>
      </c>
      <c r="E94" s="62" t="str">
        <f t="shared" si="1"/>
        <v>강서구49</v>
      </c>
      <c r="F94" s="62" t="str">
        <f>IFERROR(IF(VLOOKUP($E94,#REF!,2,FALSE)="","",VLOOKUP($E94,#REF!,2,FALSE)),"")</f>
        <v/>
      </c>
      <c r="G94" s="62" t="s">
        <v>2520</v>
      </c>
      <c r="H94" s="62" t="s">
        <v>2400</v>
      </c>
      <c r="I94" s="62">
        <v>10</v>
      </c>
      <c r="J94" s="62">
        <v>45</v>
      </c>
      <c r="K94" s="62" t="s">
        <v>4782</v>
      </c>
      <c r="L94" s="62" t="s">
        <v>4825</v>
      </c>
      <c r="M94" s="62" t="str">
        <f>IFERROR(IF(VLOOKUP($E94,#REF!,17,FALSE)="","","완료"),"")</f>
        <v/>
      </c>
      <c r="N94" s="62"/>
      <c r="O94" s="62"/>
      <c r="P94" s="62" t="s">
        <v>4374</v>
      </c>
      <c r="Q94" s="62" t="s">
        <v>1731</v>
      </c>
      <c r="R94" s="62"/>
      <c r="S94" s="53" t="s">
        <v>4842</v>
      </c>
      <c r="T94" s="125" t="s">
        <v>4520</v>
      </c>
    </row>
    <row r="95" spans="1:20" ht="27" customHeight="1">
      <c r="A95" s="61">
        <v>88</v>
      </c>
      <c r="B95" s="61" t="str">
        <f t="shared" si="7"/>
        <v>강남</v>
      </c>
      <c r="C95" s="62" t="s">
        <v>24</v>
      </c>
      <c r="D95" s="62">
        <v>50</v>
      </c>
      <c r="E95" s="62" t="str">
        <f t="shared" si="1"/>
        <v>강서구50</v>
      </c>
      <c r="F95" s="62" t="str">
        <f>IFERROR(IF(VLOOKUP($E95,#REF!,2,FALSE)="","",VLOOKUP($E95,#REF!,2,FALSE)),"")</f>
        <v/>
      </c>
      <c r="G95" s="62" t="s">
        <v>3262</v>
      </c>
      <c r="H95" s="62" t="s">
        <v>4887</v>
      </c>
      <c r="I95" s="62">
        <v>15</v>
      </c>
      <c r="J95" s="62">
        <v>45</v>
      </c>
      <c r="K95" s="62" t="s">
        <v>4782</v>
      </c>
      <c r="L95" s="62" t="s">
        <v>4825</v>
      </c>
      <c r="M95" s="62" t="str">
        <f>IFERROR(IF(VLOOKUP($E95,#REF!,17,FALSE)="","","완료"),"")</f>
        <v/>
      </c>
      <c r="N95" s="62"/>
      <c r="O95" s="62"/>
      <c r="P95" s="62">
        <v>0</v>
      </c>
      <c r="Q95" s="62" t="s">
        <v>4367</v>
      </c>
      <c r="R95" s="62"/>
      <c r="S95" s="53" t="s">
        <v>4842</v>
      </c>
      <c r="T95" s="125" t="s">
        <v>4520</v>
      </c>
    </row>
    <row r="96" spans="1:20" ht="27" customHeight="1">
      <c r="A96" s="61">
        <v>89</v>
      </c>
      <c r="B96" s="61" t="str">
        <f t="shared" si="7"/>
        <v>강남</v>
      </c>
      <c r="C96" s="62" t="s">
        <v>24</v>
      </c>
      <c r="D96" s="62">
        <v>51</v>
      </c>
      <c r="E96" s="62" t="str">
        <f t="shared" si="1"/>
        <v>강서구51</v>
      </c>
      <c r="F96" s="62" t="str">
        <f>IFERROR(IF(VLOOKUP($E96,#REF!,2,FALSE)="","",VLOOKUP($E96,#REF!,2,FALSE)),"")</f>
        <v/>
      </c>
      <c r="G96" s="62" t="s">
        <v>177</v>
      </c>
      <c r="H96" s="62" t="s">
        <v>2518</v>
      </c>
      <c r="I96" s="62">
        <v>15</v>
      </c>
      <c r="J96" s="62">
        <v>45</v>
      </c>
      <c r="K96" s="62" t="s">
        <v>4782</v>
      </c>
      <c r="L96" s="62" t="s">
        <v>4825</v>
      </c>
      <c r="M96" s="62" t="str">
        <f>IFERROR(IF(VLOOKUP($E96,#REF!,17,FALSE)="","","완료"),"")</f>
        <v/>
      </c>
      <c r="N96" s="62"/>
      <c r="O96" s="62"/>
      <c r="P96" s="62">
        <v>0</v>
      </c>
      <c r="Q96" s="62"/>
      <c r="R96" s="62"/>
      <c r="S96" s="88" t="s">
        <v>3696</v>
      </c>
      <c r="T96" s="125" t="s">
        <v>4520</v>
      </c>
    </row>
    <row r="97" spans="1:20" ht="27" customHeight="1">
      <c r="A97" s="61">
        <v>90</v>
      </c>
      <c r="B97" s="61" t="str">
        <f t="shared" si="7"/>
        <v>강남</v>
      </c>
      <c r="C97" s="62" t="s">
        <v>24</v>
      </c>
      <c r="D97" s="62">
        <v>52</v>
      </c>
      <c r="E97" s="62" t="str">
        <f t="shared" si="1"/>
        <v>강서구52</v>
      </c>
      <c r="F97" s="62" t="str">
        <f>IFERROR(IF(VLOOKUP($E97,#REF!,2,FALSE)="","",VLOOKUP($E97,#REF!,2,FALSE)),"")</f>
        <v/>
      </c>
      <c r="G97" s="62" t="s">
        <v>233</v>
      </c>
      <c r="H97" s="62" t="s">
        <v>2517</v>
      </c>
      <c r="I97" s="62">
        <v>15</v>
      </c>
      <c r="J97" s="62">
        <v>45</v>
      </c>
      <c r="K97" s="62" t="s">
        <v>4782</v>
      </c>
      <c r="L97" s="62" t="s">
        <v>4825</v>
      </c>
      <c r="M97" s="62" t="str">
        <f>IFERROR(IF(VLOOKUP($E97,#REF!,17,FALSE)="","","완료"),"")</f>
        <v/>
      </c>
      <c r="N97" s="62"/>
      <c r="O97" s="62"/>
      <c r="P97" s="62">
        <v>0</v>
      </c>
      <c r="Q97" s="62"/>
      <c r="R97" s="62"/>
      <c r="S97" s="88" t="s">
        <v>3696</v>
      </c>
      <c r="T97" s="125" t="s">
        <v>4520</v>
      </c>
    </row>
    <row r="98" spans="1:20" ht="27" customHeight="1">
      <c r="A98" s="61">
        <v>91</v>
      </c>
      <c r="B98" s="61" t="str">
        <f t="shared" si="7"/>
        <v>강남</v>
      </c>
      <c r="C98" s="62" t="s">
        <v>24</v>
      </c>
      <c r="D98" s="62">
        <v>53</v>
      </c>
      <c r="E98" s="62" t="str">
        <f t="shared" si="1"/>
        <v>강서구53</v>
      </c>
      <c r="F98" s="62" t="str">
        <f>IFERROR(IF(VLOOKUP($E98,#REF!,2,FALSE)="","",VLOOKUP($E98,#REF!,2,FALSE)),"")</f>
        <v/>
      </c>
      <c r="G98" s="62" t="s">
        <v>318</v>
      </c>
      <c r="H98" s="62" t="s">
        <v>2519</v>
      </c>
      <c r="I98" s="62">
        <v>15</v>
      </c>
      <c r="J98" s="62">
        <v>45</v>
      </c>
      <c r="K98" s="62" t="s">
        <v>4782</v>
      </c>
      <c r="L98" s="62" t="s">
        <v>4825</v>
      </c>
      <c r="M98" s="62" t="str">
        <f>IFERROR(IF(VLOOKUP($E98,#REF!,17,FALSE)="","","완료"),"")</f>
        <v/>
      </c>
      <c r="N98" s="62"/>
      <c r="O98" s="62"/>
      <c r="P98" s="62">
        <v>0</v>
      </c>
      <c r="Q98" s="62"/>
      <c r="R98" s="62"/>
      <c r="S98" s="88" t="s">
        <v>3696</v>
      </c>
      <c r="T98" s="125" t="s">
        <v>4520</v>
      </c>
    </row>
    <row r="99" spans="1:20" ht="27" customHeight="1">
      <c r="A99" s="61">
        <v>92</v>
      </c>
      <c r="B99" s="61" t="str">
        <f t="shared" si="7"/>
        <v>강남</v>
      </c>
      <c r="C99" s="62" t="s">
        <v>24</v>
      </c>
      <c r="D99" s="62">
        <v>54</v>
      </c>
      <c r="E99" s="62" t="str">
        <f t="shared" si="1"/>
        <v>강서구54</v>
      </c>
      <c r="F99" s="62" t="str">
        <f>IFERROR(IF(VLOOKUP($E99,#REF!,2,FALSE)="","",VLOOKUP($E99,#REF!,2,FALSE)),"")</f>
        <v/>
      </c>
      <c r="G99" s="62" t="s">
        <v>3598</v>
      </c>
      <c r="H99" s="62" t="s">
        <v>3302</v>
      </c>
      <c r="I99" s="62">
        <v>10</v>
      </c>
      <c r="J99" s="62">
        <v>45</v>
      </c>
      <c r="K99" s="62" t="s">
        <v>4782</v>
      </c>
      <c r="L99" s="62" t="s">
        <v>4825</v>
      </c>
      <c r="M99" s="62" t="str">
        <f>IFERROR(IF(VLOOKUP($E99,#REF!,17,FALSE)="","","완료"),"")</f>
        <v/>
      </c>
      <c r="N99" s="62"/>
      <c r="O99" s="62"/>
      <c r="P99" s="62">
        <v>0</v>
      </c>
      <c r="Q99" s="62"/>
      <c r="R99" s="62"/>
      <c r="S99" s="88" t="s">
        <v>3696</v>
      </c>
      <c r="T99" s="125" t="s">
        <v>4520</v>
      </c>
    </row>
    <row r="100" spans="1:20" ht="27" customHeight="1">
      <c r="A100" s="61">
        <v>93</v>
      </c>
      <c r="B100" s="61" t="str">
        <f t="shared" si="7"/>
        <v>강남</v>
      </c>
      <c r="C100" s="62" t="s">
        <v>24</v>
      </c>
      <c r="D100" s="62">
        <v>55</v>
      </c>
      <c r="E100" s="62" t="str">
        <f t="shared" si="1"/>
        <v>강서구55</v>
      </c>
      <c r="F100" s="62" t="str">
        <f>IFERROR(IF(VLOOKUP($E100,#REF!,2,FALSE)="","",VLOOKUP($E100,#REF!,2,FALSE)),"")</f>
        <v/>
      </c>
      <c r="G100" s="62" t="s">
        <v>3306</v>
      </c>
      <c r="H100" s="62" t="s">
        <v>3305</v>
      </c>
      <c r="I100" s="62">
        <v>10</v>
      </c>
      <c r="J100" s="62">
        <v>45</v>
      </c>
      <c r="K100" s="62" t="s">
        <v>4782</v>
      </c>
      <c r="L100" s="62" t="s">
        <v>4822</v>
      </c>
      <c r="M100" s="62" t="str">
        <f>IFERROR(IF(VLOOKUP($E100,#REF!,17,FALSE)="","","완료"),"")</f>
        <v/>
      </c>
      <c r="N100" s="62"/>
      <c r="O100" s="62"/>
      <c r="P100" s="62">
        <v>0</v>
      </c>
      <c r="Q100" s="62" t="s">
        <v>3675</v>
      </c>
      <c r="R100" s="62"/>
      <c r="S100" s="88" t="s">
        <v>3696</v>
      </c>
      <c r="T100" s="125" t="s">
        <v>4520</v>
      </c>
    </row>
    <row r="101" spans="1:20" ht="27" customHeight="1">
      <c r="A101" s="61">
        <v>94</v>
      </c>
      <c r="B101" s="61" t="str">
        <f t="shared" si="7"/>
        <v>강남</v>
      </c>
      <c r="C101" s="62" t="s">
        <v>24</v>
      </c>
      <c r="D101" s="62">
        <v>56</v>
      </c>
      <c r="E101" s="62" t="str">
        <f t="shared" ref="E101:E104" si="8">CONCATENATE(C101,D101)</f>
        <v>강서구56</v>
      </c>
      <c r="F101" s="62" t="str">
        <f>IFERROR(IF(VLOOKUP($E101,#REF!,2,FALSE)="","",VLOOKUP($E101,#REF!,2,FALSE)),"")</f>
        <v/>
      </c>
      <c r="G101" s="62" t="s">
        <v>3638</v>
      </c>
      <c r="H101" s="62" t="s">
        <v>3339</v>
      </c>
      <c r="I101" s="62">
        <v>10</v>
      </c>
      <c r="J101" s="62">
        <v>45</v>
      </c>
      <c r="K101" s="62" t="s">
        <v>4782</v>
      </c>
      <c r="L101" s="62" t="s">
        <v>4825</v>
      </c>
      <c r="M101" s="62"/>
      <c r="N101" s="62"/>
      <c r="O101" s="62"/>
      <c r="P101" s="62"/>
      <c r="Q101" s="62" t="s">
        <v>4374</v>
      </c>
      <c r="R101" s="62"/>
      <c r="S101" s="88" t="s">
        <v>3701</v>
      </c>
      <c r="T101" s="125" t="s">
        <v>4520</v>
      </c>
    </row>
    <row r="102" spans="1:20" ht="27" customHeight="1">
      <c r="A102" s="61">
        <v>95</v>
      </c>
      <c r="B102" s="61" t="str">
        <f t="shared" si="7"/>
        <v>강남</v>
      </c>
      <c r="C102" s="62" t="s">
        <v>24</v>
      </c>
      <c r="D102" s="62">
        <v>57</v>
      </c>
      <c r="E102" s="62" t="str">
        <f t="shared" si="8"/>
        <v>강서구57</v>
      </c>
      <c r="F102" s="62" t="str">
        <f>IFERROR(IF(VLOOKUP($E102,#REF!,2,FALSE)="","",VLOOKUP($E102,#REF!,2,FALSE)),"")</f>
        <v/>
      </c>
      <c r="G102" s="62" t="s">
        <v>3637</v>
      </c>
      <c r="H102" s="62" t="s">
        <v>3641</v>
      </c>
      <c r="I102" s="62">
        <v>10</v>
      </c>
      <c r="J102" s="62">
        <v>45</v>
      </c>
      <c r="K102" s="62" t="s">
        <v>4782</v>
      </c>
      <c r="L102" s="62" t="s">
        <v>4825</v>
      </c>
      <c r="M102" s="62"/>
      <c r="N102" s="62"/>
      <c r="O102" s="62"/>
      <c r="P102" s="62"/>
      <c r="Q102" s="62" t="s">
        <v>4374</v>
      </c>
      <c r="R102" s="62"/>
      <c r="S102" s="88" t="s">
        <v>3701</v>
      </c>
      <c r="T102" s="125" t="s">
        <v>4520</v>
      </c>
    </row>
    <row r="103" spans="1:20" ht="27" customHeight="1">
      <c r="A103" s="61">
        <v>96</v>
      </c>
      <c r="B103" s="61" t="str">
        <f t="shared" si="7"/>
        <v>강남</v>
      </c>
      <c r="C103" s="62" t="s">
        <v>24</v>
      </c>
      <c r="D103" s="62">
        <v>58</v>
      </c>
      <c r="E103" s="62" t="str">
        <f t="shared" si="8"/>
        <v>강서구58</v>
      </c>
      <c r="F103" s="62" t="str">
        <f>IFERROR(IF(VLOOKUP($E103,#REF!,2,FALSE)="","",VLOOKUP($E103,#REF!,2,FALSE)),"")</f>
        <v/>
      </c>
      <c r="G103" s="62" t="s">
        <v>3408</v>
      </c>
      <c r="H103" s="62" t="s">
        <v>3351</v>
      </c>
      <c r="I103" s="62">
        <v>10</v>
      </c>
      <c r="J103" s="62">
        <v>45</v>
      </c>
      <c r="K103" s="62" t="s">
        <v>4782</v>
      </c>
      <c r="L103" s="61" t="str">
        <f>IFERROR(VLOOKUP($E103,'[1]조사서 - 2020년 (하반기) 신규대여소 구축'!$E$36:$L$814,8,FALSE),"")</f>
        <v>가능</v>
      </c>
      <c r="M103" s="62"/>
      <c r="N103" s="62"/>
      <c r="O103" s="62"/>
      <c r="P103" s="62"/>
      <c r="Q103" s="62" t="s">
        <v>4825</v>
      </c>
      <c r="R103" s="62"/>
      <c r="S103" s="88" t="s">
        <v>3701</v>
      </c>
      <c r="T103" s="125" t="s">
        <v>4520</v>
      </c>
    </row>
    <row r="104" spans="1:20" ht="27" customHeight="1">
      <c r="A104" s="61">
        <v>97</v>
      </c>
      <c r="B104" s="61" t="str">
        <f t="shared" si="7"/>
        <v>강남</v>
      </c>
      <c r="C104" s="62" t="s">
        <v>24</v>
      </c>
      <c r="D104" s="62">
        <v>59</v>
      </c>
      <c r="E104" s="62" t="str">
        <f t="shared" si="8"/>
        <v>강서구59</v>
      </c>
      <c r="F104" s="62" t="str">
        <f>IFERROR(IF(VLOOKUP($E104,#REF!,2,FALSE)="","",VLOOKUP($E104,#REF!,2,FALSE)),"")</f>
        <v/>
      </c>
      <c r="G104" s="62" t="s">
        <v>3324</v>
      </c>
      <c r="H104" s="62" t="s">
        <v>3640</v>
      </c>
      <c r="I104" s="62">
        <v>15</v>
      </c>
      <c r="J104" s="62">
        <v>45</v>
      </c>
      <c r="K104" s="62" t="s">
        <v>4782</v>
      </c>
      <c r="L104" s="62" t="s">
        <v>4825</v>
      </c>
      <c r="M104" s="62"/>
      <c r="N104" s="62"/>
      <c r="O104" s="62"/>
      <c r="P104" s="62">
        <f>IFERROR(VLOOKUP($E35,'[1]조사서 - 2020년 (하반기) 신규대여소 구축'!$E$36:$P$814,12,FALSE),"")</f>
        <v>0</v>
      </c>
      <c r="Q104" s="62" t="s">
        <v>3414</v>
      </c>
      <c r="R104" s="62"/>
      <c r="S104" s="88" t="s">
        <v>3701</v>
      </c>
      <c r="T104" s="125" t="s">
        <v>4520</v>
      </c>
    </row>
    <row r="105" spans="1:20" ht="27" customHeight="1">
      <c r="A105" s="61">
        <v>98</v>
      </c>
      <c r="B105" s="61" t="str">
        <f t="shared" si="7"/>
        <v>강남</v>
      </c>
      <c r="C105" s="62" t="s">
        <v>24</v>
      </c>
      <c r="D105" s="62">
        <v>60</v>
      </c>
      <c r="E105" s="62" t="str">
        <f>CONCATENATE(C105,D105)</f>
        <v>강서구60</v>
      </c>
      <c r="F105" s="62" t="str">
        <f>IFERROR(IF(VLOOKUP($E105,#REF!,2,FALSE)="","",VLOOKUP($E105,#REF!,2,FALSE)),"")</f>
        <v/>
      </c>
      <c r="G105" s="90" t="s">
        <v>2168</v>
      </c>
      <c r="H105" s="90" t="s">
        <v>2167</v>
      </c>
      <c r="I105" s="62">
        <v>15</v>
      </c>
      <c r="J105" s="62">
        <v>45</v>
      </c>
      <c r="K105" s="62" t="s">
        <v>4782</v>
      </c>
      <c r="L105" s="62" t="s">
        <v>4825</v>
      </c>
      <c r="M105" s="62"/>
      <c r="N105" s="62"/>
      <c r="O105" s="62"/>
      <c r="P105" s="62"/>
      <c r="Q105" s="62"/>
      <c r="R105" s="62"/>
      <c r="S105" s="88" t="s">
        <v>3702</v>
      </c>
      <c r="T105" s="125" t="s">
        <v>4564</v>
      </c>
    </row>
    <row r="106" spans="1:20" ht="27" customHeight="1">
      <c r="A106" s="61"/>
      <c r="B106" s="61" t="str">
        <f t="shared" si="7"/>
        <v>강남</v>
      </c>
      <c r="C106" s="62" t="s">
        <v>24</v>
      </c>
      <c r="D106" s="62">
        <v>61</v>
      </c>
      <c r="E106" s="62" t="str">
        <f>CONCATENATE(C106,D106)</f>
        <v>강서구61</v>
      </c>
      <c r="F106" s="62" t="str">
        <f>IFERROR(IF(VLOOKUP($E106,#REF!,2,FALSE)="","",VLOOKUP($E106,#REF!,2,FALSE)),"")</f>
        <v/>
      </c>
      <c r="G106" s="90" t="s">
        <v>4590</v>
      </c>
      <c r="H106" s="90" t="s">
        <v>3619</v>
      </c>
      <c r="I106" s="62">
        <v>15</v>
      </c>
      <c r="J106" s="62">
        <v>45</v>
      </c>
      <c r="K106" s="62" t="s">
        <v>4782</v>
      </c>
      <c r="L106" s="62" t="s">
        <v>4825</v>
      </c>
      <c r="M106" s="62"/>
      <c r="N106" s="62"/>
      <c r="O106" s="62"/>
      <c r="P106" s="62"/>
      <c r="Q106" s="62"/>
      <c r="R106" s="62"/>
      <c r="S106" s="88" t="s">
        <v>3700</v>
      </c>
      <c r="T106" s="125" t="s">
        <v>4610</v>
      </c>
    </row>
    <row r="107" spans="1:20" ht="27" customHeight="1">
      <c r="A107" s="61"/>
      <c r="B107" s="61" t="str">
        <f t="shared" si="7"/>
        <v>강남</v>
      </c>
      <c r="C107" s="62" t="s">
        <v>24</v>
      </c>
      <c r="D107" s="62">
        <v>62</v>
      </c>
      <c r="E107" s="62" t="str">
        <f>CONCATENATE(C107,D107)</f>
        <v>강서구62</v>
      </c>
      <c r="F107" s="62" t="str">
        <f>IFERROR(IF(VLOOKUP($E107,#REF!,2,FALSE)="","",VLOOKUP($E107,#REF!,2,FALSE)),"")</f>
        <v/>
      </c>
      <c r="G107" s="90" t="s">
        <v>2386</v>
      </c>
      <c r="H107" s="90" t="s">
        <v>2385</v>
      </c>
      <c r="I107" s="62">
        <v>8</v>
      </c>
      <c r="J107" s="62">
        <v>45</v>
      </c>
      <c r="K107" s="62" t="s">
        <v>4782</v>
      </c>
      <c r="L107" s="62" t="s">
        <v>4825</v>
      </c>
      <c r="M107" s="62"/>
      <c r="N107" s="62"/>
      <c r="O107" s="62"/>
      <c r="P107" s="62"/>
      <c r="Q107" s="62"/>
      <c r="R107" s="62"/>
      <c r="S107" s="78" t="s">
        <v>4855</v>
      </c>
      <c r="T107" s="125" t="s">
        <v>4520</v>
      </c>
    </row>
    <row r="108" spans="1:20" ht="27" customHeight="1">
      <c r="A108" s="61">
        <v>98</v>
      </c>
      <c r="B108" s="61" t="str">
        <f t="shared" si="7"/>
        <v>강북</v>
      </c>
      <c r="C108" s="61" t="s">
        <v>16</v>
      </c>
      <c r="D108" s="62">
        <v>1</v>
      </c>
      <c r="E108" s="62" t="str">
        <f t="shared" si="1"/>
        <v>광진구1</v>
      </c>
      <c r="F108" s="62" t="str">
        <f>IFERROR(IF(VLOOKUP($E108,#REF!,2,FALSE)="","",VLOOKUP($E108,#REF!,2,FALSE)),"")</f>
        <v/>
      </c>
      <c r="G108" s="61" t="s">
        <v>3123</v>
      </c>
      <c r="H108" s="61" t="s">
        <v>3134</v>
      </c>
      <c r="I108" s="61">
        <v>6</v>
      </c>
      <c r="J108" s="61">
        <v>45</v>
      </c>
      <c r="K108" s="61" t="s">
        <v>4786</v>
      </c>
      <c r="L108" s="61" t="s">
        <v>4822</v>
      </c>
      <c r="M108" s="62" t="str">
        <f>IFERROR(IF(VLOOKUP($E108,#REF!,17,FALSE)="","","완료"),"")</f>
        <v/>
      </c>
      <c r="N108" s="61"/>
      <c r="O108" s="61" t="s">
        <v>4790</v>
      </c>
      <c r="P108" s="61" t="s">
        <v>4377</v>
      </c>
      <c r="Q108" s="61" t="s">
        <v>3567</v>
      </c>
      <c r="R108" s="61"/>
      <c r="S108" s="53" t="s">
        <v>4842</v>
      </c>
      <c r="T108" s="125" t="s">
        <v>4508</v>
      </c>
    </row>
    <row r="109" spans="1:20" ht="27" customHeight="1">
      <c r="A109" s="61">
        <v>99</v>
      </c>
      <c r="B109" s="61" t="str">
        <f t="shared" si="7"/>
        <v>강북</v>
      </c>
      <c r="C109" s="61" t="s">
        <v>16</v>
      </c>
      <c r="D109" s="62">
        <v>2</v>
      </c>
      <c r="E109" s="62" t="str">
        <f t="shared" si="1"/>
        <v>광진구2</v>
      </c>
      <c r="F109" s="62" t="str">
        <f>IFERROR(IF(VLOOKUP($E109,#REF!,2,FALSE)="","",VLOOKUP($E109,#REF!,2,FALSE)),"")</f>
        <v/>
      </c>
      <c r="G109" s="61" t="s">
        <v>4928</v>
      </c>
      <c r="H109" s="61" t="s">
        <v>3120</v>
      </c>
      <c r="I109" s="61">
        <v>12</v>
      </c>
      <c r="J109" s="61">
        <v>45</v>
      </c>
      <c r="K109" s="61" t="s">
        <v>4786</v>
      </c>
      <c r="L109" s="61" t="s">
        <v>4825</v>
      </c>
      <c r="M109" s="62" t="str">
        <f>IFERROR(IF(VLOOKUP($E109,#REF!,17,FALSE)="","","완료"),"")</f>
        <v/>
      </c>
      <c r="N109" s="61"/>
      <c r="O109" s="61" t="s">
        <v>4777</v>
      </c>
      <c r="P109" s="61">
        <v>0</v>
      </c>
      <c r="Q109" s="61"/>
      <c r="R109" s="61"/>
      <c r="S109" s="53" t="s">
        <v>4842</v>
      </c>
      <c r="T109" s="125" t="s">
        <v>4508</v>
      </c>
    </row>
    <row r="110" spans="1:20" ht="27" customHeight="1">
      <c r="A110" s="61">
        <v>100</v>
      </c>
      <c r="B110" s="61" t="str">
        <f t="shared" si="7"/>
        <v>강북</v>
      </c>
      <c r="C110" s="61" t="s">
        <v>16</v>
      </c>
      <c r="D110" s="62">
        <v>3</v>
      </c>
      <c r="E110" s="62" t="str">
        <f t="shared" si="1"/>
        <v>광진구3</v>
      </c>
      <c r="F110" s="62" t="str">
        <f>IFERROR(IF(VLOOKUP($E110,#REF!,2,FALSE)="","",VLOOKUP($E110,#REF!,2,FALSE)),"")</f>
        <v/>
      </c>
      <c r="G110" s="61" t="s">
        <v>3745</v>
      </c>
      <c r="H110" s="61" t="s">
        <v>3118</v>
      </c>
      <c r="I110" s="61">
        <v>13</v>
      </c>
      <c r="J110" s="61">
        <v>45</v>
      </c>
      <c r="K110" s="61" t="s">
        <v>4786</v>
      </c>
      <c r="L110" s="61" t="s">
        <v>4822</v>
      </c>
      <c r="M110" s="62" t="str">
        <f>IFERROR(IF(VLOOKUP($E110,#REF!,17,FALSE)="","","완료"),"")</f>
        <v/>
      </c>
      <c r="N110" s="61"/>
      <c r="O110" s="61" t="s">
        <v>1709</v>
      </c>
      <c r="P110" s="61" t="s">
        <v>4377</v>
      </c>
      <c r="Q110" s="61" t="s">
        <v>4344</v>
      </c>
      <c r="R110" s="61"/>
      <c r="S110" s="53" t="s">
        <v>4842</v>
      </c>
      <c r="T110" s="125" t="s">
        <v>4508</v>
      </c>
    </row>
    <row r="111" spans="1:20" ht="27" customHeight="1">
      <c r="A111" s="61">
        <v>101</v>
      </c>
      <c r="B111" s="61" t="str">
        <f t="shared" si="7"/>
        <v>강북</v>
      </c>
      <c r="C111" s="61" t="s">
        <v>16</v>
      </c>
      <c r="D111" s="62">
        <v>4</v>
      </c>
      <c r="E111" s="62" t="str">
        <f t="shared" si="1"/>
        <v>광진구4</v>
      </c>
      <c r="F111" s="62" t="str">
        <f>IFERROR(IF(VLOOKUP($E111,#REF!,2,FALSE)="","",VLOOKUP($E111,#REF!,2,FALSE)),"")</f>
        <v/>
      </c>
      <c r="G111" s="61" t="s">
        <v>2524</v>
      </c>
      <c r="H111" s="61" t="s">
        <v>2525</v>
      </c>
      <c r="I111" s="61">
        <v>10</v>
      </c>
      <c r="J111" s="61">
        <v>45</v>
      </c>
      <c r="K111" s="61" t="s">
        <v>4786</v>
      </c>
      <c r="L111" s="61" t="s">
        <v>4825</v>
      </c>
      <c r="M111" s="62" t="str">
        <f>IFERROR(IF(VLOOKUP($E111,#REF!,17,FALSE)="","","완료"),"")</f>
        <v/>
      </c>
      <c r="N111" s="61"/>
      <c r="O111" s="61" t="s">
        <v>4790</v>
      </c>
      <c r="P111" s="61">
        <v>0</v>
      </c>
      <c r="Q111" s="61"/>
      <c r="R111" s="61"/>
      <c r="S111" s="53" t="s">
        <v>4842</v>
      </c>
      <c r="T111" s="125" t="s">
        <v>4508</v>
      </c>
    </row>
    <row r="112" spans="1:20" ht="27" customHeight="1">
      <c r="A112" s="61">
        <v>102</v>
      </c>
      <c r="B112" s="61" t="str">
        <f t="shared" si="7"/>
        <v>강북</v>
      </c>
      <c r="C112" s="61" t="s">
        <v>16</v>
      </c>
      <c r="D112" s="62">
        <v>5</v>
      </c>
      <c r="E112" s="62" t="str">
        <f t="shared" si="1"/>
        <v>광진구5</v>
      </c>
      <c r="F112" s="62" t="str">
        <f>IFERROR(IF(VLOOKUP($E112,#REF!,2,FALSE)="","",VLOOKUP($E112,#REF!,2,FALSE)),"")</f>
        <v/>
      </c>
      <c r="G112" s="61" t="s">
        <v>4931</v>
      </c>
      <c r="H112" s="61" t="s">
        <v>4929</v>
      </c>
      <c r="I112" s="61">
        <v>10</v>
      </c>
      <c r="J112" s="61">
        <v>45</v>
      </c>
      <c r="K112" s="61" t="s">
        <v>4786</v>
      </c>
      <c r="L112" s="61" t="s">
        <v>4825</v>
      </c>
      <c r="M112" s="62" t="str">
        <f>IFERROR(IF(VLOOKUP($E112,#REF!,17,FALSE)="","","완료"),"")</f>
        <v/>
      </c>
      <c r="N112" s="61"/>
      <c r="O112" s="61" t="s">
        <v>4790</v>
      </c>
      <c r="P112" s="61">
        <v>0</v>
      </c>
      <c r="Q112" s="61"/>
      <c r="R112" s="61"/>
      <c r="S112" s="53" t="s">
        <v>4842</v>
      </c>
      <c r="T112" s="125" t="s">
        <v>4508</v>
      </c>
    </row>
    <row r="113" spans="1:20" ht="27" customHeight="1">
      <c r="A113" s="61">
        <v>103</v>
      </c>
      <c r="B113" s="61" t="str">
        <f t="shared" si="7"/>
        <v>강북</v>
      </c>
      <c r="C113" s="61" t="s">
        <v>16</v>
      </c>
      <c r="D113" s="62">
        <v>6</v>
      </c>
      <c r="E113" s="62" t="str">
        <f t="shared" si="1"/>
        <v>광진구6</v>
      </c>
      <c r="F113" s="62" t="str">
        <f>IFERROR(IF(VLOOKUP($E113,#REF!,2,FALSE)="","",VLOOKUP($E113,#REF!,2,FALSE)),"")</f>
        <v/>
      </c>
      <c r="G113" s="61" t="s">
        <v>3764</v>
      </c>
      <c r="H113" s="61" t="s">
        <v>3109</v>
      </c>
      <c r="I113" s="61">
        <v>7</v>
      </c>
      <c r="J113" s="61">
        <v>90</v>
      </c>
      <c r="K113" s="61" t="s">
        <v>4786</v>
      </c>
      <c r="L113" s="61" t="s">
        <v>4822</v>
      </c>
      <c r="M113" s="62" t="str">
        <f>IFERROR(IF(VLOOKUP($E113,#REF!,17,FALSE)="","","완료"),"")</f>
        <v/>
      </c>
      <c r="N113" s="61"/>
      <c r="O113" s="61" t="s">
        <v>1709</v>
      </c>
      <c r="P113" s="61" t="s">
        <v>4388</v>
      </c>
      <c r="Q113" s="61" t="s">
        <v>3570</v>
      </c>
      <c r="R113" s="61"/>
      <c r="S113" s="53" t="s">
        <v>4842</v>
      </c>
      <c r="T113" s="125" t="s">
        <v>4508</v>
      </c>
    </row>
    <row r="114" spans="1:20" ht="27" customHeight="1">
      <c r="A114" s="61">
        <v>104</v>
      </c>
      <c r="B114" s="61" t="str">
        <f t="shared" si="7"/>
        <v>강북</v>
      </c>
      <c r="C114" s="61" t="s">
        <v>16</v>
      </c>
      <c r="D114" s="62">
        <v>7</v>
      </c>
      <c r="E114" s="62" t="str">
        <f t="shared" ref="E114:E181" si="9">CONCATENATE(C114,D114)</f>
        <v>광진구7</v>
      </c>
      <c r="F114" s="62" t="str">
        <f>IFERROR(IF(VLOOKUP($E114,#REF!,2,FALSE)="","",VLOOKUP($E114,#REF!,2,FALSE)),"")</f>
        <v/>
      </c>
      <c r="G114" s="61" t="s">
        <v>3767</v>
      </c>
      <c r="H114" s="61" t="s">
        <v>3110</v>
      </c>
      <c r="I114" s="61">
        <v>10</v>
      </c>
      <c r="J114" s="61">
        <v>45</v>
      </c>
      <c r="K114" s="61" t="s">
        <v>4786</v>
      </c>
      <c r="L114" s="61" t="s">
        <v>4825</v>
      </c>
      <c r="M114" s="62" t="str">
        <f>IFERROR(IF(VLOOKUP($E114,#REF!,17,FALSE)="","","완료"),"")</f>
        <v/>
      </c>
      <c r="N114" s="61"/>
      <c r="O114" s="61" t="s">
        <v>4777</v>
      </c>
      <c r="P114" s="61">
        <v>0</v>
      </c>
      <c r="Q114" s="61"/>
      <c r="R114" s="61"/>
      <c r="S114" s="53" t="s">
        <v>4842</v>
      </c>
      <c r="T114" s="125" t="s">
        <v>4508</v>
      </c>
    </row>
    <row r="115" spans="1:20" ht="27" customHeight="1">
      <c r="A115" s="61">
        <v>105</v>
      </c>
      <c r="B115" s="61" t="str">
        <f t="shared" si="7"/>
        <v>강북</v>
      </c>
      <c r="C115" s="61" t="s">
        <v>16</v>
      </c>
      <c r="D115" s="62">
        <v>8</v>
      </c>
      <c r="E115" s="62" t="str">
        <f t="shared" si="9"/>
        <v>광진구8</v>
      </c>
      <c r="F115" s="62" t="str">
        <f>IFERROR(IF(VLOOKUP($E115,#REF!,2,FALSE)="","",VLOOKUP($E115,#REF!,2,FALSE)),"")</f>
        <v/>
      </c>
      <c r="G115" s="61" t="s">
        <v>4933</v>
      </c>
      <c r="H115" s="61" t="s">
        <v>3124</v>
      </c>
      <c r="I115" s="61">
        <v>10</v>
      </c>
      <c r="J115" s="61">
        <v>45</v>
      </c>
      <c r="K115" s="61" t="s">
        <v>4786</v>
      </c>
      <c r="L115" s="61" t="s">
        <v>4825</v>
      </c>
      <c r="M115" s="62" t="str">
        <f>IFERROR(IF(VLOOKUP($E115,#REF!,17,FALSE)="","","완료"),"")</f>
        <v/>
      </c>
      <c r="N115" s="61"/>
      <c r="O115" s="61" t="s">
        <v>4777</v>
      </c>
      <c r="P115" s="61">
        <v>0</v>
      </c>
      <c r="Q115" s="61"/>
      <c r="R115" s="61"/>
      <c r="S115" s="53" t="s">
        <v>4842</v>
      </c>
      <c r="T115" s="125" t="s">
        <v>4508</v>
      </c>
    </row>
    <row r="116" spans="1:20" ht="27" customHeight="1">
      <c r="A116" s="61">
        <v>106</v>
      </c>
      <c r="B116" s="61" t="str">
        <f t="shared" si="7"/>
        <v>강북</v>
      </c>
      <c r="C116" s="61" t="s">
        <v>16</v>
      </c>
      <c r="D116" s="62">
        <v>9</v>
      </c>
      <c r="E116" s="62" t="str">
        <f t="shared" si="9"/>
        <v>광진구9</v>
      </c>
      <c r="F116" s="62" t="str">
        <f>IFERROR(IF(VLOOKUP($E116,#REF!,2,FALSE)="","",VLOOKUP($E116,#REF!,2,FALSE)),"")</f>
        <v/>
      </c>
      <c r="G116" s="61" t="s">
        <v>181</v>
      </c>
      <c r="H116" s="61" t="s">
        <v>3122</v>
      </c>
      <c r="I116" s="61">
        <v>10</v>
      </c>
      <c r="J116" s="61">
        <v>45</v>
      </c>
      <c r="K116" s="61" t="s">
        <v>4786</v>
      </c>
      <c r="L116" s="61" t="s">
        <v>4825</v>
      </c>
      <c r="M116" s="62" t="str">
        <f>IFERROR(IF(VLOOKUP($E116,#REF!,17,FALSE)="","","완료"),"")</f>
        <v/>
      </c>
      <c r="N116" s="61"/>
      <c r="O116" s="61" t="s">
        <v>4777</v>
      </c>
      <c r="P116" s="61">
        <v>0</v>
      </c>
      <c r="Q116" s="61"/>
      <c r="R116" s="61"/>
      <c r="S116" s="53" t="s">
        <v>4842</v>
      </c>
      <c r="T116" s="125" t="s">
        <v>4508</v>
      </c>
    </row>
    <row r="117" spans="1:20" ht="27" customHeight="1">
      <c r="A117" s="61">
        <v>107</v>
      </c>
      <c r="B117" s="61" t="str">
        <f t="shared" si="7"/>
        <v>강북</v>
      </c>
      <c r="C117" s="61" t="s">
        <v>16</v>
      </c>
      <c r="D117" s="62">
        <v>10</v>
      </c>
      <c r="E117" s="62" t="str">
        <f t="shared" si="9"/>
        <v>광진구10</v>
      </c>
      <c r="F117" s="62" t="str">
        <f>IFERROR(IF(VLOOKUP($E117,#REF!,2,FALSE)="","",VLOOKUP($E117,#REF!,2,FALSE)),"")</f>
        <v/>
      </c>
      <c r="G117" s="61" t="s">
        <v>3119</v>
      </c>
      <c r="H117" s="61" t="s">
        <v>3125</v>
      </c>
      <c r="I117" s="61">
        <v>6</v>
      </c>
      <c r="J117" s="61">
        <v>90</v>
      </c>
      <c r="K117" s="61" t="s">
        <v>4786</v>
      </c>
      <c r="L117" s="61" t="s">
        <v>4822</v>
      </c>
      <c r="M117" s="62" t="str">
        <f>IFERROR(IF(VLOOKUP($E117,#REF!,17,FALSE)="","","완료"),"")</f>
        <v/>
      </c>
      <c r="N117" s="61"/>
      <c r="O117" s="61" t="s">
        <v>1709</v>
      </c>
      <c r="P117" s="61" t="s">
        <v>4382</v>
      </c>
      <c r="Q117" s="61" t="s">
        <v>3308</v>
      </c>
      <c r="R117" s="61"/>
      <c r="S117" s="53" t="s">
        <v>4842</v>
      </c>
      <c r="T117" s="125" t="s">
        <v>4508</v>
      </c>
    </row>
    <row r="118" spans="1:20" ht="27" customHeight="1">
      <c r="A118" s="61">
        <v>108</v>
      </c>
      <c r="B118" s="61" t="str">
        <f t="shared" si="7"/>
        <v>강북</v>
      </c>
      <c r="C118" s="61" t="s">
        <v>16</v>
      </c>
      <c r="D118" s="62">
        <v>11</v>
      </c>
      <c r="E118" s="62" t="str">
        <f t="shared" si="9"/>
        <v>광진구11</v>
      </c>
      <c r="F118" s="62" t="str">
        <f>IFERROR(IF(VLOOKUP($E118,#REF!,2,FALSE)="","",VLOOKUP($E118,#REF!,2,FALSE)),"")</f>
        <v/>
      </c>
      <c r="G118" s="61" t="s">
        <v>4930</v>
      </c>
      <c r="H118" s="61" t="s">
        <v>4932</v>
      </c>
      <c r="I118" s="61">
        <v>6</v>
      </c>
      <c r="J118" s="61">
        <v>90</v>
      </c>
      <c r="K118" s="61" t="s">
        <v>4786</v>
      </c>
      <c r="L118" s="61" t="s">
        <v>4825</v>
      </c>
      <c r="M118" s="62" t="str">
        <f>IFERROR(IF(VLOOKUP($E118,#REF!,17,FALSE)="","","완료"),"")</f>
        <v/>
      </c>
      <c r="N118" s="61"/>
      <c r="O118" s="61" t="s">
        <v>4777</v>
      </c>
      <c r="P118" s="61">
        <v>0</v>
      </c>
      <c r="Q118" s="61"/>
      <c r="R118" s="61"/>
      <c r="S118" s="53" t="s">
        <v>4842</v>
      </c>
      <c r="T118" s="125" t="s">
        <v>4508</v>
      </c>
    </row>
    <row r="119" spans="1:20" ht="27" customHeight="1">
      <c r="A119" s="61">
        <v>109</v>
      </c>
      <c r="B119" s="61" t="str">
        <f t="shared" si="7"/>
        <v>강북</v>
      </c>
      <c r="C119" s="61" t="s">
        <v>16</v>
      </c>
      <c r="D119" s="62">
        <v>12</v>
      </c>
      <c r="E119" s="62" t="str">
        <f t="shared" si="9"/>
        <v>광진구12</v>
      </c>
      <c r="F119" s="62" t="str">
        <f>IFERROR(IF(VLOOKUP($E119,#REF!,2,FALSE)="","",VLOOKUP($E119,#REF!,2,FALSE)),"")</f>
        <v/>
      </c>
      <c r="G119" s="61" t="s">
        <v>4938</v>
      </c>
      <c r="H119" s="61" t="s">
        <v>3132</v>
      </c>
      <c r="I119" s="61">
        <v>12</v>
      </c>
      <c r="J119" s="61">
        <v>45</v>
      </c>
      <c r="K119" s="61" t="s">
        <v>4786</v>
      </c>
      <c r="L119" s="61" t="s">
        <v>4825</v>
      </c>
      <c r="M119" s="62" t="str">
        <f>IFERROR(IF(VLOOKUP($E119,#REF!,17,FALSE)="","","완료"),"")</f>
        <v/>
      </c>
      <c r="N119" s="61"/>
      <c r="O119" s="61" t="s">
        <v>4790</v>
      </c>
      <c r="P119" s="61">
        <v>0</v>
      </c>
      <c r="Q119" s="61"/>
      <c r="R119" s="61"/>
      <c r="S119" s="53" t="s">
        <v>4842</v>
      </c>
      <c r="T119" s="125" t="s">
        <v>4508</v>
      </c>
    </row>
    <row r="120" spans="1:20" ht="27" customHeight="1">
      <c r="A120" s="61">
        <v>110</v>
      </c>
      <c r="B120" s="61" t="str">
        <f t="shared" si="7"/>
        <v>강북</v>
      </c>
      <c r="C120" s="61" t="s">
        <v>16</v>
      </c>
      <c r="D120" s="62">
        <v>13</v>
      </c>
      <c r="E120" s="62" t="str">
        <f t="shared" si="9"/>
        <v>광진구13</v>
      </c>
      <c r="F120" s="62" t="str">
        <f>IFERROR(IF(VLOOKUP($E120,#REF!,2,FALSE)="","",VLOOKUP($E120,#REF!,2,FALSE)),"")</f>
        <v/>
      </c>
      <c r="G120" s="61" t="s">
        <v>2416</v>
      </c>
      <c r="H120" s="61" t="s">
        <v>2528</v>
      </c>
      <c r="I120" s="61">
        <v>10</v>
      </c>
      <c r="J120" s="61">
        <v>45</v>
      </c>
      <c r="K120" s="61" t="s">
        <v>4786</v>
      </c>
      <c r="L120" s="61" t="s">
        <v>4825</v>
      </c>
      <c r="M120" s="62" t="str">
        <f>IFERROR(IF(VLOOKUP($E120,#REF!,17,FALSE)="","","완료"),"")</f>
        <v/>
      </c>
      <c r="N120" s="61"/>
      <c r="O120" s="61" t="s">
        <v>4790</v>
      </c>
      <c r="P120" s="61">
        <v>0</v>
      </c>
      <c r="Q120" s="61"/>
      <c r="R120" s="61"/>
      <c r="S120" s="53" t="s">
        <v>4842</v>
      </c>
      <c r="T120" s="125" t="s">
        <v>4508</v>
      </c>
    </row>
    <row r="121" spans="1:20" ht="27" customHeight="1">
      <c r="A121" s="61">
        <v>111</v>
      </c>
      <c r="B121" s="61" t="str">
        <f t="shared" si="7"/>
        <v>강북</v>
      </c>
      <c r="C121" s="61" t="s">
        <v>16</v>
      </c>
      <c r="D121" s="62">
        <v>14</v>
      </c>
      <c r="E121" s="62" t="str">
        <f t="shared" si="9"/>
        <v>광진구14</v>
      </c>
      <c r="F121" s="62" t="str">
        <f>IFERROR(IF(VLOOKUP($E121,#REF!,2,FALSE)="","",VLOOKUP($E121,#REF!,2,FALSE)),"")</f>
        <v/>
      </c>
      <c r="G121" s="61" t="s">
        <v>3746</v>
      </c>
      <c r="H121" s="61" t="s">
        <v>3113</v>
      </c>
      <c r="I121" s="61">
        <v>10</v>
      </c>
      <c r="J121" s="61">
        <v>45</v>
      </c>
      <c r="K121" s="61" t="s">
        <v>4786</v>
      </c>
      <c r="L121" s="61" t="s">
        <v>4825</v>
      </c>
      <c r="M121" s="62" t="str">
        <f>IFERROR(IF(VLOOKUP($E121,#REF!,17,FALSE)="","","완료"),"")</f>
        <v/>
      </c>
      <c r="N121" s="61"/>
      <c r="O121" s="61" t="s">
        <v>4790</v>
      </c>
      <c r="P121" s="61">
        <v>0</v>
      </c>
      <c r="Q121" s="61"/>
      <c r="R121" s="61"/>
      <c r="S121" s="53" t="s">
        <v>4842</v>
      </c>
      <c r="T121" s="125" t="s">
        <v>4508</v>
      </c>
    </row>
    <row r="122" spans="1:20" ht="27" customHeight="1">
      <c r="A122" s="61">
        <v>112</v>
      </c>
      <c r="B122" s="61" t="str">
        <f t="shared" si="7"/>
        <v>강북</v>
      </c>
      <c r="C122" s="61" t="s">
        <v>16</v>
      </c>
      <c r="D122" s="62">
        <v>15</v>
      </c>
      <c r="E122" s="62" t="str">
        <f t="shared" si="9"/>
        <v>광진구15</v>
      </c>
      <c r="F122" s="62" t="str">
        <f>IFERROR(IF(VLOOKUP($E122,#REF!,2,FALSE)="","",VLOOKUP($E122,#REF!,2,FALSE)),"")</f>
        <v/>
      </c>
      <c r="G122" s="61" t="s">
        <v>3755</v>
      </c>
      <c r="H122" s="61" t="s">
        <v>3126</v>
      </c>
      <c r="I122" s="61">
        <v>10</v>
      </c>
      <c r="J122" s="61">
        <v>45</v>
      </c>
      <c r="K122" s="61" t="s">
        <v>4786</v>
      </c>
      <c r="L122" s="61" t="s">
        <v>4822</v>
      </c>
      <c r="M122" s="62" t="str">
        <f>IFERROR(IF(VLOOKUP($E122,#REF!,17,FALSE)="","","완료"),"")</f>
        <v/>
      </c>
      <c r="N122" s="61"/>
      <c r="O122" s="61" t="s">
        <v>3520</v>
      </c>
      <c r="P122" s="61" t="s">
        <v>4382</v>
      </c>
      <c r="Q122" s="61" t="s">
        <v>3281</v>
      </c>
      <c r="R122" s="61"/>
      <c r="S122" s="53" t="s">
        <v>4842</v>
      </c>
      <c r="T122" s="125" t="s">
        <v>4508</v>
      </c>
    </row>
    <row r="123" spans="1:20" ht="27" customHeight="1">
      <c r="A123" s="61">
        <v>113</v>
      </c>
      <c r="B123" s="61" t="str">
        <f t="shared" si="7"/>
        <v>강북</v>
      </c>
      <c r="C123" s="61" t="s">
        <v>16</v>
      </c>
      <c r="D123" s="62">
        <v>16</v>
      </c>
      <c r="E123" s="62" t="str">
        <f t="shared" si="9"/>
        <v>광진구16</v>
      </c>
      <c r="F123" s="62" t="str">
        <f>IFERROR(IF(VLOOKUP($E123,#REF!,2,FALSE)="","",VLOOKUP($E123,#REF!,2,FALSE)),"")</f>
        <v/>
      </c>
      <c r="G123" s="61" t="s">
        <v>4937</v>
      </c>
      <c r="H123" s="61" t="s">
        <v>3121</v>
      </c>
      <c r="I123" s="61">
        <v>10</v>
      </c>
      <c r="J123" s="61">
        <v>45</v>
      </c>
      <c r="K123" s="61" t="s">
        <v>4786</v>
      </c>
      <c r="L123" s="61" t="s">
        <v>4825</v>
      </c>
      <c r="M123" s="62" t="str">
        <f>IFERROR(IF(VLOOKUP($E123,#REF!,17,FALSE)="","","완료"),"")</f>
        <v/>
      </c>
      <c r="N123" s="61"/>
      <c r="O123" s="61" t="s">
        <v>4790</v>
      </c>
      <c r="P123" s="61">
        <v>0</v>
      </c>
      <c r="Q123" s="61"/>
      <c r="R123" s="61"/>
      <c r="S123" s="53" t="s">
        <v>4842</v>
      </c>
      <c r="T123" s="125" t="s">
        <v>4508</v>
      </c>
    </row>
    <row r="124" spans="1:20" ht="27" customHeight="1">
      <c r="A124" s="61">
        <v>114</v>
      </c>
      <c r="B124" s="61" t="str">
        <f t="shared" si="7"/>
        <v>강북</v>
      </c>
      <c r="C124" s="61" t="s">
        <v>16</v>
      </c>
      <c r="D124" s="62">
        <v>17</v>
      </c>
      <c r="E124" s="62" t="str">
        <f t="shared" si="9"/>
        <v>광진구17</v>
      </c>
      <c r="F124" s="62" t="str">
        <f>IFERROR(IF(VLOOKUP($E124,#REF!,2,FALSE)="","",VLOOKUP($E124,#REF!,2,FALSE)),"")</f>
        <v/>
      </c>
      <c r="G124" s="61" t="s">
        <v>2417</v>
      </c>
      <c r="H124" s="61" t="s">
        <v>2418</v>
      </c>
      <c r="I124" s="61">
        <v>10</v>
      </c>
      <c r="J124" s="61">
        <v>45</v>
      </c>
      <c r="K124" s="61" t="s">
        <v>4786</v>
      </c>
      <c r="L124" s="61" t="s">
        <v>4825</v>
      </c>
      <c r="M124" s="62" t="str">
        <f>IFERROR(IF(VLOOKUP($E124,#REF!,17,FALSE)="","","완료"),"")</f>
        <v/>
      </c>
      <c r="N124" s="61"/>
      <c r="O124" s="61" t="s">
        <v>4790</v>
      </c>
      <c r="P124" s="61">
        <v>0</v>
      </c>
      <c r="Q124" s="61"/>
      <c r="R124" s="61"/>
      <c r="S124" s="53" t="s">
        <v>4842</v>
      </c>
      <c r="T124" s="125" t="s">
        <v>4508</v>
      </c>
    </row>
    <row r="125" spans="1:20" ht="27" customHeight="1">
      <c r="A125" s="61">
        <v>115</v>
      </c>
      <c r="B125" s="61" t="str">
        <f t="shared" si="7"/>
        <v>강북</v>
      </c>
      <c r="C125" s="61" t="s">
        <v>16</v>
      </c>
      <c r="D125" s="62">
        <v>18</v>
      </c>
      <c r="E125" s="62" t="str">
        <f t="shared" si="9"/>
        <v>광진구18</v>
      </c>
      <c r="F125" s="62" t="str">
        <f>IFERROR(IF(VLOOKUP($E125,#REF!,2,FALSE)="","",VLOOKUP($E125,#REF!,2,FALSE)),"")</f>
        <v/>
      </c>
      <c r="G125" s="61" t="s">
        <v>3768</v>
      </c>
      <c r="H125" s="61" t="s">
        <v>4936</v>
      </c>
      <c r="I125" s="61">
        <v>10</v>
      </c>
      <c r="J125" s="61">
        <v>45</v>
      </c>
      <c r="K125" s="61" t="s">
        <v>4786</v>
      </c>
      <c r="L125" s="61" t="s">
        <v>4822</v>
      </c>
      <c r="M125" s="62" t="str">
        <f>IFERROR(IF(VLOOKUP($E125,#REF!,17,FALSE)="","","완료"),"")</f>
        <v/>
      </c>
      <c r="N125" s="61"/>
      <c r="O125" s="61" t="s">
        <v>4790</v>
      </c>
      <c r="P125" s="61" t="s">
        <v>3599</v>
      </c>
      <c r="Q125" s="61" t="s">
        <v>3297</v>
      </c>
      <c r="R125" s="61"/>
      <c r="S125" s="53" t="s">
        <v>4842</v>
      </c>
      <c r="T125" s="125" t="s">
        <v>4508</v>
      </c>
    </row>
    <row r="126" spans="1:20" ht="27" customHeight="1">
      <c r="A126" s="61">
        <v>116</v>
      </c>
      <c r="B126" s="61" t="str">
        <f t="shared" si="7"/>
        <v>강북</v>
      </c>
      <c r="C126" s="61" t="s">
        <v>16</v>
      </c>
      <c r="D126" s="62">
        <v>19</v>
      </c>
      <c r="E126" s="62" t="str">
        <f t="shared" si="9"/>
        <v>광진구19</v>
      </c>
      <c r="F126" s="62" t="str">
        <f>IFERROR(IF(VLOOKUP($E126,#REF!,2,FALSE)="","",VLOOKUP($E126,#REF!,2,FALSE)),"")</f>
        <v/>
      </c>
      <c r="G126" s="61" t="s">
        <v>609</v>
      </c>
      <c r="H126" s="61" t="s">
        <v>2526</v>
      </c>
      <c r="I126" s="61">
        <v>11</v>
      </c>
      <c r="J126" s="61">
        <v>45</v>
      </c>
      <c r="K126" s="61" t="s">
        <v>4786</v>
      </c>
      <c r="L126" s="61" t="s">
        <v>4825</v>
      </c>
      <c r="M126" s="62" t="str">
        <f>IFERROR(IF(VLOOKUP($E126,#REF!,17,FALSE)="","","완료"),"")</f>
        <v/>
      </c>
      <c r="N126" s="61"/>
      <c r="O126" s="61" t="s">
        <v>4790</v>
      </c>
      <c r="P126" s="61">
        <v>0</v>
      </c>
      <c r="Q126" s="61"/>
      <c r="R126" s="61"/>
      <c r="S126" s="53" t="s">
        <v>4842</v>
      </c>
      <c r="T126" s="125" t="s">
        <v>4508</v>
      </c>
    </row>
    <row r="127" spans="1:20" ht="27" customHeight="1">
      <c r="A127" s="61">
        <v>117</v>
      </c>
      <c r="B127" s="61" t="str">
        <f t="shared" si="7"/>
        <v>강북</v>
      </c>
      <c r="C127" s="61" t="s">
        <v>16</v>
      </c>
      <c r="D127" s="62">
        <v>20</v>
      </c>
      <c r="E127" s="62" t="str">
        <f t="shared" si="9"/>
        <v>광진구20</v>
      </c>
      <c r="F127" s="62" t="str">
        <f>IFERROR(IF(VLOOKUP($E127,#REF!,2,FALSE)="","",VLOOKUP($E127,#REF!,2,FALSE)),"")</f>
        <v/>
      </c>
      <c r="G127" s="61" t="s">
        <v>2422</v>
      </c>
      <c r="H127" s="61" t="s">
        <v>2421</v>
      </c>
      <c r="I127" s="61">
        <v>8</v>
      </c>
      <c r="J127" s="61">
        <v>45</v>
      </c>
      <c r="K127" s="61" t="s">
        <v>4786</v>
      </c>
      <c r="L127" s="61" t="s">
        <v>4825</v>
      </c>
      <c r="M127" s="62" t="str">
        <f>IFERROR(IF(VLOOKUP($E127,#REF!,17,FALSE)="","","완료"),"")</f>
        <v/>
      </c>
      <c r="N127" s="61"/>
      <c r="O127" s="61" t="s">
        <v>4790</v>
      </c>
      <c r="P127" s="61">
        <v>0</v>
      </c>
      <c r="Q127" s="61"/>
      <c r="R127" s="61"/>
      <c r="S127" s="53" t="s">
        <v>4842</v>
      </c>
      <c r="T127" s="125" t="s">
        <v>4508</v>
      </c>
    </row>
    <row r="128" spans="1:20" ht="27" customHeight="1">
      <c r="A128" s="61">
        <v>118</v>
      </c>
      <c r="B128" s="61" t="str">
        <f t="shared" si="7"/>
        <v>강북</v>
      </c>
      <c r="C128" s="61" t="s">
        <v>16</v>
      </c>
      <c r="D128" s="62">
        <v>21</v>
      </c>
      <c r="E128" s="62" t="str">
        <f t="shared" si="9"/>
        <v>광진구21</v>
      </c>
      <c r="F128" s="62" t="str">
        <f>IFERROR(IF(VLOOKUP($E128,#REF!,2,FALSE)="","",VLOOKUP($E128,#REF!,2,FALSE)),"")</f>
        <v/>
      </c>
      <c r="G128" s="61" t="s">
        <v>3127</v>
      </c>
      <c r="H128" s="61" t="s">
        <v>4939</v>
      </c>
      <c r="I128" s="61">
        <v>10</v>
      </c>
      <c r="J128" s="61">
        <v>45</v>
      </c>
      <c r="K128" s="61" t="s">
        <v>4786</v>
      </c>
      <c r="L128" s="61" t="s">
        <v>4825</v>
      </c>
      <c r="M128" s="62" t="str">
        <f>IFERROR(IF(VLOOKUP($E128,#REF!,17,FALSE)="","","완료"),"")</f>
        <v/>
      </c>
      <c r="N128" s="61"/>
      <c r="O128" s="61" t="s">
        <v>4790</v>
      </c>
      <c r="P128" s="61">
        <v>0</v>
      </c>
      <c r="Q128" s="61"/>
      <c r="R128" s="61"/>
      <c r="S128" s="53" t="s">
        <v>4842</v>
      </c>
      <c r="T128" s="125" t="s">
        <v>4508</v>
      </c>
    </row>
    <row r="129" spans="1:20" ht="27" customHeight="1">
      <c r="A129" s="61">
        <v>119</v>
      </c>
      <c r="B129" s="61" t="str">
        <f t="shared" si="7"/>
        <v>강북</v>
      </c>
      <c r="C129" s="61" t="s">
        <v>16</v>
      </c>
      <c r="D129" s="62">
        <v>22</v>
      </c>
      <c r="E129" s="62" t="str">
        <f t="shared" si="9"/>
        <v>광진구22</v>
      </c>
      <c r="F129" s="62" t="str">
        <f>IFERROR(IF(VLOOKUP($E129,#REF!,2,FALSE)="","",VLOOKUP($E129,#REF!,2,FALSE)),"")</f>
        <v/>
      </c>
      <c r="G129" s="61" t="s">
        <v>4934</v>
      </c>
      <c r="H129" s="61" t="s">
        <v>4935</v>
      </c>
      <c r="I129" s="61">
        <v>10</v>
      </c>
      <c r="J129" s="61">
        <v>45</v>
      </c>
      <c r="K129" s="61" t="s">
        <v>4786</v>
      </c>
      <c r="L129" s="61" t="s">
        <v>4825</v>
      </c>
      <c r="M129" s="62" t="str">
        <f>IFERROR(IF(VLOOKUP($E129,#REF!,17,FALSE)="","","완료"),"")</f>
        <v/>
      </c>
      <c r="N129" s="61"/>
      <c r="O129" s="61" t="s">
        <v>4790</v>
      </c>
      <c r="P129" s="61">
        <v>0</v>
      </c>
      <c r="Q129" s="61"/>
      <c r="R129" s="61"/>
      <c r="S129" s="53" t="s">
        <v>4842</v>
      </c>
      <c r="T129" s="125" t="s">
        <v>4508</v>
      </c>
    </row>
    <row r="130" spans="1:20" ht="27" customHeight="1">
      <c r="A130" s="61">
        <v>120</v>
      </c>
      <c r="B130" s="61" t="str">
        <f t="shared" si="7"/>
        <v>강북</v>
      </c>
      <c r="C130" s="61" t="s">
        <v>16</v>
      </c>
      <c r="D130" s="62">
        <v>23</v>
      </c>
      <c r="E130" s="62" t="str">
        <f t="shared" si="9"/>
        <v>광진구23</v>
      </c>
      <c r="F130" s="62" t="str">
        <f>IFERROR(IF(VLOOKUP($E130,#REF!,2,FALSE)="","",VLOOKUP($E130,#REF!,2,FALSE)),"")</f>
        <v/>
      </c>
      <c r="G130" s="61" t="s">
        <v>4940</v>
      </c>
      <c r="H130" s="61" t="s">
        <v>2527</v>
      </c>
      <c r="I130" s="61">
        <v>10</v>
      </c>
      <c r="J130" s="61">
        <v>45</v>
      </c>
      <c r="K130" s="61" t="s">
        <v>4786</v>
      </c>
      <c r="L130" s="61" t="s">
        <v>4825</v>
      </c>
      <c r="M130" s="62" t="str">
        <f>IFERROR(IF(VLOOKUP($E130,#REF!,17,FALSE)="","","완료"),"")</f>
        <v/>
      </c>
      <c r="N130" s="61"/>
      <c r="O130" s="62" t="s">
        <v>3088</v>
      </c>
      <c r="P130" s="61">
        <v>0</v>
      </c>
      <c r="Q130" s="61"/>
      <c r="R130" s="61"/>
      <c r="S130" s="53" t="s">
        <v>4842</v>
      </c>
      <c r="T130" s="125" t="s">
        <v>4508</v>
      </c>
    </row>
    <row r="131" spans="1:20" ht="27" customHeight="1">
      <c r="A131" s="61">
        <v>121</v>
      </c>
      <c r="B131" s="61" t="str">
        <f t="shared" si="7"/>
        <v>강북</v>
      </c>
      <c r="C131" s="61" t="s">
        <v>16</v>
      </c>
      <c r="D131" s="62">
        <v>24</v>
      </c>
      <c r="E131" s="62" t="str">
        <f t="shared" si="9"/>
        <v>광진구24</v>
      </c>
      <c r="F131" s="62" t="str">
        <f>IFERROR(IF(VLOOKUP($E131,#REF!,2,FALSE)="","",VLOOKUP($E131,#REF!,2,FALSE)),"")</f>
        <v/>
      </c>
      <c r="G131" s="61" t="s">
        <v>4941</v>
      </c>
      <c r="H131" s="61" t="s">
        <v>3114</v>
      </c>
      <c r="I131" s="61">
        <v>8</v>
      </c>
      <c r="J131" s="61">
        <v>45</v>
      </c>
      <c r="K131" s="61" t="s">
        <v>4786</v>
      </c>
      <c r="L131" s="61" t="s">
        <v>4361</v>
      </c>
      <c r="M131" s="62" t="str">
        <f>IFERROR(IF(VLOOKUP($E131,#REF!,17,FALSE)="","","완료"),"")</f>
        <v/>
      </c>
      <c r="N131" s="61"/>
      <c r="O131" s="61" t="s">
        <v>1697</v>
      </c>
      <c r="P131" s="61" t="s">
        <v>3396</v>
      </c>
      <c r="Q131" s="61" t="s">
        <v>4849</v>
      </c>
      <c r="R131" s="61"/>
      <c r="S131" s="53" t="s">
        <v>4842</v>
      </c>
      <c r="T131" s="125" t="s">
        <v>4508</v>
      </c>
    </row>
    <row r="132" spans="1:20" ht="27" customHeight="1">
      <c r="A132" s="61">
        <v>122</v>
      </c>
      <c r="B132" s="61" t="str">
        <f t="shared" si="7"/>
        <v>강북</v>
      </c>
      <c r="C132" s="61" t="s">
        <v>16</v>
      </c>
      <c r="D132" s="62">
        <v>25</v>
      </c>
      <c r="E132" s="62" t="str">
        <f t="shared" si="9"/>
        <v>광진구25</v>
      </c>
      <c r="F132" s="62" t="str">
        <f>IFERROR(IF(VLOOKUP($E132,#REF!,2,FALSE)="","",VLOOKUP($E132,#REF!,2,FALSE)),"")</f>
        <v/>
      </c>
      <c r="G132" s="61" t="s">
        <v>3765</v>
      </c>
      <c r="H132" s="61" t="s">
        <v>3105</v>
      </c>
      <c r="I132" s="61">
        <v>7</v>
      </c>
      <c r="J132" s="61">
        <v>45</v>
      </c>
      <c r="K132" s="61" t="s">
        <v>4786</v>
      </c>
      <c r="L132" s="61" t="s">
        <v>4825</v>
      </c>
      <c r="M132" s="62" t="str">
        <f>IFERROR(IF(VLOOKUP($E132,#REF!,17,FALSE)="","","완료"),"")</f>
        <v/>
      </c>
      <c r="N132" s="61"/>
      <c r="O132" s="61" t="s">
        <v>4790</v>
      </c>
      <c r="P132" s="61">
        <v>0</v>
      </c>
      <c r="Q132" s="61"/>
      <c r="R132" s="61"/>
      <c r="S132" s="53" t="s">
        <v>4842</v>
      </c>
      <c r="T132" s="125" t="s">
        <v>4508</v>
      </c>
    </row>
    <row r="133" spans="1:20" ht="27" customHeight="1">
      <c r="A133" s="61">
        <v>123</v>
      </c>
      <c r="B133" s="61" t="str">
        <f t="shared" si="7"/>
        <v>강북</v>
      </c>
      <c r="C133" s="61" t="s">
        <v>16</v>
      </c>
      <c r="D133" s="62">
        <v>26</v>
      </c>
      <c r="E133" s="62" t="str">
        <f t="shared" si="9"/>
        <v>광진구26</v>
      </c>
      <c r="F133" s="62" t="str">
        <f>IFERROR(IF(VLOOKUP($E133,#REF!,2,FALSE)="","",VLOOKUP($E133,#REF!,2,FALSE)),"")</f>
        <v/>
      </c>
      <c r="G133" s="61" t="s">
        <v>3743</v>
      </c>
      <c r="H133" s="61" t="s">
        <v>3128</v>
      </c>
      <c r="I133" s="61">
        <v>11</v>
      </c>
      <c r="J133" s="61">
        <v>45</v>
      </c>
      <c r="K133" s="61" t="s">
        <v>4786</v>
      </c>
      <c r="L133" s="61" t="s">
        <v>4822</v>
      </c>
      <c r="M133" s="62" t="str">
        <f>IFERROR(IF(VLOOKUP($E133,#REF!,17,FALSE)="","","완료"),"")</f>
        <v/>
      </c>
      <c r="N133" s="61"/>
      <c r="O133" s="61" t="s">
        <v>1709</v>
      </c>
      <c r="P133" s="61" t="s">
        <v>4363</v>
      </c>
      <c r="Q133" s="61" t="s">
        <v>1746</v>
      </c>
      <c r="R133" s="61"/>
      <c r="S133" s="53" t="s">
        <v>4842</v>
      </c>
      <c r="T133" s="125" t="s">
        <v>4508</v>
      </c>
    </row>
    <row r="134" spans="1:20" ht="27" customHeight="1">
      <c r="A134" s="61">
        <v>124</v>
      </c>
      <c r="B134" s="61" t="str">
        <f t="shared" si="7"/>
        <v>강북</v>
      </c>
      <c r="C134" s="61" t="s">
        <v>16</v>
      </c>
      <c r="D134" s="62">
        <v>27</v>
      </c>
      <c r="E134" s="62" t="str">
        <f t="shared" si="9"/>
        <v>광진구27</v>
      </c>
      <c r="F134" s="62" t="str">
        <f>IFERROR(IF(VLOOKUP($E134,#REF!,2,FALSE)="","",VLOOKUP($E134,#REF!,2,FALSE)),"")</f>
        <v/>
      </c>
      <c r="G134" s="61" t="s">
        <v>3129</v>
      </c>
      <c r="H134" s="61" t="s">
        <v>4947</v>
      </c>
      <c r="I134" s="61">
        <v>7</v>
      </c>
      <c r="J134" s="61">
        <v>90</v>
      </c>
      <c r="K134" s="61" t="s">
        <v>4786</v>
      </c>
      <c r="L134" s="61" t="s">
        <v>4825</v>
      </c>
      <c r="M134" s="62" t="str">
        <f>IFERROR(IF(VLOOKUP($E134,#REF!,17,FALSE)="","","완료"),"")</f>
        <v/>
      </c>
      <c r="N134" s="61"/>
      <c r="O134" s="61" t="s">
        <v>4777</v>
      </c>
      <c r="P134" s="61">
        <v>0</v>
      </c>
      <c r="Q134" s="61"/>
      <c r="R134" s="61"/>
      <c r="S134" s="53" t="s">
        <v>4842</v>
      </c>
      <c r="T134" s="125" t="s">
        <v>4508</v>
      </c>
    </row>
    <row r="135" spans="1:20" ht="27" customHeight="1">
      <c r="A135" s="61">
        <v>125</v>
      </c>
      <c r="B135" s="61" t="str">
        <f t="shared" si="7"/>
        <v>강북</v>
      </c>
      <c r="C135" s="61" t="s">
        <v>16</v>
      </c>
      <c r="D135" s="62">
        <v>28</v>
      </c>
      <c r="E135" s="62" t="str">
        <f t="shared" si="9"/>
        <v>광진구28</v>
      </c>
      <c r="F135" s="62" t="str">
        <f>IFERROR(IF(VLOOKUP($E135,#REF!,2,FALSE)="","",VLOOKUP($E135,#REF!,2,FALSE)),"")</f>
        <v/>
      </c>
      <c r="G135" s="61" t="s">
        <v>4944</v>
      </c>
      <c r="H135" s="61" t="s">
        <v>3130</v>
      </c>
      <c r="I135" s="61">
        <v>6</v>
      </c>
      <c r="J135" s="61">
        <v>45</v>
      </c>
      <c r="K135" s="61" t="s">
        <v>4786</v>
      </c>
      <c r="L135" s="61" t="s">
        <v>4825</v>
      </c>
      <c r="M135" s="62" t="str">
        <f>IFERROR(IF(VLOOKUP($E135,#REF!,17,FALSE)="","","완료"),"")</f>
        <v/>
      </c>
      <c r="N135" s="61"/>
      <c r="O135" s="61" t="s">
        <v>4777</v>
      </c>
      <c r="P135" s="61">
        <v>0</v>
      </c>
      <c r="Q135" s="61"/>
      <c r="R135" s="61"/>
      <c r="S135" s="53" t="s">
        <v>4842</v>
      </c>
      <c r="T135" s="125" t="s">
        <v>4508</v>
      </c>
    </row>
    <row r="136" spans="1:20" ht="27" customHeight="1">
      <c r="A136" s="61">
        <v>126</v>
      </c>
      <c r="B136" s="61" t="str">
        <f t="shared" si="7"/>
        <v>강북</v>
      </c>
      <c r="C136" s="61" t="s">
        <v>16</v>
      </c>
      <c r="D136" s="62">
        <v>29</v>
      </c>
      <c r="E136" s="62" t="str">
        <f t="shared" si="9"/>
        <v>광진구29</v>
      </c>
      <c r="F136" s="62" t="str">
        <f>IFERROR(IF(VLOOKUP($E136,#REF!,2,FALSE)="","",VLOOKUP($E136,#REF!,2,FALSE)),"")</f>
        <v/>
      </c>
      <c r="G136" s="61" t="s">
        <v>357</v>
      </c>
      <c r="H136" s="61" t="s">
        <v>3136</v>
      </c>
      <c r="I136" s="61">
        <v>10</v>
      </c>
      <c r="J136" s="61">
        <v>90</v>
      </c>
      <c r="K136" s="61" t="s">
        <v>4786</v>
      </c>
      <c r="L136" s="61" t="s">
        <v>4825</v>
      </c>
      <c r="M136" s="62" t="str">
        <f>IFERROR(IF(VLOOKUP($E136,#REF!,17,FALSE)="","","완료"),"")</f>
        <v/>
      </c>
      <c r="N136" s="61"/>
      <c r="O136" s="61" t="s">
        <v>4777</v>
      </c>
      <c r="P136" s="61">
        <v>0</v>
      </c>
      <c r="Q136" s="61"/>
      <c r="R136" s="61"/>
      <c r="S136" s="53" t="s">
        <v>4842</v>
      </c>
      <c r="T136" s="125" t="s">
        <v>4508</v>
      </c>
    </row>
    <row r="137" spans="1:20" ht="27" customHeight="1">
      <c r="A137" s="61">
        <v>127</v>
      </c>
      <c r="B137" s="61" t="str">
        <f t="shared" si="7"/>
        <v>강북</v>
      </c>
      <c r="C137" s="61" t="s">
        <v>16</v>
      </c>
      <c r="D137" s="62">
        <v>30</v>
      </c>
      <c r="E137" s="62" t="str">
        <f t="shared" si="9"/>
        <v>광진구30</v>
      </c>
      <c r="F137" s="62" t="str">
        <f>IFERROR(IF(VLOOKUP($E137,#REF!,2,FALSE)="","",VLOOKUP($E137,#REF!,2,FALSE)),"")</f>
        <v/>
      </c>
      <c r="G137" s="61" t="s">
        <v>2419</v>
      </c>
      <c r="H137" s="61" t="s">
        <v>2420</v>
      </c>
      <c r="I137" s="61">
        <v>8</v>
      </c>
      <c r="J137" s="61">
        <v>45</v>
      </c>
      <c r="K137" s="61" t="s">
        <v>4786</v>
      </c>
      <c r="L137" s="61" t="s">
        <v>4825</v>
      </c>
      <c r="M137" s="62" t="str">
        <f>IFERROR(IF(VLOOKUP($E137,#REF!,17,FALSE)="","","완료"),"")</f>
        <v/>
      </c>
      <c r="N137" s="61"/>
      <c r="O137" s="61" t="s">
        <v>4790</v>
      </c>
      <c r="P137" s="61">
        <v>0</v>
      </c>
      <c r="Q137" s="61"/>
      <c r="R137" s="61"/>
      <c r="S137" s="53" t="s">
        <v>4842</v>
      </c>
      <c r="T137" s="125" t="s">
        <v>4508</v>
      </c>
    </row>
    <row r="138" spans="1:20" ht="27" customHeight="1">
      <c r="A138" s="61">
        <v>128</v>
      </c>
      <c r="B138" s="61" t="str">
        <f t="shared" si="7"/>
        <v>강북</v>
      </c>
      <c r="C138" s="61" t="s">
        <v>16</v>
      </c>
      <c r="D138" s="62">
        <v>31</v>
      </c>
      <c r="E138" s="62" t="str">
        <f t="shared" si="9"/>
        <v>광진구31</v>
      </c>
      <c r="F138" s="62" t="str">
        <f>IFERROR(IF(VLOOKUP($E138,#REF!,2,FALSE)="","",VLOOKUP($E138,#REF!,2,FALSE)),"")</f>
        <v/>
      </c>
      <c r="G138" s="61" t="s">
        <v>3756</v>
      </c>
      <c r="H138" s="61" t="s">
        <v>4949</v>
      </c>
      <c r="I138" s="61">
        <v>7</v>
      </c>
      <c r="J138" s="61">
        <v>45</v>
      </c>
      <c r="K138" s="61" t="s">
        <v>4786</v>
      </c>
      <c r="L138" s="61" t="s">
        <v>4822</v>
      </c>
      <c r="M138" s="62" t="str">
        <f>IFERROR(IF(VLOOKUP($E138,#REF!,17,FALSE)="","","완료"),"")</f>
        <v/>
      </c>
      <c r="N138" s="61"/>
      <c r="O138" s="61" t="s">
        <v>4873</v>
      </c>
      <c r="P138" s="61" t="s">
        <v>4377</v>
      </c>
      <c r="Q138" s="61" t="s">
        <v>4833</v>
      </c>
      <c r="R138" s="61"/>
      <c r="S138" s="53" t="s">
        <v>4842</v>
      </c>
      <c r="T138" s="125" t="s">
        <v>4508</v>
      </c>
    </row>
    <row r="139" spans="1:20" ht="27" customHeight="1">
      <c r="A139" s="61">
        <v>129</v>
      </c>
      <c r="B139" s="61" t="str">
        <f t="shared" si="7"/>
        <v>강북</v>
      </c>
      <c r="C139" s="61" t="s">
        <v>16</v>
      </c>
      <c r="D139" s="62">
        <v>32</v>
      </c>
      <c r="E139" s="62" t="str">
        <f t="shared" si="9"/>
        <v>광진구32</v>
      </c>
      <c r="F139" s="62" t="str">
        <f>IFERROR(IF(VLOOKUP($E139,#REF!,2,FALSE)="","",VLOOKUP($E139,#REF!,2,FALSE)),"")</f>
        <v/>
      </c>
      <c r="G139" s="61" t="s">
        <v>2134</v>
      </c>
      <c r="H139" s="61" t="s">
        <v>2130</v>
      </c>
      <c r="I139" s="61">
        <v>8</v>
      </c>
      <c r="J139" s="61">
        <v>45</v>
      </c>
      <c r="K139" s="61" t="s">
        <v>4786</v>
      </c>
      <c r="L139" s="61" t="s">
        <v>4825</v>
      </c>
      <c r="M139" s="62" t="str">
        <f>IFERROR(IF(VLOOKUP($E139,#REF!,17,FALSE)="","","완료"),"")</f>
        <v/>
      </c>
      <c r="N139" s="61"/>
      <c r="O139" s="61" t="s">
        <v>4777</v>
      </c>
      <c r="P139" s="61">
        <v>0</v>
      </c>
      <c r="Q139" s="61"/>
      <c r="R139" s="61"/>
      <c r="S139" s="53" t="s">
        <v>4842</v>
      </c>
      <c r="T139" s="125" t="s">
        <v>4508</v>
      </c>
    </row>
    <row r="140" spans="1:20" ht="27" customHeight="1">
      <c r="A140" s="61">
        <v>130</v>
      </c>
      <c r="B140" s="61" t="str">
        <f t="shared" si="7"/>
        <v>강북</v>
      </c>
      <c r="C140" s="61" t="s">
        <v>16</v>
      </c>
      <c r="D140" s="62">
        <v>33</v>
      </c>
      <c r="E140" s="62" t="str">
        <f t="shared" si="9"/>
        <v>광진구33</v>
      </c>
      <c r="F140" s="62" t="str">
        <f>IFERROR(IF(VLOOKUP($E140,#REF!,2,FALSE)="","",VLOOKUP($E140,#REF!,2,FALSE)),"")</f>
        <v/>
      </c>
      <c r="G140" s="61" t="s">
        <v>375</v>
      </c>
      <c r="H140" s="61" t="s">
        <v>4946</v>
      </c>
      <c r="I140" s="61">
        <v>8</v>
      </c>
      <c r="J140" s="61">
        <v>90</v>
      </c>
      <c r="K140" s="61" t="s">
        <v>4786</v>
      </c>
      <c r="L140" s="61" t="s">
        <v>4825</v>
      </c>
      <c r="M140" s="62" t="str">
        <f>IFERROR(IF(VLOOKUP($E140,#REF!,17,FALSE)="","","완료"),"")</f>
        <v/>
      </c>
      <c r="N140" s="61"/>
      <c r="O140" s="61" t="s">
        <v>4777</v>
      </c>
      <c r="P140" s="61">
        <v>0</v>
      </c>
      <c r="Q140" s="61"/>
      <c r="R140" s="61"/>
      <c r="S140" s="53" t="s">
        <v>4842</v>
      </c>
      <c r="T140" s="125" t="s">
        <v>4508</v>
      </c>
    </row>
    <row r="141" spans="1:20" ht="27" customHeight="1">
      <c r="A141" s="61">
        <v>131</v>
      </c>
      <c r="B141" s="61" t="str">
        <f t="shared" si="7"/>
        <v>강북</v>
      </c>
      <c r="C141" s="61" t="s">
        <v>16</v>
      </c>
      <c r="D141" s="62">
        <v>34</v>
      </c>
      <c r="E141" s="62" t="str">
        <f t="shared" si="9"/>
        <v>광진구34</v>
      </c>
      <c r="F141" s="62" t="str">
        <f>IFERROR(IF(VLOOKUP($E141,#REF!,2,FALSE)="","",VLOOKUP($E141,#REF!,2,FALSE)),"")</f>
        <v/>
      </c>
      <c r="G141" s="61" t="s">
        <v>2187</v>
      </c>
      <c r="H141" s="61" t="s">
        <v>2132</v>
      </c>
      <c r="I141" s="61">
        <v>8</v>
      </c>
      <c r="J141" s="61">
        <v>90</v>
      </c>
      <c r="K141" s="61" t="s">
        <v>4786</v>
      </c>
      <c r="L141" s="61" t="s">
        <v>4825</v>
      </c>
      <c r="M141" s="62" t="str">
        <f>IFERROR(IF(VLOOKUP($E141,#REF!,17,FALSE)="","","완료"),"")</f>
        <v/>
      </c>
      <c r="N141" s="61"/>
      <c r="O141" s="61" t="s">
        <v>4777</v>
      </c>
      <c r="P141" s="61">
        <v>0</v>
      </c>
      <c r="Q141" s="61"/>
      <c r="R141" s="61"/>
      <c r="S141" s="53" t="s">
        <v>4842</v>
      </c>
      <c r="T141" s="125" t="s">
        <v>4508</v>
      </c>
    </row>
    <row r="142" spans="1:20" ht="27" customHeight="1">
      <c r="A142" s="61">
        <v>132</v>
      </c>
      <c r="B142" s="61" t="str">
        <f t="shared" si="7"/>
        <v>강북</v>
      </c>
      <c r="C142" s="61" t="s">
        <v>16</v>
      </c>
      <c r="D142" s="62">
        <v>35</v>
      </c>
      <c r="E142" s="62" t="str">
        <f t="shared" si="9"/>
        <v>광진구35</v>
      </c>
      <c r="F142" s="62" t="str">
        <f>IFERROR(IF(VLOOKUP($E142,#REF!,2,FALSE)="","",VLOOKUP($E142,#REF!,2,FALSE)),"")</f>
        <v/>
      </c>
      <c r="G142" s="61" t="s">
        <v>3133</v>
      </c>
      <c r="H142" s="61" t="s">
        <v>2135</v>
      </c>
      <c r="I142" s="61">
        <v>12</v>
      </c>
      <c r="J142" s="61">
        <v>45</v>
      </c>
      <c r="K142" s="61" t="s">
        <v>4786</v>
      </c>
      <c r="L142" s="61" t="s">
        <v>4825</v>
      </c>
      <c r="M142" s="62" t="str">
        <f>IFERROR(IF(VLOOKUP($E142,#REF!,17,FALSE)="","","완료"),"")</f>
        <v/>
      </c>
      <c r="N142" s="61"/>
      <c r="O142" s="61" t="s">
        <v>4777</v>
      </c>
      <c r="P142" s="61">
        <v>0</v>
      </c>
      <c r="Q142" s="61"/>
      <c r="R142" s="61"/>
      <c r="S142" s="53" t="s">
        <v>4842</v>
      </c>
      <c r="T142" s="125" t="s">
        <v>4508</v>
      </c>
    </row>
    <row r="143" spans="1:20" ht="27" customHeight="1">
      <c r="A143" s="61">
        <v>133</v>
      </c>
      <c r="B143" s="61" t="str">
        <f t="shared" si="7"/>
        <v>강북</v>
      </c>
      <c r="C143" s="61" t="s">
        <v>16</v>
      </c>
      <c r="D143" s="62">
        <v>36</v>
      </c>
      <c r="E143" s="62" t="str">
        <f t="shared" si="9"/>
        <v>광진구36</v>
      </c>
      <c r="F143" s="62" t="str">
        <f>IFERROR(IF(VLOOKUP($E143,#REF!,2,FALSE)="","",VLOOKUP($E143,#REF!,2,FALSE)),"")</f>
        <v/>
      </c>
      <c r="G143" s="61" t="s">
        <v>4943</v>
      </c>
      <c r="H143" s="61" t="s">
        <v>3117</v>
      </c>
      <c r="I143" s="61">
        <v>8</v>
      </c>
      <c r="J143" s="61">
        <v>45</v>
      </c>
      <c r="K143" s="61" t="s">
        <v>4786</v>
      </c>
      <c r="L143" s="61" t="s">
        <v>4822</v>
      </c>
      <c r="M143" s="62" t="str">
        <f>IFERROR(IF(VLOOKUP($E143,#REF!,17,FALSE)="","","완료"),"")</f>
        <v/>
      </c>
      <c r="N143" s="61"/>
      <c r="O143" s="61" t="s">
        <v>4790</v>
      </c>
      <c r="P143" s="61" t="s">
        <v>4374</v>
      </c>
      <c r="Q143" s="61" t="s">
        <v>3282</v>
      </c>
      <c r="R143" s="61"/>
      <c r="S143" s="53" t="s">
        <v>4842</v>
      </c>
      <c r="T143" s="125" t="s">
        <v>4508</v>
      </c>
    </row>
    <row r="144" spans="1:20" ht="27" customHeight="1">
      <c r="A144" s="61">
        <v>134</v>
      </c>
      <c r="B144" s="61" t="str">
        <f t="shared" si="7"/>
        <v>강북</v>
      </c>
      <c r="C144" s="62" t="s">
        <v>16</v>
      </c>
      <c r="D144" s="62">
        <v>37</v>
      </c>
      <c r="E144" s="62" t="str">
        <f t="shared" si="9"/>
        <v>광진구37</v>
      </c>
      <c r="F144" s="62" t="str">
        <f>IFERROR(IF(VLOOKUP($E144,#REF!,2,FALSE)="","",VLOOKUP($E144,#REF!,2,FALSE)),"")</f>
        <v/>
      </c>
      <c r="G144" s="62" t="s">
        <v>3903</v>
      </c>
      <c r="H144" s="62" t="s">
        <v>5186</v>
      </c>
      <c r="I144" s="62">
        <v>10</v>
      </c>
      <c r="J144" s="62">
        <v>45</v>
      </c>
      <c r="K144" s="62" t="s">
        <v>4786</v>
      </c>
      <c r="L144" s="62" t="s">
        <v>4822</v>
      </c>
      <c r="M144" s="62" t="str">
        <f>IFERROR(IF(VLOOKUP($E144,#REF!,17,FALSE)="","","완료"),"")</f>
        <v/>
      </c>
      <c r="N144" s="62"/>
      <c r="O144" s="62" t="s">
        <v>4790</v>
      </c>
      <c r="P144" s="62" t="s">
        <v>3309</v>
      </c>
      <c r="Q144" s="62" t="s">
        <v>3578</v>
      </c>
      <c r="R144" s="62"/>
      <c r="S144" s="53" t="s">
        <v>4842</v>
      </c>
      <c r="T144" s="125" t="s">
        <v>4531</v>
      </c>
    </row>
    <row r="145" spans="1:20" ht="27" customHeight="1">
      <c r="A145" s="61">
        <v>135</v>
      </c>
      <c r="B145" s="61" t="str">
        <f t="shared" si="7"/>
        <v>강북</v>
      </c>
      <c r="C145" s="62" t="s">
        <v>16</v>
      </c>
      <c r="D145" s="62">
        <v>38</v>
      </c>
      <c r="E145" s="62" t="str">
        <f>CONCATENATE(C145,D145)</f>
        <v>광진구38</v>
      </c>
      <c r="F145" s="62" t="str">
        <f>IFERROR(IF(VLOOKUP($E145,#REF!,2,FALSE)="","",VLOOKUP($E145,#REF!,2,FALSE)),"")</f>
        <v/>
      </c>
      <c r="G145" s="90" t="s">
        <v>2206</v>
      </c>
      <c r="H145" s="117" t="s">
        <v>3338</v>
      </c>
      <c r="I145" s="62">
        <v>10</v>
      </c>
      <c r="J145" s="62">
        <v>45</v>
      </c>
      <c r="K145" s="62" t="s">
        <v>4786</v>
      </c>
      <c r="L145" s="62" t="s">
        <v>4825</v>
      </c>
      <c r="M145" s="62"/>
      <c r="N145" s="62"/>
      <c r="O145" s="62"/>
      <c r="P145" s="62"/>
      <c r="Q145" s="62"/>
      <c r="R145" s="62"/>
      <c r="S145" s="116" t="s">
        <v>3695</v>
      </c>
      <c r="T145" s="125" t="s">
        <v>4526</v>
      </c>
    </row>
    <row r="146" spans="1:20" ht="27" customHeight="1">
      <c r="A146" s="61"/>
      <c r="B146" s="61" t="str">
        <f t="shared" si="7"/>
        <v>강북</v>
      </c>
      <c r="C146" s="62" t="s">
        <v>16</v>
      </c>
      <c r="D146" s="62">
        <v>39</v>
      </c>
      <c r="E146" s="62" t="str">
        <f>CONCATENATE(C146,D146)</f>
        <v>광진구39</v>
      </c>
      <c r="F146" s="62" t="str">
        <f>IFERROR(IF(VLOOKUP($E146,#REF!,2,FALSE)="","",VLOOKUP($E146,#REF!,2,FALSE)),"")</f>
        <v/>
      </c>
      <c r="G146" s="90" t="s">
        <v>2529</v>
      </c>
      <c r="H146" s="90" t="s">
        <v>2423</v>
      </c>
      <c r="I146" s="62">
        <v>10</v>
      </c>
      <c r="J146" s="62">
        <v>45</v>
      </c>
      <c r="K146" s="62" t="s">
        <v>4786</v>
      </c>
      <c r="L146" s="62"/>
      <c r="M146" s="62"/>
      <c r="N146" s="62"/>
      <c r="O146" s="62"/>
      <c r="P146" s="62"/>
      <c r="Q146" s="62"/>
      <c r="R146" s="62"/>
      <c r="S146" s="157" t="s">
        <v>4855</v>
      </c>
      <c r="T146" s="125" t="s">
        <v>4854</v>
      </c>
    </row>
    <row r="147" spans="1:20" ht="27" customHeight="1">
      <c r="A147" s="61">
        <v>136</v>
      </c>
      <c r="B147" s="61" t="str">
        <f t="shared" si="7"/>
        <v>강남</v>
      </c>
      <c r="C147" s="81" t="s">
        <v>35</v>
      </c>
      <c r="D147" s="81">
        <v>1</v>
      </c>
      <c r="E147" s="81" t="str">
        <f t="shared" si="9"/>
        <v>구로구1</v>
      </c>
      <c r="F147" s="62" t="str">
        <f>IFERROR(IF(VLOOKUP($E147,#REF!,2,FALSE)="","",VLOOKUP($E147,#REF!,2,FALSE)),"")</f>
        <v/>
      </c>
      <c r="G147" s="81" t="s">
        <v>4945</v>
      </c>
      <c r="H147" s="81" t="s">
        <v>3135</v>
      </c>
      <c r="I147" s="81">
        <v>20</v>
      </c>
      <c r="J147" s="81">
        <v>45</v>
      </c>
      <c r="K147" s="81" t="s">
        <v>4778</v>
      </c>
      <c r="L147" s="81" t="s">
        <v>4794</v>
      </c>
      <c r="M147" s="62" t="str">
        <f>IFERROR(IF(VLOOKUP($E147,#REF!,17,FALSE)="","","완료"),"")</f>
        <v/>
      </c>
      <c r="N147" s="81"/>
      <c r="O147" s="81"/>
      <c r="P147" s="81" t="s">
        <v>3739</v>
      </c>
      <c r="Q147" s="81" t="s">
        <v>3694</v>
      </c>
      <c r="R147" s="81"/>
      <c r="S147" s="53" t="s">
        <v>4842</v>
      </c>
      <c r="T147" s="125" t="s">
        <v>4519</v>
      </c>
    </row>
    <row r="148" spans="1:20" ht="27" customHeight="1">
      <c r="A148" s="61">
        <v>137</v>
      </c>
      <c r="B148" s="61" t="str">
        <f t="shared" si="7"/>
        <v>강남</v>
      </c>
      <c r="C148" s="81" t="s">
        <v>35</v>
      </c>
      <c r="D148" s="81">
        <v>2</v>
      </c>
      <c r="E148" s="81" t="str">
        <f t="shared" si="9"/>
        <v>구로구2</v>
      </c>
      <c r="F148" s="62" t="str">
        <f>IFERROR(IF(VLOOKUP($E148,#REF!,2,FALSE)="","",VLOOKUP($E148,#REF!,2,FALSE)),"")</f>
        <v/>
      </c>
      <c r="G148" s="81" t="s">
        <v>1698</v>
      </c>
      <c r="H148" s="81" t="s">
        <v>3106</v>
      </c>
      <c r="I148" s="81">
        <v>15</v>
      </c>
      <c r="J148" s="81">
        <v>45</v>
      </c>
      <c r="K148" s="81" t="s">
        <v>4778</v>
      </c>
      <c r="L148" s="81" t="s">
        <v>4794</v>
      </c>
      <c r="M148" s="62" t="str">
        <f>IFERROR(IF(VLOOKUP($E148,#REF!,17,FALSE)="","","완료"),"")</f>
        <v/>
      </c>
      <c r="N148" s="81"/>
      <c r="O148" s="81"/>
      <c r="P148" s="81" t="s">
        <v>3739</v>
      </c>
      <c r="Q148" s="81" t="s">
        <v>3694</v>
      </c>
      <c r="R148" s="81"/>
      <c r="S148" s="53" t="s">
        <v>4842</v>
      </c>
      <c r="T148" s="125" t="s">
        <v>4519</v>
      </c>
    </row>
    <row r="149" spans="1:20" ht="27" customHeight="1">
      <c r="A149" s="61">
        <v>138</v>
      </c>
      <c r="B149" s="61" t="str">
        <f t="shared" si="7"/>
        <v>강남</v>
      </c>
      <c r="C149" s="62" t="s">
        <v>35</v>
      </c>
      <c r="D149" s="62">
        <v>3</v>
      </c>
      <c r="E149" s="62" t="str">
        <f t="shared" si="9"/>
        <v>구로구3</v>
      </c>
      <c r="F149" s="62" t="str">
        <f>IFERROR(IF(VLOOKUP($E149,#REF!,2,FALSE)="","",VLOOKUP($E149,#REF!,2,FALSE)),"")</f>
        <v/>
      </c>
      <c r="G149" s="62" t="s">
        <v>2531</v>
      </c>
      <c r="H149" s="62" t="s">
        <v>2534</v>
      </c>
      <c r="I149" s="62">
        <v>10</v>
      </c>
      <c r="J149" s="62">
        <v>45</v>
      </c>
      <c r="K149" s="62" t="s">
        <v>4778</v>
      </c>
      <c r="L149" s="62" t="s">
        <v>4825</v>
      </c>
      <c r="M149" s="62" t="str">
        <f>IFERROR(IF(VLOOKUP($E149,#REF!,17,FALSE)="","","완료"),"")</f>
        <v/>
      </c>
      <c r="N149" s="62"/>
      <c r="O149" s="62"/>
      <c r="P149" s="62" t="s">
        <v>4363</v>
      </c>
      <c r="Q149" s="62" t="s">
        <v>4347</v>
      </c>
      <c r="R149" s="62"/>
      <c r="S149" s="53" t="s">
        <v>4842</v>
      </c>
      <c r="T149" s="125" t="s">
        <v>4519</v>
      </c>
    </row>
    <row r="150" spans="1:20" ht="27" customHeight="1">
      <c r="A150" s="61">
        <v>139</v>
      </c>
      <c r="B150" s="61" t="str">
        <f t="shared" si="7"/>
        <v>강남</v>
      </c>
      <c r="C150" s="62" t="s">
        <v>35</v>
      </c>
      <c r="D150" s="62">
        <v>4</v>
      </c>
      <c r="E150" s="62" t="str">
        <f t="shared" si="9"/>
        <v>구로구4</v>
      </c>
      <c r="F150" s="62" t="str">
        <f>IFERROR(IF(VLOOKUP($E150,#REF!,2,FALSE)="","",VLOOKUP($E150,#REF!,2,FALSE)),"")</f>
        <v/>
      </c>
      <c r="G150" s="62" t="s">
        <v>3751</v>
      </c>
      <c r="H150" s="62" t="s">
        <v>3107</v>
      </c>
      <c r="I150" s="62">
        <v>10</v>
      </c>
      <c r="J150" s="62">
        <v>90</v>
      </c>
      <c r="K150" s="62" t="s">
        <v>4778</v>
      </c>
      <c r="L150" s="62" t="s">
        <v>4349</v>
      </c>
      <c r="M150" s="62" t="str">
        <f>IFERROR(IF(VLOOKUP($E150,#REF!,17,FALSE)="","","완료"),"")</f>
        <v/>
      </c>
      <c r="N150" s="62"/>
      <c r="O150" s="62"/>
      <c r="P150" s="62" t="s">
        <v>4860</v>
      </c>
      <c r="Q150" s="62" t="s">
        <v>4860</v>
      </c>
      <c r="R150" s="62"/>
      <c r="S150" s="53" t="s">
        <v>4842</v>
      </c>
      <c r="T150" s="125" t="s">
        <v>4519</v>
      </c>
    </row>
    <row r="151" spans="1:20" ht="27" customHeight="1">
      <c r="A151" s="61">
        <v>140</v>
      </c>
      <c r="B151" s="61" t="str">
        <f t="shared" si="7"/>
        <v>강남</v>
      </c>
      <c r="C151" s="62" t="s">
        <v>35</v>
      </c>
      <c r="D151" s="62">
        <v>5</v>
      </c>
      <c r="E151" s="62" t="str">
        <f t="shared" si="9"/>
        <v>구로구5</v>
      </c>
      <c r="F151" s="62" t="str">
        <f>IFERROR(IF(VLOOKUP($E151,#REF!,2,FALSE)="","",VLOOKUP($E151,#REF!,2,FALSE)),"")</f>
        <v/>
      </c>
      <c r="G151" s="62" t="s">
        <v>4948</v>
      </c>
      <c r="H151" s="62" t="s">
        <v>1711</v>
      </c>
      <c r="I151" s="62">
        <v>20</v>
      </c>
      <c r="J151" s="62">
        <v>45</v>
      </c>
      <c r="K151" s="62" t="s">
        <v>4778</v>
      </c>
      <c r="L151" s="62" t="s">
        <v>4822</v>
      </c>
      <c r="M151" s="62" t="str">
        <f>IFERROR(IF(VLOOKUP($E151,#REF!,17,FALSE)="","","완료"),"")</f>
        <v/>
      </c>
      <c r="N151" s="62"/>
      <c r="O151" s="62" t="s">
        <v>3437</v>
      </c>
      <c r="P151" s="62" t="s">
        <v>4374</v>
      </c>
      <c r="Q151" s="62" t="s">
        <v>1730</v>
      </c>
      <c r="R151" s="62"/>
      <c r="S151" s="53" t="s">
        <v>4842</v>
      </c>
      <c r="T151" s="125" t="s">
        <v>4519</v>
      </c>
    </row>
    <row r="152" spans="1:20" ht="27" customHeight="1">
      <c r="A152" s="61">
        <v>141</v>
      </c>
      <c r="B152" s="61" t="str">
        <f t="shared" si="7"/>
        <v>강남</v>
      </c>
      <c r="C152" s="62" t="s">
        <v>35</v>
      </c>
      <c r="D152" s="62">
        <v>6</v>
      </c>
      <c r="E152" s="62" t="str">
        <f t="shared" si="9"/>
        <v>구로구6</v>
      </c>
      <c r="F152" s="62" t="str">
        <f>IFERROR(IF(VLOOKUP($E152,#REF!,2,FALSE)="","",VLOOKUP($E152,#REF!,2,FALSE)),"")</f>
        <v/>
      </c>
      <c r="G152" s="62" t="s">
        <v>4942</v>
      </c>
      <c r="H152" s="62" t="s">
        <v>3425</v>
      </c>
      <c r="I152" s="62">
        <v>10</v>
      </c>
      <c r="J152" s="62">
        <v>45</v>
      </c>
      <c r="K152" s="62" t="s">
        <v>4778</v>
      </c>
      <c r="L152" s="62" t="s">
        <v>4822</v>
      </c>
      <c r="M152" s="62" t="str">
        <f>IFERROR(IF(VLOOKUP($E152,#REF!,17,FALSE)="","","완료"),"")</f>
        <v/>
      </c>
      <c r="N152" s="62"/>
      <c r="O152" s="62"/>
      <c r="P152" s="62" t="s">
        <v>4374</v>
      </c>
      <c r="Q152" s="62" t="s">
        <v>4703</v>
      </c>
      <c r="R152" s="62"/>
      <c r="S152" s="53" t="s">
        <v>4842</v>
      </c>
      <c r="T152" s="125" t="s">
        <v>4519</v>
      </c>
    </row>
    <row r="153" spans="1:20" ht="27" customHeight="1">
      <c r="A153" s="61">
        <v>142</v>
      </c>
      <c r="B153" s="61" t="str">
        <f t="shared" ref="B153:B221" si="10">IF(OR($C153="강남구",$C153="강동구",$C153="강서구",$C153="관악구",$C153="구로구",$C153="금천구",$C153="동작구",$C153="서초구",$C153="송파구",$C153="양천구",$C153="영등포구"),"강남","강북")</f>
        <v>강남</v>
      </c>
      <c r="C153" s="62" t="s">
        <v>35</v>
      </c>
      <c r="D153" s="62">
        <v>7</v>
      </c>
      <c r="E153" s="62" t="str">
        <f t="shared" si="9"/>
        <v>구로구7</v>
      </c>
      <c r="F153" s="62" t="str">
        <f>IFERROR(IF(VLOOKUP($E153,#REF!,2,FALSE)="","",VLOOKUP($E153,#REF!,2,FALSE)),"")</f>
        <v/>
      </c>
      <c r="G153" s="62" t="s">
        <v>3769</v>
      </c>
      <c r="H153" s="62" t="s">
        <v>3108</v>
      </c>
      <c r="I153" s="62">
        <v>10</v>
      </c>
      <c r="J153" s="62">
        <v>45</v>
      </c>
      <c r="K153" s="62" t="s">
        <v>4778</v>
      </c>
      <c r="L153" s="62" t="s">
        <v>4822</v>
      </c>
      <c r="M153" s="62" t="str">
        <f>IFERROR(IF(VLOOKUP($E153,#REF!,17,FALSE)="","","완료"),"")</f>
        <v/>
      </c>
      <c r="N153" s="62"/>
      <c r="O153" s="62"/>
      <c r="P153" s="62" t="s">
        <v>4374</v>
      </c>
      <c r="Q153" s="62" t="s">
        <v>3050</v>
      </c>
      <c r="R153" s="62"/>
      <c r="S153" s="53" t="s">
        <v>4842</v>
      </c>
      <c r="T153" s="125" t="s">
        <v>4519</v>
      </c>
    </row>
    <row r="154" spans="1:20" ht="27" customHeight="1">
      <c r="A154" s="61">
        <v>143</v>
      </c>
      <c r="B154" s="61" t="str">
        <f t="shared" si="10"/>
        <v>강남</v>
      </c>
      <c r="C154" s="62" t="s">
        <v>35</v>
      </c>
      <c r="D154" s="62">
        <v>8</v>
      </c>
      <c r="E154" s="62" t="str">
        <f t="shared" si="9"/>
        <v>구로구8</v>
      </c>
      <c r="F154" s="62" t="str">
        <f>IFERROR(IF(VLOOKUP($E154,#REF!,2,FALSE)="","",VLOOKUP($E154,#REF!,2,FALSE)),"")</f>
        <v/>
      </c>
      <c r="G154" s="62" t="s">
        <v>3761</v>
      </c>
      <c r="H154" s="62" t="s">
        <v>3428</v>
      </c>
      <c r="I154" s="62">
        <v>10</v>
      </c>
      <c r="J154" s="62">
        <v>45</v>
      </c>
      <c r="K154" s="62" t="s">
        <v>4778</v>
      </c>
      <c r="L154" s="62" t="s">
        <v>4822</v>
      </c>
      <c r="M154" s="62" t="str">
        <f>IFERROR(IF(VLOOKUP($E154,#REF!,17,FALSE)="","","완료"),"")</f>
        <v/>
      </c>
      <c r="N154" s="62"/>
      <c r="O154" s="62"/>
      <c r="P154" s="62" t="s">
        <v>4363</v>
      </c>
      <c r="Q154" s="62" t="s">
        <v>3051</v>
      </c>
      <c r="R154" s="62"/>
      <c r="S154" s="53" t="s">
        <v>4842</v>
      </c>
      <c r="T154" s="125" t="s">
        <v>4519</v>
      </c>
    </row>
    <row r="155" spans="1:20" ht="27" customHeight="1">
      <c r="A155" s="61">
        <v>144</v>
      </c>
      <c r="B155" s="61" t="str">
        <f t="shared" si="10"/>
        <v>강남</v>
      </c>
      <c r="C155" s="62" t="s">
        <v>35</v>
      </c>
      <c r="D155" s="62">
        <v>9</v>
      </c>
      <c r="E155" s="62" t="str">
        <f t="shared" si="9"/>
        <v>구로구9</v>
      </c>
      <c r="F155" s="62" t="str">
        <f>IFERROR(IF(VLOOKUP($E155,#REF!,2,FALSE)="","",VLOOKUP($E155,#REF!,2,FALSE)),"")</f>
        <v/>
      </c>
      <c r="G155" s="62" t="s">
        <v>3450</v>
      </c>
      <c r="H155" s="62" t="s">
        <v>3429</v>
      </c>
      <c r="I155" s="62">
        <v>10</v>
      </c>
      <c r="J155" s="62">
        <v>45</v>
      </c>
      <c r="K155" s="62" t="s">
        <v>4778</v>
      </c>
      <c r="L155" s="62" t="s">
        <v>4822</v>
      </c>
      <c r="M155" s="62" t="str">
        <f>IFERROR(IF(VLOOKUP($E155,#REF!,17,FALSE)="","","완료"),"")</f>
        <v/>
      </c>
      <c r="N155" s="62"/>
      <c r="O155" s="62"/>
      <c r="P155" s="62" t="s">
        <v>4393</v>
      </c>
      <c r="Q155" s="62" t="s">
        <v>4701</v>
      </c>
      <c r="R155" s="62"/>
      <c r="S155" s="53" t="s">
        <v>4842</v>
      </c>
      <c r="T155" s="125" t="s">
        <v>4519</v>
      </c>
    </row>
    <row r="156" spans="1:20" ht="27" customHeight="1">
      <c r="A156" s="61">
        <v>145</v>
      </c>
      <c r="B156" s="61" t="str">
        <f t="shared" si="10"/>
        <v>강남</v>
      </c>
      <c r="C156" s="62" t="s">
        <v>35</v>
      </c>
      <c r="D156" s="62">
        <v>10</v>
      </c>
      <c r="E156" s="62" t="str">
        <f t="shared" si="9"/>
        <v>구로구10</v>
      </c>
      <c r="F156" s="62" t="str">
        <f>IFERROR(IF(VLOOKUP($E156,#REF!,2,FALSE)="","",VLOOKUP($E156,#REF!,2,FALSE)),"")</f>
        <v/>
      </c>
      <c r="G156" s="62" t="s">
        <v>2427</v>
      </c>
      <c r="H156" s="62" t="s">
        <v>3433</v>
      </c>
      <c r="I156" s="62">
        <v>10</v>
      </c>
      <c r="J156" s="62">
        <v>45</v>
      </c>
      <c r="K156" s="62" t="s">
        <v>4778</v>
      </c>
      <c r="L156" s="62" t="s">
        <v>4349</v>
      </c>
      <c r="M156" s="62" t="str">
        <f>IFERROR(IF(VLOOKUP($E156,#REF!,17,FALSE)="","","완료"),"")</f>
        <v/>
      </c>
      <c r="N156" s="62"/>
      <c r="O156" s="62"/>
      <c r="P156" s="62" t="s">
        <v>4342</v>
      </c>
      <c r="Q156" s="62" t="s">
        <v>4342</v>
      </c>
      <c r="R156" s="62"/>
      <c r="S156" s="53" t="s">
        <v>4842</v>
      </c>
      <c r="T156" s="125" t="s">
        <v>4519</v>
      </c>
    </row>
    <row r="157" spans="1:20" ht="27" customHeight="1">
      <c r="A157" s="61">
        <v>146</v>
      </c>
      <c r="B157" s="61" t="str">
        <f t="shared" si="10"/>
        <v>강남</v>
      </c>
      <c r="C157" s="62" t="s">
        <v>35</v>
      </c>
      <c r="D157" s="62">
        <v>11</v>
      </c>
      <c r="E157" s="62" t="str">
        <f t="shared" si="9"/>
        <v>구로구11</v>
      </c>
      <c r="F157" s="62" t="str">
        <f>IFERROR(IF(VLOOKUP($E157,#REF!,2,FALSE)="","",VLOOKUP($E157,#REF!,2,FALSE)),"")</f>
        <v/>
      </c>
      <c r="G157" s="62" t="s">
        <v>4951</v>
      </c>
      <c r="H157" s="62" t="s">
        <v>3445</v>
      </c>
      <c r="I157" s="62">
        <v>10</v>
      </c>
      <c r="J157" s="62">
        <v>45</v>
      </c>
      <c r="K157" s="62" t="s">
        <v>4778</v>
      </c>
      <c r="L157" s="62" t="s">
        <v>4822</v>
      </c>
      <c r="M157" s="62" t="str">
        <f>IFERROR(IF(VLOOKUP($E157,#REF!,17,FALSE)="","","완료"),"")</f>
        <v/>
      </c>
      <c r="N157" s="62"/>
      <c r="O157" s="62"/>
      <c r="P157" s="62" t="s">
        <v>4393</v>
      </c>
      <c r="Q157" s="62" t="s">
        <v>1722</v>
      </c>
      <c r="R157" s="62"/>
      <c r="S157" s="53" t="s">
        <v>4842</v>
      </c>
      <c r="T157" s="125" t="s">
        <v>4519</v>
      </c>
    </row>
    <row r="158" spans="1:20" ht="27" customHeight="1">
      <c r="A158" s="61">
        <v>147</v>
      </c>
      <c r="B158" s="61" t="str">
        <f t="shared" si="10"/>
        <v>강남</v>
      </c>
      <c r="C158" s="62" t="s">
        <v>35</v>
      </c>
      <c r="D158" s="62">
        <v>12</v>
      </c>
      <c r="E158" s="62" t="str">
        <f t="shared" si="9"/>
        <v>구로구12</v>
      </c>
      <c r="F158" s="62" t="str">
        <f>IFERROR(IF(VLOOKUP($E158,#REF!,2,FALSE)="","",VLOOKUP($E158,#REF!,2,FALSE)),"")</f>
        <v/>
      </c>
      <c r="G158" s="62" t="s">
        <v>4952</v>
      </c>
      <c r="H158" s="62" t="s">
        <v>3115</v>
      </c>
      <c r="I158" s="62">
        <v>10</v>
      </c>
      <c r="J158" s="62">
        <v>45</v>
      </c>
      <c r="K158" s="62" t="s">
        <v>4778</v>
      </c>
      <c r="L158" s="62" t="s">
        <v>4349</v>
      </c>
      <c r="M158" s="62" t="str">
        <f>IFERROR(IF(VLOOKUP($E158,#REF!,17,FALSE)="","","완료"),"")</f>
        <v/>
      </c>
      <c r="N158" s="62"/>
      <c r="O158" s="62"/>
      <c r="P158" s="62" t="s">
        <v>3277</v>
      </c>
      <c r="Q158" s="62" t="s">
        <v>3277</v>
      </c>
      <c r="R158" s="62"/>
      <c r="S158" s="53" t="s">
        <v>4842</v>
      </c>
      <c r="T158" s="125" t="s">
        <v>4519</v>
      </c>
    </row>
    <row r="159" spans="1:20" ht="27" customHeight="1">
      <c r="A159" s="61">
        <v>148</v>
      </c>
      <c r="B159" s="61" t="str">
        <f t="shared" si="10"/>
        <v>강남</v>
      </c>
      <c r="C159" s="62" t="s">
        <v>35</v>
      </c>
      <c r="D159" s="62">
        <v>13</v>
      </c>
      <c r="E159" s="62" t="str">
        <f t="shared" si="9"/>
        <v>구로구13</v>
      </c>
      <c r="F159" s="62" t="str">
        <f>IFERROR(IF(VLOOKUP($E159,#REF!,2,FALSE)="","",VLOOKUP($E159,#REF!,2,FALSE)),"")</f>
        <v/>
      </c>
      <c r="G159" s="62" t="s">
        <v>4953</v>
      </c>
      <c r="H159" s="62" t="s">
        <v>3446</v>
      </c>
      <c r="I159" s="62">
        <v>10</v>
      </c>
      <c r="J159" s="62">
        <v>45</v>
      </c>
      <c r="K159" s="62" t="s">
        <v>4778</v>
      </c>
      <c r="L159" s="62" t="s">
        <v>4349</v>
      </c>
      <c r="M159" s="62" t="str">
        <f>IFERROR(IF(VLOOKUP($E159,#REF!,17,FALSE)="","","완료"),"")</f>
        <v/>
      </c>
      <c r="N159" s="62"/>
      <c r="O159" s="62"/>
      <c r="P159" s="62" t="s">
        <v>1718</v>
      </c>
      <c r="Q159" s="62" t="s">
        <v>1718</v>
      </c>
      <c r="R159" s="62"/>
      <c r="S159" s="53" t="s">
        <v>4842</v>
      </c>
      <c r="T159" s="125" t="s">
        <v>4519</v>
      </c>
    </row>
    <row r="160" spans="1:20" ht="27" customHeight="1">
      <c r="A160" s="61">
        <v>149</v>
      </c>
      <c r="B160" s="61" t="str">
        <f t="shared" si="10"/>
        <v>강남</v>
      </c>
      <c r="C160" s="62" t="s">
        <v>35</v>
      </c>
      <c r="D160" s="62">
        <v>14</v>
      </c>
      <c r="E160" s="62" t="str">
        <f t="shared" si="9"/>
        <v>구로구14</v>
      </c>
      <c r="F160" s="62" t="str">
        <f>IFERROR(IF(VLOOKUP($E160,#REF!,2,FALSE)="","",VLOOKUP($E160,#REF!,2,FALSE)),"")</f>
        <v/>
      </c>
      <c r="G160" s="62" t="s">
        <v>3744</v>
      </c>
      <c r="H160" s="62" t="s">
        <v>3448</v>
      </c>
      <c r="I160" s="62">
        <v>10</v>
      </c>
      <c r="J160" s="62">
        <v>45</v>
      </c>
      <c r="K160" s="62" t="s">
        <v>4778</v>
      </c>
      <c r="L160" s="62" t="s">
        <v>4822</v>
      </c>
      <c r="M160" s="62" t="str">
        <f>IFERROR(IF(VLOOKUP($E160,#REF!,17,FALSE)="","","완료"),"")</f>
        <v/>
      </c>
      <c r="N160" s="62"/>
      <c r="O160" s="62"/>
      <c r="P160" s="62" t="s">
        <v>1719</v>
      </c>
      <c r="Q160" s="62" t="s">
        <v>1719</v>
      </c>
      <c r="R160" s="62"/>
      <c r="S160" s="53" t="s">
        <v>4842</v>
      </c>
      <c r="T160" s="125" t="s">
        <v>4519</v>
      </c>
    </row>
    <row r="161" spans="1:20" ht="27" customHeight="1">
      <c r="A161" s="61">
        <v>150</v>
      </c>
      <c r="B161" s="61" t="str">
        <f t="shared" si="10"/>
        <v>강남</v>
      </c>
      <c r="C161" s="62" t="s">
        <v>35</v>
      </c>
      <c r="D161" s="62">
        <v>15</v>
      </c>
      <c r="E161" s="62" t="str">
        <f t="shared" si="9"/>
        <v>구로구15</v>
      </c>
      <c r="F161" s="62" t="str">
        <f>IFERROR(IF(VLOOKUP($E161,#REF!,2,FALSE)="","",VLOOKUP($E161,#REF!,2,FALSE)),"")</f>
        <v/>
      </c>
      <c r="G161" s="62" t="s">
        <v>4954</v>
      </c>
      <c r="H161" s="62" t="s">
        <v>3427</v>
      </c>
      <c r="I161" s="62">
        <v>10</v>
      </c>
      <c r="J161" s="62">
        <v>45</v>
      </c>
      <c r="K161" s="62" t="s">
        <v>4778</v>
      </c>
      <c r="L161" s="62" t="s">
        <v>4822</v>
      </c>
      <c r="M161" s="62" t="str">
        <f>IFERROR(IF(VLOOKUP($E161,#REF!,17,FALSE)="","","완료"),"")</f>
        <v/>
      </c>
      <c r="N161" s="62"/>
      <c r="O161" s="62"/>
      <c r="P161" s="62" t="s">
        <v>4374</v>
      </c>
      <c r="Q161" s="62" t="s">
        <v>4706</v>
      </c>
      <c r="R161" s="62"/>
      <c r="S161" s="53" t="s">
        <v>4842</v>
      </c>
      <c r="T161" s="125" t="s">
        <v>4519</v>
      </c>
    </row>
    <row r="162" spans="1:20" ht="27" customHeight="1">
      <c r="A162" s="61">
        <v>151</v>
      </c>
      <c r="B162" s="61" t="str">
        <f t="shared" si="10"/>
        <v>강남</v>
      </c>
      <c r="C162" s="62" t="s">
        <v>35</v>
      </c>
      <c r="D162" s="62">
        <v>16</v>
      </c>
      <c r="E162" s="62" t="str">
        <f t="shared" si="9"/>
        <v>구로구16</v>
      </c>
      <c r="F162" s="62" t="str">
        <f>IFERROR(IF(VLOOKUP($E162,#REF!,2,FALSE)="","",VLOOKUP($E162,#REF!,2,FALSE)),"")</f>
        <v/>
      </c>
      <c r="G162" s="62" t="s">
        <v>2646</v>
      </c>
      <c r="H162" s="62" t="s">
        <v>2209</v>
      </c>
      <c r="I162" s="62">
        <v>10</v>
      </c>
      <c r="J162" s="62">
        <v>45</v>
      </c>
      <c r="K162" s="62" t="s">
        <v>4778</v>
      </c>
      <c r="L162" s="62" t="s">
        <v>4361</v>
      </c>
      <c r="M162" s="62" t="str">
        <f>IFERROR(IF(VLOOKUP($E162,#REF!,17,FALSE)="","","완료"),"")</f>
        <v/>
      </c>
      <c r="N162" s="62"/>
      <c r="O162" s="62"/>
      <c r="P162" s="62" t="s">
        <v>1726</v>
      </c>
      <c r="Q162" s="62" t="s">
        <v>1720</v>
      </c>
      <c r="R162" s="62"/>
      <c r="S162" s="53" t="s">
        <v>4842</v>
      </c>
      <c r="T162" s="125" t="s">
        <v>4519</v>
      </c>
    </row>
    <row r="163" spans="1:20" ht="27" customHeight="1">
      <c r="A163" s="61">
        <v>152</v>
      </c>
      <c r="B163" s="61" t="str">
        <f t="shared" si="10"/>
        <v>강남</v>
      </c>
      <c r="C163" s="62" t="s">
        <v>35</v>
      </c>
      <c r="D163" s="62">
        <v>17</v>
      </c>
      <c r="E163" s="62" t="str">
        <f t="shared" si="9"/>
        <v>구로구17</v>
      </c>
      <c r="F163" s="62" t="str">
        <f>IFERROR(IF(VLOOKUP($E163,#REF!,2,FALSE)="","",VLOOKUP($E163,#REF!,2,FALSE)),"")</f>
        <v/>
      </c>
      <c r="G163" s="62" t="s">
        <v>3770</v>
      </c>
      <c r="H163" s="62" t="s">
        <v>3438</v>
      </c>
      <c r="I163" s="62">
        <v>10</v>
      </c>
      <c r="J163" s="62">
        <v>45</v>
      </c>
      <c r="K163" s="62" t="s">
        <v>4778</v>
      </c>
      <c r="L163" s="62" t="s">
        <v>4822</v>
      </c>
      <c r="M163" s="62" t="str">
        <f>IFERROR(IF(VLOOKUP($E163,#REF!,17,FALSE)="","","완료"),"")</f>
        <v/>
      </c>
      <c r="N163" s="62"/>
      <c r="O163" s="62"/>
      <c r="P163" s="62" t="s">
        <v>4374</v>
      </c>
      <c r="Q163" s="62" t="s">
        <v>4706</v>
      </c>
      <c r="R163" s="62"/>
      <c r="S163" s="53" t="s">
        <v>4842</v>
      </c>
      <c r="T163" s="125" t="s">
        <v>4519</v>
      </c>
    </row>
    <row r="164" spans="1:20" ht="27" customHeight="1">
      <c r="A164" s="61">
        <v>153</v>
      </c>
      <c r="B164" s="61" t="str">
        <f t="shared" si="10"/>
        <v>강남</v>
      </c>
      <c r="C164" s="62" t="s">
        <v>35</v>
      </c>
      <c r="D164" s="62">
        <v>18</v>
      </c>
      <c r="E164" s="62" t="str">
        <f t="shared" si="9"/>
        <v>구로구18</v>
      </c>
      <c r="F164" s="62" t="str">
        <f>IFERROR(IF(VLOOKUP($E164,#REF!,2,FALSE)="","",VLOOKUP($E164,#REF!,2,FALSE)),"")</f>
        <v/>
      </c>
      <c r="G164" s="62" t="s">
        <v>2636</v>
      </c>
      <c r="H164" s="62" t="s">
        <v>2207</v>
      </c>
      <c r="I164" s="62">
        <v>10</v>
      </c>
      <c r="J164" s="62">
        <v>45</v>
      </c>
      <c r="K164" s="62" t="s">
        <v>4778</v>
      </c>
      <c r="L164" s="62" t="s">
        <v>4825</v>
      </c>
      <c r="M164" s="62" t="str">
        <f>IFERROR(IF(VLOOKUP($E164,#REF!,17,FALSE)="","","완료"),"")</f>
        <v/>
      </c>
      <c r="N164" s="62"/>
      <c r="O164" s="62"/>
      <c r="P164" s="62">
        <v>0</v>
      </c>
      <c r="Q164" s="62" t="s">
        <v>4341</v>
      </c>
      <c r="R164" s="62"/>
      <c r="S164" s="53" t="s">
        <v>4842</v>
      </c>
      <c r="T164" s="125" t="s">
        <v>4519</v>
      </c>
    </row>
    <row r="165" spans="1:20" ht="27" customHeight="1">
      <c r="A165" s="61">
        <v>154</v>
      </c>
      <c r="B165" s="61" t="str">
        <f t="shared" si="10"/>
        <v>강남</v>
      </c>
      <c r="C165" s="62" t="s">
        <v>35</v>
      </c>
      <c r="D165" s="62">
        <v>19</v>
      </c>
      <c r="E165" s="62" t="str">
        <f t="shared" si="9"/>
        <v>구로구19</v>
      </c>
      <c r="F165" s="62" t="str">
        <f>IFERROR(IF(VLOOKUP($E165,#REF!,2,FALSE)="","",VLOOKUP($E165,#REF!,2,FALSE)),"")</f>
        <v/>
      </c>
      <c r="G165" s="62" t="s">
        <v>3757</v>
      </c>
      <c r="H165" s="62" t="s">
        <v>3439</v>
      </c>
      <c r="I165" s="62">
        <v>10</v>
      </c>
      <c r="J165" s="62">
        <v>45</v>
      </c>
      <c r="K165" s="62" t="s">
        <v>4778</v>
      </c>
      <c r="L165" s="62" t="s">
        <v>4822</v>
      </c>
      <c r="M165" s="62" t="str">
        <f>IFERROR(IF(VLOOKUP($E165,#REF!,17,FALSE)="","","완료"),"")</f>
        <v/>
      </c>
      <c r="N165" s="62"/>
      <c r="O165" s="62"/>
      <c r="P165" s="62" t="s">
        <v>4374</v>
      </c>
      <c r="Q165" s="62" t="s">
        <v>3078</v>
      </c>
      <c r="R165" s="62"/>
      <c r="S165" s="53" t="s">
        <v>4842</v>
      </c>
      <c r="T165" s="125" t="s">
        <v>4519</v>
      </c>
    </row>
    <row r="166" spans="1:20" ht="27" customHeight="1">
      <c r="A166" s="61">
        <v>155</v>
      </c>
      <c r="B166" s="61" t="str">
        <f t="shared" si="10"/>
        <v>강남</v>
      </c>
      <c r="C166" s="62" t="s">
        <v>35</v>
      </c>
      <c r="D166" s="62">
        <v>20</v>
      </c>
      <c r="E166" s="62" t="str">
        <f t="shared" si="9"/>
        <v>구로구20</v>
      </c>
      <c r="F166" s="62" t="str">
        <f>IFERROR(IF(VLOOKUP($E166,#REF!,2,FALSE)="","",VLOOKUP($E166,#REF!,2,FALSE)),"")</f>
        <v/>
      </c>
      <c r="G166" s="62" t="s">
        <v>4955</v>
      </c>
      <c r="H166" s="62" t="s">
        <v>3434</v>
      </c>
      <c r="I166" s="62">
        <v>10</v>
      </c>
      <c r="J166" s="62">
        <v>45</v>
      </c>
      <c r="K166" s="62" t="s">
        <v>4778</v>
      </c>
      <c r="L166" s="62" t="s">
        <v>4822</v>
      </c>
      <c r="M166" s="62" t="str">
        <f>IFERROR(IF(VLOOKUP($E166,#REF!,17,FALSE)="","","완료"),"")</f>
        <v/>
      </c>
      <c r="N166" s="62"/>
      <c r="O166" s="62"/>
      <c r="P166" s="62" t="s">
        <v>4363</v>
      </c>
      <c r="Q166" s="62" t="s">
        <v>3689</v>
      </c>
      <c r="R166" s="62"/>
      <c r="S166" s="53" t="s">
        <v>4842</v>
      </c>
      <c r="T166" s="125" t="s">
        <v>4519</v>
      </c>
    </row>
    <row r="167" spans="1:20" ht="27" customHeight="1">
      <c r="A167" s="61">
        <v>156</v>
      </c>
      <c r="B167" s="61" t="str">
        <f t="shared" si="10"/>
        <v>강남</v>
      </c>
      <c r="C167" s="62" t="s">
        <v>35</v>
      </c>
      <c r="D167" s="62">
        <v>21</v>
      </c>
      <c r="E167" s="62" t="str">
        <f t="shared" si="9"/>
        <v>구로구21</v>
      </c>
      <c r="F167" s="62" t="str">
        <f>IFERROR(IF(VLOOKUP($E167,#REF!,2,FALSE)="","",VLOOKUP($E167,#REF!,2,FALSE)),"")</f>
        <v/>
      </c>
      <c r="G167" s="62" t="s">
        <v>2807</v>
      </c>
      <c r="H167" s="62" t="s">
        <v>2210</v>
      </c>
      <c r="I167" s="62">
        <v>10</v>
      </c>
      <c r="J167" s="62">
        <v>45</v>
      </c>
      <c r="K167" s="62" t="s">
        <v>4778</v>
      </c>
      <c r="L167" s="62" t="s">
        <v>4825</v>
      </c>
      <c r="M167" s="62" t="str">
        <f>IFERROR(IF(VLOOKUP($E167,#REF!,17,FALSE)="","","완료"),"")</f>
        <v/>
      </c>
      <c r="N167" s="62"/>
      <c r="O167" s="62"/>
      <c r="P167" s="62" t="s">
        <v>4374</v>
      </c>
      <c r="Q167" s="62" t="s">
        <v>1722</v>
      </c>
      <c r="R167" s="62"/>
      <c r="S167" s="53" t="s">
        <v>4842</v>
      </c>
      <c r="T167" s="125" t="s">
        <v>4519</v>
      </c>
    </row>
    <row r="168" spans="1:20" ht="27" customHeight="1">
      <c r="A168" s="61">
        <v>157</v>
      </c>
      <c r="B168" s="61" t="str">
        <f t="shared" si="10"/>
        <v>강남</v>
      </c>
      <c r="C168" s="62" t="s">
        <v>35</v>
      </c>
      <c r="D168" s="62">
        <v>22</v>
      </c>
      <c r="E168" s="62" t="str">
        <f t="shared" si="9"/>
        <v>구로구22</v>
      </c>
      <c r="F168" s="62" t="str">
        <f>IFERROR(IF(VLOOKUP($E168,#REF!,2,FALSE)="","",VLOOKUP($E168,#REF!,2,FALSE)),"")</f>
        <v/>
      </c>
      <c r="G168" s="62" t="s">
        <v>3748</v>
      </c>
      <c r="H168" s="62" t="s">
        <v>3440</v>
      </c>
      <c r="I168" s="62">
        <v>10</v>
      </c>
      <c r="J168" s="62">
        <v>45</v>
      </c>
      <c r="K168" s="62" t="s">
        <v>4778</v>
      </c>
      <c r="L168" s="62" t="s">
        <v>4361</v>
      </c>
      <c r="M168" s="62" t="str">
        <f>IFERROR(IF(VLOOKUP($E168,#REF!,17,FALSE)="","","완료"),"")</f>
        <v/>
      </c>
      <c r="N168" s="62"/>
      <c r="O168" s="62"/>
      <c r="P168" s="62" t="s">
        <v>1726</v>
      </c>
      <c r="Q168" s="62" t="s">
        <v>1720</v>
      </c>
      <c r="R168" s="62"/>
      <c r="S168" s="53" t="s">
        <v>4842</v>
      </c>
      <c r="T168" s="125" t="s">
        <v>4519</v>
      </c>
    </row>
    <row r="169" spans="1:20" ht="27" customHeight="1">
      <c r="A169" s="61">
        <v>158</v>
      </c>
      <c r="B169" s="61" t="str">
        <f t="shared" si="10"/>
        <v>강남</v>
      </c>
      <c r="C169" s="62" t="s">
        <v>35</v>
      </c>
      <c r="D169" s="62">
        <v>23</v>
      </c>
      <c r="E169" s="62" t="str">
        <f t="shared" si="9"/>
        <v>구로구23</v>
      </c>
      <c r="F169" s="62" t="str">
        <f>IFERROR(IF(VLOOKUP($E169,#REF!,2,FALSE)="","",VLOOKUP($E169,#REF!,2,FALSE)),"")</f>
        <v/>
      </c>
      <c r="G169" s="62" t="s">
        <v>2645</v>
      </c>
      <c r="H169" s="62" t="s">
        <v>2532</v>
      </c>
      <c r="I169" s="62">
        <v>10</v>
      </c>
      <c r="J169" s="62">
        <v>45</v>
      </c>
      <c r="K169" s="62" t="s">
        <v>4778</v>
      </c>
      <c r="L169" s="62" t="s">
        <v>4825</v>
      </c>
      <c r="M169" s="62" t="str">
        <f>IFERROR(IF(VLOOKUP($E169,#REF!,17,FALSE)="","","완료"),"")</f>
        <v/>
      </c>
      <c r="N169" s="62"/>
      <c r="O169" s="62"/>
      <c r="P169" s="62">
        <v>0</v>
      </c>
      <c r="Q169" s="62" t="s">
        <v>4341</v>
      </c>
      <c r="R169" s="62"/>
      <c r="S169" s="53" t="s">
        <v>4842</v>
      </c>
      <c r="T169" s="125" t="s">
        <v>4519</v>
      </c>
    </row>
    <row r="170" spans="1:20" ht="27" customHeight="1">
      <c r="A170" s="61">
        <v>159</v>
      </c>
      <c r="B170" s="61" t="str">
        <f t="shared" si="10"/>
        <v>강남</v>
      </c>
      <c r="C170" s="62" t="s">
        <v>35</v>
      </c>
      <c r="D170" s="62">
        <v>24</v>
      </c>
      <c r="E170" s="62" t="str">
        <f t="shared" si="9"/>
        <v>구로구24</v>
      </c>
      <c r="F170" s="62" t="str">
        <f>IFERROR(IF(VLOOKUP($E170,#REF!,2,FALSE)="","",VLOOKUP($E170,#REF!,2,FALSE)),"")</f>
        <v/>
      </c>
      <c r="G170" s="62" t="s">
        <v>2664</v>
      </c>
      <c r="H170" s="62" t="s">
        <v>2533</v>
      </c>
      <c r="I170" s="62">
        <v>10</v>
      </c>
      <c r="J170" s="62">
        <v>45</v>
      </c>
      <c r="K170" s="62" t="s">
        <v>4778</v>
      </c>
      <c r="L170" s="62" t="s">
        <v>4825</v>
      </c>
      <c r="M170" s="62" t="str">
        <f>IFERROR(IF(VLOOKUP($E170,#REF!,17,FALSE)="","","완료"),"")</f>
        <v/>
      </c>
      <c r="N170" s="62"/>
      <c r="O170" s="62"/>
      <c r="P170" s="62">
        <v>0</v>
      </c>
      <c r="Q170" s="62" t="s">
        <v>4341</v>
      </c>
      <c r="R170" s="62"/>
      <c r="S170" s="53" t="s">
        <v>4842</v>
      </c>
      <c r="T170" s="125" t="s">
        <v>4519</v>
      </c>
    </row>
    <row r="171" spans="1:20" ht="27" customHeight="1">
      <c r="A171" s="61">
        <v>160</v>
      </c>
      <c r="B171" s="61" t="str">
        <f t="shared" si="10"/>
        <v>강남</v>
      </c>
      <c r="C171" s="62" t="s">
        <v>35</v>
      </c>
      <c r="D171" s="62">
        <v>25</v>
      </c>
      <c r="E171" s="62" t="str">
        <f t="shared" si="9"/>
        <v>구로구25</v>
      </c>
      <c r="F171" s="62" t="str">
        <f>IFERROR(IF(VLOOKUP($E171,#REF!,2,FALSE)="","",VLOOKUP($E171,#REF!,2,FALSE)),"")</f>
        <v/>
      </c>
      <c r="G171" s="62" t="s">
        <v>4950</v>
      </c>
      <c r="H171" s="62" t="s">
        <v>3449</v>
      </c>
      <c r="I171" s="62">
        <v>10</v>
      </c>
      <c r="J171" s="62">
        <v>45</v>
      </c>
      <c r="K171" s="62" t="s">
        <v>4778</v>
      </c>
      <c r="L171" s="62" t="s">
        <v>4349</v>
      </c>
      <c r="M171" s="62" t="str">
        <f>IFERROR(IF(VLOOKUP($E171,#REF!,17,FALSE)="","","완료"),"")</f>
        <v/>
      </c>
      <c r="N171" s="62"/>
      <c r="O171" s="62"/>
      <c r="P171" s="62" t="s">
        <v>1721</v>
      </c>
      <c r="Q171" s="62" t="s">
        <v>1721</v>
      </c>
      <c r="R171" s="62"/>
      <c r="S171" s="53" t="s">
        <v>4842</v>
      </c>
      <c r="T171" s="125" t="s">
        <v>4519</v>
      </c>
    </row>
    <row r="172" spans="1:20" ht="27" customHeight="1">
      <c r="A172" s="61">
        <v>161</v>
      </c>
      <c r="B172" s="61" t="str">
        <f t="shared" si="10"/>
        <v>강남</v>
      </c>
      <c r="C172" s="62" t="s">
        <v>35</v>
      </c>
      <c r="D172" s="62">
        <v>26</v>
      </c>
      <c r="E172" s="62" t="str">
        <f>CONCATENATE(C172,D172)</f>
        <v>구로구26</v>
      </c>
      <c r="F172" s="62" t="str">
        <f>IFERROR(IF(VLOOKUP($E172,#REF!,2,FALSE)="","",VLOOKUP($E172,#REF!,2,FALSE)),"")</f>
        <v/>
      </c>
      <c r="G172" s="62" t="s">
        <v>3659</v>
      </c>
      <c r="H172" s="62" t="s">
        <v>4758</v>
      </c>
      <c r="I172" s="62">
        <v>8</v>
      </c>
      <c r="J172" s="62">
        <v>45</v>
      </c>
      <c r="K172" s="62" t="s">
        <v>4778</v>
      </c>
      <c r="L172" s="62" t="s">
        <v>4825</v>
      </c>
      <c r="M172" s="62" t="str">
        <f>IFERROR(IF(VLOOKUP($E172,#REF!,17,FALSE)="","","완료"),"")</f>
        <v/>
      </c>
      <c r="N172" s="62"/>
      <c r="O172" s="62"/>
      <c r="P172" s="62"/>
      <c r="Q172" s="62"/>
      <c r="R172" s="62"/>
      <c r="S172" s="103" t="s">
        <v>3703</v>
      </c>
      <c r="T172" s="125" t="s">
        <v>4519</v>
      </c>
    </row>
    <row r="173" spans="1:20" ht="27" customHeight="1">
      <c r="A173" s="61">
        <v>162</v>
      </c>
      <c r="B173" s="61" t="str">
        <f t="shared" si="10"/>
        <v>강남</v>
      </c>
      <c r="C173" s="61" t="s">
        <v>34</v>
      </c>
      <c r="D173" s="62">
        <v>1</v>
      </c>
      <c r="E173" s="62" t="str">
        <f t="shared" si="9"/>
        <v>금천구1</v>
      </c>
      <c r="F173" s="62" t="str">
        <f>IFERROR(IF(VLOOKUP($E173,#REF!,2,FALSE)="","",VLOOKUP($E173,#REF!,2,FALSE)),"")</f>
        <v/>
      </c>
      <c r="G173" s="65" t="s">
        <v>4722</v>
      </c>
      <c r="H173" s="65" t="s">
        <v>3517</v>
      </c>
      <c r="I173" s="65">
        <v>10</v>
      </c>
      <c r="J173" s="65">
        <v>45</v>
      </c>
      <c r="K173" s="65" t="s">
        <v>4772</v>
      </c>
      <c r="L173" s="65" t="s">
        <v>4361</v>
      </c>
      <c r="M173" s="62" t="str">
        <f>IFERROR(IF(VLOOKUP($E173,#REF!,17,FALSE)="","","완료"),"")</f>
        <v/>
      </c>
      <c r="N173" s="65"/>
      <c r="O173" s="65" t="s">
        <v>4724</v>
      </c>
      <c r="P173" s="65" t="s">
        <v>1726</v>
      </c>
      <c r="Q173" s="65" t="s">
        <v>1720</v>
      </c>
      <c r="R173" s="65"/>
      <c r="S173" s="53" t="s">
        <v>4842</v>
      </c>
      <c r="T173" s="125" t="s">
        <v>4521</v>
      </c>
    </row>
    <row r="174" spans="1:20" ht="27" customHeight="1">
      <c r="A174" s="61">
        <v>163</v>
      </c>
      <c r="B174" s="61" t="str">
        <f t="shared" si="10"/>
        <v>강남</v>
      </c>
      <c r="C174" s="61" t="s">
        <v>34</v>
      </c>
      <c r="D174" s="62">
        <v>2</v>
      </c>
      <c r="E174" s="62" t="str">
        <f t="shared" si="9"/>
        <v>금천구2</v>
      </c>
      <c r="F174" s="62" t="str">
        <f>IFERROR(IF(VLOOKUP($E174,#REF!,2,FALSE)="","",VLOOKUP($E174,#REF!,2,FALSE)),"")</f>
        <v/>
      </c>
      <c r="G174" s="65" t="s">
        <v>4725</v>
      </c>
      <c r="H174" s="65" t="s">
        <v>3519</v>
      </c>
      <c r="I174" s="65">
        <v>10</v>
      </c>
      <c r="J174" s="65">
        <v>45</v>
      </c>
      <c r="K174" s="65" t="s">
        <v>4772</v>
      </c>
      <c r="L174" s="65" t="s">
        <v>4825</v>
      </c>
      <c r="M174" s="62" t="str">
        <f>IFERROR(IF(VLOOKUP($E174,#REF!,17,FALSE)="","","완료"),"")</f>
        <v/>
      </c>
      <c r="N174" s="65"/>
      <c r="O174" s="65" t="s">
        <v>4724</v>
      </c>
      <c r="P174" s="65">
        <v>0</v>
      </c>
      <c r="Q174" s="65" t="s">
        <v>4341</v>
      </c>
      <c r="R174" s="65"/>
      <c r="S174" s="53" t="s">
        <v>4842</v>
      </c>
      <c r="T174" s="125" t="s">
        <v>4521</v>
      </c>
    </row>
    <row r="175" spans="1:20" ht="27" customHeight="1">
      <c r="A175" s="61">
        <v>164</v>
      </c>
      <c r="B175" s="61" t="str">
        <f t="shared" si="10"/>
        <v>강남</v>
      </c>
      <c r="C175" s="61" t="s">
        <v>34</v>
      </c>
      <c r="D175" s="62">
        <v>3</v>
      </c>
      <c r="E175" s="62" t="str">
        <f t="shared" si="9"/>
        <v>금천구3</v>
      </c>
      <c r="F175" s="62" t="str">
        <f>IFERROR(IF(VLOOKUP($E175,#REF!,2,FALSE)="","",VLOOKUP($E175,#REF!,2,FALSE)),"")</f>
        <v/>
      </c>
      <c r="G175" s="62" t="s">
        <v>3151</v>
      </c>
      <c r="H175" s="62" t="s">
        <v>3073</v>
      </c>
      <c r="I175" s="62">
        <v>10</v>
      </c>
      <c r="J175" s="62">
        <v>45</v>
      </c>
      <c r="K175" s="62" t="s">
        <v>4772</v>
      </c>
      <c r="L175" s="62" t="s">
        <v>4361</v>
      </c>
      <c r="M175" s="62" t="str">
        <f>IFERROR(IF(VLOOKUP($E175,#REF!,17,FALSE)="","","완료"),"")</f>
        <v/>
      </c>
      <c r="N175" s="62"/>
      <c r="O175" s="62" t="s">
        <v>3043</v>
      </c>
      <c r="P175" s="62" t="s">
        <v>1726</v>
      </c>
      <c r="Q175" s="62" t="s">
        <v>1720</v>
      </c>
      <c r="R175" s="62"/>
      <c r="S175" s="53" t="s">
        <v>4842</v>
      </c>
      <c r="T175" s="125" t="s">
        <v>4521</v>
      </c>
    </row>
    <row r="176" spans="1:20" ht="27" customHeight="1">
      <c r="A176" s="61">
        <v>165</v>
      </c>
      <c r="B176" s="61" t="str">
        <f t="shared" si="10"/>
        <v>강남</v>
      </c>
      <c r="C176" s="61" t="s">
        <v>34</v>
      </c>
      <c r="D176" s="62">
        <v>4</v>
      </c>
      <c r="E176" s="62" t="str">
        <f t="shared" si="9"/>
        <v>금천구4</v>
      </c>
      <c r="F176" s="62" t="str">
        <f>IFERROR(IF(VLOOKUP($E176,#REF!,2,FALSE)="","",VLOOKUP($E176,#REF!,2,FALSE)),"")</f>
        <v/>
      </c>
      <c r="G176" s="62" t="s">
        <v>3430</v>
      </c>
      <c r="H176" s="62" t="s">
        <v>3421</v>
      </c>
      <c r="I176" s="62">
        <v>10</v>
      </c>
      <c r="J176" s="62">
        <v>45</v>
      </c>
      <c r="K176" s="62" t="s">
        <v>4772</v>
      </c>
      <c r="L176" s="62" t="s">
        <v>4825</v>
      </c>
      <c r="M176" s="62" t="str">
        <f>IFERROR(IF(VLOOKUP($E176,#REF!,17,FALSE)="","","완료"),"")</f>
        <v/>
      </c>
      <c r="N176" s="62"/>
      <c r="O176" s="62" t="s">
        <v>3523</v>
      </c>
      <c r="P176" s="62">
        <v>0</v>
      </c>
      <c r="Q176" s="62" t="s">
        <v>4341</v>
      </c>
      <c r="R176" s="62"/>
      <c r="S176" s="53" t="s">
        <v>4842</v>
      </c>
      <c r="T176" s="125" t="s">
        <v>4521</v>
      </c>
    </row>
    <row r="177" spans="1:20" ht="27" customHeight="1">
      <c r="A177" s="61">
        <v>166</v>
      </c>
      <c r="B177" s="61" t="str">
        <f t="shared" si="10"/>
        <v>강남</v>
      </c>
      <c r="C177" s="61" t="s">
        <v>34</v>
      </c>
      <c r="D177" s="62">
        <v>5</v>
      </c>
      <c r="E177" s="62" t="str">
        <f t="shared" si="9"/>
        <v>금천구5</v>
      </c>
      <c r="F177" s="62" t="str">
        <f>IFERROR(IF(VLOOKUP($E177,#REF!,2,FALSE)="","",VLOOKUP($E177,#REF!,2,FALSE)),"")</f>
        <v/>
      </c>
      <c r="G177" s="62" t="s">
        <v>4956</v>
      </c>
      <c r="H177" s="62" t="s">
        <v>4723</v>
      </c>
      <c r="I177" s="62">
        <v>10</v>
      </c>
      <c r="J177" s="62">
        <v>45</v>
      </c>
      <c r="K177" s="62" t="s">
        <v>4772</v>
      </c>
      <c r="L177" s="62" t="s">
        <v>4825</v>
      </c>
      <c r="M177" s="62" t="str">
        <f>IFERROR(IF(VLOOKUP($E177,#REF!,17,FALSE)="","","완료"),"")</f>
        <v/>
      </c>
      <c r="N177" s="62"/>
      <c r="O177" s="62" t="s">
        <v>3369</v>
      </c>
      <c r="P177" s="62">
        <v>0</v>
      </c>
      <c r="Q177" s="62" t="s">
        <v>4341</v>
      </c>
      <c r="R177" s="62"/>
      <c r="S177" s="53" t="s">
        <v>4842</v>
      </c>
      <c r="T177" s="125" t="s">
        <v>4521</v>
      </c>
    </row>
    <row r="178" spans="1:20" ht="27" customHeight="1">
      <c r="A178" s="61">
        <v>167</v>
      </c>
      <c r="B178" s="61" t="str">
        <f t="shared" si="10"/>
        <v>강남</v>
      </c>
      <c r="C178" s="61" t="s">
        <v>34</v>
      </c>
      <c r="D178" s="62">
        <v>6</v>
      </c>
      <c r="E178" s="62" t="str">
        <f t="shared" si="9"/>
        <v>금천구6</v>
      </c>
      <c r="F178" s="62" t="str">
        <f>IFERROR(IF(VLOOKUP($E178,#REF!,2,FALSE)="","",VLOOKUP($E178,#REF!,2,FALSE)),"")</f>
        <v/>
      </c>
      <c r="G178" s="62" t="s">
        <v>3141</v>
      </c>
      <c r="H178" s="62" t="s">
        <v>3067</v>
      </c>
      <c r="I178" s="62">
        <v>10</v>
      </c>
      <c r="J178" s="62">
        <v>45</v>
      </c>
      <c r="K178" s="62" t="s">
        <v>4772</v>
      </c>
      <c r="L178" s="62" t="s">
        <v>4822</v>
      </c>
      <c r="M178" s="62" t="str">
        <f>IFERROR(IF(VLOOKUP($E178,#REF!,17,FALSE)="","","완료"),"")</f>
        <v/>
      </c>
      <c r="N178" s="62"/>
      <c r="O178" s="62" t="s">
        <v>3057</v>
      </c>
      <c r="P178" s="62" t="s">
        <v>4374</v>
      </c>
      <c r="Q178" s="62" t="s">
        <v>3042</v>
      </c>
      <c r="R178" s="62"/>
      <c r="S178" s="53" t="s">
        <v>4842</v>
      </c>
      <c r="T178" s="125" t="s">
        <v>4521</v>
      </c>
    </row>
    <row r="179" spans="1:20" ht="27" customHeight="1">
      <c r="A179" s="61">
        <v>168</v>
      </c>
      <c r="B179" s="61" t="str">
        <f t="shared" si="10"/>
        <v>강남</v>
      </c>
      <c r="C179" s="61" t="s">
        <v>34</v>
      </c>
      <c r="D179" s="62">
        <v>7</v>
      </c>
      <c r="E179" s="62" t="str">
        <f t="shared" si="9"/>
        <v>금천구7</v>
      </c>
      <c r="F179" s="62" t="str">
        <f>IFERROR(IF(VLOOKUP($E179,#REF!,2,FALSE)="","",VLOOKUP($E179,#REF!,2,FALSE)),"")</f>
        <v/>
      </c>
      <c r="G179" s="66" t="s">
        <v>4958</v>
      </c>
      <c r="H179" s="66" t="s">
        <v>4874</v>
      </c>
      <c r="I179" s="66">
        <v>10</v>
      </c>
      <c r="J179" s="66">
        <v>90</v>
      </c>
      <c r="K179" s="66" t="s">
        <v>4772</v>
      </c>
      <c r="L179" s="66" t="s">
        <v>4822</v>
      </c>
      <c r="M179" s="62" t="str">
        <f>IFERROR(IF(VLOOKUP($E179,#REF!,17,FALSE)="","","완료"),"")</f>
        <v/>
      </c>
      <c r="N179" s="66"/>
      <c r="O179" s="66" t="s">
        <v>4726</v>
      </c>
      <c r="P179" s="66" t="s">
        <v>4374</v>
      </c>
      <c r="Q179" s="66" t="s">
        <v>1722</v>
      </c>
      <c r="R179" s="66"/>
      <c r="S179" s="53" t="s">
        <v>4842</v>
      </c>
      <c r="T179" s="125" t="s">
        <v>4507</v>
      </c>
    </row>
    <row r="180" spans="1:20" ht="27" customHeight="1">
      <c r="A180" s="61">
        <v>169</v>
      </c>
      <c r="B180" s="61" t="str">
        <f t="shared" si="10"/>
        <v>강남</v>
      </c>
      <c r="C180" s="61" t="s">
        <v>34</v>
      </c>
      <c r="D180" s="62">
        <v>8</v>
      </c>
      <c r="E180" s="62" t="str">
        <f t="shared" si="9"/>
        <v>금천구8</v>
      </c>
      <c r="F180" s="62" t="str">
        <f>IFERROR(IF(VLOOKUP($E180,#REF!,2,FALSE)="","",VLOOKUP($E180,#REF!,2,FALSE)),"")</f>
        <v/>
      </c>
      <c r="G180" s="66" t="s">
        <v>3154</v>
      </c>
      <c r="H180" s="66" t="s">
        <v>3062</v>
      </c>
      <c r="I180" s="66">
        <v>10</v>
      </c>
      <c r="J180" s="66">
        <v>45</v>
      </c>
      <c r="K180" s="66" t="s">
        <v>4772</v>
      </c>
      <c r="L180" s="66" t="s">
        <v>4361</v>
      </c>
      <c r="M180" s="62" t="str">
        <f>IFERROR(IF(VLOOKUP($E180,#REF!,17,FALSE)="","","완료"),"")</f>
        <v/>
      </c>
      <c r="N180" s="66"/>
      <c r="O180" s="66" t="s">
        <v>3044</v>
      </c>
      <c r="P180" s="66" t="s">
        <v>1726</v>
      </c>
      <c r="Q180" s="66" t="s">
        <v>1720</v>
      </c>
      <c r="R180" s="66"/>
      <c r="S180" s="53" t="s">
        <v>4842</v>
      </c>
      <c r="T180" s="125" t="s">
        <v>4507</v>
      </c>
    </row>
    <row r="181" spans="1:20" ht="27" customHeight="1">
      <c r="A181" s="61">
        <v>170</v>
      </c>
      <c r="B181" s="61" t="str">
        <f t="shared" si="10"/>
        <v>강남</v>
      </c>
      <c r="C181" s="61" t="s">
        <v>34</v>
      </c>
      <c r="D181" s="62">
        <v>9</v>
      </c>
      <c r="E181" s="62" t="str">
        <f t="shared" si="9"/>
        <v>금천구9</v>
      </c>
      <c r="F181" s="62" t="str">
        <f>IFERROR(IF(VLOOKUP($E181,#REF!,2,FALSE)="","",VLOOKUP($E181,#REF!,2,FALSE)),"")</f>
        <v/>
      </c>
      <c r="G181" s="66" t="s">
        <v>3155</v>
      </c>
      <c r="H181" s="66" t="s">
        <v>4957</v>
      </c>
      <c r="I181" s="66">
        <v>10</v>
      </c>
      <c r="J181" s="66">
        <v>45</v>
      </c>
      <c r="K181" s="66" t="s">
        <v>4772</v>
      </c>
      <c r="L181" s="66" t="s">
        <v>4822</v>
      </c>
      <c r="M181" s="62" t="str">
        <f>IFERROR(IF(VLOOKUP($E181,#REF!,17,FALSE)="","","완료"),"")</f>
        <v/>
      </c>
      <c r="N181" s="66"/>
      <c r="O181" s="66" t="s">
        <v>4959</v>
      </c>
      <c r="P181" s="66" t="s">
        <v>4363</v>
      </c>
      <c r="Q181" s="66" t="s">
        <v>3577</v>
      </c>
      <c r="R181" s="66"/>
      <c r="S181" s="53" t="s">
        <v>4842</v>
      </c>
      <c r="T181" s="125" t="s">
        <v>4507</v>
      </c>
    </row>
    <row r="182" spans="1:20" ht="27" customHeight="1">
      <c r="A182" s="61">
        <v>171</v>
      </c>
      <c r="B182" s="61" t="str">
        <f t="shared" si="10"/>
        <v>강남</v>
      </c>
      <c r="C182" s="61" t="s">
        <v>34</v>
      </c>
      <c r="D182" s="62">
        <v>10</v>
      </c>
      <c r="E182" s="62" t="str">
        <f t="shared" ref="E182:E279" si="11">CONCATENATE(C182,D182)</f>
        <v>금천구10</v>
      </c>
      <c r="F182" s="62" t="str">
        <f>IFERROR(IF(VLOOKUP($E182,#REF!,2,FALSE)="","",VLOOKUP($E182,#REF!,2,FALSE)),"")</f>
        <v/>
      </c>
      <c r="G182" s="61" t="s">
        <v>3771</v>
      </c>
      <c r="H182" s="61" t="s">
        <v>4964</v>
      </c>
      <c r="I182" s="61">
        <v>10</v>
      </c>
      <c r="J182" s="61">
        <v>45</v>
      </c>
      <c r="K182" s="61" t="s">
        <v>4772</v>
      </c>
      <c r="L182" s="61" t="s">
        <v>4822</v>
      </c>
      <c r="M182" s="62" t="str">
        <f>IFERROR(IF(VLOOKUP($E182,#REF!,17,FALSE)="","","완료"),"")</f>
        <v/>
      </c>
      <c r="N182" s="61"/>
      <c r="O182" s="61" t="s">
        <v>4960</v>
      </c>
      <c r="P182" s="61" t="s">
        <v>4374</v>
      </c>
      <c r="Q182" s="61" t="s">
        <v>1722</v>
      </c>
      <c r="R182" s="61"/>
      <c r="S182" s="53" t="s">
        <v>4842</v>
      </c>
      <c r="T182" s="125" t="s">
        <v>4507</v>
      </c>
    </row>
    <row r="183" spans="1:20" ht="27" customHeight="1">
      <c r="A183" s="61">
        <v>172</v>
      </c>
      <c r="B183" s="61" t="str">
        <f t="shared" si="10"/>
        <v>강남</v>
      </c>
      <c r="C183" s="61" t="s">
        <v>34</v>
      </c>
      <c r="D183" s="62">
        <v>11</v>
      </c>
      <c r="E183" s="62" t="str">
        <f t="shared" si="11"/>
        <v>금천구11</v>
      </c>
      <c r="F183" s="62" t="str">
        <f>IFERROR(IF(VLOOKUP($E183,#REF!,2,FALSE)="","",VLOOKUP($E183,#REF!,2,FALSE)),"")</f>
        <v/>
      </c>
      <c r="G183" s="61" t="s">
        <v>3747</v>
      </c>
      <c r="H183" s="61" t="s">
        <v>3511</v>
      </c>
      <c r="I183" s="61">
        <v>12</v>
      </c>
      <c r="J183" s="61">
        <v>45</v>
      </c>
      <c r="K183" s="61" t="s">
        <v>4772</v>
      </c>
      <c r="L183" s="61" t="s">
        <v>4361</v>
      </c>
      <c r="M183" s="62" t="str">
        <f>IFERROR(IF(VLOOKUP($E183,#REF!,17,FALSE)="","","완료"),"")</f>
        <v/>
      </c>
      <c r="N183" s="61"/>
      <c r="O183" s="61" t="s">
        <v>3435</v>
      </c>
      <c r="P183" s="61" t="s">
        <v>1726</v>
      </c>
      <c r="Q183" s="61" t="s">
        <v>1720</v>
      </c>
      <c r="R183" s="61"/>
      <c r="S183" s="53" t="s">
        <v>4842</v>
      </c>
      <c r="T183" s="125" t="s">
        <v>4507</v>
      </c>
    </row>
    <row r="184" spans="1:20" ht="27" customHeight="1">
      <c r="A184" s="61">
        <v>173</v>
      </c>
      <c r="B184" s="61" t="str">
        <f t="shared" si="10"/>
        <v>강남</v>
      </c>
      <c r="C184" s="61" t="s">
        <v>34</v>
      </c>
      <c r="D184" s="62">
        <v>12</v>
      </c>
      <c r="E184" s="62" t="str">
        <f t="shared" si="11"/>
        <v>금천구12</v>
      </c>
      <c r="F184" s="62" t="str">
        <f>IFERROR(IF(VLOOKUP($E184,#REF!,2,FALSE)="","",VLOOKUP($E184,#REF!,2,FALSE)),"")</f>
        <v/>
      </c>
      <c r="G184" s="61" t="s">
        <v>3156</v>
      </c>
      <c r="H184" s="61" t="s">
        <v>3077</v>
      </c>
      <c r="I184" s="61">
        <v>10</v>
      </c>
      <c r="J184" s="61">
        <v>45</v>
      </c>
      <c r="K184" s="61" t="s">
        <v>4772</v>
      </c>
      <c r="L184" s="61" t="s">
        <v>4822</v>
      </c>
      <c r="M184" s="62" t="str">
        <f>IFERROR(IF(VLOOKUP($E184,#REF!,17,FALSE)="","","완료"),"")</f>
        <v/>
      </c>
      <c r="N184" s="61"/>
      <c r="O184" s="61" t="s">
        <v>1699</v>
      </c>
      <c r="P184" s="61" t="s">
        <v>4363</v>
      </c>
      <c r="Q184" s="61" t="s">
        <v>3577</v>
      </c>
      <c r="R184" s="61"/>
      <c r="S184" s="53" t="s">
        <v>4842</v>
      </c>
      <c r="T184" s="125" t="s">
        <v>4507</v>
      </c>
    </row>
    <row r="185" spans="1:20" ht="27" customHeight="1">
      <c r="A185" s="61">
        <v>174</v>
      </c>
      <c r="B185" s="61" t="str">
        <f t="shared" si="10"/>
        <v>강남</v>
      </c>
      <c r="C185" s="61" t="s">
        <v>34</v>
      </c>
      <c r="D185" s="62">
        <v>13</v>
      </c>
      <c r="E185" s="62" t="str">
        <f t="shared" si="11"/>
        <v>금천구13</v>
      </c>
      <c r="F185" s="62" t="str">
        <f>IFERROR(IF(VLOOKUP($E185,#REF!,2,FALSE)="","",VLOOKUP($E185,#REF!,2,FALSE)),"")</f>
        <v/>
      </c>
      <c r="G185" s="61" t="s">
        <v>3772</v>
      </c>
      <c r="H185" s="61" t="s">
        <v>1712</v>
      </c>
      <c r="I185" s="61">
        <v>8</v>
      </c>
      <c r="J185" s="61">
        <v>45</v>
      </c>
      <c r="K185" s="61" t="s">
        <v>4772</v>
      </c>
      <c r="L185" s="61" t="s">
        <v>4825</v>
      </c>
      <c r="M185" s="62" t="str">
        <f>IFERROR(IF(VLOOKUP($E185,#REF!,17,FALSE)="","","완료"),"")</f>
        <v/>
      </c>
      <c r="N185" s="61"/>
      <c r="O185" s="61" t="s">
        <v>4727</v>
      </c>
      <c r="P185" s="61" t="s">
        <v>3376</v>
      </c>
      <c r="Q185" s="61" t="s">
        <v>3376</v>
      </c>
      <c r="R185" s="61"/>
      <c r="S185" s="53" t="s">
        <v>4842</v>
      </c>
      <c r="T185" s="125" t="s">
        <v>4507</v>
      </c>
    </row>
    <row r="186" spans="1:20" ht="27" customHeight="1">
      <c r="A186" s="61">
        <v>175</v>
      </c>
      <c r="B186" s="61" t="str">
        <f t="shared" si="10"/>
        <v>강남</v>
      </c>
      <c r="C186" s="61" t="s">
        <v>34</v>
      </c>
      <c r="D186" s="62">
        <v>14</v>
      </c>
      <c r="E186" s="62" t="str">
        <f t="shared" si="11"/>
        <v>금천구14</v>
      </c>
      <c r="F186" s="62" t="str">
        <f>IFERROR(IF(VLOOKUP($E186,#REF!,2,FALSE)="","",VLOOKUP($E186,#REF!,2,FALSE)),"")</f>
        <v/>
      </c>
      <c r="G186" s="61" t="s">
        <v>2538</v>
      </c>
      <c r="H186" s="61" t="s">
        <v>2808</v>
      </c>
      <c r="I186" s="61">
        <v>10</v>
      </c>
      <c r="J186" s="61">
        <v>45</v>
      </c>
      <c r="K186" s="61" t="s">
        <v>4772</v>
      </c>
      <c r="L186" s="61" t="s">
        <v>4825</v>
      </c>
      <c r="M186" s="62" t="str">
        <f>IFERROR(IF(VLOOKUP($E186,#REF!,17,FALSE)="","","완료"),"")</f>
        <v/>
      </c>
      <c r="N186" s="61"/>
      <c r="O186" s="61" t="s">
        <v>3443</v>
      </c>
      <c r="P186" s="61" t="s">
        <v>4715</v>
      </c>
      <c r="Q186" s="61" t="s">
        <v>1720</v>
      </c>
      <c r="R186" s="61"/>
      <c r="S186" s="53" t="s">
        <v>4842</v>
      </c>
      <c r="T186" s="125" t="s">
        <v>4507</v>
      </c>
    </row>
    <row r="187" spans="1:20" ht="27" customHeight="1">
      <c r="A187" s="61">
        <v>176</v>
      </c>
      <c r="B187" s="61" t="str">
        <f t="shared" si="10"/>
        <v>강남</v>
      </c>
      <c r="C187" s="61" t="s">
        <v>34</v>
      </c>
      <c r="D187" s="62">
        <v>15</v>
      </c>
      <c r="E187" s="62" t="str">
        <f t="shared" si="11"/>
        <v>금천구15</v>
      </c>
      <c r="F187" s="62" t="str">
        <f>IFERROR(IF(VLOOKUP($E187,#REF!,2,FALSE)="","",VLOOKUP($E187,#REF!,2,FALSE)),"")</f>
        <v/>
      </c>
      <c r="G187" s="61" t="s">
        <v>4965</v>
      </c>
      <c r="H187" s="61" t="s">
        <v>4967</v>
      </c>
      <c r="I187" s="61">
        <v>10</v>
      </c>
      <c r="J187" s="61">
        <v>45</v>
      </c>
      <c r="K187" s="61" t="s">
        <v>4772</v>
      </c>
      <c r="L187" s="61" t="s">
        <v>4349</v>
      </c>
      <c r="M187" s="62" t="str">
        <f>IFERROR(IF(VLOOKUP($E187,#REF!,17,FALSE)="","","완료"),"")</f>
        <v/>
      </c>
      <c r="N187" s="61"/>
      <c r="O187" s="61" t="s">
        <v>3443</v>
      </c>
      <c r="P187" s="61" t="s">
        <v>3069</v>
      </c>
      <c r="Q187" s="61" t="s">
        <v>3069</v>
      </c>
      <c r="R187" s="61"/>
      <c r="S187" s="53" t="s">
        <v>4842</v>
      </c>
      <c r="T187" s="125" t="s">
        <v>4507</v>
      </c>
    </row>
    <row r="188" spans="1:20" ht="27" customHeight="1">
      <c r="A188" s="61">
        <v>177</v>
      </c>
      <c r="B188" s="61" t="str">
        <f t="shared" si="10"/>
        <v>강남</v>
      </c>
      <c r="C188" s="61" t="s">
        <v>34</v>
      </c>
      <c r="D188" s="62">
        <v>16</v>
      </c>
      <c r="E188" s="62" t="str">
        <f t="shared" si="11"/>
        <v>금천구16</v>
      </c>
      <c r="F188" s="62" t="str">
        <f>IFERROR(IF(VLOOKUP($E188,#REF!,2,FALSE)="","",VLOOKUP($E188,#REF!,2,FALSE)),"")</f>
        <v/>
      </c>
      <c r="G188" s="61" t="s">
        <v>4961</v>
      </c>
      <c r="H188" s="61" t="s">
        <v>3560</v>
      </c>
      <c r="I188" s="61">
        <v>10</v>
      </c>
      <c r="J188" s="61">
        <v>45</v>
      </c>
      <c r="K188" s="61" t="s">
        <v>4772</v>
      </c>
      <c r="L188" s="61" t="s">
        <v>4349</v>
      </c>
      <c r="M188" s="62" t="str">
        <f>IFERROR(IF(VLOOKUP($E188,#REF!,17,FALSE)="","","완료"),"")</f>
        <v/>
      </c>
      <c r="N188" s="61"/>
      <c r="O188" s="61" t="s">
        <v>3443</v>
      </c>
      <c r="P188" s="61" t="s">
        <v>3069</v>
      </c>
      <c r="Q188" s="61" t="s">
        <v>3069</v>
      </c>
      <c r="R188" s="61"/>
      <c r="S188" s="53" t="s">
        <v>4842</v>
      </c>
      <c r="T188" s="125" t="s">
        <v>4507</v>
      </c>
    </row>
    <row r="189" spans="1:20" ht="27" customHeight="1">
      <c r="A189" s="61">
        <v>178</v>
      </c>
      <c r="B189" s="61" t="str">
        <f t="shared" si="10"/>
        <v>강남</v>
      </c>
      <c r="C189" s="61" t="s">
        <v>34</v>
      </c>
      <c r="D189" s="62">
        <v>17</v>
      </c>
      <c r="E189" s="62" t="str">
        <f t="shared" si="11"/>
        <v>금천구17</v>
      </c>
      <c r="F189" s="62" t="str">
        <f>IFERROR(IF(VLOOKUP($E189,#REF!,2,FALSE)="","",VLOOKUP($E189,#REF!,2,FALSE)),"")</f>
        <v/>
      </c>
      <c r="G189" s="61" t="s">
        <v>4969</v>
      </c>
      <c r="H189" s="61" t="s">
        <v>3563</v>
      </c>
      <c r="I189" s="61">
        <v>10</v>
      </c>
      <c r="J189" s="61">
        <v>45</v>
      </c>
      <c r="K189" s="61" t="s">
        <v>4772</v>
      </c>
      <c r="L189" s="61" t="s">
        <v>4349</v>
      </c>
      <c r="M189" s="62" t="str">
        <f>IFERROR(IF(VLOOKUP($E189,#REF!,17,FALSE)="","","완료"),"")</f>
        <v/>
      </c>
      <c r="N189" s="61"/>
      <c r="O189" s="61" t="s">
        <v>3443</v>
      </c>
      <c r="P189" s="61" t="s">
        <v>3069</v>
      </c>
      <c r="Q189" s="61" t="s">
        <v>3069</v>
      </c>
      <c r="R189" s="61"/>
      <c r="S189" s="53" t="s">
        <v>4842</v>
      </c>
      <c r="T189" s="125" t="s">
        <v>4507</v>
      </c>
    </row>
    <row r="190" spans="1:20" ht="27" customHeight="1">
      <c r="A190" s="61">
        <v>179</v>
      </c>
      <c r="B190" s="61" t="str">
        <f t="shared" si="10"/>
        <v>강남</v>
      </c>
      <c r="C190" s="61" t="s">
        <v>34</v>
      </c>
      <c r="D190" s="62">
        <v>18</v>
      </c>
      <c r="E190" s="62" t="str">
        <f t="shared" si="11"/>
        <v>금천구18</v>
      </c>
      <c r="F190" s="62" t="str">
        <f>IFERROR(IF(VLOOKUP($E190,#REF!,2,FALSE)="","",VLOOKUP($E190,#REF!,2,FALSE)),"")</f>
        <v/>
      </c>
      <c r="G190" s="61" t="s">
        <v>4962</v>
      </c>
      <c r="H190" s="61" t="s">
        <v>3558</v>
      </c>
      <c r="I190" s="61">
        <v>10</v>
      </c>
      <c r="J190" s="61">
        <v>45</v>
      </c>
      <c r="K190" s="61" t="s">
        <v>4772</v>
      </c>
      <c r="L190" s="61" t="s">
        <v>4349</v>
      </c>
      <c r="M190" s="62" t="str">
        <f>IFERROR(IF(VLOOKUP($E190,#REF!,17,FALSE)="","","완료"),"")</f>
        <v/>
      </c>
      <c r="N190" s="61"/>
      <c r="O190" s="61" t="s">
        <v>3443</v>
      </c>
      <c r="P190" s="61" t="s">
        <v>3071</v>
      </c>
      <c r="Q190" s="61" t="s">
        <v>3071</v>
      </c>
      <c r="R190" s="61"/>
      <c r="S190" s="53" t="s">
        <v>4842</v>
      </c>
      <c r="T190" s="125" t="s">
        <v>4507</v>
      </c>
    </row>
    <row r="191" spans="1:20" ht="27" customHeight="1">
      <c r="A191" s="61">
        <v>180</v>
      </c>
      <c r="B191" s="61" t="str">
        <f t="shared" si="10"/>
        <v>강남</v>
      </c>
      <c r="C191" s="61" t="s">
        <v>34</v>
      </c>
      <c r="D191" s="62">
        <v>19</v>
      </c>
      <c r="E191" s="62" t="str">
        <f t="shared" si="11"/>
        <v>금천구19</v>
      </c>
      <c r="F191" s="62" t="str">
        <f>IFERROR(IF(VLOOKUP($E191,#REF!,2,FALSE)="","",VLOOKUP($E191,#REF!,2,FALSE)),"")</f>
        <v/>
      </c>
      <c r="G191" s="61" t="s">
        <v>4970</v>
      </c>
      <c r="H191" s="61" t="s">
        <v>4963</v>
      </c>
      <c r="I191" s="61">
        <v>10</v>
      </c>
      <c r="J191" s="61">
        <v>45</v>
      </c>
      <c r="K191" s="61" t="s">
        <v>4772</v>
      </c>
      <c r="L191" s="61" t="s">
        <v>4822</v>
      </c>
      <c r="M191" s="62" t="str">
        <f>IFERROR(IF(VLOOKUP($E191,#REF!,17,FALSE)="","","완료"),"")</f>
        <v/>
      </c>
      <c r="N191" s="61"/>
      <c r="O191" s="61" t="s">
        <v>3443</v>
      </c>
      <c r="P191" s="61" t="s">
        <v>4379</v>
      </c>
      <c r="Q191" s="61" t="s">
        <v>3576</v>
      </c>
      <c r="R191" s="61"/>
      <c r="S191" s="53" t="s">
        <v>4842</v>
      </c>
      <c r="T191" s="125" t="s">
        <v>4507</v>
      </c>
    </row>
    <row r="192" spans="1:20" ht="27" customHeight="1">
      <c r="A192" s="61">
        <v>181</v>
      </c>
      <c r="B192" s="61" t="str">
        <f t="shared" si="10"/>
        <v>강남</v>
      </c>
      <c r="C192" s="61" t="s">
        <v>34</v>
      </c>
      <c r="D192" s="62">
        <v>20</v>
      </c>
      <c r="E192" s="62" t="str">
        <f t="shared" si="11"/>
        <v>금천구20</v>
      </c>
      <c r="F192" s="62" t="str">
        <f>IFERROR(IF(VLOOKUP($E192,#REF!,2,FALSE)="","",VLOOKUP($E192,#REF!,2,FALSE)),"")</f>
        <v/>
      </c>
      <c r="G192" s="61" t="s">
        <v>4966</v>
      </c>
      <c r="H192" s="61" t="s">
        <v>4968</v>
      </c>
      <c r="I192" s="61">
        <v>10</v>
      </c>
      <c r="J192" s="61">
        <v>45</v>
      </c>
      <c r="K192" s="61" t="s">
        <v>4772</v>
      </c>
      <c r="L192" s="61" t="s">
        <v>4822</v>
      </c>
      <c r="M192" s="62" t="str">
        <f>IFERROR(IF(VLOOKUP($E192,#REF!,17,FALSE)="","","완료"),"")</f>
        <v/>
      </c>
      <c r="N192" s="61"/>
      <c r="O192" s="61" t="s">
        <v>3443</v>
      </c>
      <c r="P192" s="61" t="s">
        <v>4379</v>
      </c>
      <c r="Q192" s="61" t="s">
        <v>4713</v>
      </c>
      <c r="R192" s="61"/>
      <c r="S192" s="53" t="s">
        <v>4842</v>
      </c>
      <c r="T192" s="125" t="s">
        <v>4507</v>
      </c>
    </row>
    <row r="193" spans="1:20" ht="27" customHeight="1">
      <c r="A193" s="61">
        <v>182</v>
      </c>
      <c r="B193" s="61" t="str">
        <f t="shared" si="10"/>
        <v>강남</v>
      </c>
      <c r="C193" s="61" t="s">
        <v>34</v>
      </c>
      <c r="D193" s="62">
        <v>21</v>
      </c>
      <c r="E193" s="62" t="str">
        <f t="shared" si="11"/>
        <v>금천구21</v>
      </c>
      <c r="F193" s="62" t="str">
        <f>IFERROR(IF(VLOOKUP($E193,#REF!,2,FALSE)="","",VLOOKUP($E193,#REF!,2,FALSE)),"")</f>
        <v/>
      </c>
      <c r="G193" s="61" t="s">
        <v>3164</v>
      </c>
      <c r="H193" s="61" t="s">
        <v>3562</v>
      </c>
      <c r="I193" s="61">
        <v>10</v>
      </c>
      <c r="J193" s="61">
        <v>45</v>
      </c>
      <c r="K193" s="61" t="s">
        <v>4772</v>
      </c>
      <c r="L193" s="61" t="s">
        <v>4822</v>
      </c>
      <c r="M193" s="62" t="str">
        <f>IFERROR(IF(VLOOKUP($E193,#REF!,17,FALSE)="","","완료"),"")</f>
        <v/>
      </c>
      <c r="N193" s="61"/>
      <c r="O193" s="61" t="s">
        <v>3443</v>
      </c>
      <c r="P193" s="61" t="s">
        <v>3382</v>
      </c>
      <c r="Q193" s="61" t="s">
        <v>3382</v>
      </c>
      <c r="R193" s="61"/>
      <c r="S193" s="53" t="s">
        <v>4842</v>
      </c>
      <c r="T193" s="125" t="s">
        <v>4507</v>
      </c>
    </row>
    <row r="194" spans="1:20" ht="27" customHeight="1">
      <c r="A194" s="61">
        <v>183</v>
      </c>
      <c r="B194" s="61" t="str">
        <f t="shared" si="10"/>
        <v>강남</v>
      </c>
      <c r="C194" s="61" t="s">
        <v>34</v>
      </c>
      <c r="D194" s="62">
        <v>22</v>
      </c>
      <c r="E194" s="62" t="str">
        <f t="shared" si="11"/>
        <v>금천구22</v>
      </c>
      <c r="F194" s="62" t="str">
        <f>IFERROR(IF(VLOOKUP($E194,#REF!,2,FALSE)="","",VLOOKUP($E194,#REF!,2,FALSE)),"")</f>
        <v/>
      </c>
      <c r="G194" s="61" t="s">
        <v>3143</v>
      </c>
      <c r="H194" s="61" t="s">
        <v>4972</v>
      </c>
      <c r="I194" s="61">
        <v>10</v>
      </c>
      <c r="J194" s="61">
        <v>45</v>
      </c>
      <c r="K194" s="61" t="s">
        <v>4772</v>
      </c>
      <c r="L194" s="61" t="s">
        <v>4825</v>
      </c>
      <c r="M194" s="62" t="str">
        <f>IFERROR(IF(VLOOKUP($E194,#REF!,17,FALSE)="","","완료"),"")</f>
        <v/>
      </c>
      <c r="N194" s="61"/>
      <c r="O194" s="61" t="s">
        <v>3422</v>
      </c>
      <c r="P194" s="61" t="s">
        <v>4715</v>
      </c>
      <c r="Q194" s="61" t="s">
        <v>3692</v>
      </c>
      <c r="R194" s="61"/>
      <c r="S194" s="53" t="s">
        <v>4842</v>
      </c>
      <c r="T194" s="125" t="s">
        <v>4507</v>
      </c>
    </row>
    <row r="195" spans="1:20" ht="27" customHeight="1">
      <c r="A195" s="61">
        <v>184</v>
      </c>
      <c r="B195" s="61" t="str">
        <f t="shared" si="10"/>
        <v>강남</v>
      </c>
      <c r="C195" s="61" t="s">
        <v>34</v>
      </c>
      <c r="D195" s="62">
        <v>23</v>
      </c>
      <c r="E195" s="62" t="str">
        <f t="shared" si="11"/>
        <v>금천구23</v>
      </c>
      <c r="F195" s="62" t="str">
        <f>IFERROR(IF(VLOOKUP($E195,#REF!,2,FALSE)="","",VLOOKUP($E195,#REF!,2,FALSE)),"")</f>
        <v/>
      </c>
      <c r="G195" s="61" t="s">
        <v>3908</v>
      </c>
      <c r="H195" s="61" t="s">
        <v>3252</v>
      </c>
      <c r="I195" s="61">
        <v>10</v>
      </c>
      <c r="J195" s="61">
        <v>45</v>
      </c>
      <c r="K195" s="61" t="s">
        <v>4772</v>
      </c>
      <c r="L195" s="61" t="s">
        <v>4822</v>
      </c>
      <c r="M195" s="62" t="str">
        <f>IFERROR(IF(VLOOKUP($E195,#REF!,17,FALSE)="","","완료"),"")</f>
        <v/>
      </c>
      <c r="N195" s="61"/>
      <c r="O195" s="61" t="s">
        <v>3048</v>
      </c>
      <c r="P195" s="61" t="s">
        <v>3382</v>
      </c>
      <c r="Q195" s="61" t="s">
        <v>3382</v>
      </c>
      <c r="R195" s="61"/>
      <c r="S195" s="53" t="s">
        <v>4842</v>
      </c>
      <c r="T195" s="125" t="s">
        <v>4509</v>
      </c>
    </row>
    <row r="196" spans="1:20" ht="27" customHeight="1">
      <c r="A196" s="61">
        <v>185</v>
      </c>
      <c r="B196" s="61" t="str">
        <f t="shared" si="10"/>
        <v>강남</v>
      </c>
      <c r="C196" s="61" t="s">
        <v>34</v>
      </c>
      <c r="D196" s="62">
        <v>24</v>
      </c>
      <c r="E196" s="62" t="str">
        <f t="shared" si="11"/>
        <v>금천구24</v>
      </c>
      <c r="F196" s="62" t="str">
        <f>IFERROR(IF(VLOOKUP($E196,#REF!,2,FALSE)="","",VLOOKUP($E196,#REF!,2,FALSE)),"")</f>
        <v/>
      </c>
      <c r="G196" s="61" t="s">
        <v>5183</v>
      </c>
      <c r="H196" s="61" t="s">
        <v>3074</v>
      </c>
      <c r="I196" s="61">
        <v>10</v>
      </c>
      <c r="J196" s="61">
        <v>45</v>
      </c>
      <c r="K196" s="61" t="s">
        <v>4772</v>
      </c>
      <c r="L196" s="61" t="s">
        <v>4822</v>
      </c>
      <c r="M196" s="62" t="str">
        <f>IFERROR(IF(VLOOKUP($E196,#REF!,17,FALSE)="","","완료"),"")</f>
        <v/>
      </c>
      <c r="N196" s="61"/>
      <c r="O196" s="61"/>
      <c r="P196" s="61" t="s">
        <v>3082</v>
      </c>
      <c r="Q196" s="61" t="s">
        <v>3082</v>
      </c>
      <c r="R196" s="61"/>
      <c r="S196" s="53" t="s">
        <v>4842</v>
      </c>
      <c r="T196" s="125" t="s">
        <v>4509</v>
      </c>
    </row>
    <row r="197" spans="1:20" ht="27" customHeight="1">
      <c r="A197" s="61">
        <v>186</v>
      </c>
      <c r="B197" s="61" t="str">
        <f t="shared" si="10"/>
        <v>강남</v>
      </c>
      <c r="C197" s="61" t="s">
        <v>34</v>
      </c>
      <c r="D197" s="62">
        <v>25</v>
      </c>
      <c r="E197" s="62" t="str">
        <f t="shared" si="11"/>
        <v>금천구25</v>
      </c>
      <c r="F197" s="62" t="str">
        <f>IFERROR(IF(VLOOKUP($E197,#REF!,2,FALSE)="","",VLOOKUP($E197,#REF!,2,FALSE)),"")</f>
        <v/>
      </c>
      <c r="G197" s="61" t="s">
        <v>2363</v>
      </c>
      <c r="H197" s="61" t="s">
        <v>2809</v>
      </c>
      <c r="I197" s="61">
        <v>10</v>
      </c>
      <c r="J197" s="61">
        <v>45</v>
      </c>
      <c r="K197" s="61" t="s">
        <v>4772</v>
      </c>
      <c r="L197" s="61" t="s">
        <v>4825</v>
      </c>
      <c r="M197" s="62" t="str">
        <f>IFERROR(IF(VLOOKUP($E197,#REF!,17,FALSE)="","","완료"),"")</f>
        <v/>
      </c>
      <c r="N197" s="61"/>
      <c r="O197" s="61" t="s">
        <v>3247</v>
      </c>
      <c r="P197" s="61">
        <v>0</v>
      </c>
      <c r="Q197" s="61" t="s">
        <v>4341</v>
      </c>
      <c r="R197" s="61"/>
      <c r="S197" s="53" t="s">
        <v>4842</v>
      </c>
      <c r="T197" s="125" t="s">
        <v>4522</v>
      </c>
    </row>
    <row r="198" spans="1:20" ht="27" customHeight="1">
      <c r="A198" s="61">
        <v>187</v>
      </c>
      <c r="B198" s="61" t="str">
        <f t="shared" si="10"/>
        <v>강남</v>
      </c>
      <c r="C198" s="61" t="s">
        <v>34</v>
      </c>
      <c r="D198" s="62">
        <v>26</v>
      </c>
      <c r="E198" s="62" t="str">
        <f t="shared" si="11"/>
        <v>금천구26</v>
      </c>
      <c r="F198" s="62" t="str">
        <f>IFERROR(IF(VLOOKUP($E198,#REF!,2,FALSE)="","",VLOOKUP($E198,#REF!,2,FALSE)),"")</f>
        <v/>
      </c>
      <c r="G198" s="61" t="s">
        <v>3490</v>
      </c>
      <c r="H198" s="61" t="s">
        <v>1702</v>
      </c>
      <c r="I198" s="61">
        <v>10</v>
      </c>
      <c r="J198" s="61">
        <v>45</v>
      </c>
      <c r="K198" s="61" t="s">
        <v>4772</v>
      </c>
      <c r="L198" s="61" t="s">
        <v>4822</v>
      </c>
      <c r="M198" s="62" t="str">
        <f>IFERROR(IF(VLOOKUP($E198,#REF!,17,FALSE)="","","완료"),"")</f>
        <v/>
      </c>
      <c r="N198" s="61"/>
      <c r="O198" s="61" t="s">
        <v>3064</v>
      </c>
      <c r="P198" s="61" t="s">
        <v>3055</v>
      </c>
      <c r="Q198" s="61" t="s">
        <v>3055</v>
      </c>
      <c r="R198" s="61"/>
      <c r="S198" s="53" t="s">
        <v>4842</v>
      </c>
      <c r="T198" s="125" t="s">
        <v>4522</v>
      </c>
    </row>
    <row r="199" spans="1:20" ht="27" customHeight="1">
      <c r="A199" s="61">
        <v>188</v>
      </c>
      <c r="B199" s="61" t="str">
        <f t="shared" si="10"/>
        <v>강남</v>
      </c>
      <c r="C199" s="61" t="s">
        <v>34</v>
      </c>
      <c r="D199" s="62">
        <v>27</v>
      </c>
      <c r="E199" s="62" t="str">
        <f t="shared" si="11"/>
        <v>금천구27</v>
      </c>
      <c r="F199" s="62" t="str">
        <f>IFERROR(IF(VLOOKUP($E199,#REF!,2,FALSE)="","",VLOOKUP($E199,#REF!,2,FALSE)),"")</f>
        <v/>
      </c>
      <c r="G199" s="61" t="s">
        <v>3244</v>
      </c>
      <c r="H199" s="61" t="s">
        <v>3081</v>
      </c>
      <c r="I199" s="61">
        <v>10</v>
      </c>
      <c r="J199" s="61">
        <v>45</v>
      </c>
      <c r="K199" s="61" t="s">
        <v>4772</v>
      </c>
      <c r="L199" s="61" t="s">
        <v>4822</v>
      </c>
      <c r="M199" s="62" t="str">
        <f>IFERROR(IF(VLOOKUP($E199,#REF!,17,FALSE)="","","완료"),"")</f>
        <v/>
      </c>
      <c r="N199" s="61"/>
      <c r="O199" s="61" t="s">
        <v>3058</v>
      </c>
      <c r="P199" s="61" t="s">
        <v>3383</v>
      </c>
      <c r="Q199" s="61" t="s">
        <v>3383</v>
      </c>
      <c r="R199" s="61"/>
      <c r="S199" s="53" t="s">
        <v>4842</v>
      </c>
      <c r="T199" s="125" t="s">
        <v>4522</v>
      </c>
    </row>
    <row r="200" spans="1:20" ht="27" customHeight="1">
      <c r="A200" s="61">
        <v>189</v>
      </c>
      <c r="B200" s="61" t="str">
        <f t="shared" si="10"/>
        <v>강남</v>
      </c>
      <c r="C200" s="61" t="s">
        <v>34</v>
      </c>
      <c r="D200" s="62">
        <v>28</v>
      </c>
      <c r="E200" s="62" t="str">
        <f t="shared" si="11"/>
        <v>금천구28</v>
      </c>
      <c r="F200" s="62" t="str">
        <f>IFERROR(IF(VLOOKUP($E200,#REF!,2,FALSE)="","",VLOOKUP($E200,#REF!,2,FALSE)),"")</f>
        <v/>
      </c>
      <c r="G200" s="61" t="s">
        <v>2212</v>
      </c>
      <c r="H200" s="61" t="s">
        <v>2810</v>
      </c>
      <c r="I200" s="61">
        <v>10</v>
      </c>
      <c r="J200" s="61">
        <v>45</v>
      </c>
      <c r="K200" s="61" t="s">
        <v>4772</v>
      </c>
      <c r="L200" s="61" t="s">
        <v>4825</v>
      </c>
      <c r="M200" s="62" t="str">
        <f>IFERROR(IF(VLOOKUP($E200,#REF!,17,FALSE)="","","완료"),"")</f>
        <v/>
      </c>
      <c r="N200" s="61"/>
      <c r="O200" s="61" t="s">
        <v>5192</v>
      </c>
      <c r="P200" s="61">
        <v>0</v>
      </c>
      <c r="Q200" s="61" t="s">
        <v>4341</v>
      </c>
      <c r="R200" s="61"/>
      <c r="S200" s="53" t="s">
        <v>4842</v>
      </c>
      <c r="T200" s="125" t="s">
        <v>4522</v>
      </c>
    </row>
    <row r="201" spans="1:20" ht="27" customHeight="1">
      <c r="A201" s="61">
        <v>190</v>
      </c>
      <c r="B201" s="61" t="str">
        <f t="shared" si="10"/>
        <v>강남</v>
      </c>
      <c r="C201" s="61" t="s">
        <v>34</v>
      </c>
      <c r="D201" s="62">
        <v>29</v>
      </c>
      <c r="E201" s="62" t="str">
        <f t="shared" si="11"/>
        <v>금천구29</v>
      </c>
      <c r="F201" s="62" t="str">
        <f>IFERROR(IF(VLOOKUP($E201,#REF!,2,FALSE)="","",VLOOKUP($E201,#REF!,2,FALSE)),"")</f>
        <v/>
      </c>
      <c r="G201" s="61" t="s">
        <v>3483</v>
      </c>
      <c r="H201" s="61" t="s">
        <v>3496</v>
      </c>
      <c r="I201" s="61">
        <v>10</v>
      </c>
      <c r="J201" s="61">
        <v>45</v>
      </c>
      <c r="K201" s="61" t="s">
        <v>4772</v>
      </c>
      <c r="L201" s="61" t="s">
        <v>4825</v>
      </c>
      <c r="M201" s="62" t="str">
        <f>IFERROR(IF(VLOOKUP($E201,#REF!,17,FALSE)="","","완료"),"")</f>
        <v/>
      </c>
      <c r="N201" s="61"/>
      <c r="O201" s="61" t="s">
        <v>1708</v>
      </c>
      <c r="P201" s="61">
        <v>0</v>
      </c>
      <c r="Q201" s="61" t="s">
        <v>4341</v>
      </c>
      <c r="R201" s="61"/>
      <c r="S201" s="53" t="s">
        <v>4842</v>
      </c>
      <c r="T201" s="125" t="s">
        <v>4522</v>
      </c>
    </row>
    <row r="202" spans="1:20" ht="27" customHeight="1">
      <c r="A202" s="61">
        <v>191</v>
      </c>
      <c r="B202" s="61" t="str">
        <f t="shared" si="10"/>
        <v>강남</v>
      </c>
      <c r="C202" s="61" t="s">
        <v>34</v>
      </c>
      <c r="D202" s="62">
        <v>30</v>
      </c>
      <c r="E202" s="62" t="str">
        <f t="shared" si="11"/>
        <v>금천구30</v>
      </c>
      <c r="F202" s="62" t="str">
        <f>IFERROR(IF(VLOOKUP($E202,#REF!,2,FALSE)="","",VLOOKUP($E202,#REF!,2,FALSE)),"")</f>
        <v/>
      </c>
      <c r="G202" s="61" t="s">
        <v>4737</v>
      </c>
      <c r="H202" s="61" t="s">
        <v>3488</v>
      </c>
      <c r="I202" s="61">
        <v>10</v>
      </c>
      <c r="J202" s="61">
        <v>45</v>
      </c>
      <c r="K202" s="61" t="s">
        <v>4772</v>
      </c>
      <c r="L202" s="61" t="s">
        <v>4825</v>
      </c>
      <c r="M202" s="62" t="str">
        <f>IFERROR(IF(VLOOKUP($E202,#REF!,17,FALSE)="","","완료"),"")</f>
        <v/>
      </c>
      <c r="N202" s="61"/>
      <c r="O202" s="61" t="s">
        <v>1708</v>
      </c>
      <c r="P202" s="61" t="s">
        <v>4715</v>
      </c>
      <c r="Q202" s="61" t="s">
        <v>3692</v>
      </c>
      <c r="R202" s="61"/>
      <c r="S202" s="53" t="s">
        <v>4842</v>
      </c>
      <c r="T202" s="125" t="s">
        <v>4522</v>
      </c>
    </row>
    <row r="203" spans="1:20" ht="27" customHeight="1">
      <c r="A203" s="61">
        <v>192</v>
      </c>
      <c r="B203" s="61" t="str">
        <f t="shared" si="10"/>
        <v>강남</v>
      </c>
      <c r="C203" s="61" t="s">
        <v>34</v>
      </c>
      <c r="D203" s="62">
        <v>31</v>
      </c>
      <c r="E203" s="62" t="str">
        <f t="shared" si="11"/>
        <v>금천구31</v>
      </c>
      <c r="F203" s="62" t="str">
        <f>IFERROR(IF(VLOOKUP($E203,#REF!,2,FALSE)="","",VLOOKUP($E203,#REF!,2,FALSE)),"")</f>
        <v/>
      </c>
      <c r="G203" s="61" t="s">
        <v>3484</v>
      </c>
      <c r="H203" s="61" t="s">
        <v>1706</v>
      </c>
      <c r="I203" s="61">
        <v>10</v>
      </c>
      <c r="J203" s="61">
        <v>45</v>
      </c>
      <c r="K203" s="61" t="s">
        <v>4772</v>
      </c>
      <c r="L203" s="61" t="s">
        <v>4822</v>
      </c>
      <c r="M203" s="62" t="str">
        <f>IFERROR(IF(VLOOKUP($E203,#REF!,17,FALSE)="","","완료"),"")</f>
        <v/>
      </c>
      <c r="N203" s="61"/>
      <c r="O203" s="61" t="s">
        <v>3248</v>
      </c>
      <c r="P203" s="61" t="s">
        <v>3270</v>
      </c>
      <c r="Q203" s="61" t="s">
        <v>3270</v>
      </c>
      <c r="R203" s="61"/>
      <c r="S203" s="53" t="s">
        <v>4842</v>
      </c>
      <c r="T203" s="125" t="s">
        <v>4522</v>
      </c>
    </row>
    <row r="204" spans="1:20" ht="27" customHeight="1">
      <c r="A204" s="61">
        <v>193</v>
      </c>
      <c r="B204" s="61" t="str">
        <f t="shared" si="10"/>
        <v>강남</v>
      </c>
      <c r="C204" s="61" t="s">
        <v>34</v>
      </c>
      <c r="D204" s="62">
        <v>32</v>
      </c>
      <c r="E204" s="62" t="str">
        <f t="shared" si="11"/>
        <v>금천구32</v>
      </c>
      <c r="F204" s="62" t="str">
        <f>IFERROR(IF(VLOOKUP($E204,#REF!,2,FALSE)="","",VLOOKUP($E204,#REF!,2,FALSE)),"")</f>
        <v/>
      </c>
      <c r="G204" s="61" t="s">
        <v>1714</v>
      </c>
      <c r="H204" s="61" t="s">
        <v>3258</v>
      </c>
      <c r="I204" s="61">
        <v>10</v>
      </c>
      <c r="J204" s="61">
        <v>45</v>
      </c>
      <c r="K204" s="61" t="s">
        <v>4772</v>
      </c>
      <c r="L204" s="61" t="s">
        <v>4822</v>
      </c>
      <c r="M204" s="62" t="str">
        <f>IFERROR(IF(VLOOKUP($E204,#REF!,17,FALSE)="","","완료"),"")</f>
        <v/>
      </c>
      <c r="N204" s="61"/>
      <c r="O204" s="61" t="s">
        <v>3494</v>
      </c>
      <c r="P204" s="61" t="s">
        <v>3268</v>
      </c>
      <c r="Q204" s="61" t="s">
        <v>3268</v>
      </c>
      <c r="R204" s="61"/>
      <c r="S204" s="53" t="s">
        <v>4842</v>
      </c>
      <c r="T204" s="125" t="s">
        <v>4522</v>
      </c>
    </row>
    <row r="205" spans="1:20" ht="27" customHeight="1">
      <c r="A205" s="61">
        <v>194</v>
      </c>
      <c r="B205" s="61" t="str">
        <f t="shared" si="10"/>
        <v>강남</v>
      </c>
      <c r="C205" s="61" t="s">
        <v>34</v>
      </c>
      <c r="D205" s="62">
        <v>33</v>
      </c>
      <c r="E205" s="62" t="str">
        <f t="shared" si="11"/>
        <v>금천구33</v>
      </c>
      <c r="F205" s="62" t="str">
        <f>IFERROR(IF(VLOOKUP($E205,#REF!,2,FALSE)="","",VLOOKUP($E205,#REF!,2,FALSE)),"")</f>
        <v/>
      </c>
      <c r="G205" s="61" t="s">
        <v>3245</v>
      </c>
      <c r="H205" s="61" t="s">
        <v>3491</v>
      </c>
      <c r="I205" s="61">
        <v>10</v>
      </c>
      <c r="J205" s="61">
        <v>45</v>
      </c>
      <c r="K205" s="61" t="s">
        <v>4772</v>
      </c>
      <c r="L205" s="61" t="s">
        <v>4825</v>
      </c>
      <c r="M205" s="62" t="str">
        <f>IFERROR(IF(VLOOKUP($E205,#REF!,17,FALSE)="","","완료"),"")</f>
        <v/>
      </c>
      <c r="N205" s="61"/>
      <c r="O205" s="61" t="s">
        <v>3253</v>
      </c>
      <c r="P205" s="61" t="s">
        <v>4715</v>
      </c>
      <c r="Q205" s="61" t="s">
        <v>3692</v>
      </c>
      <c r="R205" s="61"/>
      <c r="S205" s="53" t="s">
        <v>4842</v>
      </c>
      <c r="T205" s="125" t="s">
        <v>4522</v>
      </c>
    </row>
    <row r="206" spans="1:20" ht="27" customHeight="1">
      <c r="A206" s="61">
        <v>195</v>
      </c>
      <c r="B206" s="61" t="str">
        <f t="shared" si="10"/>
        <v>강남</v>
      </c>
      <c r="C206" s="61" t="s">
        <v>34</v>
      </c>
      <c r="D206" s="62">
        <v>34</v>
      </c>
      <c r="E206" s="62" t="str">
        <f t="shared" si="11"/>
        <v>금천구34</v>
      </c>
      <c r="F206" s="62" t="str">
        <f>IFERROR(IF(VLOOKUP($E206,#REF!,2,FALSE)="","",VLOOKUP($E206,#REF!,2,FALSE)),"")</f>
        <v/>
      </c>
      <c r="G206" s="61" t="s">
        <v>2812</v>
      </c>
      <c r="H206" s="61" t="s">
        <v>2811</v>
      </c>
      <c r="I206" s="61">
        <v>10</v>
      </c>
      <c r="J206" s="61">
        <v>45</v>
      </c>
      <c r="K206" s="61" t="s">
        <v>4772</v>
      </c>
      <c r="L206" s="61" t="s">
        <v>4825</v>
      </c>
      <c r="M206" s="62" t="str">
        <f>IFERROR(IF(VLOOKUP($E206,#REF!,17,FALSE)="","","완료"),"")</f>
        <v/>
      </c>
      <c r="N206" s="61"/>
      <c r="O206" s="61" t="s">
        <v>5192</v>
      </c>
      <c r="P206" s="61">
        <v>0</v>
      </c>
      <c r="Q206" s="61" t="s">
        <v>4341</v>
      </c>
      <c r="R206" s="61"/>
      <c r="S206" s="53" t="s">
        <v>4842</v>
      </c>
      <c r="T206" s="125" t="s">
        <v>4522</v>
      </c>
    </row>
    <row r="207" spans="1:20" ht="27" customHeight="1">
      <c r="A207" s="61">
        <v>196</v>
      </c>
      <c r="B207" s="61" t="str">
        <f t="shared" si="10"/>
        <v>강남</v>
      </c>
      <c r="C207" s="61" t="s">
        <v>34</v>
      </c>
      <c r="D207" s="62">
        <v>35</v>
      </c>
      <c r="E207" s="62" t="str">
        <f t="shared" si="11"/>
        <v>금천구35</v>
      </c>
      <c r="F207" s="62" t="str">
        <f>IFERROR(IF(VLOOKUP($E207,#REF!,2,FALSE)="","",VLOOKUP($E207,#REF!,2,FALSE)),"")</f>
        <v/>
      </c>
      <c r="G207" s="61" t="s">
        <v>5191</v>
      </c>
      <c r="H207" s="61" t="s">
        <v>3246</v>
      </c>
      <c r="I207" s="61">
        <v>10</v>
      </c>
      <c r="J207" s="61">
        <v>45</v>
      </c>
      <c r="K207" s="61" t="s">
        <v>4772</v>
      </c>
      <c r="L207" s="61" t="s">
        <v>4822</v>
      </c>
      <c r="M207" s="62" t="str">
        <f>IFERROR(IF(VLOOKUP($E207,#REF!,17,FALSE)="","","완료"),"")</f>
        <v/>
      </c>
      <c r="N207" s="61"/>
      <c r="O207" s="61" t="s">
        <v>4698</v>
      </c>
      <c r="P207" s="61" t="s">
        <v>3268</v>
      </c>
      <c r="Q207" s="61" t="s">
        <v>3268</v>
      </c>
      <c r="R207" s="61"/>
      <c r="S207" s="53" t="s">
        <v>4842</v>
      </c>
      <c r="T207" s="125" t="s">
        <v>4522</v>
      </c>
    </row>
    <row r="208" spans="1:20" ht="27" customHeight="1">
      <c r="A208" s="61">
        <v>197</v>
      </c>
      <c r="B208" s="61" t="str">
        <f t="shared" si="10"/>
        <v>강남</v>
      </c>
      <c r="C208" s="61" t="s">
        <v>34</v>
      </c>
      <c r="D208" s="62">
        <v>36</v>
      </c>
      <c r="E208" s="62" t="str">
        <f t="shared" si="11"/>
        <v>금천구36</v>
      </c>
      <c r="F208" s="62" t="str">
        <f>IFERROR(IF(VLOOKUP($E208,#REF!,2,FALSE)="","",VLOOKUP($E208,#REF!,2,FALSE)),"")</f>
        <v/>
      </c>
      <c r="G208" s="61" t="s">
        <v>5190</v>
      </c>
      <c r="H208" s="61" t="s">
        <v>1707</v>
      </c>
      <c r="I208" s="61">
        <v>10</v>
      </c>
      <c r="J208" s="61">
        <v>45</v>
      </c>
      <c r="K208" s="61" t="s">
        <v>4772</v>
      </c>
      <c r="L208" s="61" t="s">
        <v>4349</v>
      </c>
      <c r="M208" s="62" t="str">
        <f>IFERROR(IF(VLOOKUP($E208,#REF!,17,FALSE)="","","완료"),"")</f>
        <v/>
      </c>
      <c r="N208" s="61"/>
      <c r="O208" s="61" t="s">
        <v>4698</v>
      </c>
      <c r="P208" s="61" t="s">
        <v>3265</v>
      </c>
      <c r="Q208" s="61" t="s">
        <v>3265</v>
      </c>
      <c r="R208" s="61"/>
      <c r="S208" s="53" t="s">
        <v>4842</v>
      </c>
      <c r="T208" s="125" t="s">
        <v>4522</v>
      </c>
    </row>
    <row r="209" spans="1:20" ht="27" customHeight="1">
      <c r="A209" s="61">
        <v>198</v>
      </c>
      <c r="B209" s="61" t="str">
        <f t="shared" si="10"/>
        <v>강남</v>
      </c>
      <c r="C209" s="61" t="s">
        <v>34</v>
      </c>
      <c r="D209" s="62">
        <v>37</v>
      </c>
      <c r="E209" s="62" t="str">
        <f t="shared" ref="E209:E213" si="12">CONCATENATE(C209,D209)</f>
        <v>금천구37</v>
      </c>
      <c r="F209" s="62" t="str">
        <f>IFERROR(IF(VLOOKUP($E209,#REF!,2,FALSE)="","",VLOOKUP($E209,#REF!,2,FALSE)),"")</f>
        <v/>
      </c>
      <c r="G209" s="62" t="s">
        <v>3657</v>
      </c>
      <c r="H209" s="61" t="s">
        <v>3653</v>
      </c>
      <c r="I209" s="61">
        <v>10</v>
      </c>
      <c r="J209" s="61">
        <v>45</v>
      </c>
      <c r="K209" s="90" t="s">
        <v>4830</v>
      </c>
      <c r="L209" s="62" t="s">
        <v>4825</v>
      </c>
      <c r="M209" s="62" t="str">
        <f>IFERROR(IF(VLOOKUP($E209,#REF!,17,FALSE)="","","완료"),"")</f>
        <v/>
      </c>
      <c r="N209" s="61"/>
      <c r="O209" s="61" t="s">
        <v>4501</v>
      </c>
      <c r="P209" s="62"/>
      <c r="Q209" s="62"/>
      <c r="R209" s="61"/>
      <c r="S209" s="120" t="s">
        <v>3695</v>
      </c>
      <c r="T209" s="125" t="s">
        <v>4522</v>
      </c>
    </row>
    <row r="210" spans="1:20" ht="27" customHeight="1">
      <c r="A210" s="61">
        <v>199</v>
      </c>
      <c r="B210" s="61" t="str">
        <f t="shared" si="10"/>
        <v>강남</v>
      </c>
      <c r="C210" s="61" t="s">
        <v>34</v>
      </c>
      <c r="D210" s="62">
        <v>38</v>
      </c>
      <c r="E210" s="62" t="str">
        <f t="shared" si="12"/>
        <v>금천구38</v>
      </c>
      <c r="F210" s="62" t="str">
        <f>IFERROR(IF(VLOOKUP($E210,#REF!,2,FALSE)="","",VLOOKUP($E210,#REF!,2,FALSE)),"")</f>
        <v/>
      </c>
      <c r="G210" s="90" t="s">
        <v>3651</v>
      </c>
      <c r="H210" s="61" t="s">
        <v>3655</v>
      </c>
      <c r="I210" s="61">
        <v>10</v>
      </c>
      <c r="J210" s="61">
        <v>45</v>
      </c>
      <c r="K210" s="90" t="s">
        <v>4830</v>
      </c>
      <c r="L210" s="62" t="s">
        <v>4825</v>
      </c>
      <c r="M210" s="62" t="str">
        <f>IFERROR(IF(VLOOKUP($E210,#REF!,17,FALSE)="","","완료"),"")</f>
        <v/>
      </c>
      <c r="N210" s="61"/>
      <c r="O210" s="61" t="s">
        <v>3087</v>
      </c>
      <c r="P210" s="62"/>
      <c r="Q210" s="62"/>
      <c r="R210" s="61"/>
      <c r="S210" s="120" t="s">
        <v>3695</v>
      </c>
      <c r="T210" s="125" t="s">
        <v>4522</v>
      </c>
    </row>
    <row r="211" spans="1:20" ht="27" customHeight="1">
      <c r="A211" s="61">
        <v>200</v>
      </c>
      <c r="B211" s="61" t="str">
        <f t="shared" si="10"/>
        <v>강남</v>
      </c>
      <c r="C211" s="61" t="s">
        <v>34</v>
      </c>
      <c r="D211" s="62">
        <v>39</v>
      </c>
      <c r="E211" s="62" t="str">
        <f t="shared" si="12"/>
        <v>금천구39</v>
      </c>
      <c r="F211" s="62" t="str">
        <f>IFERROR(IF(VLOOKUP($E211,#REF!,2,FALSE)="","",VLOOKUP($E211,#REF!,2,FALSE)),"")</f>
        <v/>
      </c>
      <c r="G211" s="61" t="s">
        <v>4958</v>
      </c>
      <c r="H211" s="61" t="s">
        <v>42</v>
      </c>
      <c r="I211" s="61">
        <v>10</v>
      </c>
      <c r="J211" s="61">
        <v>45</v>
      </c>
      <c r="K211" s="90" t="s">
        <v>4830</v>
      </c>
      <c r="L211" s="62" t="s">
        <v>4825</v>
      </c>
      <c r="M211" s="62" t="str">
        <f>IFERROR(IF(VLOOKUP($E211,#REF!,17,FALSE)="","","완료"),"")</f>
        <v/>
      </c>
      <c r="N211" s="61"/>
      <c r="O211" s="61" t="s">
        <v>3507</v>
      </c>
      <c r="P211" s="62"/>
      <c r="Q211" s="62">
        <f>IFERROR(VLOOKUP($E145,'[1]조사서 - 2020년 (하반기) 신규대여소 구축'!$E$36:$P$814,12,FALSE),"")</f>
        <v>0</v>
      </c>
      <c r="R211" s="61"/>
      <c r="S211" s="120" t="s">
        <v>3695</v>
      </c>
      <c r="T211" s="125" t="s">
        <v>4522</v>
      </c>
    </row>
    <row r="212" spans="1:20" ht="27" customHeight="1">
      <c r="A212" s="61">
        <v>201</v>
      </c>
      <c r="B212" s="61" t="str">
        <f t="shared" si="10"/>
        <v>강남</v>
      </c>
      <c r="C212" s="61" t="s">
        <v>34</v>
      </c>
      <c r="D212" s="62">
        <v>40</v>
      </c>
      <c r="E212" s="62" t="str">
        <f t="shared" si="12"/>
        <v>금천구40</v>
      </c>
      <c r="F212" s="62" t="str">
        <f>IFERROR(IF(VLOOKUP($E212,#REF!,2,FALSE)="","",VLOOKUP($E212,#REF!,2,FALSE)),"")</f>
        <v/>
      </c>
      <c r="G212" s="61" t="s">
        <v>3652</v>
      </c>
      <c r="H212" s="61" t="s">
        <v>1754</v>
      </c>
      <c r="I212" s="61">
        <v>10</v>
      </c>
      <c r="J212" s="61">
        <v>45</v>
      </c>
      <c r="K212" s="90" t="s">
        <v>4830</v>
      </c>
      <c r="L212" s="61" t="str">
        <f>IFERROR(VLOOKUP($E212,'[1]조사서 - 2020년 (하반기) 신규대여소 구축'!$E$36:$L$814,8,FALSE),"")</f>
        <v>불가</v>
      </c>
      <c r="M212" s="62" t="str">
        <f>IFERROR(IF(VLOOKUP($E212,#REF!,17,FALSE)="","","완료"),"")</f>
        <v/>
      </c>
      <c r="N212" s="61"/>
      <c r="O212" s="61" t="s">
        <v>4720</v>
      </c>
      <c r="P212" s="62" t="s">
        <v>4821</v>
      </c>
      <c r="Q212" s="62"/>
      <c r="R212" s="61"/>
      <c r="S212" s="120" t="s">
        <v>3695</v>
      </c>
      <c r="T212" s="125" t="s">
        <v>4522</v>
      </c>
    </row>
    <row r="213" spans="1:20" ht="27" customHeight="1">
      <c r="A213" s="61">
        <v>202</v>
      </c>
      <c r="B213" s="61" t="str">
        <f t="shared" si="10"/>
        <v>강남</v>
      </c>
      <c r="C213" s="61" t="s">
        <v>34</v>
      </c>
      <c r="D213" s="62">
        <v>41</v>
      </c>
      <c r="E213" s="62" t="str">
        <f t="shared" si="12"/>
        <v>금천구41</v>
      </c>
      <c r="F213" s="62" t="str">
        <f>IFERROR(IF(VLOOKUP($E213,#REF!,2,FALSE)="","",VLOOKUP($E213,#REF!,2,FALSE)),"")</f>
        <v/>
      </c>
      <c r="G213" s="61" t="s">
        <v>3658</v>
      </c>
      <c r="H213" s="61" t="s">
        <v>4497</v>
      </c>
      <c r="I213" s="61">
        <v>10</v>
      </c>
      <c r="J213" s="61">
        <v>45</v>
      </c>
      <c r="K213" s="90" t="s">
        <v>4830</v>
      </c>
      <c r="L213" s="61" t="str">
        <f>IFERROR(VLOOKUP($E213,'[1]조사서 - 2020년 (하반기) 신규대여소 구축'!$E$36:$L$814,8,FALSE),"")</f>
        <v>불가</v>
      </c>
      <c r="M213" s="62" t="str">
        <f>IFERROR(IF(VLOOKUP($E213,#REF!,17,FALSE)="","","완료"),"")</f>
        <v/>
      </c>
      <c r="N213" s="61"/>
      <c r="O213" s="61" t="s">
        <v>4721</v>
      </c>
      <c r="P213" s="62" t="s">
        <v>3334</v>
      </c>
      <c r="Q213" s="62"/>
      <c r="R213" s="61"/>
      <c r="S213" s="120" t="s">
        <v>3695</v>
      </c>
      <c r="T213" s="125" t="s">
        <v>4522</v>
      </c>
    </row>
    <row r="214" spans="1:20" ht="27" customHeight="1">
      <c r="A214" s="61">
        <v>203</v>
      </c>
      <c r="B214" s="61" t="str">
        <f t="shared" si="10"/>
        <v>강북</v>
      </c>
      <c r="C214" s="61" t="s">
        <v>32</v>
      </c>
      <c r="D214" s="62">
        <v>1</v>
      </c>
      <c r="E214" s="62" t="str">
        <f t="shared" si="11"/>
        <v>노원구1</v>
      </c>
      <c r="F214" s="62" t="str">
        <f>IFERROR(IF(VLOOKUP($E214,#REF!,2,FALSE)="","",VLOOKUP($E214,#REF!,2,FALSE)),"")</f>
        <v/>
      </c>
      <c r="G214" s="61" t="s">
        <v>3759</v>
      </c>
      <c r="H214" s="61" t="s">
        <v>3054</v>
      </c>
      <c r="I214" s="61">
        <v>10</v>
      </c>
      <c r="J214" s="61">
        <v>45</v>
      </c>
      <c r="K214" s="61" t="s">
        <v>4783</v>
      </c>
      <c r="L214" s="61" t="s">
        <v>4822</v>
      </c>
      <c r="M214" s="62" t="str">
        <f>IFERROR(IF(VLOOKUP($E214,#REF!,17,FALSE)="","","완료"),"")</f>
        <v/>
      </c>
      <c r="N214" s="61"/>
      <c r="O214" s="61" t="s">
        <v>3152</v>
      </c>
      <c r="P214" s="61" t="s">
        <v>4372</v>
      </c>
      <c r="Q214" s="61"/>
      <c r="R214" s="61"/>
      <c r="S214" s="53" t="s">
        <v>4842</v>
      </c>
      <c r="T214" s="126" t="s">
        <v>4510</v>
      </c>
    </row>
    <row r="215" spans="1:20" ht="27" customHeight="1">
      <c r="A215" s="61">
        <v>204</v>
      </c>
      <c r="B215" s="61" t="str">
        <f t="shared" si="10"/>
        <v>강북</v>
      </c>
      <c r="C215" s="61" t="s">
        <v>32</v>
      </c>
      <c r="D215" s="62">
        <v>2</v>
      </c>
      <c r="E215" s="62" t="str">
        <f t="shared" si="11"/>
        <v>노원구2</v>
      </c>
      <c r="F215" s="62" t="str">
        <f>IFERROR(IF(VLOOKUP($E215,#REF!,2,FALSE)="","",VLOOKUP($E215,#REF!,2,FALSE)),"")</f>
        <v/>
      </c>
      <c r="G215" s="61" t="s">
        <v>3447</v>
      </c>
      <c r="H215" s="61" t="s">
        <v>3045</v>
      </c>
      <c r="I215" s="61">
        <v>10</v>
      </c>
      <c r="J215" s="61">
        <v>90</v>
      </c>
      <c r="K215" s="61" t="s">
        <v>4783</v>
      </c>
      <c r="L215" s="61" t="s">
        <v>4349</v>
      </c>
      <c r="M215" s="62" t="str">
        <f>IFERROR(IF(VLOOKUP($E215,#REF!,17,FALSE)="","","완료"),"")</f>
        <v/>
      </c>
      <c r="N215" s="61"/>
      <c r="O215" s="61" t="s">
        <v>3070</v>
      </c>
      <c r="P215" s="61" t="s">
        <v>3385</v>
      </c>
      <c r="Q215" s="61" t="s">
        <v>4364</v>
      </c>
      <c r="R215" s="61"/>
      <c r="S215" s="53" t="s">
        <v>4842</v>
      </c>
      <c r="T215" s="126" t="s">
        <v>4510</v>
      </c>
    </row>
    <row r="216" spans="1:20" ht="27" customHeight="1">
      <c r="A216" s="61">
        <v>205</v>
      </c>
      <c r="B216" s="61" t="str">
        <f t="shared" si="10"/>
        <v>강북</v>
      </c>
      <c r="C216" s="61" t="s">
        <v>32</v>
      </c>
      <c r="D216" s="62">
        <v>3</v>
      </c>
      <c r="E216" s="62" t="str">
        <f t="shared" si="11"/>
        <v>노원구3</v>
      </c>
      <c r="F216" s="62" t="str">
        <f>IFERROR(IF(VLOOKUP($E216,#REF!,2,FALSE)="","",VLOOKUP($E216,#REF!,2,FALSE)),"")</f>
        <v/>
      </c>
      <c r="G216" s="61" t="s">
        <v>2542</v>
      </c>
      <c r="H216" s="61" t="s">
        <v>49</v>
      </c>
      <c r="I216" s="61">
        <v>10</v>
      </c>
      <c r="J216" s="61">
        <v>45</v>
      </c>
      <c r="K216" s="61" t="s">
        <v>4783</v>
      </c>
      <c r="L216" s="61" t="s">
        <v>4825</v>
      </c>
      <c r="M216" s="62" t="str">
        <f>IFERROR(IF(VLOOKUP($E216,#REF!,17,FALSE)="","","완료"),"")</f>
        <v/>
      </c>
      <c r="N216" s="61"/>
      <c r="O216" s="61"/>
      <c r="P216" s="61">
        <v>0</v>
      </c>
      <c r="Q216" s="61"/>
      <c r="R216" s="61"/>
      <c r="S216" s="53" t="s">
        <v>4842</v>
      </c>
      <c r="T216" s="126" t="s">
        <v>4510</v>
      </c>
    </row>
    <row r="217" spans="1:20" ht="27" customHeight="1">
      <c r="A217" s="61">
        <v>206</v>
      </c>
      <c r="B217" s="61" t="str">
        <f t="shared" si="10"/>
        <v>강북</v>
      </c>
      <c r="C217" s="61" t="s">
        <v>32</v>
      </c>
      <c r="D217" s="62">
        <v>4</v>
      </c>
      <c r="E217" s="62" t="str">
        <f t="shared" si="11"/>
        <v>노원구4</v>
      </c>
      <c r="F217" s="62" t="str">
        <f>IFERROR(IF(VLOOKUP($E217,#REF!,2,FALSE)="","",VLOOKUP($E217,#REF!,2,FALSE)),"")</f>
        <v/>
      </c>
      <c r="G217" s="61" t="s">
        <v>2543</v>
      </c>
      <c r="H217" s="61" t="s">
        <v>170</v>
      </c>
      <c r="I217" s="61">
        <v>10</v>
      </c>
      <c r="J217" s="61">
        <v>45</v>
      </c>
      <c r="K217" s="61" t="s">
        <v>4783</v>
      </c>
      <c r="L217" s="61" t="s">
        <v>4825</v>
      </c>
      <c r="M217" s="62" t="str">
        <f>IFERROR(IF(VLOOKUP($E217,#REF!,17,FALSE)="","","완료"),"")</f>
        <v/>
      </c>
      <c r="N217" s="61"/>
      <c r="O217" s="61"/>
      <c r="P217" s="61">
        <v>0</v>
      </c>
      <c r="Q217" s="61"/>
      <c r="R217" s="61"/>
      <c r="S217" s="53" t="s">
        <v>4842</v>
      </c>
      <c r="T217" s="126" t="s">
        <v>4510</v>
      </c>
    </row>
    <row r="218" spans="1:20" ht="27" customHeight="1">
      <c r="A218" s="61">
        <v>207</v>
      </c>
      <c r="B218" s="61" t="str">
        <f t="shared" si="10"/>
        <v>강북</v>
      </c>
      <c r="C218" s="61" t="s">
        <v>32</v>
      </c>
      <c r="D218" s="62">
        <v>5</v>
      </c>
      <c r="E218" s="62" t="str">
        <f t="shared" si="11"/>
        <v>노원구5</v>
      </c>
      <c r="F218" s="62" t="str">
        <f>IFERROR(IF(VLOOKUP($E218,#REF!,2,FALSE)="","",VLOOKUP($E218,#REF!,2,FALSE)),"")</f>
        <v/>
      </c>
      <c r="G218" s="61" t="s">
        <v>2544</v>
      </c>
      <c r="H218" s="61" t="s">
        <v>2220</v>
      </c>
      <c r="I218" s="61">
        <v>10</v>
      </c>
      <c r="J218" s="61">
        <v>90</v>
      </c>
      <c r="K218" s="61" t="s">
        <v>4783</v>
      </c>
      <c r="L218" s="61" t="s">
        <v>4825</v>
      </c>
      <c r="M218" s="62" t="str">
        <f>IFERROR(IF(VLOOKUP($E218,#REF!,17,FALSE)="","","완료"),"")</f>
        <v/>
      </c>
      <c r="N218" s="61"/>
      <c r="O218" s="61"/>
      <c r="P218" s="61">
        <v>0</v>
      </c>
      <c r="Q218" s="61" t="s">
        <v>3261</v>
      </c>
      <c r="R218" s="61"/>
      <c r="S218" s="53" t="s">
        <v>4842</v>
      </c>
      <c r="T218" s="126" t="s">
        <v>4510</v>
      </c>
    </row>
    <row r="219" spans="1:20" ht="27" customHeight="1">
      <c r="A219" s="61">
        <v>208</v>
      </c>
      <c r="B219" s="61" t="str">
        <f t="shared" si="10"/>
        <v>강북</v>
      </c>
      <c r="C219" s="61" t="s">
        <v>32</v>
      </c>
      <c r="D219" s="62">
        <v>6</v>
      </c>
      <c r="E219" s="62" t="str">
        <f t="shared" si="11"/>
        <v>노원구6</v>
      </c>
      <c r="F219" s="62" t="str">
        <f>IFERROR(IF(VLOOKUP($E219,#REF!,2,FALSE)="","",VLOOKUP($E219,#REF!,2,FALSE)),"")</f>
        <v/>
      </c>
      <c r="G219" s="61" t="s">
        <v>2215</v>
      </c>
      <c r="H219" s="61" t="s">
        <v>43</v>
      </c>
      <c r="I219" s="61">
        <v>10</v>
      </c>
      <c r="J219" s="61">
        <v>45</v>
      </c>
      <c r="K219" s="61" t="s">
        <v>4783</v>
      </c>
      <c r="L219" s="61" t="s">
        <v>4825</v>
      </c>
      <c r="M219" s="62" t="str">
        <f>IFERROR(IF(VLOOKUP($E219,#REF!,17,FALSE)="","","완료"),"")</f>
        <v/>
      </c>
      <c r="N219" s="61"/>
      <c r="O219" s="61"/>
      <c r="P219" s="61">
        <v>0</v>
      </c>
      <c r="Q219" s="61" t="s">
        <v>3687</v>
      </c>
      <c r="R219" s="61"/>
      <c r="S219" s="53" t="s">
        <v>4842</v>
      </c>
      <c r="T219" s="126" t="s">
        <v>4510</v>
      </c>
    </row>
    <row r="220" spans="1:20" ht="27" customHeight="1">
      <c r="A220" s="61">
        <v>209</v>
      </c>
      <c r="B220" s="61" t="str">
        <f t="shared" si="10"/>
        <v>강북</v>
      </c>
      <c r="C220" s="61" t="s">
        <v>32</v>
      </c>
      <c r="D220" s="62">
        <v>7</v>
      </c>
      <c r="E220" s="62" t="str">
        <f t="shared" si="11"/>
        <v>노원구7</v>
      </c>
      <c r="F220" s="62" t="str">
        <f>IFERROR(IF(VLOOKUP($E220,#REF!,2,FALSE)="","",VLOOKUP($E220,#REF!,2,FALSE)),"")</f>
        <v/>
      </c>
      <c r="G220" s="61" t="s">
        <v>4971</v>
      </c>
      <c r="H220" s="61" t="s">
        <v>4866</v>
      </c>
      <c r="I220" s="61">
        <v>20</v>
      </c>
      <c r="J220" s="61">
        <v>45</v>
      </c>
      <c r="K220" s="61" t="s">
        <v>4783</v>
      </c>
      <c r="L220" s="61" t="s">
        <v>4825</v>
      </c>
      <c r="M220" s="62" t="str">
        <f>IFERROR(IF(VLOOKUP($E220,#REF!,17,FALSE)="","","완료"),"")</f>
        <v/>
      </c>
      <c r="N220" s="61"/>
      <c r="O220" s="61"/>
      <c r="P220" s="61">
        <v>0</v>
      </c>
      <c r="Q220" s="61"/>
      <c r="R220" s="61"/>
      <c r="S220" s="53" t="s">
        <v>4842</v>
      </c>
      <c r="T220" s="126" t="s">
        <v>4510</v>
      </c>
    </row>
    <row r="221" spans="1:20" ht="27" customHeight="1">
      <c r="A221" s="61">
        <v>210</v>
      </c>
      <c r="B221" s="61" t="str">
        <f t="shared" si="10"/>
        <v>강북</v>
      </c>
      <c r="C221" s="61" t="s">
        <v>32</v>
      </c>
      <c r="D221" s="62">
        <v>8</v>
      </c>
      <c r="E221" s="62" t="str">
        <f t="shared" si="11"/>
        <v>노원구8</v>
      </c>
      <c r="F221" s="62" t="str">
        <f>IFERROR(IF(VLOOKUP($E221,#REF!,2,FALSE)="","",VLOOKUP($E221,#REF!,2,FALSE)),"")</f>
        <v/>
      </c>
      <c r="G221" s="61" t="s">
        <v>4975</v>
      </c>
      <c r="H221" s="61" t="s">
        <v>4875</v>
      </c>
      <c r="I221" s="61">
        <v>10</v>
      </c>
      <c r="J221" s="61">
        <v>45</v>
      </c>
      <c r="K221" s="61" t="s">
        <v>4783</v>
      </c>
      <c r="L221" s="61" t="s">
        <v>4349</v>
      </c>
      <c r="M221" s="62" t="str">
        <f>IFERROR(IF(VLOOKUP($E221,#REF!,17,FALSE)="","","완료"),"")</f>
        <v/>
      </c>
      <c r="N221" s="61"/>
      <c r="O221" s="61" t="s">
        <v>4728</v>
      </c>
      <c r="P221" s="61" t="s">
        <v>3385</v>
      </c>
      <c r="Q221" s="61" t="s">
        <v>4364</v>
      </c>
      <c r="R221" s="61"/>
      <c r="S221" s="53" t="s">
        <v>4842</v>
      </c>
      <c r="T221" s="126" t="s">
        <v>4510</v>
      </c>
    </row>
    <row r="222" spans="1:20" ht="27" customHeight="1">
      <c r="A222" s="61">
        <v>211</v>
      </c>
      <c r="B222" s="61" t="str">
        <f t="shared" ref="B222:B290" si="13">IF(OR($C222="강남구",$C222="강동구",$C222="강서구",$C222="관악구",$C222="구로구",$C222="금천구",$C222="동작구",$C222="서초구",$C222="송파구",$C222="양천구",$C222="영등포구"),"강남","강북")</f>
        <v>강북</v>
      </c>
      <c r="C222" s="61" t="s">
        <v>32</v>
      </c>
      <c r="D222" s="62">
        <v>9</v>
      </c>
      <c r="E222" s="62" t="str">
        <f t="shared" si="11"/>
        <v>노원구9</v>
      </c>
      <c r="F222" s="62" t="str">
        <f>IFERROR(IF(VLOOKUP($E222,#REF!,2,FALSE)="","",VLOOKUP($E222,#REF!,2,FALSE)),"")</f>
        <v/>
      </c>
      <c r="G222" s="61" t="s">
        <v>2436</v>
      </c>
      <c r="H222" s="61" t="s">
        <v>59</v>
      </c>
      <c r="I222" s="61">
        <v>10</v>
      </c>
      <c r="J222" s="61">
        <v>90</v>
      </c>
      <c r="K222" s="61" t="s">
        <v>4783</v>
      </c>
      <c r="L222" s="61" t="s">
        <v>4825</v>
      </c>
      <c r="M222" s="62" t="str">
        <f>IFERROR(IF(VLOOKUP($E222,#REF!,17,FALSE)="","","완료"),"")</f>
        <v/>
      </c>
      <c r="N222" s="61"/>
      <c r="O222" s="61" t="s">
        <v>3047</v>
      </c>
      <c r="P222" s="61">
        <v>0</v>
      </c>
      <c r="Q222" s="61" t="s">
        <v>3381</v>
      </c>
      <c r="R222" s="61"/>
      <c r="S222" s="53" t="s">
        <v>4842</v>
      </c>
      <c r="T222" s="126" t="s">
        <v>4510</v>
      </c>
    </row>
    <row r="223" spans="1:20" ht="27" customHeight="1">
      <c r="A223" s="61">
        <v>212</v>
      </c>
      <c r="B223" s="61" t="str">
        <f t="shared" si="13"/>
        <v>강북</v>
      </c>
      <c r="C223" s="61" t="s">
        <v>32</v>
      </c>
      <c r="D223" s="62">
        <v>10</v>
      </c>
      <c r="E223" s="62" t="str">
        <f t="shared" si="11"/>
        <v>노원구10</v>
      </c>
      <c r="F223" s="62" t="str">
        <f>IFERROR(IF(VLOOKUP($E223,#REF!,2,FALSE)="","",VLOOKUP($E223,#REF!,2,FALSE)),"")</f>
        <v/>
      </c>
      <c r="G223" s="61" t="s">
        <v>3153</v>
      </c>
      <c r="H223" s="61" t="s">
        <v>3167</v>
      </c>
      <c r="I223" s="61">
        <v>12</v>
      </c>
      <c r="J223" s="61">
        <v>90</v>
      </c>
      <c r="K223" s="61" t="s">
        <v>4783</v>
      </c>
      <c r="L223" s="61" t="s">
        <v>4822</v>
      </c>
      <c r="M223" s="62" t="str">
        <f>IFERROR(IF(VLOOKUP($E223,#REF!,17,FALSE)="","","완료"),"")</f>
        <v/>
      </c>
      <c r="N223" s="61"/>
      <c r="O223" s="61"/>
      <c r="P223" s="61" t="s">
        <v>3688</v>
      </c>
      <c r="Q223" s="61" t="s">
        <v>3688</v>
      </c>
      <c r="R223" s="61"/>
      <c r="S223" s="53" t="s">
        <v>4842</v>
      </c>
      <c r="T223" s="126" t="s">
        <v>4510</v>
      </c>
    </row>
    <row r="224" spans="1:20" ht="27" customHeight="1">
      <c r="A224" s="61">
        <v>213</v>
      </c>
      <c r="B224" s="61" t="str">
        <f t="shared" si="13"/>
        <v>강북</v>
      </c>
      <c r="C224" s="61" t="s">
        <v>32</v>
      </c>
      <c r="D224" s="62">
        <v>11</v>
      </c>
      <c r="E224" s="62" t="str">
        <f t="shared" si="11"/>
        <v>노원구11</v>
      </c>
      <c r="F224" s="62" t="str">
        <f>IFERROR(IF(VLOOKUP($E224,#REF!,2,FALSE)="","",VLOOKUP($E224,#REF!,2,FALSE)),"")</f>
        <v/>
      </c>
      <c r="G224" s="61" t="s">
        <v>2437</v>
      </c>
      <c r="H224" s="61" t="s">
        <v>2213</v>
      </c>
      <c r="I224" s="61">
        <v>10</v>
      </c>
      <c r="J224" s="61">
        <v>45</v>
      </c>
      <c r="K224" s="61" t="s">
        <v>4783</v>
      </c>
      <c r="L224" s="61" t="s">
        <v>4825</v>
      </c>
      <c r="M224" s="62" t="str">
        <f>IFERROR(IF(VLOOKUP($E224,#REF!,17,FALSE)="","","완료"),"")</f>
        <v/>
      </c>
      <c r="N224" s="61"/>
      <c r="O224" s="61"/>
      <c r="P224" s="61">
        <v>0</v>
      </c>
      <c r="Q224" s="61"/>
      <c r="R224" s="61"/>
      <c r="S224" s="53" t="s">
        <v>4842</v>
      </c>
      <c r="T224" s="126" t="s">
        <v>4510</v>
      </c>
    </row>
    <row r="225" spans="1:20" ht="27" customHeight="1">
      <c r="A225" s="61">
        <v>214</v>
      </c>
      <c r="B225" s="61" t="str">
        <f t="shared" si="13"/>
        <v>강북</v>
      </c>
      <c r="C225" s="61" t="s">
        <v>32</v>
      </c>
      <c r="D225" s="62">
        <v>12</v>
      </c>
      <c r="E225" s="62" t="str">
        <f t="shared" si="11"/>
        <v>노원구12</v>
      </c>
      <c r="F225" s="62" t="str">
        <f>IFERROR(IF(VLOOKUP($E225,#REF!,2,FALSE)="","",VLOOKUP($E225,#REF!,2,FALSE)),"")</f>
        <v/>
      </c>
      <c r="G225" s="61" t="s">
        <v>2650</v>
      </c>
      <c r="H225" s="61" t="s">
        <v>58</v>
      </c>
      <c r="I225" s="61">
        <v>20</v>
      </c>
      <c r="J225" s="61">
        <v>45</v>
      </c>
      <c r="K225" s="61" t="s">
        <v>4783</v>
      </c>
      <c r="L225" s="61" t="s">
        <v>4825</v>
      </c>
      <c r="M225" s="62" t="str">
        <f>IFERROR(IF(VLOOKUP($E225,#REF!,17,FALSE)="","","완료"),"")</f>
        <v/>
      </c>
      <c r="N225" s="61"/>
      <c r="O225" s="61"/>
      <c r="P225" s="61">
        <v>0</v>
      </c>
      <c r="Q225" s="61"/>
      <c r="R225" s="61"/>
      <c r="S225" s="53" t="s">
        <v>4842</v>
      </c>
      <c r="T225" s="126" t="s">
        <v>4510</v>
      </c>
    </row>
    <row r="226" spans="1:20" ht="27" customHeight="1">
      <c r="A226" s="61">
        <v>215</v>
      </c>
      <c r="B226" s="61" t="str">
        <f t="shared" si="13"/>
        <v>강북</v>
      </c>
      <c r="C226" s="61" t="s">
        <v>32</v>
      </c>
      <c r="D226" s="62">
        <v>13</v>
      </c>
      <c r="E226" s="62" t="str">
        <f t="shared" si="11"/>
        <v>노원구13</v>
      </c>
      <c r="F226" s="62" t="str">
        <f>IFERROR(IF(VLOOKUP($E226,#REF!,2,FALSE)="","",VLOOKUP($E226,#REF!,2,FALSE)),"")</f>
        <v/>
      </c>
      <c r="G226" s="61" t="s">
        <v>4973</v>
      </c>
      <c r="H226" s="61" t="s">
        <v>4869</v>
      </c>
      <c r="I226" s="61" t="s">
        <v>4974</v>
      </c>
      <c r="J226" s="61" t="s">
        <v>4976</v>
      </c>
      <c r="K226" s="61" t="s">
        <v>4783</v>
      </c>
      <c r="L226" s="61" t="s">
        <v>4825</v>
      </c>
      <c r="M226" s="62" t="str">
        <f>IFERROR(IF(VLOOKUP($E226,#REF!,17,FALSE)="","","완료"),"")</f>
        <v/>
      </c>
      <c r="N226" s="61"/>
      <c r="O226" s="61" t="s">
        <v>3142</v>
      </c>
      <c r="P226" s="61">
        <v>0</v>
      </c>
      <c r="Q226" s="61"/>
      <c r="R226" s="61"/>
      <c r="S226" s="53" t="s">
        <v>4842</v>
      </c>
      <c r="T226" s="126" t="s">
        <v>4510</v>
      </c>
    </row>
    <row r="227" spans="1:20" ht="27" customHeight="1">
      <c r="A227" s="61">
        <v>216</v>
      </c>
      <c r="B227" s="61" t="str">
        <f t="shared" si="13"/>
        <v>강북</v>
      </c>
      <c r="C227" s="61" t="s">
        <v>32</v>
      </c>
      <c r="D227" s="62">
        <v>14</v>
      </c>
      <c r="E227" s="62" t="str">
        <f t="shared" si="11"/>
        <v>노원구14</v>
      </c>
      <c r="F227" s="62" t="str">
        <f>IFERROR(IF(VLOOKUP($E227,#REF!,2,FALSE)="","",VLOOKUP($E227,#REF!,2,FALSE)),"")</f>
        <v/>
      </c>
      <c r="G227" s="61" t="s">
        <v>2439</v>
      </c>
      <c r="H227" s="61" t="s">
        <v>48</v>
      </c>
      <c r="I227" s="61">
        <v>10</v>
      </c>
      <c r="J227" s="61">
        <v>90</v>
      </c>
      <c r="K227" s="61" t="s">
        <v>4783</v>
      </c>
      <c r="L227" s="61" t="s">
        <v>4825</v>
      </c>
      <c r="M227" s="62" t="str">
        <f>IFERROR(IF(VLOOKUP($E227,#REF!,17,FALSE)="","","완료"),"")</f>
        <v/>
      </c>
      <c r="N227" s="61"/>
      <c r="O227" s="61"/>
      <c r="P227" s="61">
        <v>0</v>
      </c>
      <c r="Q227" s="61" t="s">
        <v>3240</v>
      </c>
      <c r="R227" s="61"/>
      <c r="S227" s="53" t="s">
        <v>4842</v>
      </c>
      <c r="T227" s="126" t="s">
        <v>4510</v>
      </c>
    </row>
    <row r="228" spans="1:20" ht="27" customHeight="1">
      <c r="A228" s="61">
        <v>217</v>
      </c>
      <c r="B228" s="61" t="str">
        <f t="shared" si="13"/>
        <v>강북</v>
      </c>
      <c r="C228" s="61" t="s">
        <v>32</v>
      </c>
      <c r="D228" s="62">
        <v>15</v>
      </c>
      <c r="E228" s="62" t="str">
        <f t="shared" si="11"/>
        <v>노원구15</v>
      </c>
      <c r="F228" s="62" t="str">
        <f>IFERROR(IF(VLOOKUP($E228,#REF!,2,FALSE)="","",VLOOKUP($E228,#REF!,2,FALSE)),"")</f>
        <v/>
      </c>
      <c r="G228" s="64" t="s">
        <v>4729</v>
      </c>
      <c r="H228" s="64" t="s">
        <v>4876</v>
      </c>
      <c r="I228" s="64">
        <v>8</v>
      </c>
      <c r="J228" s="64">
        <v>45</v>
      </c>
      <c r="K228" s="64" t="s">
        <v>4783</v>
      </c>
      <c r="L228" s="64" t="s">
        <v>4825</v>
      </c>
      <c r="M228" s="62" t="str">
        <f>IFERROR(IF(VLOOKUP($E228,#REF!,17,FALSE)="","","완료"),"")</f>
        <v/>
      </c>
      <c r="N228" s="64"/>
      <c r="O228" s="64"/>
      <c r="P228" s="64">
        <v>0</v>
      </c>
      <c r="Q228" s="64"/>
      <c r="R228" s="64"/>
      <c r="S228" s="53" t="s">
        <v>4842</v>
      </c>
      <c r="T228" s="126" t="s">
        <v>4510</v>
      </c>
    </row>
    <row r="229" spans="1:20" ht="27" customHeight="1">
      <c r="A229" s="61">
        <v>218</v>
      </c>
      <c r="B229" s="61" t="str">
        <f t="shared" si="13"/>
        <v>강북</v>
      </c>
      <c r="C229" s="61" t="s">
        <v>32</v>
      </c>
      <c r="D229" s="62">
        <v>16</v>
      </c>
      <c r="E229" s="62" t="str">
        <f t="shared" si="11"/>
        <v>노원구16</v>
      </c>
      <c r="F229" s="62" t="str">
        <f>IFERROR(IF(VLOOKUP($E229,#REF!,2,FALSE)="","",VLOOKUP($E229,#REF!,2,FALSE)),"")</f>
        <v/>
      </c>
      <c r="G229" s="61" t="s">
        <v>2658</v>
      </c>
      <c r="H229" s="61" t="s">
        <v>57</v>
      </c>
      <c r="I229" s="61">
        <v>11</v>
      </c>
      <c r="J229" s="61">
        <v>90</v>
      </c>
      <c r="K229" s="61" t="s">
        <v>4783</v>
      </c>
      <c r="L229" s="61" t="s">
        <v>4825</v>
      </c>
      <c r="M229" s="62" t="str">
        <f>IFERROR(IF(VLOOKUP($E229,#REF!,17,FALSE)="","","완료"),"")</f>
        <v/>
      </c>
      <c r="N229" s="61"/>
      <c r="O229" s="61"/>
      <c r="P229" s="61">
        <v>0</v>
      </c>
      <c r="Q229" s="61" t="s">
        <v>1723</v>
      </c>
      <c r="R229" s="61"/>
      <c r="S229" s="53" t="s">
        <v>4842</v>
      </c>
      <c r="T229" s="126" t="s">
        <v>4510</v>
      </c>
    </row>
    <row r="230" spans="1:20" ht="27" customHeight="1">
      <c r="A230" s="61">
        <v>219</v>
      </c>
      <c r="B230" s="61" t="str">
        <f t="shared" si="13"/>
        <v>강북</v>
      </c>
      <c r="C230" s="61" t="s">
        <v>32</v>
      </c>
      <c r="D230" s="62">
        <v>17</v>
      </c>
      <c r="E230" s="62" t="str">
        <f t="shared" si="11"/>
        <v>노원구17</v>
      </c>
      <c r="F230" s="62" t="str">
        <f>IFERROR(IF(VLOOKUP($E230,#REF!,2,FALSE)="","",VLOOKUP($E230,#REF!,2,FALSE)),"")</f>
        <v/>
      </c>
      <c r="G230" s="61" t="s">
        <v>2438</v>
      </c>
      <c r="H230" s="61" t="s">
        <v>51</v>
      </c>
      <c r="I230" s="61">
        <v>8</v>
      </c>
      <c r="J230" s="61">
        <v>90</v>
      </c>
      <c r="K230" s="61" t="s">
        <v>4783</v>
      </c>
      <c r="L230" s="61" t="s">
        <v>4825</v>
      </c>
      <c r="M230" s="62" t="str">
        <f>IFERROR(IF(VLOOKUP($E230,#REF!,17,FALSE)="","","완료"),"")</f>
        <v/>
      </c>
      <c r="N230" s="61"/>
      <c r="O230" s="61"/>
      <c r="P230" s="61">
        <v>0</v>
      </c>
      <c r="Q230" s="61" t="s">
        <v>3375</v>
      </c>
      <c r="R230" s="61"/>
      <c r="S230" s="53" t="s">
        <v>4842</v>
      </c>
      <c r="T230" s="126" t="s">
        <v>4510</v>
      </c>
    </row>
    <row r="231" spans="1:20" ht="27" customHeight="1">
      <c r="A231" s="61">
        <v>220</v>
      </c>
      <c r="B231" s="61" t="str">
        <f t="shared" si="13"/>
        <v>강북</v>
      </c>
      <c r="C231" s="61" t="s">
        <v>32</v>
      </c>
      <c r="D231" s="62">
        <v>18</v>
      </c>
      <c r="E231" s="62" t="str">
        <f t="shared" si="11"/>
        <v>노원구18</v>
      </c>
      <c r="F231" s="62" t="str">
        <f>IFERROR(IF(VLOOKUP($E231,#REF!,2,FALSE)="","",VLOOKUP($E231,#REF!,2,FALSE)),"")</f>
        <v/>
      </c>
      <c r="G231" s="61" t="s">
        <v>3436</v>
      </c>
      <c r="H231" s="61" t="s">
        <v>4868</v>
      </c>
      <c r="I231" s="61">
        <v>10</v>
      </c>
      <c r="J231" s="61">
        <v>90</v>
      </c>
      <c r="K231" s="61" t="s">
        <v>4783</v>
      </c>
      <c r="L231" s="61" t="s">
        <v>4349</v>
      </c>
      <c r="M231" s="62" t="str">
        <f>IFERROR(IF(VLOOKUP($E231,#REF!,17,FALSE)="","","완료"),"")</f>
        <v/>
      </c>
      <c r="N231" s="61"/>
      <c r="O231" s="61" t="s">
        <v>4760</v>
      </c>
      <c r="P231" s="61" t="s">
        <v>3385</v>
      </c>
      <c r="Q231" s="61" t="s">
        <v>4364</v>
      </c>
      <c r="R231" s="61"/>
      <c r="S231" s="53" t="s">
        <v>4842</v>
      </c>
      <c r="T231" s="126" t="s">
        <v>4510</v>
      </c>
    </row>
    <row r="232" spans="1:20" ht="27" customHeight="1">
      <c r="A232" s="61">
        <v>221</v>
      </c>
      <c r="B232" s="61" t="str">
        <f t="shared" si="13"/>
        <v>강북</v>
      </c>
      <c r="C232" s="61" t="s">
        <v>32</v>
      </c>
      <c r="D232" s="62">
        <v>19</v>
      </c>
      <c r="E232" s="62" t="str">
        <f t="shared" si="11"/>
        <v>노원구19</v>
      </c>
      <c r="F232" s="62" t="str">
        <f>IFERROR(IF(VLOOKUP($E232,#REF!,2,FALSE)="","",VLOOKUP($E232,#REF!,2,FALSE)),"")</f>
        <v/>
      </c>
      <c r="G232" s="61" t="s">
        <v>4978</v>
      </c>
      <c r="H232" s="61" t="s">
        <v>3166</v>
      </c>
      <c r="I232" s="61">
        <v>10</v>
      </c>
      <c r="J232" s="61">
        <v>90</v>
      </c>
      <c r="K232" s="61" t="s">
        <v>4783</v>
      </c>
      <c r="L232" s="61" t="s">
        <v>4822</v>
      </c>
      <c r="M232" s="62" t="str">
        <f>IFERROR(IF(VLOOKUP($E232,#REF!,17,FALSE)="","","완료"),"")</f>
        <v/>
      </c>
      <c r="N232" s="61"/>
      <c r="O232" s="61"/>
      <c r="P232" s="61" t="s">
        <v>4363</v>
      </c>
      <c r="Q232" s="61" t="s">
        <v>4363</v>
      </c>
      <c r="R232" s="61"/>
      <c r="S232" s="53" t="s">
        <v>4842</v>
      </c>
      <c r="T232" s="126" t="s">
        <v>4510</v>
      </c>
    </row>
    <row r="233" spans="1:20" ht="27" customHeight="1">
      <c r="A233" s="61">
        <v>222</v>
      </c>
      <c r="B233" s="61" t="str">
        <f t="shared" si="13"/>
        <v>강북</v>
      </c>
      <c r="C233" s="61" t="s">
        <v>32</v>
      </c>
      <c r="D233" s="62">
        <v>20</v>
      </c>
      <c r="E233" s="62" t="str">
        <f t="shared" si="11"/>
        <v>노원구20</v>
      </c>
      <c r="F233" s="62" t="str">
        <f>IFERROR(IF(VLOOKUP($E233,#REF!,2,FALSE)="","",VLOOKUP($E233,#REF!,2,FALSE)),"")</f>
        <v/>
      </c>
      <c r="G233" s="61" t="s">
        <v>4981</v>
      </c>
      <c r="H233" s="61" t="s">
        <v>3515</v>
      </c>
      <c r="I233" s="61">
        <v>8</v>
      </c>
      <c r="J233" s="61">
        <v>45</v>
      </c>
      <c r="K233" s="61" t="s">
        <v>4783</v>
      </c>
      <c r="L233" s="61" t="s">
        <v>4822</v>
      </c>
      <c r="M233" s="62" t="str">
        <f>IFERROR(IF(VLOOKUP($E233,#REF!,17,FALSE)="","","완료"),"")</f>
        <v/>
      </c>
      <c r="N233" s="61"/>
      <c r="O233" s="61" t="s">
        <v>4762</v>
      </c>
      <c r="P233" s="61" t="s">
        <v>3290</v>
      </c>
      <c r="Q233" s="61" t="s">
        <v>1729</v>
      </c>
      <c r="R233" s="61"/>
      <c r="S233" s="53" t="s">
        <v>4842</v>
      </c>
      <c r="T233" s="126" t="s">
        <v>4510</v>
      </c>
    </row>
    <row r="234" spans="1:20" ht="27" customHeight="1">
      <c r="A234" s="61">
        <v>223</v>
      </c>
      <c r="B234" s="61" t="str">
        <f t="shared" si="13"/>
        <v>강북</v>
      </c>
      <c r="C234" s="61" t="s">
        <v>32</v>
      </c>
      <c r="D234" s="62">
        <v>21</v>
      </c>
      <c r="E234" s="62" t="str">
        <f t="shared" si="11"/>
        <v>노원구21</v>
      </c>
      <c r="F234" s="62" t="str">
        <f>IFERROR(IF(VLOOKUP($E234,#REF!,2,FALSE)="","",VLOOKUP($E234,#REF!,2,FALSE)),"")</f>
        <v/>
      </c>
      <c r="G234" s="61" t="s">
        <v>3741</v>
      </c>
      <c r="H234" s="61" t="s">
        <v>4861</v>
      </c>
      <c r="I234" s="61">
        <v>10</v>
      </c>
      <c r="J234" s="61">
        <v>45</v>
      </c>
      <c r="K234" s="61" t="s">
        <v>4783</v>
      </c>
      <c r="L234" s="61" t="s">
        <v>4825</v>
      </c>
      <c r="M234" s="62" t="str">
        <f>IFERROR(IF(VLOOKUP($E234,#REF!,17,FALSE)="","","완료"),"")</f>
        <v/>
      </c>
      <c r="N234" s="61"/>
      <c r="O234" s="61" t="s">
        <v>4728</v>
      </c>
      <c r="P234" s="61">
        <v>0</v>
      </c>
      <c r="Q234" s="61" t="s">
        <v>3690</v>
      </c>
      <c r="R234" s="61"/>
      <c r="S234" s="53" t="s">
        <v>4842</v>
      </c>
      <c r="T234" s="126" t="s">
        <v>4510</v>
      </c>
    </row>
    <row r="235" spans="1:20" ht="27" customHeight="1">
      <c r="A235" s="61">
        <v>224</v>
      </c>
      <c r="B235" s="61" t="str">
        <f t="shared" si="13"/>
        <v>강북</v>
      </c>
      <c r="C235" s="61" t="s">
        <v>32</v>
      </c>
      <c r="D235" s="62">
        <v>22</v>
      </c>
      <c r="E235" s="62" t="str">
        <f t="shared" si="11"/>
        <v>노원구22</v>
      </c>
      <c r="F235" s="62" t="str">
        <f>IFERROR(IF(VLOOKUP($E235,#REF!,2,FALSE)="","",VLOOKUP($E235,#REF!,2,FALSE)),"")</f>
        <v/>
      </c>
      <c r="G235" s="61" t="s">
        <v>3760</v>
      </c>
      <c r="H235" s="61" t="s">
        <v>2552</v>
      </c>
      <c r="I235" s="61">
        <v>10</v>
      </c>
      <c r="J235" s="61">
        <v>45</v>
      </c>
      <c r="K235" s="61" t="s">
        <v>4783</v>
      </c>
      <c r="L235" s="61" t="s">
        <v>4822</v>
      </c>
      <c r="M235" s="62" t="str">
        <f>IFERROR(IF(VLOOKUP($E235,#REF!,17,FALSE)="","","완료"),"")</f>
        <v/>
      </c>
      <c r="N235" s="61"/>
      <c r="O235" s="61"/>
      <c r="P235" s="61" t="s">
        <v>3387</v>
      </c>
      <c r="Q235" s="61" t="s">
        <v>3387</v>
      </c>
      <c r="R235" s="61"/>
      <c r="S235" s="53" t="s">
        <v>4842</v>
      </c>
      <c r="T235" s="126" t="s">
        <v>4510</v>
      </c>
    </row>
    <row r="236" spans="1:20" ht="27" customHeight="1">
      <c r="A236" s="61">
        <v>225</v>
      </c>
      <c r="B236" s="61" t="str">
        <f t="shared" si="13"/>
        <v>강북</v>
      </c>
      <c r="C236" s="61" t="s">
        <v>32</v>
      </c>
      <c r="D236" s="62">
        <v>23</v>
      </c>
      <c r="E236" s="62" t="str">
        <f t="shared" si="11"/>
        <v>노원구23</v>
      </c>
      <c r="F236" s="62" t="str">
        <f>IFERROR(IF(VLOOKUP($E236,#REF!,2,FALSE)="","",VLOOKUP($E236,#REF!,2,FALSE)),"")</f>
        <v/>
      </c>
      <c r="G236" s="61" t="s">
        <v>4983</v>
      </c>
      <c r="H236" s="61" t="s">
        <v>3441</v>
      </c>
      <c r="I236" s="61">
        <v>10</v>
      </c>
      <c r="J236" s="61">
        <v>90</v>
      </c>
      <c r="K236" s="61" t="s">
        <v>4783</v>
      </c>
      <c r="L236" s="61" t="s">
        <v>4822</v>
      </c>
      <c r="M236" s="62" t="str">
        <f>IFERROR(IF(VLOOKUP($E236,#REF!,17,FALSE)="","","완료"),"")</f>
        <v/>
      </c>
      <c r="N236" s="61"/>
      <c r="O236" s="61"/>
      <c r="P236" s="61" t="s">
        <v>3233</v>
      </c>
      <c r="Q236" s="61" t="s">
        <v>3233</v>
      </c>
      <c r="R236" s="61"/>
      <c r="S236" s="53" t="s">
        <v>4842</v>
      </c>
      <c r="T236" s="126" t="s">
        <v>4510</v>
      </c>
    </row>
    <row r="237" spans="1:20" ht="27" customHeight="1">
      <c r="A237" s="61">
        <v>226</v>
      </c>
      <c r="B237" s="61" t="str">
        <f t="shared" si="13"/>
        <v>강북</v>
      </c>
      <c r="C237" s="61" t="s">
        <v>32</v>
      </c>
      <c r="D237" s="62">
        <v>24</v>
      </c>
      <c r="E237" s="62" t="str">
        <f t="shared" si="11"/>
        <v>노원구24</v>
      </c>
      <c r="F237" s="62" t="str">
        <f>IFERROR(IF(VLOOKUP($E237,#REF!,2,FALSE)="","",VLOOKUP($E237,#REF!,2,FALSE)),"")</f>
        <v/>
      </c>
      <c r="G237" s="61" t="s">
        <v>4980</v>
      </c>
      <c r="H237" s="61" t="s">
        <v>3431</v>
      </c>
      <c r="I237" s="61">
        <v>6</v>
      </c>
      <c r="J237" s="61">
        <v>45</v>
      </c>
      <c r="K237" s="61" t="s">
        <v>4783</v>
      </c>
      <c r="L237" s="61" t="s">
        <v>4822</v>
      </c>
      <c r="M237" s="62" t="str">
        <f>IFERROR(IF(VLOOKUP($E237,#REF!,17,FALSE)="","","완료"),"")</f>
        <v/>
      </c>
      <c r="N237" s="61"/>
      <c r="O237" s="61"/>
      <c r="P237" s="61" t="s">
        <v>4348</v>
      </c>
      <c r="Q237" s="61" t="s">
        <v>4348</v>
      </c>
      <c r="R237" s="61"/>
      <c r="S237" s="53" t="s">
        <v>4842</v>
      </c>
      <c r="T237" s="126" t="s">
        <v>4510</v>
      </c>
    </row>
    <row r="238" spans="1:20" ht="27" customHeight="1">
      <c r="A238" s="61">
        <v>227</v>
      </c>
      <c r="B238" s="61" t="str">
        <f t="shared" si="13"/>
        <v>강북</v>
      </c>
      <c r="C238" s="61" t="s">
        <v>32</v>
      </c>
      <c r="D238" s="62">
        <v>25</v>
      </c>
      <c r="E238" s="62" t="str">
        <f t="shared" si="11"/>
        <v>노원구25</v>
      </c>
      <c r="F238" s="62" t="str">
        <f>IFERROR(IF(VLOOKUP($E238,#REF!,2,FALSE)="","",VLOOKUP($E238,#REF!,2,FALSE)),"")</f>
        <v/>
      </c>
      <c r="G238" s="61" t="s">
        <v>3140</v>
      </c>
      <c r="H238" s="61" t="s">
        <v>4870</v>
      </c>
      <c r="I238" s="61">
        <v>10</v>
      </c>
      <c r="J238" s="61">
        <v>45</v>
      </c>
      <c r="K238" s="61" t="s">
        <v>4783</v>
      </c>
      <c r="L238" s="61" t="s">
        <v>4822</v>
      </c>
      <c r="M238" s="62" t="str">
        <f>IFERROR(IF(VLOOKUP($E238,#REF!,17,FALSE)="","","완료"),"")</f>
        <v/>
      </c>
      <c r="N238" s="61"/>
      <c r="O238" s="61"/>
      <c r="P238" s="61" t="s">
        <v>3236</v>
      </c>
      <c r="Q238" s="61" t="s">
        <v>3236</v>
      </c>
      <c r="R238" s="61"/>
      <c r="S238" s="53" t="s">
        <v>4842</v>
      </c>
      <c r="T238" s="126" t="s">
        <v>4510</v>
      </c>
    </row>
    <row r="239" spans="1:20" ht="27" customHeight="1">
      <c r="A239" s="61">
        <v>228</v>
      </c>
      <c r="B239" s="61" t="str">
        <f t="shared" si="13"/>
        <v>강북</v>
      </c>
      <c r="C239" s="61" t="s">
        <v>32</v>
      </c>
      <c r="D239" s="62">
        <v>26</v>
      </c>
      <c r="E239" s="62" t="str">
        <f t="shared" si="11"/>
        <v>노원구26</v>
      </c>
      <c r="F239" s="62" t="str">
        <f>IFERROR(IF(VLOOKUP($E239,#REF!,2,FALSE)="","",VLOOKUP($E239,#REF!,2,FALSE)),"")</f>
        <v/>
      </c>
      <c r="G239" s="61" t="s">
        <v>2440</v>
      </c>
      <c r="H239" s="61" t="s">
        <v>1572</v>
      </c>
      <c r="I239" s="61">
        <v>10</v>
      </c>
      <c r="J239" s="61">
        <v>45</v>
      </c>
      <c r="K239" s="61" t="s">
        <v>4783</v>
      </c>
      <c r="L239" s="61" t="s">
        <v>4825</v>
      </c>
      <c r="M239" s="62" t="str">
        <f>IFERROR(IF(VLOOKUP($E239,#REF!,17,FALSE)="","","완료"),"")</f>
        <v/>
      </c>
      <c r="N239" s="61"/>
      <c r="O239" s="61"/>
      <c r="P239" s="61">
        <v>0</v>
      </c>
      <c r="Q239" s="61"/>
      <c r="R239" s="61"/>
      <c r="S239" s="53" t="s">
        <v>4842</v>
      </c>
      <c r="T239" s="126" t="s">
        <v>4510</v>
      </c>
    </row>
    <row r="240" spans="1:20" ht="27" customHeight="1">
      <c r="A240" s="61">
        <v>229</v>
      </c>
      <c r="B240" s="61" t="str">
        <f t="shared" si="13"/>
        <v>강북</v>
      </c>
      <c r="C240" s="61" t="s">
        <v>32</v>
      </c>
      <c r="D240" s="62">
        <v>27</v>
      </c>
      <c r="E240" s="62" t="str">
        <f t="shared" si="11"/>
        <v>노원구27</v>
      </c>
      <c r="F240" s="62" t="str">
        <f>IFERROR(IF(VLOOKUP($E240,#REF!,2,FALSE)="","",VLOOKUP($E240,#REF!,2,FALSE)),"")</f>
        <v/>
      </c>
      <c r="G240" s="61" t="s">
        <v>2216</v>
      </c>
      <c r="H240" s="61" t="s">
        <v>44</v>
      </c>
      <c r="I240" s="61">
        <v>20</v>
      </c>
      <c r="J240" s="61">
        <v>45</v>
      </c>
      <c r="K240" s="61" t="s">
        <v>4783</v>
      </c>
      <c r="L240" s="61" t="s">
        <v>4825</v>
      </c>
      <c r="M240" s="62" t="str">
        <f>IFERROR(IF(VLOOKUP($E240,#REF!,17,FALSE)="","","완료"),"")</f>
        <v/>
      </c>
      <c r="N240" s="61"/>
      <c r="O240" s="61" t="s">
        <v>3065</v>
      </c>
      <c r="P240" s="61">
        <v>0</v>
      </c>
      <c r="Q240" s="61"/>
      <c r="R240" s="61"/>
      <c r="S240" s="53" t="s">
        <v>4842</v>
      </c>
      <c r="T240" s="126" t="s">
        <v>4510</v>
      </c>
    </row>
    <row r="241" spans="1:20" ht="27" customHeight="1">
      <c r="A241" s="61">
        <v>230</v>
      </c>
      <c r="B241" s="61" t="str">
        <f t="shared" si="13"/>
        <v>강북</v>
      </c>
      <c r="C241" s="61" t="s">
        <v>32</v>
      </c>
      <c r="D241" s="62">
        <v>28</v>
      </c>
      <c r="E241" s="62" t="str">
        <f t="shared" si="11"/>
        <v>노원구28</v>
      </c>
      <c r="F241" s="62" t="str">
        <f>IFERROR(IF(VLOOKUP($E241,#REF!,2,FALSE)="","",VLOOKUP($E241,#REF!,2,FALSE)),"")</f>
        <v/>
      </c>
      <c r="G241" s="64" t="s">
        <v>4730</v>
      </c>
      <c r="H241" s="64" t="s">
        <v>3423</v>
      </c>
      <c r="I241" s="64">
        <v>10</v>
      </c>
      <c r="J241" s="64">
        <v>45</v>
      </c>
      <c r="K241" s="64" t="s">
        <v>4982</v>
      </c>
      <c r="L241" s="64" t="s">
        <v>4822</v>
      </c>
      <c r="M241" s="62" t="str">
        <f>IFERROR(IF(VLOOKUP($E241,#REF!,17,FALSE)="","","완료"),"")</f>
        <v/>
      </c>
      <c r="N241" s="64"/>
      <c r="O241" s="64"/>
      <c r="P241" s="64" t="s">
        <v>4348</v>
      </c>
      <c r="Q241" s="64" t="s">
        <v>4348</v>
      </c>
      <c r="R241" s="64"/>
      <c r="S241" s="53" t="s">
        <v>4842</v>
      </c>
      <c r="T241" s="126" t="s">
        <v>4510</v>
      </c>
    </row>
    <row r="242" spans="1:20" ht="27" customHeight="1">
      <c r="A242" s="61">
        <v>231</v>
      </c>
      <c r="B242" s="61" t="str">
        <f t="shared" si="13"/>
        <v>강북</v>
      </c>
      <c r="C242" s="61" t="s">
        <v>32</v>
      </c>
      <c r="D242" s="62">
        <v>29</v>
      </c>
      <c r="E242" s="62" t="str">
        <f t="shared" si="11"/>
        <v>노원구29</v>
      </c>
      <c r="F242" s="62" t="str">
        <f>IFERROR(IF(VLOOKUP($E242,#REF!,2,FALSE)="","",VLOOKUP($E242,#REF!,2,FALSE)),"")</f>
        <v/>
      </c>
      <c r="G242" s="61" t="s">
        <v>3137</v>
      </c>
      <c r="H242" s="61" t="s">
        <v>3139</v>
      </c>
      <c r="I242" s="61">
        <v>10</v>
      </c>
      <c r="J242" s="61">
        <v>45</v>
      </c>
      <c r="K242" s="61" t="s">
        <v>4977</v>
      </c>
      <c r="L242" s="61" t="s">
        <v>4361</v>
      </c>
      <c r="M242" s="62" t="str">
        <f>IFERROR(IF(VLOOKUP($E242,#REF!,17,FALSE)="","","완료"),"")</f>
        <v/>
      </c>
      <c r="N242" s="61"/>
      <c r="O242" s="61" t="s">
        <v>4728</v>
      </c>
      <c r="P242" s="61" t="s">
        <v>3398</v>
      </c>
      <c r="Q242" s="61"/>
      <c r="R242" s="61"/>
      <c r="S242" s="53" t="s">
        <v>4842</v>
      </c>
      <c r="T242" s="126" t="s">
        <v>4510</v>
      </c>
    </row>
    <row r="243" spans="1:20" ht="27" customHeight="1">
      <c r="A243" s="61">
        <v>232</v>
      </c>
      <c r="B243" s="61" t="str">
        <f t="shared" si="13"/>
        <v>강북</v>
      </c>
      <c r="C243" s="61" t="s">
        <v>32</v>
      </c>
      <c r="D243" s="62">
        <v>30</v>
      </c>
      <c r="E243" s="62" t="str">
        <f t="shared" si="11"/>
        <v>노원구30</v>
      </c>
      <c r="F243" s="62" t="str">
        <f>IFERROR(IF(VLOOKUP($E243,#REF!,2,FALSE)="","",VLOOKUP($E243,#REF!,2,FALSE)),"")</f>
        <v/>
      </c>
      <c r="G243" s="61" t="s">
        <v>2548</v>
      </c>
      <c r="H243" s="61" t="s">
        <v>2546</v>
      </c>
      <c r="I243" s="61">
        <v>10</v>
      </c>
      <c r="J243" s="61">
        <v>45</v>
      </c>
      <c r="K243" s="61" t="s">
        <v>4979</v>
      </c>
      <c r="L243" s="61" t="s">
        <v>4825</v>
      </c>
      <c r="M243" s="62" t="str">
        <f>IFERROR(IF(VLOOKUP($E243,#REF!,17,FALSE)="","","완료"),"")</f>
        <v/>
      </c>
      <c r="N243" s="61"/>
      <c r="O243" s="61" t="s">
        <v>4865</v>
      </c>
      <c r="P243" s="61">
        <v>0</v>
      </c>
      <c r="Q243" s="61" t="s">
        <v>3691</v>
      </c>
      <c r="R243" s="61"/>
      <c r="S243" s="53" t="s">
        <v>4842</v>
      </c>
      <c r="T243" s="126" t="s">
        <v>4510</v>
      </c>
    </row>
    <row r="244" spans="1:20" ht="27" customHeight="1">
      <c r="A244" s="61">
        <v>233</v>
      </c>
      <c r="B244" s="61" t="str">
        <f t="shared" si="13"/>
        <v>강북</v>
      </c>
      <c r="C244" s="61" t="s">
        <v>32</v>
      </c>
      <c r="D244" s="62">
        <v>31</v>
      </c>
      <c r="E244" s="62" t="str">
        <f t="shared" si="11"/>
        <v>노원구31</v>
      </c>
      <c r="F244" s="62" t="str">
        <f>IFERROR(IF(VLOOKUP($E244,#REF!,2,FALSE)="","",VLOOKUP($E244,#REF!,2,FALSE)),"")</f>
        <v/>
      </c>
      <c r="G244" s="61" t="s">
        <v>2547</v>
      </c>
      <c r="H244" s="61" t="s">
        <v>2214</v>
      </c>
      <c r="I244" s="61">
        <v>10</v>
      </c>
      <c r="J244" s="61">
        <v>45</v>
      </c>
      <c r="K244" s="61" t="s">
        <v>4979</v>
      </c>
      <c r="L244" s="61" t="s">
        <v>4825</v>
      </c>
      <c r="M244" s="62" t="str">
        <f>IFERROR(IF(VLOOKUP($E244,#REF!,17,FALSE)="","","완료"),"")</f>
        <v/>
      </c>
      <c r="N244" s="61"/>
      <c r="O244" s="61"/>
      <c r="P244" s="61">
        <v>0</v>
      </c>
      <c r="Q244" s="61" t="s">
        <v>3691</v>
      </c>
      <c r="R244" s="61"/>
      <c r="S244" s="53" t="s">
        <v>4842</v>
      </c>
      <c r="T244" s="126" t="s">
        <v>4510</v>
      </c>
    </row>
    <row r="245" spans="1:20" ht="27" customHeight="1">
      <c r="A245" s="61">
        <v>234</v>
      </c>
      <c r="B245" s="61" t="str">
        <f t="shared" si="13"/>
        <v>강북</v>
      </c>
      <c r="C245" s="61" t="s">
        <v>32</v>
      </c>
      <c r="D245" s="62">
        <v>32</v>
      </c>
      <c r="E245" s="62" t="str">
        <f t="shared" si="11"/>
        <v>노원구32</v>
      </c>
      <c r="F245" s="62" t="str">
        <f>IFERROR(IF(VLOOKUP($E245,#REF!,2,FALSE)="","",VLOOKUP($E245,#REF!,2,FALSE)),"")</f>
        <v/>
      </c>
      <c r="G245" s="61" t="s">
        <v>4986</v>
      </c>
      <c r="H245" s="61" t="s">
        <v>4872</v>
      </c>
      <c r="I245" s="61">
        <v>10</v>
      </c>
      <c r="J245" s="61">
        <v>90</v>
      </c>
      <c r="K245" s="61" t="s">
        <v>4992</v>
      </c>
      <c r="L245" s="61" t="s">
        <v>4361</v>
      </c>
      <c r="M245" s="62" t="str">
        <f>IFERROR(IF(VLOOKUP($E245,#REF!,17,FALSE)="","","완료"),"")</f>
        <v/>
      </c>
      <c r="N245" s="61"/>
      <c r="O245" s="61"/>
      <c r="P245" s="61" t="s">
        <v>4352</v>
      </c>
      <c r="Q245" s="61" t="s">
        <v>4352</v>
      </c>
      <c r="R245" s="61"/>
      <c r="S245" s="53" t="s">
        <v>4842</v>
      </c>
      <c r="T245" s="126" t="s">
        <v>4510</v>
      </c>
    </row>
    <row r="246" spans="1:20" ht="27" customHeight="1">
      <c r="A246" s="61">
        <v>235</v>
      </c>
      <c r="B246" s="61" t="str">
        <f t="shared" si="13"/>
        <v>강북</v>
      </c>
      <c r="C246" s="61" t="s">
        <v>32</v>
      </c>
      <c r="D246" s="62">
        <v>33</v>
      </c>
      <c r="E246" s="62" t="str">
        <f t="shared" si="11"/>
        <v>노원구33</v>
      </c>
      <c r="F246" s="62" t="str">
        <f>IFERROR(IF(VLOOKUP($E246,#REF!,2,FALSE)="","",VLOOKUP($E246,#REF!,2,FALSE)),"")</f>
        <v/>
      </c>
      <c r="G246" s="61" t="s">
        <v>4993</v>
      </c>
      <c r="H246" s="61" t="s">
        <v>3144</v>
      </c>
      <c r="I246" s="61">
        <v>10</v>
      </c>
      <c r="J246" s="61">
        <v>45</v>
      </c>
      <c r="K246" s="61" t="s">
        <v>4984</v>
      </c>
      <c r="L246" s="61" t="s">
        <v>4361</v>
      </c>
      <c r="M246" s="62" t="str">
        <f>IFERROR(IF(VLOOKUP($E246,#REF!,17,FALSE)="","","완료"),"")</f>
        <v/>
      </c>
      <c r="N246" s="61"/>
      <c r="O246" s="61"/>
      <c r="P246" s="61" t="s">
        <v>4352</v>
      </c>
      <c r="Q246" s="61" t="s">
        <v>4352</v>
      </c>
      <c r="R246" s="61"/>
      <c r="S246" s="53" t="s">
        <v>4842</v>
      </c>
      <c r="T246" s="126" t="s">
        <v>4510</v>
      </c>
    </row>
    <row r="247" spans="1:20" ht="27" customHeight="1">
      <c r="A247" s="61">
        <v>236</v>
      </c>
      <c r="B247" s="61" t="str">
        <f t="shared" si="13"/>
        <v>강북</v>
      </c>
      <c r="C247" s="61" t="s">
        <v>32</v>
      </c>
      <c r="D247" s="62">
        <v>34</v>
      </c>
      <c r="E247" s="62" t="str">
        <f t="shared" si="11"/>
        <v>노원구34</v>
      </c>
      <c r="F247" s="62" t="str">
        <f>IFERROR(IF(VLOOKUP($E247,#REF!,2,FALSE)="","",VLOOKUP($E247,#REF!,2,FALSE)),"")</f>
        <v/>
      </c>
      <c r="G247" s="61" t="s">
        <v>2441</v>
      </c>
      <c r="H247" s="61" t="s">
        <v>2219</v>
      </c>
      <c r="I247" s="61">
        <v>10</v>
      </c>
      <c r="J247" s="61">
        <v>45</v>
      </c>
      <c r="K247" s="61" t="s">
        <v>4984</v>
      </c>
      <c r="L247" s="61" t="s">
        <v>4825</v>
      </c>
      <c r="M247" s="62" t="str">
        <f>IFERROR(IF(VLOOKUP($E247,#REF!,17,FALSE)="","","완료"),"")</f>
        <v/>
      </c>
      <c r="N247" s="61"/>
      <c r="O247" s="61" t="s">
        <v>4728</v>
      </c>
      <c r="P247" s="61">
        <v>0</v>
      </c>
      <c r="Q247" s="61"/>
      <c r="R247" s="61"/>
      <c r="S247" s="53" t="s">
        <v>4842</v>
      </c>
      <c r="T247" s="126" t="s">
        <v>4510</v>
      </c>
    </row>
    <row r="248" spans="1:20" ht="27" customHeight="1">
      <c r="A248" s="61">
        <v>237</v>
      </c>
      <c r="B248" s="61" t="str">
        <f t="shared" si="13"/>
        <v>강북</v>
      </c>
      <c r="C248" s="61" t="s">
        <v>32</v>
      </c>
      <c r="D248" s="62">
        <v>35</v>
      </c>
      <c r="E248" s="62" t="str">
        <f t="shared" si="11"/>
        <v>노원구35</v>
      </c>
      <c r="F248" s="62" t="str">
        <f>IFERROR(IF(VLOOKUP($E248,#REF!,2,FALSE)="","",VLOOKUP($E248,#REF!,2,FALSE)),"")</f>
        <v/>
      </c>
      <c r="G248" s="61" t="s">
        <v>2651</v>
      </c>
      <c r="H248" s="61" t="s">
        <v>2545</v>
      </c>
      <c r="I248" s="61">
        <v>10</v>
      </c>
      <c r="J248" s="61">
        <v>90</v>
      </c>
      <c r="K248" s="61" t="s">
        <v>4987</v>
      </c>
      <c r="L248" s="61" t="s">
        <v>4825</v>
      </c>
      <c r="M248" s="62" t="str">
        <f>IFERROR(IF(VLOOKUP($E248,#REF!,17,FALSE)="","","완료"),"")</f>
        <v/>
      </c>
      <c r="N248" s="61"/>
      <c r="O248" s="61" t="s">
        <v>3066</v>
      </c>
      <c r="P248" s="61">
        <v>0</v>
      </c>
      <c r="Q248" s="61"/>
      <c r="R248" s="61"/>
      <c r="S248" s="53" t="s">
        <v>4842</v>
      </c>
      <c r="T248" s="126" t="s">
        <v>4510</v>
      </c>
    </row>
    <row r="249" spans="1:20" ht="27" customHeight="1">
      <c r="A249" s="61">
        <v>238</v>
      </c>
      <c r="B249" s="61" t="str">
        <f t="shared" si="13"/>
        <v>강북</v>
      </c>
      <c r="C249" s="61" t="s">
        <v>32</v>
      </c>
      <c r="D249" s="62">
        <v>36</v>
      </c>
      <c r="E249" s="62" t="str">
        <f t="shared" si="11"/>
        <v>노원구36</v>
      </c>
      <c r="F249" s="62" t="str">
        <f>IFERROR(IF(VLOOKUP($E249,#REF!,2,FALSE)="","",VLOOKUP($E249,#REF!,2,FALSE)),"")</f>
        <v/>
      </c>
      <c r="G249" s="61" t="s">
        <v>3749</v>
      </c>
      <c r="H249" s="61" t="s">
        <v>3149</v>
      </c>
      <c r="I249" s="61">
        <v>10</v>
      </c>
      <c r="J249" s="61">
        <v>90</v>
      </c>
      <c r="K249" s="61" t="s">
        <v>4991</v>
      </c>
      <c r="L249" s="61" t="s">
        <v>4825</v>
      </c>
      <c r="M249" s="62" t="str">
        <f>IFERROR(IF(VLOOKUP($E249,#REF!,17,FALSE)="","","완료"),"")</f>
        <v/>
      </c>
      <c r="N249" s="61"/>
      <c r="O249" s="61"/>
      <c r="P249" s="61">
        <v>0</v>
      </c>
      <c r="Q249" s="61"/>
      <c r="R249" s="61"/>
      <c r="S249" s="53" t="s">
        <v>4842</v>
      </c>
      <c r="T249" s="126" t="s">
        <v>4510</v>
      </c>
    </row>
    <row r="250" spans="1:20" ht="27" customHeight="1">
      <c r="A250" s="61">
        <v>239</v>
      </c>
      <c r="B250" s="61" t="str">
        <f t="shared" si="13"/>
        <v>강북</v>
      </c>
      <c r="C250" s="61" t="s">
        <v>32</v>
      </c>
      <c r="D250" s="62">
        <v>37</v>
      </c>
      <c r="E250" s="62" t="str">
        <f t="shared" si="11"/>
        <v>노원구37</v>
      </c>
      <c r="F250" s="62" t="str">
        <f>IFERROR(IF(VLOOKUP($E250,#REF!,2,FALSE)="","",VLOOKUP($E250,#REF!,2,FALSE)),"")</f>
        <v/>
      </c>
      <c r="G250" s="61" t="s">
        <v>4985</v>
      </c>
      <c r="H250" s="61" t="s">
        <v>2442</v>
      </c>
      <c r="I250" s="61">
        <v>10</v>
      </c>
      <c r="J250" s="61">
        <v>90</v>
      </c>
      <c r="K250" s="61" t="s">
        <v>4783</v>
      </c>
      <c r="L250" s="61" t="s">
        <v>4822</v>
      </c>
      <c r="M250" s="62" t="str">
        <f>IFERROR(IF(VLOOKUP($E250,#REF!,17,FALSE)="","","완료"),"")</f>
        <v/>
      </c>
      <c r="N250" s="61"/>
      <c r="O250" s="61" t="s">
        <v>3442</v>
      </c>
      <c r="P250" s="61" t="s">
        <v>4348</v>
      </c>
      <c r="Q250" s="61" t="s">
        <v>4348</v>
      </c>
      <c r="R250" s="61"/>
      <c r="S250" s="53" t="s">
        <v>4842</v>
      </c>
      <c r="T250" s="126" t="s">
        <v>4510</v>
      </c>
    </row>
    <row r="251" spans="1:20" ht="27" customHeight="1">
      <c r="A251" s="61">
        <v>240</v>
      </c>
      <c r="B251" s="61" t="str">
        <f t="shared" si="13"/>
        <v>강북</v>
      </c>
      <c r="C251" s="61" t="s">
        <v>32</v>
      </c>
      <c r="D251" s="62">
        <v>38</v>
      </c>
      <c r="E251" s="62" t="str">
        <f t="shared" si="11"/>
        <v>노원구38</v>
      </c>
      <c r="F251" s="62" t="str">
        <f>IFERROR(IF(VLOOKUP($E251,#REF!,2,FALSE)="","",VLOOKUP($E251,#REF!,2,FALSE)),"")</f>
        <v/>
      </c>
      <c r="G251" s="61" t="s">
        <v>2443</v>
      </c>
      <c r="H251" s="61" t="s">
        <v>2442</v>
      </c>
      <c r="I251" s="61">
        <v>10</v>
      </c>
      <c r="J251" s="61">
        <v>90</v>
      </c>
      <c r="K251" s="61" t="s">
        <v>4783</v>
      </c>
      <c r="L251" s="61" t="s">
        <v>4825</v>
      </c>
      <c r="M251" s="62" t="str">
        <f>IFERROR(IF(VLOOKUP($E251,#REF!,17,FALSE)="","","완료"),"")</f>
        <v/>
      </c>
      <c r="N251" s="61"/>
      <c r="O251" s="61"/>
      <c r="P251" s="61">
        <v>0</v>
      </c>
      <c r="Q251" s="61"/>
      <c r="R251" s="61"/>
      <c r="S251" s="53" t="s">
        <v>4842</v>
      </c>
      <c r="T251" s="126" t="s">
        <v>4510</v>
      </c>
    </row>
    <row r="252" spans="1:20" ht="27" customHeight="1">
      <c r="A252" s="61">
        <v>241</v>
      </c>
      <c r="B252" s="61" t="str">
        <f t="shared" si="13"/>
        <v>강북</v>
      </c>
      <c r="C252" s="61" t="s">
        <v>32</v>
      </c>
      <c r="D252" s="62">
        <v>39</v>
      </c>
      <c r="E252" s="62" t="str">
        <f>CONCATENATE(C252,D252)</f>
        <v>노원구39</v>
      </c>
      <c r="F252" s="62" t="str">
        <f>IFERROR(IF(VLOOKUP($E252,#REF!,2,FALSE)="","",VLOOKUP($E252,#REF!,2,FALSE)),"")</f>
        <v/>
      </c>
      <c r="G252" s="62" t="s">
        <v>3506</v>
      </c>
      <c r="H252" s="62" t="s">
        <v>3267</v>
      </c>
      <c r="I252" s="62">
        <v>10</v>
      </c>
      <c r="J252" s="62">
        <v>45</v>
      </c>
      <c r="K252" s="62" t="s">
        <v>4783</v>
      </c>
      <c r="L252" s="62" t="s">
        <v>4361</v>
      </c>
      <c r="M252" s="62" t="str">
        <f>IFERROR(IF(VLOOKUP($E252,#REF!,17,FALSE)="","","완료"),"")</f>
        <v/>
      </c>
      <c r="N252" s="62"/>
      <c r="O252" s="62"/>
      <c r="P252" s="62" t="s">
        <v>4352</v>
      </c>
      <c r="Q252" s="62" t="s">
        <v>4352</v>
      </c>
      <c r="R252" s="62"/>
      <c r="S252" s="53" t="s">
        <v>4842</v>
      </c>
      <c r="T252" s="126" t="s">
        <v>4510</v>
      </c>
    </row>
    <row r="253" spans="1:20" ht="27" customHeight="1">
      <c r="A253" s="61">
        <v>242</v>
      </c>
      <c r="B253" s="61" t="str">
        <f t="shared" si="13"/>
        <v>강북</v>
      </c>
      <c r="C253" s="61" t="s">
        <v>32</v>
      </c>
      <c r="D253" s="62">
        <v>40</v>
      </c>
      <c r="E253" s="62" t="str">
        <f>CONCATENATE(C253,D253)</f>
        <v>노원구40</v>
      </c>
      <c r="F253" s="62" t="str">
        <f>IFERROR(IF(VLOOKUP($E253,#REF!,2,FALSE)="","",VLOOKUP($E253,#REF!,2,FALSE)),"")</f>
        <v/>
      </c>
      <c r="G253" s="62" t="s">
        <v>3263</v>
      </c>
      <c r="H253" s="62" t="s">
        <v>3264</v>
      </c>
      <c r="I253" s="62">
        <v>10</v>
      </c>
      <c r="J253" s="62">
        <v>45</v>
      </c>
      <c r="K253" s="62" t="s">
        <v>4783</v>
      </c>
      <c r="L253" s="62" t="s">
        <v>4822</v>
      </c>
      <c r="M253" s="62" t="str">
        <f>IFERROR(IF(VLOOKUP($E253,#REF!,17,FALSE)="","","완료"),"")</f>
        <v/>
      </c>
      <c r="N253" s="62"/>
      <c r="O253" s="62"/>
      <c r="P253" s="62" t="s">
        <v>3285</v>
      </c>
      <c r="Q253" s="62" t="s">
        <v>3285</v>
      </c>
      <c r="R253" s="62"/>
      <c r="S253" s="53" t="s">
        <v>4842</v>
      </c>
      <c r="T253" s="126" t="s">
        <v>4510</v>
      </c>
    </row>
    <row r="254" spans="1:20" ht="27" customHeight="1">
      <c r="A254" s="61">
        <v>243</v>
      </c>
      <c r="B254" s="61" t="str">
        <f t="shared" si="13"/>
        <v>강북</v>
      </c>
      <c r="C254" s="61" t="s">
        <v>32</v>
      </c>
      <c r="D254" s="62">
        <v>41</v>
      </c>
      <c r="E254" s="62" t="str">
        <f>CONCATENATE(C254,D254)</f>
        <v>노원구41</v>
      </c>
      <c r="F254" s="62" t="str">
        <f>IFERROR(IF(VLOOKUP($E254,#REF!,2,FALSE)="","",VLOOKUP($E254,#REF!,2,FALSE)),"")</f>
        <v/>
      </c>
      <c r="G254" s="67" t="s">
        <v>5216</v>
      </c>
      <c r="H254" s="67" t="s">
        <v>3706</v>
      </c>
      <c r="I254" s="67">
        <v>10</v>
      </c>
      <c r="J254" s="67">
        <v>45</v>
      </c>
      <c r="K254" s="67" t="s">
        <v>4783</v>
      </c>
      <c r="L254" s="67" t="s">
        <v>4825</v>
      </c>
      <c r="M254" s="62" t="str">
        <f>IFERROR(IF(VLOOKUP($E254,#REF!,17,FALSE)="","","완료"),"")</f>
        <v/>
      </c>
      <c r="N254" s="67"/>
      <c r="O254" s="67" t="s">
        <v>4699</v>
      </c>
      <c r="P254" s="67">
        <v>0</v>
      </c>
      <c r="Q254" s="67"/>
      <c r="R254" s="67"/>
      <c r="S254" s="53" t="s">
        <v>4842</v>
      </c>
      <c r="T254" s="126" t="s">
        <v>4510</v>
      </c>
    </row>
    <row r="255" spans="1:20" ht="27" customHeight="1">
      <c r="A255" s="61">
        <v>244</v>
      </c>
      <c r="B255" s="61" t="str">
        <f t="shared" si="13"/>
        <v>강북</v>
      </c>
      <c r="C255" s="61" t="s">
        <v>32</v>
      </c>
      <c r="D255" s="62">
        <v>42</v>
      </c>
      <c r="E255" s="62" t="str">
        <f t="shared" si="11"/>
        <v>노원구42</v>
      </c>
      <c r="F255" s="62" t="str">
        <f>IFERROR(IF(VLOOKUP($E255,#REF!,2,FALSE)="","",VLOOKUP($E255,#REF!,2,FALSE)),"")</f>
        <v/>
      </c>
      <c r="G255" s="67" t="s">
        <v>3901</v>
      </c>
      <c r="H255" s="67" t="s">
        <v>2218</v>
      </c>
      <c r="I255" s="67">
        <v>10</v>
      </c>
      <c r="J255" s="67">
        <v>45</v>
      </c>
      <c r="K255" s="67" t="s">
        <v>4783</v>
      </c>
      <c r="L255" s="67" t="s">
        <v>4825</v>
      </c>
      <c r="M255" s="62" t="str">
        <f>IFERROR(IF(VLOOKUP($E255,#REF!,17,FALSE)="","","완료"),"")</f>
        <v/>
      </c>
      <c r="N255" s="67"/>
      <c r="O255" s="63" t="s">
        <v>3656</v>
      </c>
      <c r="P255" s="67" t="s">
        <v>3293</v>
      </c>
      <c r="Q255" s="67" t="s">
        <v>3293</v>
      </c>
      <c r="R255" s="67"/>
      <c r="S255" s="53" t="s">
        <v>4842</v>
      </c>
      <c r="T255" s="126" t="s">
        <v>4510</v>
      </c>
    </row>
    <row r="256" spans="1:20" ht="27" customHeight="1">
      <c r="A256" s="61">
        <v>245</v>
      </c>
      <c r="B256" s="61" t="str">
        <f t="shared" si="13"/>
        <v>강북</v>
      </c>
      <c r="C256" s="61" t="s">
        <v>32</v>
      </c>
      <c r="D256" s="62">
        <v>43</v>
      </c>
      <c r="E256" s="62" t="str">
        <f t="shared" si="11"/>
        <v>노원구43</v>
      </c>
      <c r="F256" s="62" t="str">
        <f>IFERROR(IF(VLOOKUP($E256,#REF!,2,FALSE)="","",VLOOKUP($E256,#REF!,2,FALSE)),"")</f>
        <v/>
      </c>
      <c r="G256" s="67" t="s">
        <v>2444</v>
      </c>
      <c r="H256" s="67" t="s">
        <v>2445</v>
      </c>
      <c r="I256" s="67">
        <v>8</v>
      </c>
      <c r="J256" s="67">
        <v>45</v>
      </c>
      <c r="K256" s="67" t="s">
        <v>4783</v>
      </c>
      <c r="L256" s="67" t="s">
        <v>4825</v>
      </c>
      <c r="M256" s="62" t="str">
        <f>IFERROR(IF(VLOOKUP($E256,#REF!,17,FALSE)="","","완료"),"")</f>
        <v/>
      </c>
      <c r="N256" s="67"/>
      <c r="O256" s="67"/>
      <c r="P256" s="67">
        <v>0</v>
      </c>
      <c r="Q256" s="67"/>
      <c r="R256" s="67"/>
      <c r="S256" s="53" t="s">
        <v>4842</v>
      </c>
      <c r="T256" s="126" t="s">
        <v>4510</v>
      </c>
    </row>
    <row r="257" spans="1:20" ht="27" customHeight="1">
      <c r="A257" s="61">
        <v>246</v>
      </c>
      <c r="B257" s="61" t="str">
        <f t="shared" si="13"/>
        <v>강북</v>
      </c>
      <c r="C257" s="61" t="s">
        <v>32</v>
      </c>
      <c r="D257" s="62">
        <v>44</v>
      </c>
      <c r="E257" s="62" t="str">
        <f t="shared" si="11"/>
        <v>노원구44</v>
      </c>
      <c r="F257" s="62" t="str">
        <f>IFERROR(IF(VLOOKUP($E257,#REF!,2,FALSE)="","",VLOOKUP($E257,#REF!,2,FALSE)),"")</f>
        <v/>
      </c>
      <c r="G257" s="82" t="s">
        <v>3926</v>
      </c>
      <c r="H257" s="67" t="s">
        <v>3099</v>
      </c>
      <c r="I257" s="67">
        <v>10</v>
      </c>
      <c r="J257" s="67">
        <v>45</v>
      </c>
      <c r="K257" s="67" t="s">
        <v>4783</v>
      </c>
      <c r="L257" s="67" t="s">
        <v>4825</v>
      </c>
      <c r="M257" s="62" t="str">
        <f>IFERROR(IF(VLOOKUP($E257,#REF!,17,FALSE)="","","완료"),"")</f>
        <v/>
      </c>
      <c r="N257" s="67"/>
      <c r="O257" s="67" t="s">
        <v>4700</v>
      </c>
      <c r="P257" s="67">
        <v>0</v>
      </c>
      <c r="Q257" s="67" t="s">
        <v>4766</v>
      </c>
      <c r="R257" s="67"/>
      <c r="S257" s="53" t="s">
        <v>4842</v>
      </c>
      <c r="T257" s="126" t="s">
        <v>4510</v>
      </c>
    </row>
    <row r="258" spans="1:20" ht="27" customHeight="1">
      <c r="A258" s="61">
        <v>247</v>
      </c>
      <c r="B258" s="61" t="str">
        <f t="shared" si="13"/>
        <v>강북</v>
      </c>
      <c r="C258" s="63" t="s">
        <v>32</v>
      </c>
      <c r="D258" s="62">
        <v>45</v>
      </c>
      <c r="E258" s="62" t="str">
        <f t="shared" si="11"/>
        <v>노원구45</v>
      </c>
      <c r="F258" s="62" t="str">
        <f>IFERROR(IF(VLOOKUP($E258,#REF!,2,FALSE)="","",VLOOKUP($E258,#REF!,2,FALSE)),"")</f>
        <v/>
      </c>
      <c r="G258" s="83" t="s">
        <v>3289</v>
      </c>
      <c r="H258" s="63" t="s">
        <v>3301</v>
      </c>
      <c r="I258" s="67">
        <v>10</v>
      </c>
      <c r="J258" s="67">
        <v>45</v>
      </c>
      <c r="K258" s="63" t="s">
        <v>4783</v>
      </c>
      <c r="L258" s="63" t="s">
        <v>4827</v>
      </c>
      <c r="M258" s="62" t="str">
        <f>IFERROR(IF(VLOOKUP($E258,#REF!,17,FALSE)="","","완료"),"")</f>
        <v/>
      </c>
      <c r="N258" s="67"/>
      <c r="O258" s="67"/>
      <c r="P258" s="67">
        <v>0</v>
      </c>
      <c r="Q258" s="67"/>
      <c r="R258" s="67"/>
      <c r="S258" s="88" t="s">
        <v>3696</v>
      </c>
      <c r="T258" s="126" t="s">
        <v>4510</v>
      </c>
    </row>
    <row r="259" spans="1:20" ht="27" customHeight="1">
      <c r="A259" s="61">
        <v>248</v>
      </c>
      <c r="B259" s="61" t="str">
        <f t="shared" si="13"/>
        <v>강북</v>
      </c>
      <c r="C259" s="63" t="s">
        <v>32</v>
      </c>
      <c r="D259" s="62">
        <v>46</v>
      </c>
      <c r="E259" s="62" t="str">
        <f t="shared" si="11"/>
        <v>노원구46</v>
      </c>
      <c r="F259" s="62" t="str">
        <f>IFERROR(IF(VLOOKUP($E259,#REF!,2,FALSE)="","",VLOOKUP($E259,#REF!,2,FALSE)),"")</f>
        <v/>
      </c>
      <c r="G259" s="63" t="s">
        <v>2222</v>
      </c>
      <c r="H259" s="63" t="s">
        <v>2549</v>
      </c>
      <c r="I259" s="67">
        <v>10</v>
      </c>
      <c r="J259" s="67">
        <v>45</v>
      </c>
      <c r="K259" s="63" t="s">
        <v>4783</v>
      </c>
      <c r="L259" s="63" t="s">
        <v>4825</v>
      </c>
      <c r="M259" s="62" t="str">
        <f>IFERROR(IF(VLOOKUP($E259,#REF!,17,FALSE)="","","완료"),"")</f>
        <v/>
      </c>
      <c r="N259" s="67"/>
      <c r="O259" s="67"/>
      <c r="P259" s="67"/>
      <c r="Q259" s="67"/>
      <c r="R259" s="67"/>
      <c r="S259" s="88" t="s">
        <v>3696</v>
      </c>
      <c r="T259" s="126" t="s">
        <v>4510</v>
      </c>
    </row>
    <row r="260" spans="1:20" ht="27" customHeight="1">
      <c r="A260" s="61">
        <v>249</v>
      </c>
      <c r="B260" s="61" t="str">
        <f t="shared" si="13"/>
        <v>강북</v>
      </c>
      <c r="C260" s="63" t="s">
        <v>32</v>
      </c>
      <c r="D260" s="62">
        <v>47</v>
      </c>
      <c r="E260" s="62" t="str">
        <f t="shared" si="11"/>
        <v>노원구47</v>
      </c>
      <c r="F260" s="62" t="str">
        <f>IFERROR(IF(VLOOKUP($E260,#REF!,2,FALSE)="","",VLOOKUP($E260,#REF!,2,FALSE)),"")</f>
        <v/>
      </c>
      <c r="G260" s="63" t="s">
        <v>2448</v>
      </c>
      <c r="H260" s="63" t="s">
        <v>2550</v>
      </c>
      <c r="I260" s="67">
        <v>10</v>
      </c>
      <c r="J260" s="67">
        <v>45</v>
      </c>
      <c r="K260" s="63" t="s">
        <v>4783</v>
      </c>
      <c r="L260" s="63" t="s">
        <v>4825</v>
      </c>
      <c r="M260" s="62" t="str">
        <f>IFERROR(IF(VLOOKUP($E260,#REF!,17,FALSE)="","","완료"),"")</f>
        <v/>
      </c>
      <c r="N260" s="67"/>
      <c r="O260" s="67"/>
      <c r="P260" s="67"/>
      <c r="Q260" s="67"/>
      <c r="R260" s="67"/>
      <c r="S260" s="88" t="s">
        <v>3696</v>
      </c>
      <c r="T260" s="126" t="s">
        <v>4510</v>
      </c>
    </row>
    <row r="261" spans="1:20" ht="27" customHeight="1">
      <c r="A261" s="61">
        <v>250</v>
      </c>
      <c r="B261" s="61" t="str">
        <f t="shared" si="13"/>
        <v>강북</v>
      </c>
      <c r="C261" s="63" t="s">
        <v>32</v>
      </c>
      <c r="D261" s="62">
        <v>48</v>
      </c>
      <c r="E261" s="62" t="str">
        <f t="shared" si="11"/>
        <v>노원구48</v>
      </c>
      <c r="F261" s="62" t="str">
        <f>IFERROR(IF(VLOOKUP($E261,#REF!,2,FALSE)="","",VLOOKUP($E261,#REF!,2,FALSE)),"")</f>
        <v/>
      </c>
      <c r="G261" s="63" t="s">
        <v>3292</v>
      </c>
      <c r="H261" s="63" t="s">
        <v>3602</v>
      </c>
      <c r="I261" s="67">
        <v>10</v>
      </c>
      <c r="J261" s="67">
        <v>45</v>
      </c>
      <c r="K261" s="63" t="s">
        <v>4783</v>
      </c>
      <c r="L261" s="63" t="s">
        <v>4825</v>
      </c>
      <c r="M261" s="62" t="str">
        <f>IFERROR(IF(VLOOKUP($E261,#REF!,17,FALSE)="","","완료"),"")</f>
        <v/>
      </c>
      <c r="N261" s="67"/>
      <c r="O261" s="67"/>
      <c r="P261" s="67"/>
      <c r="Q261" s="67"/>
      <c r="R261" s="67"/>
      <c r="S261" s="88" t="s">
        <v>3696</v>
      </c>
      <c r="T261" s="126" t="s">
        <v>4510</v>
      </c>
    </row>
    <row r="262" spans="1:20" ht="27" customHeight="1">
      <c r="A262" s="61">
        <v>251</v>
      </c>
      <c r="B262" s="61" t="str">
        <f t="shared" si="13"/>
        <v>강북</v>
      </c>
      <c r="C262" s="63" t="s">
        <v>32</v>
      </c>
      <c r="D262" s="62">
        <v>49</v>
      </c>
      <c r="E262" s="62" t="str">
        <f t="shared" ref="E262:E263" si="14">CONCATENATE(C262,D262)</f>
        <v>노원구49</v>
      </c>
      <c r="F262" s="62" t="str">
        <f>IFERROR(IF(VLOOKUP($E262,#REF!,2,FALSE)="","",VLOOKUP($E262,#REF!,2,FALSE)),"")</f>
        <v/>
      </c>
      <c r="G262" s="63" t="s">
        <v>3409</v>
      </c>
      <c r="H262" s="63" t="s">
        <v>3412</v>
      </c>
      <c r="I262" s="67">
        <v>7</v>
      </c>
      <c r="J262" s="67">
        <v>45</v>
      </c>
      <c r="K262" s="63" t="s">
        <v>4783</v>
      </c>
      <c r="L262" s="63" t="s">
        <v>4822</v>
      </c>
      <c r="M262" s="62" t="str">
        <f>IFERROR(IF(VLOOKUP($E262,#REF!,17,FALSE)="","","완료"),"")</f>
        <v/>
      </c>
      <c r="N262" s="67"/>
      <c r="O262" s="67"/>
      <c r="P262" s="63" t="s">
        <v>3337</v>
      </c>
      <c r="Q262" s="62" t="s">
        <v>1751</v>
      </c>
      <c r="R262" s="67"/>
      <c r="S262" s="119" t="s">
        <v>3695</v>
      </c>
      <c r="T262" s="126" t="s">
        <v>4510</v>
      </c>
    </row>
    <row r="263" spans="1:20" ht="27" customHeight="1">
      <c r="A263" s="61">
        <v>252</v>
      </c>
      <c r="B263" s="61" t="str">
        <f t="shared" si="13"/>
        <v>강북</v>
      </c>
      <c r="C263" s="63" t="s">
        <v>32</v>
      </c>
      <c r="D263" s="62">
        <v>50</v>
      </c>
      <c r="E263" s="62" t="str">
        <f t="shared" si="14"/>
        <v>노원구50</v>
      </c>
      <c r="F263" s="62" t="str">
        <f>IFERROR(IF(VLOOKUP($E263,#REF!,2,FALSE)="","",VLOOKUP($E263,#REF!,2,FALSE)),"")</f>
        <v/>
      </c>
      <c r="G263" s="63" t="s">
        <v>2447</v>
      </c>
      <c r="H263" s="63" t="s">
        <v>2224</v>
      </c>
      <c r="I263" s="67">
        <v>10</v>
      </c>
      <c r="J263" s="67">
        <v>45</v>
      </c>
      <c r="K263" s="63" t="s">
        <v>4783</v>
      </c>
      <c r="L263" s="63" t="s">
        <v>4825</v>
      </c>
      <c r="M263" s="62" t="str">
        <f>IFERROR(IF(VLOOKUP($E263,#REF!,17,FALSE)="","","완료"),"")</f>
        <v/>
      </c>
      <c r="N263" s="67"/>
      <c r="O263" s="67"/>
      <c r="P263" s="67"/>
      <c r="Q263" s="67"/>
      <c r="R263" s="67"/>
      <c r="S263" s="119" t="s">
        <v>3695</v>
      </c>
      <c r="T263" s="126" t="s">
        <v>4510</v>
      </c>
    </row>
    <row r="264" spans="1:20" ht="27" customHeight="1">
      <c r="A264" s="61">
        <v>253</v>
      </c>
      <c r="B264" s="61" t="str">
        <f t="shared" si="13"/>
        <v>강북</v>
      </c>
      <c r="C264" s="63" t="s">
        <v>32</v>
      </c>
      <c r="D264" s="62">
        <v>51</v>
      </c>
      <c r="E264" s="62" t="str">
        <f>CONCATENATE(C264,D264)</f>
        <v>노원구51</v>
      </c>
      <c r="F264" s="62" t="str">
        <f>IFERROR(IF(VLOOKUP($E264,#REF!,2,FALSE)="","",VLOOKUP($E264,#REF!,2,FALSE)),"")</f>
        <v/>
      </c>
      <c r="G264" s="63" t="s">
        <v>2553</v>
      </c>
      <c r="H264" s="63" t="s">
        <v>2225</v>
      </c>
      <c r="I264" s="67">
        <v>10</v>
      </c>
      <c r="J264" s="67">
        <v>45</v>
      </c>
      <c r="K264" s="63" t="s">
        <v>4783</v>
      </c>
      <c r="L264" s="63" t="s">
        <v>4825</v>
      </c>
      <c r="M264" s="62" t="str">
        <f>IFERROR(IF(VLOOKUP($E264,#REF!,17,FALSE)="","","완료"),"")</f>
        <v/>
      </c>
      <c r="N264" s="67"/>
      <c r="O264" s="67"/>
      <c r="P264" s="67"/>
      <c r="Q264" s="67"/>
      <c r="R264" s="67"/>
      <c r="S264" s="119" t="s">
        <v>3695</v>
      </c>
      <c r="T264" s="126" t="s">
        <v>4510</v>
      </c>
    </row>
    <row r="265" spans="1:20" ht="27" customHeight="1">
      <c r="A265" s="61">
        <v>254</v>
      </c>
      <c r="B265" s="61" t="str">
        <f t="shared" si="13"/>
        <v>강북</v>
      </c>
      <c r="C265" s="63" t="s">
        <v>32</v>
      </c>
      <c r="D265" s="62">
        <v>52</v>
      </c>
      <c r="E265" s="62" t="str">
        <f>CONCATENATE(C265,D265)</f>
        <v>노원구52</v>
      </c>
      <c r="F265" s="62" t="str">
        <f>IFERROR(IF(VLOOKUP($E265,#REF!,2,FALSE)="","",VLOOKUP($E265,#REF!,2,FALSE)),"")</f>
        <v/>
      </c>
      <c r="G265" s="132" t="s">
        <v>2814</v>
      </c>
      <c r="H265" s="63" t="s">
        <v>2223</v>
      </c>
      <c r="I265" s="67">
        <v>10</v>
      </c>
      <c r="J265" s="67">
        <v>45</v>
      </c>
      <c r="K265" s="63" t="s">
        <v>4783</v>
      </c>
      <c r="L265" s="63" t="s">
        <v>4825</v>
      </c>
      <c r="M265" s="62" t="str">
        <f>IFERROR(IF(VLOOKUP($E265,#REF!,17,FALSE)="","","완료"),"")</f>
        <v/>
      </c>
      <c r="N265" s="67"/>
      <c r="O265" s="67"/>
      <c r="P265" s="67"/>
      <c r="Q265" s="67"/>
      <c r="R265" s="67"/>
      <c r="S265" s="119" t="s">
        <v>4857</v>
      </c>
      <c r="T265" s="126" t="s">
        <v>4510</v>
      </c>
    </row>
    <row r="266" spans="1:20" ht="27" customHeight="1">
      <c r="A266" s="61">
        <v>255</v>
      </c>
      <c r="B266" s="61" t="str">
        <f t="shared" si="13"/>
        <v>강북</v>
      </c>
      <c r="C266" s="63" t="s">
        <v>32</v>
      </c>
      <c r="D266" s="62">
        <v>53</v>
      </c>
      <c r="E266" s="62" t="str">
        <f>CONCATENATE(C266,D266)</f>
        <v>노원구53</v>
      </c>
      <c r="F266" s="62" t="str">
        <f>IFERROR(IF(VLOOKUP($E266,#REF!,2,FALSE)="","",VLOOKUP($E266,#REF!,2,FALSE)),"")</f>
        <v/>
      </c>
      <c r="G266" s="132" t="s">
        <v>2551</v>
      </c>
      <c r="H266" s="63" t="s">
        <v>2552</v>
      </c>
      <c r="I266" s="67">
        <v>10</v>
      </c>
      <c r="J266" s="67">
        <v>45</v>
      </c>
      <c r="K266" s="63" t="s">
        <v>4783</v>
      </c>
      <c r="L266" s="63" t="s">
        <v>4825</v>
      </c>
      <c r="M266" s="62" t="str">
        <f>IFERROR(IF(VLOOKUP($E266,#REF!,17,FALSE)="","","완료"),"")</f>
        <v/>
      </c>
      <c r="N266" s="67"/>
      <c r="O266" s="62" t="s">
        <v>3415</v>
      </c>
      <c r="P266" s="67"/>
      <c r="Q266" s="67"/>
      <c r="R266" s="67"/>
      <c r="S266" s="78" t="s">
        <v>4857</v>
      </c>
      <c r="T266" s="126" t="s">
        <v>4510</v>
      </c>
    </row>
    <row r="267" spans="1:20" ht="27" customHeight="1">
      <c r="A267" s="61">
        <v>255</v>
      </c>
      <c r="B267" s="61" t="str">
        <f t="shared" si="13"/>
        <v>강북</v>
      </c>
      <c r="C267" s="61" t="s">
        <v>361</v>
      </c>
      <c r="D267" s="62">
        <v>1</v>
      </c>
      <c r="E267" s="62" t="str">
        <f>CONCATENATE(C267,D267)</f>
        <v>동대문구1</v>
      </c>
      <c r="F267" s="62" t="str">
        <f>IFERROR(IF(VLOOKUP($E267,#REF!,2,FALSE)="","",VLOOKUP($E267,#REF!,2,FALSE)),"")</f>
        <v/>
      </c>
      <c r="G267" s="61" t="s">
        <v>2461</v>
      </c>
      <c r="H267" s="61" t="s">
        <v>2464</v>
      </c>
      <c r="I267" s="61">
        <v>10</v>
      </c>
      <c r="J267" s="61">
        <v>45</v>
      </c>
      <c r="K267" s="61" t="s">
        <v>4780</v>
      </c>
      <c r="L267" s="61" t="s">
        <v>4825</v>
      </c>
      <c r="M267" s="62" t="str">
        <f>IFERROR(IF(VLOOKUP($E267,#REF!,17,FALSE)="","","완료"),"")</f>
        <v/>
      </c>
      <c r="N267" s="61"/>
      <c r="O267" s="61"/>
      <c r="P267" s="61">
        <v>0</v>
      </c>
      <c r="Q267" s="61"/>
      <c r="R267" s="61"/>
      <c r="S267" s="53" t="s">
        <v>4842</v>
      </c>
      <c r="T267" s="126" t="s">
        <v>4527</v>
      </c>
    </row>
    <row r="268" spans="1:20" ht="27" customHeight="1">
      <c r="A268" s="61">
        <v>256</v>
      </c>
      <c r="B268" s="61" t="str">
        <f t="shared" si="13"/>
        <v>강북</v>
      </c>
      <c r="C268" s="61" t="s">
        <v>361</v>
      </c>
      <c r="D268" s="62">
        <v>2</v>
      </c>
      <c r="E268" s="62" t="str">
        <f t="shared" si="11"/>
        <v>동대문구2</v>
      </c>
      <c r="F268" s="62" t="str">
        <f>IFERROR(IF(VLOOKUP($E268,#REF!,2,FALSE)="","",VLOOKUP($E268,#REF!,2,FALSE)),"")</f>
        <v/>
      </c>
      <c r="G268" s="61" t="s">
        <v>2460</v>
      </c>
      <c r="H268" s="61" t="s">
        <v>2463</v>
      </c>
      <c r="I268" s="61">
        <v>10</v>
      </c>
      <c r="J268" s="61">
        <v>45</v>
      </c>
      <c r="K268" s="61" t="s">
        <v>4780</v>
      </c>
      <c r="L268" s="61" t="s">
        <v>4825</v>
      </c>
      <c r="M268" s="62" t="str">
        <f>IFERROR(IF(VLOOKUP($E268,#REF!,17,FALSE)="","","완료"),"")</f>
        <v/>
      </c>
      <c r="N268" s="61"/>
      <c r="O268" s="61"/>
      <c r="P268" s="61">
        <v>0</v>
      </c>
      <c r="Q268" s="61"/>
      <c r="R268" s="61"/>
      <c r="S268" s="53" t="s">
        <v>4842</v>
      </c>
      <c r="T268" s="126" t="s">
        <v>4527</v>
      </c>
    </row>
    <row r="269" spans="1:20" ht="27" customHeight="1">
      <c r="A269" s="61">
        <v>257</v>
      </c>
      <c r="B269" s="61" t="str">
        <f t="shared" si="13"/>
        <v>강북</v>
      </c>
      <c r="C269" s="61" t="s">
        <v>361</v>
      </c>
      <c r="D269" s="62">
        <v>3</v>
      </c>
      <c r="E269" s="62" t="str">
        <f t="shared" si="11"/>
        <v>동대문구3</v>
      </c>
      <c r="F269" s="62" t="str">
        <f>IFERROR(IF(VLOOKUP($E269,#REF!,2,FALSE)="","",VLOOKUP($E269,#REF!,2,FALSE)),"")</f>
        <v/>
      </c>
      <c r="G269" s="61" t="s">
        <v>2462</v>
      </c>
      <c r="H269" s="61" t="s">
        <v>2567</v>
      </c>
      <c r="I269" s="61">
        <v>10</v>
      </c>
      <c r="J269" s="61">
        <v>90</v>
      </c>
      <c r="K269" s="61" t="s">
        <v>4780</v>
      </c>
      <c r="L269" s="61" t="s">
        <v>4825</v>
      </c>
      <c r="M269" s="62" t="str">
        <f>IFERROR(IF(VLOOKUP($E269,#REF!,17,FALSE)="","","완료"),"")</f>
        <v/>
      </c>
      <c r="N269" s="61"/>
      <c r="O269" s="61"/>
      <c r="P269" s="61">
        <v>0</v>
      </c>
      <c r="Q269" s="61"/>
      <c r="R269" s="61"/>
      <c r="S269" s="53" t="s">
        <v>4842</v>
      </c>
      <c r="T269" s="126" t="s">
        <v>4527</v>
      </c>
    </row>
    <row r="270" spans="1:20" ht="27" customHeight="1">
      <c r="A270" s="61">
        <v>258</v>
      </c>
      <c r="B270" s="61" t="str">
        <f t="shared" si="13"/>
        <v>강북</v>
      </c>
      <c r="C270" s="61" t="s">
        <v>361</v>
      </c>
      <c r="D270" s="62">
        <v>4</v>
      </c>
      <c r="E270" s="62" t="str">
        <f t="shared" si="11"/>
        <v>동대문구4</v>
      </c>
      <c r="F270" s="62" t="str">
        <f>IFERROR(IF(VLOOKUP($E270,#REF!,2,FALSE)="","",VLOOKUP($E270,#REF!,2,FALSE)),"")</f>
        <v/>
      </c>
      <c r="G270" s="61" t="s">
        <v>3157</v>
      </c>
      <c r="H270" s="61" t="s">
        <v>2468</v>
      </c>
      <c r="I270" s="61">
        <v>10</v>
      </c>
      <c r="J270" s="61">
        <v>45</v>
      </c>
      <c r="K270" s="61" t="s">
        <v>4780</v>
      </c>
      <c r="L270" s="61" t="s">
        <v>4825</v>
      </c>
      <c r="M270" s="62" t="str">
        <f>IFERROR(IF(VLOOKUP($E270,#REF!,17,FALSE)="","","완료"),"")</f>
        <v/>
      </c>
      <c r="N270" s="61"/>
      <c r="O270" s="61"/>
      <c r="P270" s="61">
        <v>0</v>
      </c>
      <c r="Q270" s="61"/>
      <c r="R270" s="61"/>
      <c r="S270" s="53" t="s">
        <v>4842</v>
      </c>
      <c r="T270" s="126" t="s">
        <v>4527</v>
      </c>
    </row>
    <row r="271" spans="1:20" ht="27" customHeight="1">
      <c r="A271" s="61">
        <v>259</v>
      </c>
      <c r="B271" s="61" t="str">
        <f t="shared" si="13"/>
        <v>강북</v>
      </c>
      <c r="C271" s="61" t="s">
        <v>361</v>
      </c>
      <c r="D271" s="62">
        <v>5</v>
      </c>
      <c r="E271" s="62" t="str">
        <f t="shared" si="11"/>
        <v>동대문구5</v>
      </c>
      <c r="F271" s="62" t="str">
        <f>IFERROR(IF(VLOOKUP($E271,#REF!,2,FALSE)="","",VLOOKUP($E271,#REF!,2,FALSE)),"")</f>
        <v/>
      </c>
      <c r="G271" s="61" t="s">
        <v>3762</v>
      </c>
      <c r="H271" s="61" t="s">
        <v>4988</v>
      </c>
      <c r="I271" s="61">
        <v>10</v>
      </c>
      <c r="J271" s="61">
        <v>45</v>
      </c>
      <c r="K271" s="61" t="s">
        <v>4780</v>
      </c>
      <c r="L271" s="61" t="s">
        <v>4361</v>
      </c>
      <c r="M271" s="62" t="str">
        <f>IFERROR(IF(VLOOKUP($E271,#REF!,17,FALSE)="","","완료"),"")</f>
        <v/>
      </c>
      <c r="N271" s="61"/>
      <c r="O271" s="61"/>
      <c r="P271" s="61" t="s">
        <v>1726</v>
      </c>
      <c r="Q271" s="61" t="s">
        <v>3574</v>
      </c>
      <c r="R271" s="61"/>
      <c r="S271" s="53" t="s">
        <v>4842</v>
      </c>
      <c r="T271" s="126" t="s">
        <v>4527</v>
      </c>
    </row>
    <row r="272" spans="1:20" ht="27" customHeight="1">
      <c r="A272" s="61">
        <v>260</v>
      </c>
      <c r="B272" s="61" t="str">
        <f t="shared" si="13"/>
        <v>강북</v>
      </c>
      <c r="C272" s="61" t="s">
        <v>361</v>
      </c>
      <c r="D272" s="62">
        <v>6</v>
      </c>
      <c r="E272" s="62" t="str">
        <f t="shared" si="11"/>
        <v>동대문구6</v>
      </c>
      <c r="F272" s="62" t="str">
        <f>IFERROR(IF(VLOOKUP($E272,#REF!,2,FALSE)="","",VLOOKUP($E272,#REF!,2,FALSE)),"")</f>
        <v/>
      </c>
      <c r="G272" s="61" t="s">
        <v>4989</v>
      </c>
      <c r="H272" s="61" t="s">
        <v>4990</v>
      </c>
      <c r="I272" s="61">
        <v>10</v>
      </c>
      <c r="J272" s="61">
        <v>45</v>
      </c>
      <c r="K272" s="61" t="s">
        <v>4780</v>
      </c>
      <c r="L272" s="61" t="s">
        <v>4825</v>
      </c>
      <c r="M272" s="62" t="str">
        <f>IFERROR(IF(VLOOKUP($E272,#REF!,17,FALSE)="","","완료"),"")</f>
        <v/>
      </c>
      <c r="N272" s="61"/>
      <c r="O272" s="61"/>
      <c r="P272" s="61">
        <v>0</v>
      </c>
      <c r="Q272" s="61"/>
      <c r="R272" s="61"/>
      <c r="S272" s="53" t="s">
        <v>4842</v>
      </c>
      <c r="T272" s="126" t="s">
        <v>4527</v>
      </c>
    </row>
    <row r="273" spans="1:20" ht="27" customHeight="1">
      <c r="A273" s="61">
        <v>261</v>
      </c>
      <c r="B273" s="61" t="str">
        <f t="shared" si="13"/>
        <v>강북</v>
      </c>
      <c r="C273" s="61" t="s">
        <v>361</v>
      </c>
      <c r="D273" s="62">
        <v>7</v>
      </c>
      <c r="E273" s="62" t="str">
        <f t="shared" si="11"/>
        <v>동대문구7</v>
      </c>
      <c r="F273" s="62" t="str">
        <f>IFERROR(IF(VLOOKUP($E273,#REF!,2,FALSE)="","",VLOOKUP($E273,#REF!,2,FALSE)),"")</f>
        <v/>
      </c>
      <c r="G273" s="61" t="s">
        <v>2467</v>
      </c>
      <c r="H273" s="61" t="s">
        <v>2652</v>
      </c>
      <c r="I273" s="61">
        <v>10</v>
      </c>
      <c r="J273" s="61">
        <v>45</v>
      </c>
      <c r="K273" s="61" t="s">
        <v>4780</v>
      </c>
      <c r="L273" s="61" t="s">
        <v>4825</v>
      </c>
      <c r="M273" s="62" t="str">
        <f>IFERROR(IF(VLOOKUP($E273,#REF!,17,FALSE)="","","완료"),"")</f>
        <v/>
      </c>
      <c r="N273" s="61"/>
      <c r="O273" s="61"/>
      <c r="P273" s="61">
        <v>0</v>
      </c>
      <c r="Q273" s="61"/>
      <c r="R273" s="61"/>
      <c r="S273" s="53" t="s">
        <v>4842</v>
      </c>
      <c r="T273" s="126" t="s">
        <v>4527</v>
      </c>
    </row>
    <row r="274" spans="1:20" ht="27" customHeight="1">
      <c r="A274" s="61">
        <v>262</v>
      </c>
      <c r="B274" s="61" t="str">
        <f t="shared" si="13"/>
        <v>강북</v>
      </c>
      <c r="C274" s="61" t="s">
        <v>361</v>
      </c>
      <c r="D274" s="62">
        <v>8</v>
      </c>
      <c r="E274" s="62" t="str">
        <f t="shared" si="11"/>
        <v>동대문구8</v>
      </c>
      <c r="F274" s="62" t="str">
        <f>IFERROR(IF(VLOOKUP($E274,#REF!,2,FALSE)="","",VLOOKUP($E274,#REF!,2,FALSE)),"")</f>
        <v/>
      </c>
      <c r="G274" s="61" t="s">
        <v>2568</v>
      </c>
      <c r="H274" s="61" t="s">
        <v>2465</v>
      </c>
      <c r="I274" s="61">
        <v>10</v>
      </c>
      <c r="J274" s="61">
        <v>45</v>
      </c>
      <c r="K274" s="61" t="s">
        <v>4780</v>
      </c>
      <c r="L274" s="61" t="s">
        <v>4825</v>
      </c>
      <c r="M274" s="62" t="str">
        <f>IFERROR(IF(VLOOKUP($E274,#REF!,17,FALSE)="","","완료"),"")</f>
        <v/>
      </c>
      <c r="N274" s="61"/>
      <c r="O274" s="61"/>
      <c r="P274" s="61">
        <v>0</v>
      </c>
      <c r="Q274" s="61"/>
      <c r="R274" s="61"/>
      <c r="S274" s="53" t="s">
        <v>4842</v>
      </c>
      <c r="T274" s="126" t="s">
        <v>4527</v>
      </c>
    </row>
    <row r="275" spans="1:20" ht="27" customHeight="1">
      <c r="A275" s="61">
        <v>263</v>
      </c>
      <c r="B275" s="61" t="str">
        <f t="shared" si="13"/>
        <v>강북</v>
      </c>
      <c r="C275" s="61" t="s">
        <v>361</v>
      </c>
      <c r="D275" s="62">
        <v>9</v>
      </c>
      <c r="E275" s="62" t="str">
        <f t="shared" si="11"/>
        <v>동대문구9</v>
      </c>
      <c r="F275" s="62" t="str">
        <f>IFERROR(IF(VLOOKUP($E275,#REF!,2,FALSE)="","",VLOOKUP($E275,#REF!,2,FALSE)),"")</f>
        <v/>
      </c>
      <c r="G275" s="61" t="s">
        <v>3145</v>
      </c>
      <c r="H275" s="61" t="s">
        <v>3776</v>
      </c>
      <c r="I275" s="61">
        <v>15</v>
      </c>
      <c r="J275" s="61">
        <v>90</v>
      </c>
      <c r="K275" s="61" t="s">
        <v>4780</v>
      </c>
      <c r="L275" s="61" t="s">
        <v>4825</v>
      </c>
      <c r="M275" s="62" t="str">
        <f>IFERROR(IF(VLOOKUP($E275,#REF!,17,FALSE)="","","완료"),"")</f>
        <v/>
      </c>
      <c r="N275" s="61"/>
      <c r="O275" s="61"/>
      <c r="P275" s="61">
        <v>0</v>
      </c>
      <c r="Q275" s="61"/>
      <c r="R275" s="61"/>
      <c r="S275" s="53" t="s">
        <v>4842</v>
      </c>
      <c r="T275" s="126" t="s">
        <v>4527</v>
      </c>
    </row>
    <row r="276" spans="1:20" ht="27" customHeight="1">
      <c r="A276" s="61">
        <v>264</v>
      </c>
      <c r="B276" s="61" t="str">
        <f t="shared" si="13"/>
        <v>강북</v>
      </c>
      <c r="C276" s="61" t="s">
        <v>361</v>
      </c>
      <c r="D276" s="62">
        <v>10</v>
      </c>
      <c r="E276" s="62" t="str">
        <f t="shared" si="11"/>
        <v>동대문구10</v>
      </c>
      <c r="F276" s="62" t="str">
        <f>IFERROR(IF(VLOOKUP($E276,#REF!,2,FALSE)="","",VLOOKUP($E276,#REF!,2,FALSE)),"")</f>
        <v/>
      </c>
      <c r="G276" s="61" t="s">
        <v>2566</v>
      </c>
      <c r="H276" s="61" t="s">
        <v>2639</v>
      </c>
      <c r="I276" s="61">
        <v>10</v>
      </c>
      <c r="J276" s="61">
        <v>45</v>
      </c>
      <c r="K276" s="61" t="s">
        <v>4780</v>
      </c>
      <c r="L276" s="61" t="s">
        <v>4825</v>
      </c>
      <c r="M276" s="62" t="str">
        <f>IFERROR(IF(VLOOKUP($E276,#REF!,17,FALSE)="","","완료"),"")</f>
        <v/>
      </c>
      <c r="N276" s="61"/>
      <c r="O276" s="61"/>
      <c r="P276" s="61">
        <v>0</v>
      </c>
      <c r="Q276" s="61"/>
      <c r="R276" s="61"/>
      <c r="S276" s="53" t="s">
        <v>4842</v>
      </c>
      <c r="T276" s="126" t="s">
        <v>4527</v>
      </c>
    </row>
    <row r="277" spans="1:20" ht="27" customHeight="1">
      <c r="A277" s="61">
        <v>265</v>
      </c>
      <c r="B277" s="61" t="str">
        <f t="shared" si="13"/>
        <v>강북</v>
      </c>
      <c r="C277" s="61" t="s">
        <v>361</v>
      </c>
      <c r="D277" s="62">
        <v>11</v>
      </c>
      <c r="E277" s="62" t="str">
        <f t="shared" si="11"/>
        <v>동대문구11</v>
      </c>
      <c r="F277" s="62" t="str">
        <f>IFERROR(IF(VLOOKUP($E277,#REF!,2,FALSE)="","",VLOOKUP($E277,#REF!,2,FALSE)),"")</f>
        <v/>
      </c>
      <c r="G277" s="61" t="s">
        <v>3803</v>
      </c>
      <c r="H277" s="61" t="s">
        <v>4995</v>
      </c>
      <c r="I277" s="61">
        <v>10</v>
      </c>
      <c r="J277" s="61">
        <v>45</v>
      </c>
      <c r="K277" s="61" t="s">
        <v>4780</v>
      </c>
      <c r="L277" s="61" t="s">
        <v>4825</v>
      </c>
      <c r="M277" s="62" t="str">
        <f>IFERROR(IF(VLOOKUP($E277,#REF!,17,FALSE)="","","완료"),"")</f>
        <v/>
      </c>
      <c r="N277" s="61"/>
      <c r="O277" s="61"/>
      <c r="P277" s="61">
        <v>0</v>
      </c>
      <c r="Q277" s="61"/>
      <c r="R277" s="61"/>
      <c r="S277" s="53" t="s">
        <v>4842</v>
      </c>
      <c r="T277" s="126" t="s">
        <v>4527</v>
      </c>
    </row>
    <row r="278" spans="1:20" ht="27" customHeight="1">
      <c r="A278" s="61">
        <v>266</v>
      </c>
      <c r="B278" s="61" t="str">
        <f t="shared" si="13"/>
        <v>강북</v>
      </c>
      <c r="C278" s="61" t="s">
        <v>361</v>
      </c>
      <c r="D278" s="62">
        <v>12</v>
      </c>
      <c r="E278" s="62" t="str">
        <f t="shared" si="11"/>
        <v>동대문구12</v>
      </c>
      <c r="F278" s="62" t="str">
        <f>IFERROR(IF(VLOOKUP($E278,#REF!,2,FALSE)="","",VLOOKUP($E278,#REF!,2,FALSE)),"")</f>
        <v/>
      </c>
      <c r="G278" s="61" t="s">
        <v>5000</v>
      </c>
      <c r="H278" s="61" t="s">
        <v>3780</v>
      </c>
      <c r="I278" s="61">
        <v>10</v>
      </c>
      <c r="J278" s="61">
        <v>45</v>
      </c>
      <c r="K278" s="61" t="s">
        <v>4780</v>
      </c>
      <c r="L278" s="61" t="s">
        <v>4361</v>
      </c>
      <c r="M278" s="62" t="str">
        <f>IFERROR(IF(VLOOKUP($E278,#REF!,17,FALSE)="","","완료"),"")</f>
        <v/>
      </c>
      <c r="N278" s="61"/>
      <c r="O278" s="61"/>
      <c r="P278" s="61" t="s">
        <v>1726</v>
      </c>
      <c r="Q278" s="61" t="s">
        <v>3579</v>
      </c>
      <c r="R278" s="61"/>
      <c r="S278" s="53" t="s">
        <v>4842</v>
      </c>
      <c r="T278" s="126" t="s">
        <v>4527</v>
      </c>
    </row>
    <row r="279" spans="1:20" ht="27" customHeight="1">
      <c r="A279" s="61">
        <v>267</v>
      </c>
      <c r="B279" s="61" t="str">
        <f t="shared" si="13"/>
        <v>강북</v>
      </c>
      <c r="C279" s="61" t="s">
        <v>361</v>
      </c>
      <c r="D279" s="62">
        <v>13</v>
      </c>
      <c r="E279" s="62" t="str">
        <f t="shared" si="11"/>
        <v>동대문구13</v>
      </c>
      <c r="F279" s="62" t="str">
        <f>IFERROR(IF(VLOOKUP($E279,#REF!,2,FALSE)="","",VLOOKUP($E279,#REF!,2,FALSE)),"")</f>
        <v/>
      </c>
      <c r="G279" s="61" t="s">
        <v>3784</v>
      </c>
      <c r="H279" s="61" t="s">
        <v>3792</v>
      </c>
      <c r="I279" s="61">
        <v>10</v>
      </c>
      <c r="J279" s="61">
        <v>45</v>
      </c>
      <c r="K279" s="61" t="s">
        <v>4780</v>
      </c>
      <c r="L279" s="61" t="s">
        <v>4361</v>
      </c>
      <c r="M279" s="62" t="str">
        <f>IFERROR(IF(VLOOKUP($E279,#REF!,17,FALSE)="","","완료"),"")</f>
        <v/>
      </c>
      <c r="N279" s="61"/>
      <c r="O279" s="61"/>
      <c r="P279" s="61" t="s">
        <v>1726</v>
      </c>
      <c r="Q279" s="61" t="s">
        <v>3579</v>
      </c>
      <c r="R279" s="61"/>
      <c r="S279" s="53" t="s">
        <v>4842</v>
      </c>
      <c r="T279" s="126" t="s">
        <v>4527</v>
      </c>
    </row>
    <row r="280" spans="1:20" ht="27" customHeight="1">
      <c r="A280" s="61">
        <v>268</v>
      </c>
      <c r="B280" s="61" t="str">
        <f t="shared" si="13"/>
        <v>강북</v>
      </c>
      <c r="C280" s="61" t="s">
        <v>361</v>
      </c>
      <c r="D280" s="62">
        <v>14</v>
      </c>
      <c r="E280" s="62" t="str">
        <f t="shared" ref="E280:E371" si="15">CONCATENATE(C280,D280)</f>
        <v>동대문구14</v>
      </c>
      <c r="F280" s="62" t="str">
        <f>IFERROR(IF(VLOOKUP($E280,#REF!,2,FALSE)="","",VLOOKUP($E280,#REF!,2,FALSE)),"")</f>
        <v/>
      </c>
      <c r="G280" s="61" t="s">
        <v>4994</v>
      </c>
      <c r="H280" s="61" t="s">
        <v>3804</v>
      </c>
      <c r="I280" s="61">
        <v>10</v>
      </c>
      <c r="J280" s="61">
        <v>45</v>
      </c>
      <c r="K280" s="61" t="s">
        <v>4780</v>
      </c>
      <c r="L280" s="61" t="s">
        <v>4825</v>
      </c>
      <c r="M280" s="62" t="str">
        <f>IFERROR(IF(VLOOKUP($E280,#REF!,17,FALSE)="","","완료"),"")</f>
        <v/>
      </c>
      <c r="N280" s="61"/>
      <c r="O280" s="61"/>
      <c r="P280" s="61">
        <v>0</v>
      </c>
      <c r="Q280" s="61"/>
      <c r="R280" s="61"/>
      <c r="S280" s="53" t="s">
        <v>4842</v>
      </c>
      <c r="T280" s="126" t="s">
        <v>4527</v>
      </c>
    </row>
    <row r="281" spans="1:20" ht="27" customHeight="1">
      <c r="A281" s="61">
        <v>269</v>
      </c>
      <c r="B281" s="61" t="str">
        <f t="shared" si="13"/>
        <v>강북</v>
      </c>
      <c r="C281" s="61" t="s">
        <v>361</v>
      </c>
      <c r="D281" s="62">
        <v>15</v>
      </c>
      <c r="E281" s="62" t="str">
        <f t="shared" si="15"/>
        <v>동대문구15</v>
      </c>
      <c r="F281" s="62" t="str">
        <f>IFERROR(IF(VLOOKUP($E281,#REF!,2,FALSE)="","",VLOOKUP($E281,#REF!,2,FALSE)),"")</f>
        <v/>
      </c>
      <c r="G281" s="62" t="s">
        <v>3681</v>
      </c>
      <c r="H281" s="62" t="s">
        <v>4594</v>
      </c>
      <c r="I281" s="61">
        <v>10</v>
      </c>
      <c r="J281" s="61">
        <v>45</v>
      </c>
      <c r="K281" s="61" t="s">
        <v>4780</v>
      </c>
      <c r="L281" s="61" t="s">
        <v>4349</v>
      </c>
      <c r="M281" s="62" t="str">
        <f>IFERROR(IF(VLOOKUP($E281,#REF!,17,FALSE)="","","완료"),"")</f>
        <v/>
      </c>
      <c r="N281" s="61"/>
      <c r="O281" s="61"/>
      <c r="P281" s="61" t="s">
        <v>4386</v>
      </c>
      <c r="Q281" s="61" t="s">
        <v>3390</v>
      </c>
      <c r="R281" s="61"/>
      <c r="S281" s="53" t="s">
        <v>4842</v>
      </c>
      <c r="T281" s="126" t="s">
        <v>4527</v>
      </c>
    </row>
    <row r="282" spans="1:20" ht="27" customHeight="1">
      <c r="A282" s="61">
        <v>270</v>
      </c>
      <c r="B282" s="61" t="str">
        <f t="shared" si="13"/>
        <v>강북</v>
      </c>
      <c r="C282" s="61" t="s">
        <v>361</v>
      </c>
      <c r="D282" s="62">
        <v>16</v>
      </c>
      <c r="E282" s="62" t="str">
        <f t="shared" si="15"/>
        <v>동대문구16</v>
      </c>
      <c r="F282" s="62" t="str">
        <f>IFERROR(IF(VLOOKUP($E282,#REF!,2,FALSE)="","",VLOOKUP($E282,#REF!,2,FALSE)),"")</f>
        <v/>
      </c>
      <c r="G282" s="61" t="s">
        <v>2471</v>
      </c>
      <c r="H282" s="61" t="s">
        <v>2470</v>
      </c>
      <c r="I282" s="61">
        <v>10</v>
      </c>
      <c r="J282" s="61">
        <v>45</v>
      </c>
      <c r="K282" s="61" t="s">
        <v>4780</v>
      </c>
      <c r="L282" s="61" t="s">
        <v>4825</v>
      </c>
      <c r="M282" s="62" t="str">
        <f>IFERROR(IF(VLOOKUP($E282,#REF!,17,FALSE)="","","완료"),"")</f>
        <v/>
      </c>
      <c r="N282" s="61"/>
      <c r="O282" s="61"/>
      <c r="P282" s="61">
        <v>0</v>
      </c>
      <c r="Q282" s="61"/>
      <c r="R282" s="61"/>
      <c r="S282" s="53" t="s">
        <v>4842</v>
      </c>
      <c r="T282" s="126" t="s">
        <v>4527</v>
      </c>
    </row>
    <row r="283" spans="1:20" ht="27" customHeight="1">
      <c r="A283" s="61">
        <v>271</v>
      </c>
      <c r="B283" s="61" t="str">
        <f t="shared" si="13"/>
        <v>강북</v>
      </c>
      <c r="C283" s="61" t="s">
        <v>361</v>
      </c>
      <c r="D283" s="62">
        <v>17</v>
      </c>
      <c r="E283" s="62" t="str">
        <f t="shared" si="15"/>
        <v>동대문구17</v>
      </c>
      <c r="F283" s="62" t="str">
        <f>IFERROR(IF(VLOOKUP($E283,#REF!,2,FALSE)="","",VLOOKUP($E283,#REF!,2,FALSE)),"")</f>
        <v/>
      </c>
      <c r="G283" s="61" t="s">
        <v>4996</v>
      </c>
      <c r="H283" s="61" t="s">
        <v>3801</v>
      </c>
      <c r="I283" s="61">
        <v>10</v>
      </c>
      <c r="J283" s="61">
        <v>45</v>
      </c>
      <c r="K283" s="61" t="s">
        <v>4780</v>
      </c>
      <c r="L283" s="61" t="s">
        <v>4825</v>
      </c>
      <c r="M283" s="62" t="str">
        <f>IFERROR(IF(VLOOKUP($E283,#REF!,17,FALSE)="","","완료"),"")</f>
        <v/>
      </c>
      <c r="N283" s="61"/>
      <c r="O283" s="61"/>
      <c r="P283" s="61">
        <v>0</v>
      </c>
      <c r="Q283" s="61"/>
      <c r="R283" s="61"/>
      <c r="S283" s="53" t="s">
        <v>4842</v>
      </c>
      <c r="T283" s="126" t="s">
        <v>4527</v>
      </c>
    </row>
    <row r="284" spans="1:20" ht="27" customHeight="1">
      <c r="A284" s="61">
        <v>272</v>
      </c>
      <c r="B284" s="61" t="str">
        <f t="shared" si="13"/>
        <v>강북</v>
      </c>
      <c r="C284" s="61" t="s">
        <v>361</v>
      </c>
      <c r="D284" s="62">
        <v>18</v>
      </c>
      <c r="E284" s="62" t="str">
        <f t="shared" si="15"/>
        <v>동대문구18</v>
      </c>
      <c r="F284" s="62" t="str">
        <f>IFERROR(IF(VLOOKUP($E284,#REF!,2,FALSE)="","",VLOOKUP($E284,#REF!,2,FALSE)),"")</f>
        <v/>
      </c>
      <c r="G284" s="61" t="s">
        <v>2569</v>
      </c>
      <c r="H284" s="61" t="s">
        <v>2475</v>
      </c>
      <c r="I284" s="61">
        <v>10</v>
      </c>
      <c r="J284" s="61">
        <v>45</v>
      </c>
      <c r="K284" s="61" t="s">
        <v>4780</v>
      </c>
      <c r="L284" s="61" t="s">
        <v>4825</v>
      </c>
      <c r="M284" s="62" t="str">
        <f>IFERROR(IF(VLOOKUP($E284,#REF!,17,FALSE)="","","완료"),"")</f>
        <v/>
      </c>
      <c r="N284" s="61"/>
      <c r="O284" s="61"/>
      <c r="P284" s="61">
        <v>0</v>
      </c>
      <c r="Q284" s="61"/>
      <c r="R284" s="61"/>
      <c r="S284" s="53" t="s">
        <v>4842</v>
      </c>
      <c r="T284" s="126" t="s">
        <v>4527</v>
      </c>
    </row>
    <row r="285" spans="1:20" ht="27" customHeight="1">
      <c r="A285" s="61">
        <v>273</v>
      </c>
      <c r="B285" s="61" t="str">
        <f t="shared" si="13"/>
        <v>강북</v>
      </c>
      <c r="C285" s="61" t="s">
        <v>361</v>
      </c>
      <c r="D285" s="62">
        <v>19</v>
      </c>
      <c r="E285" s="62" t="str">
        <f t="shared" si="15"/>
        <v>동대문구19</v>
      </c>
      <c r="F285" s="62" t="str">
        <f>IFERROR(IF(VLOOKUP($E285,#REF!,2,FALSE)="","",VLOOKUP($E285,#REF!,2,FALSE)),"")</f>
        <v/>
      </c>
      <c r="G285" s="61" t="s">
        <v>2472</v>
      </c>
      <c r="H285" s="61" t="s">
        <v>2654</v>
      </c>
      <c r="I285" s="61">
        <v>10</v>
      </c>
      <c r="J285" s="61">
        <v>45</v>
      </c>
      <c r="K285" s="61" t="s">
        <v>4780</v>
      </c>
      <c r="L285" s="61" t="s">
        <v>4825</v>
      </c>
      <c r="M285" s="62" t="str">
        <f>IFERROR(IF(VLOOKUP($E285,#REF!,17,FALSE)="","","완료"),"")</f>
        <v/>
      </c>
      <c r="N285" s="61"/>
      <c r="O285" s="61"/>
      <c r="P285" s="61">
        <v>0</v>
      </c>
      <c r="Q285" s="61"/>
      <c r="R285" s="61"/>
      <c r="S285" s="53" t="s">
        <v>4842</v>
      </c>
      <c r="T285" s="126" t="s">
        <v>4527</v>
      </c>
    </row>
    <row r="286" spans="1:20" ht="27" customHeight="1">
      <c r="A286" s="61">
        <v>274</v>
      </c>
      <c r="B286" s="61" t="str">
        <f t="shared" si="13"/>
        <v>강북</v>
      </c>
      <c r="C286" s="61" t="s">
        <v>361</v>
      </c>
      <c r="D286" s="62">
        <v>20</v>
      </c>
      <c r="E286" s="62" t="str">
        <f t="shared" si="15"/>
        <v>동대문구20</v>
      </c>
      <c r="F286" s="62" t="str">
        <f>IFERROR(IF(VLOOKUP($E286,#REF!,2,FALSE)="","",VLOOKUP($E286,#REF!,2,FALSE)),"")</f>
        <v/>
      </c>
      <c r="G286" s="61" t="s">
        <v>3781</v>
      </c>
      <c r="H286" s="61" t="s">
        <v>4997</v>
      </c>
      <c r="I286" s="61">
        <v>10</v>
      </c>
      <c r="J286" s="61">
        <v>45</v>
      </c>
      <c r="K286" s="61" t="s">
        <v>4780</v>
      </c>
      <c r="L286" s="61" t="s">
        <v>4825</v>
      </c>
      <c r="M286" s="62" t="str">
        <f>IFERROR(IF(VLOOKUP($E286,#REF!,17,FALSE)="","","완료"),"")</f>
        <v/>
      </c>
      <c r="N286" s="61"/>
      <c r="O286" s="61"/>
      <c r="P286" s="61">
        <v>0</v>
      </c>
      <c r="Q286" s="61"/>
      <c r="R286" s="61"/>
      <c r="S286" s="53" t="s">
        <v>4842</v>
      </c>
      <c r="T286" s="126" t="s">
        <v>4527</v>
      </c>
    </row>
    <row r="287" spans="1:20" ht="27" customHeight="1">
      <c r="A287" s="61">
        <v>275</v>
      </c>
      <c r="B287" s="61" t="str">
        <f t="shared" si="13"/>
        <v>강북</v>
      </c>
      <c r="C287" s="61" t="s">
        <v>361</v>
      </c>
      <c r="D287" s="62">
        <v>21</v>
      </c>
      <c r="E287" s="62" t="str">
        <f t="shared" si="15"/>
        <v>동대문구21</v>
      </c>
      <c r="F287" s="62" t="str">
        <f>IFERROR(IF(VLOOKUP($E287,#REF!,2,FALSE)="","",VLOOKUP($E287,#REF!,2,FALSE)),"")</f>
        <v/>
      </c>
      <c r="G287" s="61" t="s">
        <v>4998</v>
      </c>
      <c r="H287" s="61" t="s">
        <v>3773</v>
      </c>
      <c r="I287" s="61">
        <v>10</v>
      </c>
      <c r="J287" s="61">
        <v>45</v>
      </c>
      <c r="K287" s="61" t="s">
        <v>4780</v>
      </c>
      <c r="L287" s="61" t="s">
        <v>4825</v>
      </c>
      <c r="M287" s="62" t="str">
        <f>IFERROR(IF(VLOOKUP($E287,#REF!,17,FALSE)="","","완료"),"")</f>
        <v/>
      </c>
      <c r="N287" s="61"/>
      <c r="O287" s="61"/>
      <c r="P287" s="61">
        <v>0</v>
      </c>
      <c r="Q287" s="61"/>
      <c r="R287" s="61"/>
      <c r="S287" s="53" t="s">
        <v>4842</v>
      </c>
      <c r="T287" s="126" t="s">
        <v>4527</v>
      </c>
    </row>
    <row r="288" spans="1:20" ht="27" customHeight="1">
      <c r="A288" s="61">
        <v>276</v>
      </c>
      <c r="B288" s="61" t="str">
        <f t="shared" si="13"/>
        <v>강북</v>
      </c>
      <c r="C288" s="61" t="s">
        <v>361</v>
      </c>
      <c r="D288" s="62">
        <v>22</v>
      </c>
      <c r="E288" s="62" t="str">
        <f t="shared" si="15"/>
        <v>동대문구22</v>
      </c>
      <c r="F288" s="62" t="str">
        <f>IFERROR(IF(VLOOKUP($E288,#REF!,2,FALSE)="","",VLOOKUP($E288,#REF!,2,FALSE)),"")</f>
        <v/>
      </c>
      <c r="G288" s="61" t="s">
        <v>4999</v>
      </c>
      <c r="H288" s="61" t="s">
        <v>3774</v>
      </c>
      <c r="I288" s="61">
        <v>10</v>
      </c>
      <c r="J288" s="61">
        <v>45</v>
      </c>
      <c r="K288" s="61" t="s">
        <v>4780</v>
      </c>
      <c r="L288" s="61" t="s">
        <v>4825</v>
      </c>
      <c r="M288" s="62" t="str">
        <f>IFERROR(IF(VLOOKUP($E288,#REF!,17,FALSE)="","","완료"),"")</f>
        <v/>
      </c>
      <c r="N288" s="61"/>
      <c r="O288" s="61"/>
      <c r="P288" s="61">
        <v>0</v>
      </c>
      <c r="Q288" s="61"/>
      <c r="R288" s="61"/>
      <c r="S288" s="53" t="s">
        <v>4842</v>
      </c>
      <c r="T288" s="126" t="s">
        <v>4527</v>
      </c>
    </row>
    <row r="289" spans="1:20" ht="27" customHeight="1">
      <c r="A289" s="61">
        <v>277</v>
      </c>
      <c r="B289" s="61" t="str">
        <f t="shared" si="13"/>
        <v>강북</v>
      </c>
      <c r="C289" s="61" t="s">
        <v>361</v>
      </c>
      <c r="D289" s="62">
        <v>23</v>
      </c>
      <c r="E289" s="62" t="str">
        <f t="shared" si="15"/>
        <v>동대문구23</v>
      </c>
      <c r="F289" s="62" t="str">
        <f>IFERROR(IF(VLOOKUP($E289,#REF!,2,FALSE)="","",VLOOKUP($E289,#REF!,2,FALSE)),"")</f>
        <v/>
      </c>
      <c r="G289" s="61" t="s">
        <v>2474</v>
      </c>
      <c r="H289" s="61" t="s">
        <v>2473</v>
      </c>
      <c r="I289" s="61">
        <v>10</v>
      </c>
      <c r="J289" s="61">
        <v>45</v>
      </c>
      <c r="K289" s="61" t="s">
        <v>4780</v>
      </c>
      <c r="L289" s="61" t="s">
        <v>4825</v>
      </c>
      <c r="M289" s="62" t="str">
        <f>IFERROR(IF(VLOOKUP($E289,#REF!,17,FALSE)="","","완료"),"")</f>
        <v/>
      </c>
      <c r="N289" s="61"/>
      <c r="O289" s="61"/>
      <c r="P289" s="61">
        <v>0</v>
      </c>
      <c r="Q289" s="61"/>
      <c r="R289" s="61"/>
      <c r="S289" s="53" t="s">
        <v>4842</v>
      </c>
      <c r="T289" s="126" t="s">
        <v>4527</v>
      </c>
    </row>
    <row r="290" spans="1:20" ht="27" customHeight="1">
      <c r="A290" s="61">
        <v>278</v>
      </c>
      <c r="B290" s="61" t="str">
        <f t="shared" si="13"/>
        <v>강북</v>
      </c>
      <c r="C290" s="61" t="s">
        <v>361</v>
      </c>
      <c r="D290" s="62">
        <v>24</v>
      </c>
      <c r="E290" s="62" t="str">
        <f t="shared" si="15"/>
        <v>동대문구24</v>
      </c>
      <c r="F290" s="62" t="str">
        <f>IFERROR(IF(VLOOKUP($E290,#REF!,2,FALSE)="","",VLOOKUP($E290,#REF!,2,FALSE)),"")</f>
        <v/>
      </c>
      <c r="G290" s="61" t="s">
        <v>2477</v>
      </c>
      <c r="H290" s="61" t="s">
        <v>2480</v>
      </c>
      <c r="I290" s="61">
        <v>10</v>
      </c>
      <c r="J290" s="61">
        <v>45</v>
      </c>
      <c r="K290" s="61" t="s">
        <v>4780</v>
      </c>
      <c r="L290" s="61" t="s">
        <v>4825</v>
      </c>
      <c r="M290" s="62" t="str">
        <f>IFERROR(IF(VLOOKUP($E290,#REF!,17,FALSE)="","","완료"),"")</f>
        <v/>
      </c>
      <c r="N290" s="61"/>
      <c r="O290" s="61"/>
      <c r="P290" s="61">
        <v>0</v>
      </c>
      <c r="Q290" s="61"/>
      <c r="R290" s="61"/>
      <c r="S290" s="53" t="s">
        <v>4842</v>
      </c>
      <c r="T290" s="126" t="s">
        <v>4527</v>
      </c>
    </row>
    <row r="291" spans="1:20" ht="27" customHeight="1">
      <c r="A291" s="61">
        <v>279</v>
      </c>
      <c r="B291" s="61" t="str">
        <f t="shared" ref="B291:B361" si="16">IF(OR($C291="강남구",$C291="강동구",$C291="강서구",$C291="관악구",$C291="구로구",$C291="금천구",$C291="동작구",$C291="서초구",$C291="송파구",$C291="양천구",$C291="영등포구"),"강남","강북")</f>
        <v>강북</v>
      </c>
      <c r="C291" s="61" t="s">
        <v>361</v>
      </c>
      <c r="D291" s="62">
        <v>25</v>
      </c>
      <c r="E291" s="62" t="str">
        <f t="shared" si="15"/>
        <v>동대문구25</v>
      </c>
      <c r="F291" s="62" t="str">
        <f>IFERROR(IF(VLOOKUP($E291,#REF!,2,FALSE)="","",VLOOKUP($E291,#REF!,2,FALSE)),"")</f>
        <v/>
      </c>
      <c r="G291" s="61" t="s">
        <v>2476</v>
      </c>
      <c r="H291" s="61" t="s">
        <v>2479</v>
      </c>
      <c r="I291" s="61">
        <v>10</v>
      </c>
      <c r="J291" s="61">
        <v>45</v>
      </c>
      <c r="K291" s="61" t="s">
        <v>4780</v>
      </c>
      <c r="L291" s="61" t="s">
        <v>4825</v>
      </c>
      <c r="M291" s="62" t="str">
        <f>IFERROR(IF(VLOOKUP($E291,#REF!,17,FALSE)="","","완료"),"")</f>
        <v/>
      </c>
      <c r="N291" s="61"/>
      <c r="O291" s="61"/>
      <c r="P291" s="61">
        <v>0</v>
      </c>
      <c r="Q291" s="61"/>
      <c r="R291" s="61"/>
      <c r="S291" s="53" t="s">
        <v>4842</v>
      </c>
      <c r="T291" s="126" t="s">
        <v>4527</v>
      </c>
    </row>
    <row r="292" spans="1:20" ht="27" customHeight="1">
      <c r="A292" s="61">
        <v>280</v>
      </c>
      <c r="B292" s="61" t="str">
        <f t="shared" si="16"/>
        <v>강북</v>
      </c>
      <c r="C292" s="61" t="s">
        <v>361</v>
      </c>
      <c r="D292" s="62">
        <v>26</v>
      </c>
      <c r="E292" s="62" t="str">
        <f t="shared" si="15"/>
        <v>동대문구26</v>
      </c>
      <c r="F292" s="62" t="str">
        <f>IFERROR(IF(VLOOKUP($E292,#REF!,2,FALSE)="","",VLOOKUP($E292,#REF!,2,FALSE)),"")</f>
        <v/>
      </c>
      <c r="G292" s="62" t="s">
        <v>3310</v>
      </c>
      <c r="H292" s="62" t="s">
        <v>3601</v>
      </c>
      <c r="I292" s="61">
        <v>10</v>
      </c>
      <c r="J292" s="61">
        <v>45</v>
      </c>
      <c r="K292" s="61" t="s">
        <v>4780</v>
      </c>
      <c r="L292" s="61" t="s">
        <v>4822</v>
      </c>
      <c r="M292" s="62" t="str">
        <f>IFERROR(IF(VLOOKUP($E292,#REF!,17,FALSE)="","","완료"),"")</f>
        <v/>
      </c>
      <c r="N292" s="61"/>
      <c r="O292" s="62"/>
      <c r="P292" s="62" t="s">
        <v>1752</v>
      </c>
      <c r="Q292" s="61"/>
      <c r="R292" s="61"/>
      <c r="S292" s="88" t="s">
        <v>3696</v>
      </c>
      <c r="T292" s="126" t="s">
        <v>4523</v>
      </c>
    </row>
    <row r="293" spans="1:20" ht="27" customHeight="1">
      <c r="A293" s="61">
        <v>281</v>
      </c>
      <c r="B293" s="61" t="str">
        <f t="shared" si="16"/>
        <v>강북</v>
      </c>
      <c r="C293" s="61" t="s">
        <v>361</v>
      </c>
      <c r="D293" s="62">
        <v>27</v>
      </c>
      <c r="E293" s="62" t="str">
        <f t="shared" si="15"/>
        <v>동대문구27</v>
      </c>
      <c r="F293" s="62" t="str">
        <f>IFERROR(IF(VLOOKUP($E293,#REF!,2,FALSE)="","",VLOOKUP($E293,#REF!,2,FALSE)),"")</f>
        <v/>
      </c>
      <c r="G293" s="62" t="s">
        <v>3603</v>
      </c>
      <c r="H293" s="62" t="s">
        <v>3340</v>
      </c>
      <c r="I293" s="61">
        <v>10</v>
      </c>
      <c r="J293" s="61">
        <v>45</v>
      </c>
      <c r="K293" s="61" t="s">
        <v>4780</v>
      </c>
      <c r="L293" s="61" t="s">
        <v>4822</v>
      </c>
      <c r="M293" s="62" t="str">
        <f>IFERROR(IF(VLOOKUP($E293,#REF!,17,FALSE)="","","완료"),"")</f>
        <v/>
      </c>
      <c r="N293" s="61"/>
      <c r="O293" s="62"/>
      <c r="P293" s="62" t="s">
        <v>3319</v>
      </c>
      <c r="Q293" s="61"/>
      <c r="R293" s="61"/>
      <c r="S293" s="88" t="s">
        <v>3696</v>
      </c>
      <c r="T293" s="126" t="s">
        <v>4523</v>
      </c>
    </row>
    <row r="294" spans="1:20" s="68" customFormat="1" ht="27" customHeight="1">
      <c r="A294" s="61">
        <v>282</v>
      </c>
      <c r="B294" s="61" t="str">
        <f t="shared" si="16"/>
        <v>강북</v>
      </c>
      <c r="C294" s="62" t="s">
        <v>10</v>
      </c>
      <c r="D294" s="62">
        <v>1</v>
      </c>
      <c r="E294" s="62" t="str">
        <f>CONCATENATE(C294,D294)</f>
        <v>마포구1</v>
      </c>
      <c r="F294" s="62" t="str">
        <f>IFERROR(IF(VLOOKUP($E294,#REF!,2,FALSE)="","",VLOOKUP($E294,#REF!,2,FALSE)),"")</f>
        <v/>
      </c>
      <c r="G294" s="62" t="s">
        <v>3707</v>
      </c>
      <c r="H294" s="62" t="s">
        <v>4754</v>
      </c>
      <c r="I294" s="62">
        <v>10</v>
      </c>
      <c r="J294" s="62">
        <v>45</v>
      </c>
      <c r="K294" s="62" t="s">
        <v>4840</v>
      </c>
      <c r="L294" s="62" t="s">
        <v>4825</v>
      </c>
      <c r="M294" s="62" t="str">
        <f>IFERROR(IF(VLOOKUP($E294,#REF!,17,FALSE)="","","완료"),"")</f>
        <v/>
      </c>
      <c r="N294" s="62"/>
      <c r="O294" s="62" t="s">
        <v>1759</v>
      </c>
      <c r="P294" s="62"/>
      <c r="Q294" s="62"/>
      <c r="R294" s="62"/>
      <c r="S294" s="88" t="s">
        <v>3696</v>
      </c>
      <c r="T294" s="127" t="s">
        <v>4513</v>
      </c>
    </row>
    <row r="295" spans="1:20" s="84" customFormat="1" ht="27" customHeight="1">
      <c r="A295" s="61">
        <v>283</v>
      </c>
      <c r="B295" s="61" t="str">
        <f t="shared" si="16"/>
        <v>강북</v>
      </c>
      <c r="C295" s="62" t="s">
        <v>10</v>
      </c>
      <c r="D295" s="62">
        <v>2</v>
      </c>
      <c r="E295" s="62" t="str">
        <f t="shared" ref="E295:E301" si="17">CONCATENATE(C295,D295)</f>
        <v>마포구2</v>
      </c>
      <c r="F295" s="62" t="str">
        <f>IFERROR(IF(VLOOKUP($E295,#REF!,2,FALSE)="","",VLOOKUP($E295,#REF!,2,FALSE)),"")</f>
        <v/>
      </c>
      <c r="G295" s="62" t="s">
        <v>4403</v>
      </c>
      <c r="H295" s="62" t="s">
        <v>3326</v>
      </c>
      <c r="I295" s="62">
        <v>10</v>
      </c>
      <c r="J295" s="61">
        <v>45</v>
      </c>
      <c r="K295" s="62" t="s">
        <v>4840</v>
      </c>
      <c r="L295" s="62" t="s">
        <v>4822</v>
      </c>
      <c r="M295" s="62" t="str">
        <f>IFERROR(IF(VLOOKUP($E295,#REF!,17,FALSE)="","","완료"),"")</f>
        <v/>
      </c>
      <c r="N295" s="62"/>
      <c r="O295" s="62"/>
      <c r="P295" s="62" t="s">
        <v>4718</v>
      </c>
      <c r="Q295" s="62"/>
      <c r="R295" s="62"/>
      <c r="S295" s="88" t="s">
        <v>3696</v>
      </c>
      <c r="T295" s="128" t="s">
        <v>4515</v>
      </c>
    </row>
    <row r="296" spans="1:20" s="84" customFormat="1" ht="27" customHeight="1">
      <c r="A296" s="61">
        <v>284</v>
      </c>
      <c r="B296" s="61" t="str">
        <f t="shared" si="16"/>
        <v>강북</v>
      </c>
      <c r="C296" s="62" t="s">
        <v>10</v>
      </c>
      <c r="D296" s="62">
        <v>3</v>
      </c>
      <c r="E296" s="62" t="str">
        <f t="shared" si="17"/>
        <v>마포구3</v>
      </c>
      <c r="F296" s="62" t="str">
        <f>IFERROR(IF(VLOOKUP($E296,#REF!,2,FALSE)="","",VLOOKUP($E296,#REF!,2,FALSE)),"")</f>
        <v/>
      </c>
      <c r="G296" s="62" t="s">
        <v>4423</v>
      </c>
      <c r="H296" s="62" t="s">
        <v>3326</v>
      </c>
      <c r="I296" s="62">
        <v>10</v>
      </c>
      <c r="J296" s="62">
        <v>45</v>
      </c>
      <c r="K296" s="62" t="s">
        <v>4840</v>
      </c>
      <c r="L296" s="62" t="s">
        <v>4825</v>
      </c>
      <c r="M296" s="62" t="str">
        <f>IFERROR(IF(VLOOKUP($E296,#REF!,17,FALSE)="","","완료"),"")</f>
        <v/>
      </c>
      <c r="N296" s="62"/>
      <c r="O296" s="62"/>
      <c r="P296" s="62"/>
      <c r="Q296" s="62"/>
      <c r="R296" s="62"/>
      <c r="S296" s="88" t="s">
        <v>3696</v>
      </c>
      <c r="T296" s="128" t="s">
        <v>4515</v>
      </c>
    </row>
    <row r="297" spans="1:20" s="84" customFormat="1" ht="27" customHeight="1">
      <c r="A297" s="61">
        <v>285</v>
      </c>
      <c r="B297" s="61" t="str">
        <f t="shared" si="16"/>
        <v>강북</v>
      </c>
      <c r="C297" s="62" t="s">
        <v>10</v>
      </c>
      <c r="D297" s="62">
        <v>4</v>
      </c>
      <c r="E297" s="62" t="str">
        <f t="shared" si="17"/>
        <v>마포구4</v>
      </c>
      <c r="F297" s="62" t="str">
        <f>IFERROR(IF(VLOOKUP($E297,#REF!,2,FALSE)="","",VLOOKUP($E297,#REF!,2,FALSE)),"")</f>
        <v/>
      </c>
      <c r="G297" s="62" t="s">
        <v>4421</v>
      </c>
      <c r="H297" s="62" t="s">
        <v>3615</v>
      </c>
      <c r="I297" s="62">
        <v>10</v>
      </c>
      <c r="J297" s="61">
        <v>45</v>
      </c>
      <c r="K297" s="62" t="s">
        <v>4840</v>
      </c>
      <c r="L297" s="62" t="s">
        <v>4825</v>
      </c>
      <c r="M297" s="62" t="str">
        <f>IFERROR(IF(VLOOKUP($E297,#REF!,17,FALSE)="","","완료"),"")</f>
        <v/>
      </c>
      <c r="N297" s="62"/>
      <c r="O297" s="62"/>
      <c r="P297" s="62"/>
      <c r="Q297" s="62"/>
      <c r="R297" s="62"/>
      <c r="S297" s="88" t="s">
        <v>3696</v>
      </c>
      <c r="T297" s="128" t="s">
        <v>4515</v>
      </c>
    </row>
    <row r="298" spans="1:20" s="84" customFormat="1" ht="27" customHeight="1">
      <c r="A298" s="61">
        <v>286</v>
      </c>
      <c r="B298" s="61" t="str">
        <f t="shared" si="16"/>
        <v>강북</v>
      </c>
      <c r="C298" s="62" t="s">
        <v>10</v>
      </c>
      <c r="D298" s="62">
        <v>5</v>
      </c>
      <c r="E298" s="62" t="str">
        <f t="shared" si="17"/>
        <v>마포구5</v>
      </c>
      <c r="F298" s="62" t="str">
        <f>IFERROR(IF(VLOOKUP($E298,#REF!,2,FALSE)="","",VLOOKUP($E298,#REF!,2,FALSE)),"")</f>
        <v/>
      </c>
      <c r="G298" s="62" t="s">
        <v>3323</v>
      </c>
      <c r="H298" s="62" t="s">
        <v>3312</v>
      </c>
      <c r="I298" s="62">
        <v>10</v>
      </c>
      <c r="J298" s="62">
        <v>45</v>
      </c>
      <c r="K298" s="62" t="s">
        <v>4840</v>
      </c>
      <c r="L298" s="62" t="s">
        <v>4825</v>
      </c>
      <c r="M298" s="62" t="str">
        <f>IFERROR(IF(VLOOKUP($E298,#REF!,17,FALSE)="","","완료"),"")</f>
        <v/>
      </c>
      <c r="N298" s="62"/>
      <c r="O298" s="62"/>
      <c r="P298" s="62"/>
      <c r="Q298" s="62"/>
      <c r="R298" s="62"/>
      <c r="S298" s="88" t="s">
        <v>3696</v>
      </c>
      <c r="T298" s="128" t="s">
        <v>4515</v>
      </c>
    </row>
    <row r="299" spans="1:20" s="84" customFormat="1" ht="27" customHeight="1">
      <c r="A299" s="61">
        <v>287</v>
      </c>
      <c r="B299" s="61" t="str">
        <f t="shared" si="16"/>
        <v>강북</v>
      </c>
      <c r="C299" s="62" t="s">
        <v>10</v>
      </c>
      <c r="D299" s="62">
        <v>6</v>
      </c>
      <c r="E299" s="62" t="str">
        <f t="shared" si="17"/>
        <v>마포구6</v>
      </c>
      <c r="F299" s="62" t="str">
        <f>IFERROR(IF(VLOOKUP($E299,#REF!,2,FALSE)="","",VLOOKUP($E299,#REF!,2,FALSE)),"")</f>
        <v/>
      </c>
      <c r="G299" s="62" t="s">
        <v>2487</v>
      </c>
      <c r="H299" s="62" t="s">
        <v>2572</v>
      </c>
      <c r="I299" s="62">
        <v>10</v>
      </c>
      <c r="J299" s="61">
        <v>45</v>
      </c>
      <c r="K299" s="62" t="s">
        <v>4840</v>
      </c>
      <c r="L299" s="62" t="s">
        <v>4825</v>
      </c>
      <c r="M299" s="62" t="str">
        <f>IFERROR(IF(VLOOKUP($E299,#REF!,17,FALSE)="","","완료"),"")</f>
        <v/>
      </c>
      <c r="N299" s="62"/>
      <c r="O299" s="62"/>
      <c r="P299" s="62"/>
      <c r="Q299" s="62"/>
      <c r="R299" s="62"/>
      <c r="S299" s="88" t="s">
        <v>3696</v>
      </c>
      <c r="T299" s="128" t="s">
        <v>4515</v>
      </c>
    </row>
    <row r="300" spans="1:20" s="84" customFormat="1" ht="27" customHeight="1">
      <c r="A300" s="61">
        <v>288</v>
      </c>
      <c r="B300" s="61" t="str">
        <f t="shared" si="16"/>
        <v>강북</v>
      </c>
      <c r="C300" s="62" t="s">
        <v>10</v>
      </c>
      <c r="D300" s="62">
        <v>7</v>
      </c>
      <c r="E300" s="62" t="str">
        <f t="shared" si="17"/>
        <v>마포구7</v>
      </c>
      <c r="F300" s="62" t="str">
        <f>IFERROR(IF(VLOOKUP($E300,#REF!,2,FALSE)="","",VLOOKUP($E300,#REF!,2,FALSE)),"")</f>
        <v/>
      </c>
      <c r="G300" s="62" t="s">
        <v>2695</v>
      </c>
      <c r="H300" s="62" t="s">
        <v>2573</v>
      </c>
      <c r="I300" s="62">
        <v>10</v>
      </c>
      <c r="J300" s="62">
        <v>45</v>
      </c>
      <c r="K300" s="62" t="s">
        <v>4840</v>
      </c>
      <c r="L300" s="62" t="s">
        <v>4825</v>
      </c>
      <c r="M300" s="62" t="str">
        <f>IFERROR(IF(VLOOKUP($E300,#REF!,17,FALSE)="","","완료"),"")</f>
        <v/>
      </c>
      <c r="N300" s="62"/>
      <c r="O300" s="62"/>
      <c r="P300" s="62"/>
      <c r="Q300" s="62"/>
      <c r="R300" s="62"/>
      <c r="S300" s="88" t="s">
        <v>3696</v>
      </c>
      <c r="T300" s="128" t="s">
        <v>4515</v>
      </c>
    </row>
    <row r="301" spans="1:20" s="84" customFormat="1" ht="27" customHeight="1">
      <c r="A301" s="61">
        <v>289</v>
      </c>
      <c r="B301" s="61" t="str">
        <f t="shared" si="16"/>
        <v>강북</v>
      </c>
      <c r="C301" s="62" t="s">
        <v>10</v>
      </c>
      <c r="D301" s="62">
        <v>8</v>
      </c>
      <c r="E301" s="62" t="str">
        <f t="shared" si="17"/>
        <v>마포구8</v>
      </c>
      <c r="F301" s="62" t="str">
        <f>IFERROR(IF(VLOOKUP($E301,#REF!,2,FALSE)="","",VLOOKUP($E301,#REF!,2,FALSE)),"")</f>
        <v/>
      </c>
      <c r="G301" s="62" t="s">
        <v>2488</v>
      </c>
      <c r="H301" s="62" t="s">
        <v>2571</v>
      </c>
      <c r="I301" s="62">
        <v>10</v>
      </c>
      <c r="J301" s="61">
        <v>45</v>
      </c>
      <c r="K301" s="62" t="s">
        <v>4840</v>
      </c>
      <c r="L301" s="62" t="s">
        <v>4825</v>
      </c>
      <c r="M301" s="62" t="str">
        <f>IFERROR(IF(VLOOKUP($E301,#REF!,17,FALSE)="","","완료"),"")</f>
        <v/>
      </c>
      <c r="N301" s="62"/>
      <c r="O301" s="62"/>
      <c r="P301" s="62"/>
      <c r="Q301" s="62"/>
      <c r="R301" s="62"/>
      <c r="S301" s="88" t="s">
        <v>3696</v>
      </c>
      <c r="T301" s="128" t="s">
        <v>4515</v>
      </c>
    </row>
    <row r="302" spans="1:20" s="84" customFormat="1" ht="27" customHeight="1">
      <c r="A302" s="61">
        <v>290</v>
      </c>
      <c r="B302" s="61" t="str">
        <f t="shared" si="16"/>
        <v>강북</v>
      </c>
      <c r="C302" s="62" t="s">
        <v>10</v>
      </c>
      <c r="D302" s="62">
        <v>9</v>
      </c>
      <c r="E302" s="62" t="str">
        <f t="shared" ref="E302:E307" si="18">CONCATENATE(C302,D302)</f>
        <v>마포구9</v>
      </c>
      <c r="F302" s="62" t="str">
        <f>IFERROR(IF(VLOOKUP($E302,#REF!,2,FALSE)="","",VLOOKUP($E302,#REF!,2,FALSE)),"")</f>
        <v/>
      </c>
      <c r="G302" s="62" t="s">
        <v>3612</v>
      </c>
      <c r="H302" s="62" t="s">
        <v>3327</v>
      </c>
      <c r="I302" s="62">
        <v>10</v>
      </c>
      <c r="J302" s="62">
        <v>45</v>
      </c>
      <c r="K302" s="62" t="s">
        <v>4840</v>
      </c>
      <c r="L302" s="62" t="s">
        <v>4825</v>
      </c>
      <c r="M302" s="62" t="str">
        <f>IFERROR(IF(VLOOKUP($E302,#REF!,17,FALSE)="","","완료"),"")</f>
        <v/>
      </c>
      <c r="N302" s="62"/>
      <c r="O302" s="62"/>
      <c r="P302" s="62"/>
      <c r="Q302" s="62"/>
      <c r="R302" s="62"/>
      <c r="S302" s="88" t="s">
        <v>3696</v>
      </c>
      <c r="T302" s="128" t="s">
        <v>4515</v>
      </c>
    </row>
    <row r="303" spans="1:20" s="84" customFormat="1" ht="27" customHeight="1">
      <c r="A303" s="61">
        <v>291</v>
      </c>
      <c r="B303" s="61" t="str">
        <f t="shared" si="16"/>
        <v>강북</v>
      </c>
      <c r="C303" s="62" t="s">
        <v>10</v>
      </c>
      <c r="D303" s="62">
        <v>10</v>
      </c>
      <c r="E303" s="62" t="str">
        <f t="shared" si="18"/>
        <v>마포구10</v>
      </c>
      <c r="F303" s="62" t="str">
        <f>IFERROR(IF(VLOOKUP($E303,#REF!,2,FALSE)="","",VLOOKUP($E303,#REF!,2,FALSE)),"")</f>
        <v/>
      </c>
      <c r="G303" s="62" t="s">
        <v>2490</v>
      </c>
      <c r="H303" s="62" t="s">
        <v>2491</v>
      </c>
      <c r="I303" s="62">
        <v>10</v>
      </c>
      <c r="J303" s="61">
        <v>45</v>
      </c>
      <c r="K303" s="62" t="s">
        <v>4840</v>
      </c>
      <c r="L303" s="62" t="s">
        <v>4825</v>
      </c>
      <c r="M303" s="62" t="str">
        <f>IFERROR(IF(VLOOKUP($E303,#REF!,17,FALSE)="","","완료"),"")</f>
        <v/>
      </c>
      <c r="N303" s="62"/>
      <c r="O303" s="62"/>
      <c r="P303" s="62"/>
      <c r="Q303" s="62"/>
      <c r="R303" s="62"/>
      <c r="S303" s="88" t="s">
        <v>3696</v>
      </c>
      <c r="T303" s="128" t="s">
        <v>4515</v>
      </c>
    </row>
    <row r="304" spans="1:20" s="84" customFormat="1" ht="27" customHeight="1">
      <c r="A304" s="61">
        <v>292</v>
      </c>
      <c r="B304" s="61" t="str">
        <f t="shared" si="16"/>
        <v>강북</v>
      </c>
      <c r="C304" s="62" t="s">
        <v>10</v>
      </c>
      <c r="D304" s="62">
        <v>11</v>
      </c>
      <c r="E304" s="62" t="str">
        <f t="shared" si="18"/>
        <v>마포구11</v>
      </c>
      <c r="F304" s="62" t="str">
        <f>IFERROR(IF(VLOOKUP($E304,#REF!,2,FALSE)="","",VLOOKUP($E304,#REF!,2,FALSE)),"")</f>
        <v/>
      </c>
      <c r="G304" s="62" t="s">
        <v>2694</v>
      </c>
      <c r="H304" s="62" t="s">
        <v>2575</v>
      </c>
      <c r="I304" s="62">
        <v>10</v>
      </c>
      <c r="J304" s="62">
        <v>45</v>
      </c>
      <c r="K304" s="62" t="s">
        <v>4840</v>
      </c>
      <c r="L304" s="62" t="s">
        <v>4825</v>
      </c>
      <c r="M304" s="62" t="str">
        <f>IFERROR(IF(VLOOKUP($E304,#REF!,17,FALSE)="","","완료"),"")</f>
        <v/>
      </c>
      <c r="N304" s="62"/>
      <c r="O304" s="62"/>
      <c r="P304" s="62"/>
      <c r="Q304" s="62"/>
      <c r="R304" s="62"/>
      <c r="S304" s="88" t="s">
        <v>3696</v>
      </c>
      <c r="T304" s="128" t="s">
        <v>4515</v>
      </c>
    </row>
    <row r="305" spans="1:20" s="84" customFormat="1" ht="27" customHeight="1">
      <c r="A305" s="61">
        <v>293</v>
      </c>
      <c r="B305" s="61" t="str">
        <f t="shared" si="16"/>
        <v>강북</v>
      </c>
      <c r="C305" s="62" t="s">
        <v>10</v>
      </c>
      <c r="D305" s="62">
        <v>12</v>
      </c>
      <c r="E305" s="62" t="str">
        <f t="shared" si="18"/>
        <v>마포구12</v>
      </c>
      <c r="F305" s="62" t="str">
        <f>IFERROR(IF(VLOOKUP($E305,#REF!,2,FALSE)="","",VLOOKUP($E305,#REF!,2,FALSE)),"")</f>
        <v/>
      </c>
      <c r="G305" s="62" t="s">
        <v>3613</v>
      </c>
      <c r="H305" s="62" t="s">
        <v>3318</v>
      </c>
      <c r="I305" s="62">
        <v>10</v>
      </c>
      <c r="J305" s="61">
        <v>45</v>
      </c>
      <c r="K305" s="62" t="s">
        <v>4840</v>
      </c>
      <c r="L305" s="62" t="s">
        <v>4822</v>
      </c>
      <c r="M305" s="62" t="str">
        <f>IFERROR(IF(VLOOKUP($E305,#REF!,17,FALSE)="","","완료"),"")</f>
        <v/>
      </c>
      <c r="N305" s="62"/>
      <c r="O305" s="62"/>
      <c r="P305" s="62" t="s">
        <v>1758</v>
      </c>
      <c r="Q305" s="62"/>
      <c r="R305" s="62"/>
      <c r="S305" s="88" t="s">
        <v>3696</v>
      </c>
      <c r="T305" s="128" t="s">
        <v>4515</v>
      </c>
    </row>
    <row r="306" spans="1:20" s="84" customFormat="1" ht="27" customHeight="1">
      <c r="A306" s="61">
        <v>294</v>
      </c>
      <c r="B306" s="61" t="str">
        <f t="shared" si="16"/>
        <v>강북</v>
      </c>
      <c r="C306" s="62" t="s">
        <v>10</v>
      </c>
      <c r="D306" s="62">
        <v>13</v>
      </c>
      <c r="E306" s="62" t="str">
        <f t="shared" si="18"/>
        <v>마포구13</v>
      </c>
      <c r="F306" s="62" t="str">
        <f>IFERROR(IF(VLOOKUP($E306,#REF!,2,FALSE)="","",VLOOKUP($E306,#REF!,2,FALSE)),"")</f>
        <v/>
      </c>
      <c r="G306" s="62" t="s">
        <v>2489</v>
      </c>
      <c r="H306" s="62" t="s">
        <v>2576</v>
      </c>
      <c r="I306" s="62">
        <v>10</v>
      </c>
      <c r="J306" s="62">
        <v>45</v>
      </c>
      <c r="K306" s="62" t="s">
        <v>4840</v>
      </c>
      <c r="L306" s="62" t="s">
        <v>4825</v>
      </c>
      <c r="M306" s="62" t="str">
        <f>IFERROR(IF(VLOOKUP($E306,#REF!,17,FALSE)="","","완료"),"")</f>
        <v/>
      </c>
      <c r="N306" s="62"/>
      <c r="O306" s="62"/>
      <c r="P306" s="62"/>
      <c r="Q306" s="62"/>
      <c r="R306" s="62"/>
      <c r="S306" s="88" t="s">
        <v>3696</v>
      </c>
      <c r="T306" s="128" t="s">
        <v>4515</v>
      </c>
    </row>
    <row r="307" spans="1:20" s="84" customFormat="1" ht="27" customHeight="1">
      <c r="A307" s="61">
        <v>295</v>
      </c>
      <c r="B307" s="61" t="str">
        <f t="shared" si="16"/>
        <v>강북</v>
      </c>
      <c r="C307" s="62" t="s">
        <v>10</v>
      </c>
      <c r="D307" s="62">
        <v>14</v>
      </c>
      <c r="E307" s="62" t="str">
        <f t="shared" si="18"/>
        <v>마포구14</v>
      </c>
      <c r="F307" s="62" t="str">
        <f>IFERROR(IF(VLOOKUP($E307,#REF!,2,FALSE)="","",VLOOKUP($E307,#REF!,2,FALSE)),"")</f>
        <v/>
      </c>
      <c r="G307" s="62" t="s">
        <v>2574</v>
      </c>
      <c r="H307" s="62" t="s">
        <v>2577</v>
      </c>
      <c r="I307" s="62">
        <v>10</v>
      </c>
      <c r="J307" s="61">
        <v>45</v>
      </c>
      <c r="K307" s="62" t="s">
        <v>4840</v>
      </c>
      <c r="L307" s="62" t="s">
        <v>4825</v>
      </c>
      <c r="M307" s="62" t="str">
        <f>IFERROR(IF(VLOOKUP($E307,#REF!,17,FALSE)="","","완료"),"")</f>
        <v/>
      </c>
      <c r="N307" s="62"/>
      <c r="O307" s="62"/>
      <c r="P307" s="62"/>
      <c r="Q307" s="62"/>
      <c r="R307" s="62"/>
      <c r="S307" s="88" t="s">
        <v>3696</v>
      </c>
      <c r="T307" s="128" t="s">
        <v>4515</v>
      </c>
    </row>
    <row r="308" spans="1:20" s="84" customFormat="1" ht="27" customHeight="1">
      <c r="A308" s="61">
        <v>296</v>
      </c>
      <c r="B308" s="61" t="str">
        <f t="shared" si="16"/>
        <v>강북</v>
      </c>
      <c r="C308" s="62" t="s">
        <v>10</v>
      </c>
      <c r="D308" s="62">
        <v>15</v>
      </c>
      <c r="E308" s="62" t="str">
        <f t="shared" ref="E308:E309" si="19">CONCATENATE(C308,D308)</f>
        <v>마포구15</v>
      </c>
      <c r="F308" s="62" t="str">
        <f>IFERROR(IF(VLOOKUP($E308,#REF!,2,FALSE)="","",VLOOKUP($E308,#REF!,2,FALSE)),"")</f>
        <v/>
      </c>
      <c r="G308" s="62" t="s">
        <v>2681</v>
      </c>
      <c r="H308" s="62" t="s">
        <v>2578</v>
      </c>
      <c r="I308" s="62">
        <v>10</v>
      </c>
      <c r="J308" s="62">
        <v>45</v>
      </c>
      <c r="K308" s="62" t="s">
        <v>4840</v>
      </c>
      <c r="L308" s="62" t="s">
        <v>4825</v>
      </c>
      <c r="M308" s="62"/>
      <c r="N308" s="62"/>
      <c r="O308" s="62"/>
      <c r="P308" s="62"/>
      <c r="Q308" s="62"/>
      <c r="R308" s="62"/>
      <c r="S308" s="130" t="s">
        <v>3699</v>
      </c>
      <c r="T308" s="128" t="s">
        <v>4540</v>
      </c>
    </row>
    <row r="309" spans="1:20" s="84" customFormat="1" ht="27" customHeight="1">
      <c r="A309" s="61">
        <v>297</v>
      </c>
      <c r="B309" s="61" t="str">
        <f t="shared" si="16"/>
        <v>강북</v>
      </c>
      <c r="C309" s="62" t="s">
        <v>10</v>
      </c>
      <c r="D309" s="62">
        <v>16</v>
      </c>
      <c r="E309" s="62" t="str">
        <f t="shared" si="19"/>
        <v>마포구16</v>
      </c>
      <c r="F309" s="62" t="str">
        <f>IFERROR(IF(VLOOKUP($E309,#REF!,2,FALSE)="","",VLOOKUP($E309,#REF!,2,FALSE)),"")</f>
        <v/>
      </c>
      <c r="G309" s="62" t="s">
        <v>3317</v>
      </c>
      <c r="H309" s="62" t="s">
        <v>3666</v>
      </c>
      <c r="I309" s="62">
        <v>10</v>
      </c>
      <c r="J309" s="61">
        <v>45</v>
      </c>
      <c r="K309" s="62" t="s">
        <v>4840</v>
      </c>
      <c r="L309" s="62" t="s">
        <v>4825</v>
      </c>
      <c r="M309" s="62"/>
      <c r="N309" s="62"/>
      <c r="O309" s="62"/>
      <c r="P309" s="62"/>
      <c r="Q309" s="62"/>
      <c r="R309" s="62"/>
      <c r="S309" s="130" t="s">
        <v>3699</v>
      </c>
      <c r="T309" s="128" t="s">
        <v>4540</v>
      </c>
    </row>
    <row r="310" spans="1:20" ht="27" customHeight="1">
      <c r="A310" s="61">
        <v>298</v>
      </c>
      <c r="B310" s="61" t="str">
        <f t="shared" si="16"/>
        <v>강북</v>
      </c>
      <c r="C310" s="61" t="s">
        <v>255</v>
      </c>
      <c r="D310" s="62">
        <v>1</v>
      </c>
      <c r="E310" s="62" t="str">
        <f t="shared" si="15"/>
        <v>서대문구1</v>
      </c>
      <c r="F310" s="62" t="str">
        <f>IFERROR(IF(VLOOKUP($E310,#REF!,2,FALSE)="","",VLOOKUP($E310,#REF!,2,FALSE)),"")</f>
        <v/>
      </c>
      <c r="G310" s="61" t="s">
        <v>3426</v>
      </c>
      <c r="H310" s="61" t="s">
        <v>3432</v>
      </c>
      <c r="I310" s="61">
        <v>8</v>
      </c>
      <c r="J310" s="61">
        <v>45</v>
      </c>
      <c r="K310" s="61" t="s">
        <v>4784</v>
      </c>
      <c r="L310" s="61" t="s">
        <v>4822</v>
      </c>
      <c r="M310" s="62" t="str">
        <f>IFERROR(IF(VLOOKUP($E310,#REF!,17,FALSE)="","","완료"),"")</f>
        <v/>
      </c>
      <c r="N310" s="61"/>
      <c r="O310" s="62" t="s">
        <v>4437</v>
      </c>
      <c r="P310" s="61">
        <v>0</v>
      </c>
      <c r="Q310" s="61" t="s">
        <v>4766</v>
      </c>
      <c r="R310" s="61"/>
      <c r="S310" s="53" t="s">
        <v>4842</v>
      </c>
      <c r="T310" s="126" t="s">
        <v>4516</v>
      </c>
    </row>
    <row r="311" spans="1:20" ht="27" customHeight="1">
      <c r="A311" s="61">
        <v>299</v>
      </c>
      <c r="B311" s="61" t="str">
        <f t="shared" si="16"/>
        <v>강북</v>
      </c>
      <c r="C311" s="61" t="s">
        <v>255</v>
      </c>
      <c r="D311" s="62">
        <v>2</v>
      </c>
      <c r="E311" s="62" t="str">
        <f t="shared" si="15"/>
        <v>서대문구2</v>
      </c>
      <c r="F311" s="62" t="str">
        <f>IFERROR(IF(VLOOKUP($E311,#REF!,2,FALSE)="","",VLOOKUP($E311,#REF!,2,FALSE)),"")</f>
        <v/>
      </c>
      <c r="G311" s="61" t="s">
        <v>3444</v>
      </c>
      <c r="H311" s="61" t="s">
        <v>3424</v>
      </c>
      <c r="I311" s="61">
        <v>10</v>
      </c>
      <c r="J311" s="61">
        <v>45</v>
      </c>
      <c r="K311" s="61" t="s">
        <v>4784</v>
      </c>
      <c r="L311" s="61" t="s">
        <v>4822</v>
      </c>
      <c r="M311" s="62" t="str">
        <f>IFERROR(IF(VLOOKUP($E311,#REF!,17,FALSE)="","","완료"),"")</f>
        <v/>
      </c>
      <c r="N311" s="61"/>
      <c r="O311" s="62" t="s">
        <v>4437</v>
      </c>
      <c r="P311" s="61">
        <v>0</v>
      </c>
      <c r="Q311" s="61" t="s">
        <v>4766</v>
      </c>
      <c r="R311" s="61"/>
      <c r="S311" s="53" t="s">
        <v>4842</v>
      </c>
      <c r="T311" s="126" t="s">
        <v>4516</v>
      </c>
    </row>
    <row r="312" spans="1:20" ht="27" customHeight="1">
      <c r="A312" s="61">
        <v>300</v>
      </c>
      <c r="B312" s="61" t="str">
        <f t="shared" si="16"/>
        <v>강북</v>
      </c>
      <c r="C312" s="61" t="s">
        <v>255</v>
      </c>
      <c r="D312" s="62">
        <v>3</v>
      </c>
      <c r="E312" s="62" t="str">
        <f t="shared" si="15"/>
        <v>서대문구3</v>
      </c>
      <c r="F312" s="62" t="str">
        <f>IFERROR(IF(VLOOKUP($E312,#REF!,2,FALSE)="","",VLOOKUP($E312,#REF!,2,FALSE)),"")</f>
        <v/>
      </c>
      <c r="G312" s="61" t="s">
        <v>1700</v>
      </c>
      <c r="H312" s="61" t="s">
        <v>3465</v>
      </c>
      <c r="I312" s="61">
        <v>10</v>
      </c>
      <c r="J312" s="61">
        <v>45</v>
      </c>
      <c r="K312" s="61" t="s">
        <v>4784</v>
      </c>
      <c r="L312" s="61" t="s">
        <v>4822</v>
      </c>
      <c r="M312" s="62" t="str">
        <f>IFERROR(IF(VLOOKUP($E312,#REF!,17,FALSE)="","","완료"),"")</f>
        <v/>
      </c>
      <c r="N312" s="61"/>
      <c r="O312" s="62" t="s">
        <v>4437</v>
      </c>
      <c r="P312" s="61">
        <v>0</v>
      </c>
      <c r="Q312" s="61" t="s">
        <v>4766</v>
      </c>
      <c r="R312" s="61"/>
      <c r="S312" s="53" t="s">
        <v>4842</v>
      </c>
      <c r="T312" s="126" t="s">
        <v>4516</v>
      </c>
    </row>
    <row r="313" spans="1:20" ht="27" customHeight="1">
      <c r="A313" s="61">
        <v>301</v>
      </c>
      <c r="B313" s="61" t="str">
        <f t="shared" si="16"/>
        <v>강북</v>
      </c>
      <c r="C313" s="61" t="s">
        <v>255</v>
      </c>
      <c r="D313" s="62">
        <v>4</v>
      </c>
      <c r="E313" s="62" t="str">
        <f>CONCATENATE(C313,D313)</f>
        <v>서대문구4</v>
      </c>
      <c r="F313" s="62" t="str">
        <f>IFERROR(IF(VLOOKUP($E313,#REF!,2,FALSE)="","",VLOOKUP($E313,#REF!,2,FALSE)),"")</f>
        <v/>
      </c>
      <c r="G313" s="62" t="s">
        <v>1760</v>
      </c>
      <c r="H313" s="61" t="s">
        <v>3405</v>
      </c>
      <c r="I313" s="61">
        <v>10</v>
      </c>
      <c r="J313" s="61">
        <v>45</v>
      </c>
      <c r="K313" s="61" t="s">
        <v>4784</v>
      </c>
      <c r="L313" s="61" t="s">
        <v>4822</v>
      </c>
      <c r="M313" s="62"/>
      <c r="N313" s="61"/>
      <c r="O313" s="62" t="s">
        <v>4437</v>
      </c>
      <c r="P313" s="63" t="s">
        <v>4437</v>
      </c>
      <c r="Q313" s="61"/>
      <c r="R313" s="61"/>
      <c r="S313" s="91" t="s">
        <v>3695</v>
      </c>
      <c r="T313" s="126" t="s">
        <v>4516</v>
      </c>
    </row>
    <row r="314" spans="1:20" ht="27" customHeight="1">
      <c r="A314" s="61">
        <v>302</v>
      </c>
      <c r="B314" s="61" t="str">
        <f t="shared" si="16"/>
        <v>강북</v>
      </c>
      <c r="C314" s="62" t="s">
        <v>255</v>
      </c>
      <c r="D314" s="62">
        <v>5</v>
      </c>
      <c r="E314" s="62" t="str">
        <f t="shared" ref="E314:E316" si="20">CONCATENATE(C314,D314)</f>
        <v>서대문구5</v>
      </c>
      <c r="F314" s="62" t="str">
        <f>IFERROR(IF(VLOOKUP($E314,#REF!,2,FALSE)="","",VLOOKUP($E314,#REF!,2,FALSE)),"")</f>
        <v/>
      </c>
      <c r="G314" s="62" t="s">
        <v>3545</v>
      </c>
      <c r="H314" s="62" t="s">
        <v>4746</v>
      </c>
      <c r="I314" s="61">
        <v>8</v>
      </c>
      <c r="J314" s="61">
        <v>45</v>
      </c>
      <c r="K314" s="61" t="s">
        <v>4784</v>
      </c>
      <c r="L314" s="61" t="s">
        <v>4825</v>
      </c>
      <c r="M314" s="62"/>
      <c r="N314" s="61"/>
      <c r="O314" s="62" t="s">
        <v>3322</v>
      </c>
      <c r="P314" s="62" t="s">
        <v>4374</v>
      </c>
      <c r="Q314" s="61"/>
      <c r="R314" s="61"/>
      <c r="S314" s="130" t="s">
        <v>3699</v>
      </c>
      <c r="T314" s="126" t="s">
        <v>4516</v>
      </c>
    </row>
    <row r="315" spans="1:20" ht="27" customHeight="1">
      <c r="A315" s="61">
        <v>303</v>
      </c>
      <c r="B315" s="61" t="str">
        <f t="shared" si="16"/>
        <v>강북</v>
      </c>
      <c r="C315" s="62" t="s">
        <v>255</v>
      </c>
      <c r="D315" s="62">
        <v>6</v>
      </c>
      <c r="E315" s="62" t="str">
        <f t="shared" si="20"/>
        <v>서대문구6</v>
      </c>
      <c r="F315" s="62" t="str">
        <f>IFERROR(IF(VLOOKUP($E315,#REF!,2,FALSE)="","",VLOOKUP($E315,#REF!,2,FALSE)),"")</f>
        <v/>
      </c>
      <c r="G315" s="62" t="s">
        <v>3663</v>
      </c>
      <c r="H315" s="62" t="s">
        <v>3344</v>
      </c>
      <c r="I315" s="61">
        <v>8</v>
      </c>
      <c r="J315" s="61">
        <v>45</v>
      </c>
      <c r="K315" s="61" t="s">
        <v>4784</v>
      </c>
      <c r="L315" s="61" t="s">
        <v>4825</v>
      </c>
      <c r="M315" s="62"/>
      <c r="N315" s="61"/>
      <c r="O315" s="62" t="s">
        <v>3322</v>
      </c>
      <c r="P315" s="62" t="s">
        <v>4374</v>
      </c>
      <c r="Q315" s="61"/>
      <c r="R315" s="61"/>
      <c r="S315" s="130" t="s">
        <v>3699</v>
      </c>
      <c r="T315" s="126" t="s">
        <v>4516</v>
      </c>
    </row>
    <row r="316" spans="1:20" ht="27" customHeight="1">
      <c r="A316" s="61">
        <v>304</v>
      </c>
      <c r="B316" s="61" t="str">
        <f t="shared" si="16"/>
        <v>강북</v>
      </c>
      <c r="C316" s="62" t="s">
        <v>255</v>
      </c>
      <c r="D316" s="62">
        <v>7</v>
      </c>
      <c r="E316" s="62" t="str">
        <f t="shared" si="20"/>
        <v>서대문구7</v>
      </c>
      <c r="F316" s="62" t="str">
        <f>IFERROR(IF(VLOOKUP($E316,#REF!,2,FALSE)="","",VLOOKUP($E316,#REF!,2,FALSE)),"")</f>
        <v/>
      </c>
      <c r="G316" s="62" t="s">
        <v>2682</v>
      </c>
      <c r="H316" s="62" t="s">
        <v>3345</v>
      </c>
      <c r="I316" s="61">
        <v>8</v>
      </c>
      <c r="J316" s="61">
        <v>45</v>
      </c>
      <c r="K316" s="61" t="s">
        <v>4784</v>
      </c>
      <c r="L316" s="61" t="s">
        <v>4825</v>
      </c>
      <c r="M316" s="62"/>
      <c r="N316" s="61"/>
      <c r="O316" s="62" t="s">
        <v>3322</v>
      </c>
      <c r="P316" s="62" t="s">
        <v>4542</v>
      </c>
      <c r="Q316" s="61"/>
      <c r="R316" s="61"/>
      <c r="S316" s="130" t="s">
        <v>3699</v>
      </c>
      <c r="T316" s="126" t="s">
        <v>4516</v>
      </c>
    </row>
    <row r="317" spans="1:20" ht="27" customHeight="1">
      <c r="A317" s="61">
        <v>305</v>
      </c>
      <c r="B317" s="61" t="str">
        <f t="shared" si="16"/>
        <v>강남</v>
      </c>
      <c r="C317" s="61" t="s">
        <v>18</v>
      </c>
      <c r="D317" s="62">
        <v>1</v>
      </c>
      <c r="E317" s="62" t="str">
        <f t="shared" si="15"/>
        <v>양천구1</v>
      </c>
      <c r="F317" s="62" t="str">
        <f>IFERROR(IF(VLOOKUP($E317,#REF!,2,FALSE)="","",VLOOKUP($E317,#REF!,2,FALSE)),"")</f>
        <v/>
      </c>
      <c r="G317" s="61" t="s">
        <v>5001</v>
      </c>
      <c r="H317" s="61" t="s">
        <v>1701</v>
      </c>
      <c r="I317" s="61">
        <v>10</v>
      </c>
      <c r="J317" s="61">
        <v>45</v>
      </c>
      <c r="K317" s="61" t="s">
        <v>4773</v>
      </c>
      <c r="L317" s="61" t="s">
        <v>4825</v>
      </c>
      <c r="M317" s="62" t="str">
        <f>IFERROR(IF(VLOOKUP($E317,#REF!,17,FALSE)="","","완료"),"")</f>
        <v/>
      </c>
      <c r="N317" s="61"/>
      <c r="O317" s="61" t="s">
        <v>3518</v>
      </c>
      <c r="P317" s="61">
        <v>0</v>
      </c>
      <c r="Q317" s="61" t="s">
        <v>4367</v>
      </c>
      <c r="R317" s="61"/>
      <c r="S317" s="53" t="s">
        <v>4842</v>
      </c>
      <c r="T317" s="126" t="s">
        <v>4537</v>
      </c>
    </row>
    <row r="318" spans="1:20" ht="27" customHeight="1">
      <c r="A318" s="61">
        <v>306</v>
      </c>
      <c r="B318" s="61" t="str">
        <f t="shared" si="16"/>
        <v>강남</v>
      </c>
      <c r="C318" s="61" t="s">
        <v>18</v>
      </c>
      <c r="D318" s="62">
        <v>2</v>
      </c>
      <c r="E318" s="62" t="str">
        <f t="shared" si="15"/>
        <v>양천구2</v>
      </c>
      <c r="F318" s="62" t="str">
        <f>IFERROR(IF(VLOOKUP($E318,#REF!,2,FALSE)="","",VLOOKUP($E318,#REF!,2,FALSE)),"")</f>
        <v/>
      </c>
      <c r="G318" s="61" t="s">
        <v>5004</v>
      </c>
      <c r="H318" s="61" t="s">
        <v>3083</v>
      </c>
      <c r="I318" s="61">
        <v>15</v>
      </c>
      <c r="J318" s="61">
        <v>45</v>
      </c>
      <c r="K318" s="61" t="s">
        <v>4773</v>
      </c>
      <c r="L318" s="61" t="s">
        <v>4825</v>
      </c>
      <c r="M318" s="62" t="str">
        <f>IFERROR(IF(VLOOKUP($E318,#REF!,17,FALSE)="","","완료"),"")</f>
        <v/>
      </c>
      <c r="N318" s="61"/>
      <c r="O318" s="61" t="s">
        <v>3513</v>
      </c>
      <c r="P318" s="61">
        <v>0</v>
      </c>
      <c r="Q318" s="61" t="s">
        <v>4367</v>
      </c>
      <c r="R318" s="61"/>
      <c r="S318" s="53" t="s">
        <v>4842</v>
      </c>
      <c r="T318" s="126" t="s">
        <v>4537</v>
      </c>
    </row>
    <row r="319" spans="1:20" ht="27" customHeight="1">
      <c r="A319" s="61">
        <v>307</v>
      </c>
      <c r="B319" s="61" t="str">
        <f t="shared" si="16"/>
        <v>강남</v>
      </c>
      <c r="C319" s="61" t="s">
        <v>18</v>
      </c>
      <c r="D319" s="62">
        <v>3</v>
      </c>
      <c r="E319" s="62" t="str">
        <f t="shared" si="15"/>
        <v>양천구3</v>
      </c>
      <c r="F319" s="62" t="str">
        <f>IFERROR(IF(VLOOKUP($E319,#REF!,2,FALSE)="","",VLOOKUP($E319,#REF!,2,FALSE)),"")</f>
        <v/>
      </c>
      <c r="G319" s="61" t="s">
        <v>3775</v>
      </c>
      <c r="H319" s="61" t="s">
        <v>3777</v>
      </c>
      <c r="I319" s="61">
        <v>10</v>
      </c>
      <c r="J319" s="61">
        <v>45</v>
      </c>
      <c r="K319" s="61" t="s">
        <v>4773</v>
      </c>
      <c r="L319" s="61" t="s">
        <v>4361</v>
      </c>
      <c r="M319" s="62" t="str">
        <f>IFERROR(IF(VLOOKUP($E319,#REF!,17,FALSE)="","","완료"),"")</f>
        <v/>
      </c>
      <c r="N319" s="61"/>
      <c r="O319" s="61"/>
      <c r="P319" s="62" t="s">
        <v>3352</v>
      </c>
      <c r="Q319" s="61" t="s">
        <v>3271</v>
      </c>
      <c r="R319" s="61"/>
      <c r="S319" s="53" t="s">
        <v>4842</v>
      </c>
      <c r="T319" s="126" t="s">
        <v>4537</v>
      </c>
    </row>
    <row r="320" spans="1:20" ht="27" customHeight="1">
      <c r="A320" s="61">
        <v>308</v>
      </c>
      <c r="B320" s="61" t="str">
        <f t="shared" si="16"/>
        <v>강남</v>
      </c>
      <c r="C320" s="61" t="s">
        <v>18</v>
      </c>
      <c r="D320" s="62">
        <v>4</v>
      </c>
      <c r="E320" s="62" t="str">
        <f t="shared" si="15"/>
        <v>양천구4</v>
      </c>
      <c r="F320" s="62" t="str">
        <f>IFERROR(IF(VLOOKUP($E320,#REF!,2,FALSE)="","",VLOOKUP($E320,#REF!,2,FALSE)),"")</f>
        <v/>
      </c>
      <c r="G320" s="61" t="s">
        <v>3800</v>
      </c>
      <c r="H320" s="61" t="s">
        <v>5005</v>
      </c>
      <c r="I320" s="61">
        <v>8</v>
      </c>
      <c r="J320" s="61">
        <v>45</v>
      </c>
      <c r="K320" s="61" t="s">
        <v>4773</v>
      </c>
      <c r="L320" s="61" t="s">
        <v>4825</v>
      </c>
      <c r="M320" s="62" t="str">
        <f>IFERROR(IF(VLOOKUP($E320,#REF!,17,FALSE)="","","완료"),"")</f>
        <v/>
      </c>
      <c r="N320" s="61"/>
      <c r="O320" s="61" t="s">
        <v>3068</v>
      </c>
      <c r="P320" s="61">
        <v>0</v>
      </c>
      <c r="Q320" s="61" t="s">
        <v>4367</v>
      </c>
      <c r="R320" s="61"/>
      <c r="S320" s="53" t="s">
        <v>4842</v>
      </c>
      <c r="T320" s="126" t="s">
        <v>4537</v>
      </c>
    </row>
    <row r="321" spans="1:20" ht="27" customHeight="1">
      <c r="A321" s="61">
        <v>309</v>
      </c>
      <c r="B321" s="61" t="str">
        <f t="shared" si="16"/>
        <v>강남</v>
      </c>
      <c r="C321" s="61" t="s">
        <v>18</v>
      </c>
      <c r="D321" s="62">
        <v>5</v>
      </c>
      <c r="E321" s="62" t="str">
        <f t="shared" si="15"/>
        <v>양천구5</v>
      </c>
      <c r="F321" s="62" t="str">
        <f>IFERROR(IF(VLOOKUP($E321,#REF!,2,FALSE)="","",VLOOKUP($E321,#REF!,2,FALSE)),"")</f>
        <v/>
      </c>
      <c r="G321" s="61" t="s">
        <v>3799</v>
      </c>
      <c r="H321" s="61" t="s">
        <v>3791</v>
      </c>
      <c r="I321" s="61">
        <v>10</v>
      </c>
      <c r="J321" s="61">
        <v>45</v>
      </c>
      <c r="K321" s="61" t="s">
        <v>4773</v>
      </c>
      <c r="L321" s="61" t="s">
        <v>4825</v>
      </c>
      <c r="M321" s="62" t="str">
        <f>IFERROR(IF(VLOOKUP($E321,#REF!,17,FALSE)="","","완료"),"")</f>
        <v/>
      </c>
      <c r="N321" s="61"/>
      <c r="O321" s="61" t="s">
        <v>3068</v>
      </c>
      <c r="P321" s="61">
        <v>0</v>
      </c>
      <c r="Q321" s="61" t="s">
        <v>4367</v>
      </c>
      <c r="R321" s="61"/>
      <c r="S321" s="53" t="s">
        <v>4842</v>
      </c>
      <c r="T321" s="126" t="s">
        <v>4537</v>
      </c>
    </row>
    <row r="322" spans="1:20" ht="27" customHeight="1">
      <c r="A322" s="61">
        <v>310</v>
      </c>
      <c r="B322" s="61" t="str">
        <f t="shared" si="16"/>
        <v>강남</v>
      </c>
      <c r="C322" s="61" t="s">
        <v>18</v>
      </c>
      <c r="D322" s="62">
        <v>6</v>
      </c>
      <c r="E322" s="62" t="str">
        <f t="shared" si="15"/>
        <v>양천구6</v>
      </c>
      <c r="F322" s="62" t="str">
        <f>IFERROR(IF(VLOOKUP($E322,#REF!,2,FALSE)="","",VLOOKUP($E322,#REF!,2,FALSE)),"")</f>
        <v/>
      </c>
      <c r="G322" s="61" t="s">
        <v>5002</v>
      </c>
      <c r="H322" s="61" t="s">
        <v>3786</v>
      </c>
      <c r="I322" s="61">
        <v>10</v>
      </c>
      <c r="J322" s="61">
        <v>45</v>
      </c>
      <c r="K322" s="61" t="s">
        <v>4773</v>
      </c>
      <c r="L322" s="61" t="s">
        <v>4825</v>
      </c>
      <c r="M322" s="62" t="str">
        <f>IFERROR(IF(VLOOKUP($E322,#REF!,17,FALSE)="","","완료"),"")</f>
        <v/>
      </c>
      <c r="N322" s="61"/>
      <c r="O322" s="61" t="s">
        <v>3068</v>
      </c>
      <c r="P322" s="61">
        <v>0</v>
      </c>
      <c r="Q322" s="61" t="s">
        <v>4367</v>
      </c>
      <c r="R322" s="61"/>
      <c r="S322" s="53" t="s">
        <v>4842</v>
      </c>
      <c r="T322" s="126" t="s">
        <v>4537</v>
      </c>
    </row>
    <row r="323" spans="1:20" ht="27" customHeight="1">
      <c r="A323" s="61">
        <v>311</v>
      </c>
      <c r="B323" s="61" t="str">
        <f t="shared" si="16"/>
        <v>강남</v>
      </c>
      <c r="C323" s="61" t="s">
        <v>18</v>
      </c>
      <c r="D323" s="62">
        <v>7</v>
      </c>
      <c r="E323" s="62" t="str">
        <f t="shared" si="15"/>
        <v>양천구7</v>
      </c>
      <c r="F323" s="62" t="str">
        <f>IFERROR(IF(VLOOKUP($E323,#REF!,2,FALSE)="","",VLOOKUP($E323,#REF!,2,FALSE)),"")</f>
        <v/>
      </c>
      <c r="G323" s="61" t="s">
        <v>2598</v>
      </c>
      <c r="H323" s="61" t="s">
        <v>2718</v>
      </c>
      <c r="I323" s="61">
        <v>10</v>
      </c>
      <c r="J323" s="61">
        <v>45</v>
      </c>
      <c r="K323" s="61" t="s">
        <v>4773</v>
      </c>
      <c r="L323" s="61" t="s">
        <v>4825</v>
      </c>
      <c r="M323" s="62" t="str">
        <f>IFERROR(IF(VLOOKUP($E323,#REF!,17,FALSE)="","","완료"),"")</f>
        <v/>
      </c>
      <c r="N323" s="61"/>
      <c r="O323" s="61" t="s">
        <v>4731</v>
      </c>
      <c r="P323" s="61">
        <v>0</v>
      </c>
      <c r="Q323" s="61" t="s">
        <v>4367</v>
      </c>
      <c r="R323" s="61"/>
      <c r="S323" s="53" t="s">
        <v>4842</v>
      </c>
      <c r="T323" s="126" t="s">
        <v>4537</v>
      </c>
    </row>
    <row r="324" spans="1:20" ht="27" customHeight="1">
      <c r="A324" s="61">
        <v>312</v>
      </c>
      <c r="B324" s="61" t="str">
        <f t="shared" si="16"/>
        <v>강남</v>
      </c>
      <c r="C324" s="61" t="s">
        <v>18</v>
      </c>
      <c r="D324" s="62">
        <v>8</v>
      </c>
      <c r="E324" s="62" t="str">
        <f t="shared" si="15"/>
        <v>양천구8</v>
      </c>
      <c r="F324" s="62" t="str">
        <f>IFERROR(IF(VLOOKUP($E324,#REF!,2,FALSE)="","",VLOOKUP($E324,#REF!,2,FALSE)),"")</f>
        <v/>
      </c>
      <c r="G324" s="61" t="s">
        <v>5003</v>
      </c>
      <c r="H324" s="61" t="s">
        <v>3793</v>
      </c>
      <c r="I324" s="61">
        <v>10</v>
      </c>
      <c r="J324" s="61">
        <v>45</v>
      </c>
      <c r="K324" s="61" t="s">
        <v>4773</v>
      </c>
      <c r="L324" s="61" t="s">
        <v>4822</v>
      </c>
      <c r="M324" s="62" t="str">
        <f>IFERROR(IF(VLOOKUP($E324,#REF!,17,FALSE)="","","완료"),"")</f>
        <v/>
      </c>
      <c r="N324" s="61"/>
      <c r="O324" s="61" t="s">
        <v>3061</v>
      </c>
      <c r="P324" s="62" t="s">
        <v>3683</v>
      </c>
      <c r="Q324" s="61" t="s">
        <v>3271</v>
      </c>
      <c r="R324" s="61"/>
      <c r="S324" s="53" t="s">
        <v>4842</v>
      </c>
      <c r="T324" s="126" t="s">
        <v>4537</v>
      </c>
    </row>
    <row r="325" spans="1:20" ht="27" customHeight="1">
      <c r="A325" s="61">
        <v>313</v>
      </c>
      <c r="B325" s="61" t="str">
        <f t="shared" si="16"/>
        <v>강남</v>
      </c>
      <c r="C325" s="61" t="s">
        <v>18</v>
      </c>
      <c r="D325" s="62">
        <v>9</v>
      </c>
      <c r="E325" s="62" t="str">
        <f t="shared" si="15"/>
        <v>양천구9</v>
      </c>
      <c r="F325" s="62" t="str">
        <f>IFERROR(IF(VLOOKUP($E325,#REF!,2,FALSE)="","",VLOOKUP($E325,#REF!,2,FALSE)),"")</f>
        <v/>
      </c>
      <c r="G325" s="61" t="s">
        <v>2864</v>
      </c>
      <c r="H325" s="61" t="s">
        <v>2715</v>
      </c>
      <c r="I325" s="61">
        <v>15</v>
      </c>
      <c r="J325" s="61">
        <v>45</v>
      </c>
      <c r="K325" s="61" t="s">
        <v>4773</v>
      </c>
      <c r="L325" s="61" t="s">
        <v>4825</v>
      </c>
      <c r="M325" s="62" t="str">
        <f>IFERROR(IF(VLOOKUP($E325,#REF!,17,FALSE)="","","완료"),"")</f>
        <v/>
      </c>
      <c r="N325" s="61"/>
      <c r="O325" s="61" t="s">
        <v>4732</v>
      </c>
      <c r="P325" s="61">
        <v>0</v>
      </c>
      <c r="Q325" s="61" t="s">
        <v>4367</v>
      </c>
      <c r="R325" s="61"/>
      <c r="S325" s="53" t="s">
        <v>4842</v>
      </c>
      <c r="T325" s="126" t="s">
        <v>4537</v>
      </c>
    </row>
    <row r="326" spans="1:20" ht="27" customHeight="1">
      <c r="A326" s="61">
        <v>314</v>
      </c>
      <c r="B326" s="61" t="str">
        <f t="shared" si="16"/>
        <v>강남</v>
      </c>
      <c r="C326" s="61" t="s">
        <v>18</v>
      </c>
      <c r="D326" s="62">
        <v>10</v>
      </c>
      <c r="E326" s="62" t="str">
        <f t="shared" si="15"/>
        <v>양천구10</v>
      </c>
      <c r="F326" s="62" t="str">
        <f>IFERROR(IF(VLOOKUP($E326,#REF!,2,FALSE)="","",VLOOKUP($E326,#REF!,2,FALSE)),"")</f>
        <v/>
      </c>
      <c r="G326" s="61" t="s">
        <v>979</v>
      </c>
      <c r="H326" s="61" t="s">
        <v>397</v>
      </c>
      <c r="I326" s="61">
        <v>15</v>
      </c>
      <c r="J326" s="61">
        <v>45</v>
      </c>
      <c r="K326" s="61" t="s">
        <v>4773</v>
      </c>
      <c r="L326" s="61" t="s">
        <v>4822</v>
      </c>
      <c r="M326" s="62" t="str">
        <f>IFERROR(IF(VLOOKUP($E326,#REF!,17,FALSE)="","","완료"),"")</f>
        <v/>
      </c>
      <c r="N326" s="61"/>
      <c r="O326" s="61"/>
      <c r="P326" s="61" t="s">
        <v>3291</v>
      </c>
      <c r="Q326" s="61" t="s">
        <v>3286</v>
      </c>
      <c r="R326" s="61"/>
      <c r="S326" s="53" t="s">
        <v>4842</v>
      </c>
      <c r="T326" s="126" t="s">
        <v>4537</v>
      </c>
    </row>
    <row r="327" spans="1:20" ht="27" customHeight="1">
      <c r="A327" s="61">
        <v>315</v>
      </c>
      <c r="B327" s="61" t="str">
        <f t="shared" si="16"/>
        <v>강남</v>
      </c>
      <c r="C327" s="61" t="s">
        <v>18</v>
      </c>
      <c r="D327" s="62">
        <v>11</v>
      </c>
      <c r="E327" s="62" t="str">
        <f t="shared" si="15"/>
        <v>양천구11</v>
      </c>
      <c r="F327" s="62" t="str">
        <f>IFERROR(IF(VLOOKUP($E327,#REF!,2,FALSE)="","",VLOOKUP($E327,#REF!,2,FALSE)),"")</f>
        <v/>
      </c>
      <c r="G327" s="61" t="s">
        <v>2865</v>
      </c>
      <c r="H327" s="61" t="s">
        <v>2724</v>
      </c>
      <c r="I327" s="61">
        <v>15</v>
      </c>
      <c r="J327" s="61">
        <v>45</v>
      </c>
      <c r="K327" s="61" t="s">
        <v>4773</v>
      </c>
      <c r="L327" s="61" t="s">
        <v>4825</v>
      </c>
      <c r="M327" s="62" t="str">
        <f>IFERROR(IF(VLOOKUP($E327,#REF!,17,FALSE)="","","완료"),"")</f>
        <v/>
      </c>
      <c r="N327" s="61"/>
      <c r="O327" s="61" t="s">
        <v>3079</v>
      </c>
      <c r="P327" s="61">
        <v>0</v>
      </c>
      <c r="Q327" s="61" t="s">
        <v>4367</v>
      </c>
      <c r="R327" s="61"/>
      <c r="S327" s="53" t="s">
        <v>4842</v>
      </c>
      <c r="T327" s="126" t="s">
        <v>4537</v>
      </c>
    </row>
    <row r="328" spans="1:20" s="68" customFormat="1" ht="27" customHeight="1">
      <c r="A328" s="61">
        <v>316</v>
      </c>
      <c r="B328" s="61" t="str">
        <f t="shared" si="16"/>
        <v>강남</v>
      </c>
      <c r="C328" s="61" t="s">
        <v>18</v>
      </c>
      <c r="D328" s="62">
        <v>12</v>
      </c>
      <c r="E328" s="62" t="str">
        <f t="shared" si="15"/>
        <v>양천구12</v>
      </c>
      <c r="F328" s="62" t="str">
        <f>IFERROR(IF(VLOOKUP($E328,#REF!,2,FALSE)="","",VLOOKUP($E328,#REF!,2,FALSE)),"")</f>
        <v/>
      </c>
      <c r="G328" s="61" t="s">
        <v>2863</v>
      </c>
      <c r="H328" s="61" t="s">
        <v>2726</v>
      </c>
      <c r="I328" s="61">
        <v>15</v>
      </c>
      <c r="J328" s="61">
        <v>45</v>
      </c>
      <c r="K328" s="61" t="s">
        <v>4773</v>
      </c>
      <c r="L328" s="61" t="s">
        <v>4825</v>
      </c>
      <c r="M328" s="62" t="str">
        <f>IFERROR(IF(VLOOKUP($E328,#REF!,17,FALSE)="","","완료"),"")</f>
        <v/>
      </c>
      <c r="N328" s="61"/>
      <c r="O328" s="61" t="s">
        <v>3079</v>
      </c>
      <c r="P328" s="61">
        <v>0</v>
      </c>
      <c r="Q328" s="61" t="s">
        <v>4367</v>
      </c>
      <c r="R328" s="61"/>
      <c r="S328" s="53" t="s">
        <v>4842</v>
      </c>
      <c r="T328" s="126" t="s">
        <v>4537</v>
      </c>
    </row>
    <row r="329" spans="1:20" ht="27" customHeight="1">
      <c r="A329" s="61">
        <v>317</v>
      </c>
      <c r="B329" s="61" t="str">
        <f t="shared" si="16"/>
        <v>강남</v>
      </c>
      <c r="C329" s="61" t="s">
        <v>18</v>
      </c>
      <c r="D329" s="62">
        <v>13</v>
      </c>
      <c r="E329" s="62" t="str">
        <f t="shared" si="15"/>
        <v>양천구13</v>
      </c>
      <c r="F329" s="62" t="str">
        <f>IFERROR(IF(VLOOKUP($E329,#REF!,2,FALSE)="","",VLOOKUP($E329,#REF!,2,FALSE)),"")</f>
        <v/>
      </c>
      <c r="G329" s="61" t="s">
        <v>3782</v>
      </c>
      <c r="H329" s="61" t="s">
        <v>3778</v>
      </c>
      <c r="I329" s="61">
        <v>15</v>
      </c>
      <c r="J329" s="61">
        <v>45</v>
      </c>
      <c r="K329" s="61" t="s">
        <v>4773</v>
      </c>
      <c r="L329" s="61" t="s">
        <v>4825</v>
      </c>
      <c r="M329" s="62" t="str">
        <f>IFERROR(IF(VLOOKUP($E329,#REF!,17,FALSE)="","","완료"),"")</f>
        <v/>
      </c>
      <c r="N329" s="61"/>
      <c r="O329" s="61" t="s">
        <v>1713</v>
      </c>
      <c r="P329" s="61">
        <v>0</v>
      </c>
      <c r="Q329" s="61" t="s">
        <v>4367</v>
      </c>
      <c r="R329" s="61"/>
      <c r="S329" s="53" t="s">
        <v>4842</v>
      </c>
      <c r="T329" s="126" t="s">
        <v>4537</v>
      </c>
    </row>
    <row r="330" spans="1:20" ht="27" customHeight="1">
      <c r="A330" s="61">
        <v>318</v>
      </c>
      <c r="B330" s="61" t="str">
        <f t="shared" si="16"/>
        <v>강남</v>
      </c>
      <c r="C330" s="61" t="s">
        <v>18</v>
      </c>
      <c r="D330" s="62">
        <v>14</v>
      </c>
      <c r="E330" s="62" t="str">
        <f t="shared" si="15"/>
        <v>양천구14</v>
      </c>
      <c r="F330" s="62" t="str">
        <f>IFERROR(IF(VLOOKUP($E330,#REF!,2,FALSE)="","",VLOOKUP($E330,#REF!,2,FALSE)),"")</f>
        <v/>
      </c>
      <c r="G330" s="61" t="s">
        <v>2597</v>
      </c>
      <c r="H330" s="61" t="s">
        <v>2867</v>
      </c>
      <c r="I330" s="61">
        <v>10</v>
      </c>
      <c r="J330" s="61">
        <v>45</v>
      </c>
      <c r="K330" s="61" t="s">
        <v>4773</v>
      </c>
      <c r="L330" s="61" t="s">
        <v>4825</v>
      </c>
      <c r="M330" s="62" t="str">
        <f>IFERROR(IF(VLOOKUP($E330,#REF!,17,FALSE)="","","완료"),"")</f>
        <v/>
      </c>
      <c r="N330" s="61"/>
      <c r="O330" s="61"/>
      <c r="P330" s="61">
        <v>0</v>
      </c>
      <c r="Q330" s="61" t="s">
        <v>4367</v>
      </c>
      <c r="R330" s="61"/>
      <c r="S330" s="53" t="s">
        <v>4842</v>
      </c>
      <c r="T330" s="126" t="s">
        <v>4537</v>
      </c>
    </row>
    <row r="331" spans="1:20" ht="27" customHeight="1">
      <c r="A331" s="61">
        <v>319</v>
      </c>
      <c r="B331" s="61" t="str">
        <f t="shared" si="16"/>
        <v>강남</v>
      </c>
      <c r="C331" s="61" t="s">
        <v>18</v>
      </c>
      <c r="D331" s="62">
        <v>15</v>
      </c>
      <c r="E331" s="62" t="str">
        <f t="shared" si="15"/>
        <v>양천구15</v>
      </c>
      <c r="F331" s="62" t="str">
        <f>IFERROR(IF(VLOOKUP($E331,#REF!,2,FALSE)="","",VLOOKUP($E331,#REF!,2,FALSE)),"")</f>
        <v/>
      </c>
      <c r="G331" s="61" t="s">
        <v>3802</v>
      </c>
      <c r="H331" s="61" t="s">
        <v>1715</v>
      </c>
      <c r="I331" s="61">
        <v>8</v>
      </c>
      <c r="J331" s="61">
        <v>45</v>
      </c>
      <c r="K331" s="61" t="s">
        <v>4773</v>
      </c>
      <c r="L331" s="61" t="s">
        <v>4825</v>
      </c>
      <c r="M331" s="62" t="str">
        <f>IFERROR(IF(VLOOKUP($E331,#REF!,17,FALSE)="","","완료"),"")</f>
        <v/>
      </c>
      <c r="N331" s="61"/>
      <c r="O331" s="61" t="s">
        <v>3063</v>
      </c>
      <c r="P331" s="61">
        <v>0</v>
      </c>
      <c r="Q331" s="61" t="s">
        <v>4367</v>
      </c>
      <c r="R331" s="61"/>
      <c r="S331" s="53" t="s">
        <v>4842</v>
      </c>
      <c r="T331" s="126" t="s">
        <v>4537</v>
      </c>
    </row>
    <row r="332" spans="1:20" ht="27" customHeight="1">
      <c r="A332" s="61">
        <v>320</v>
      </c>
      <c r="B332" s="61" t="str">
        <f t="shared" si="16"/>
        <v>강남</v>
      </c>
      <c r="C332" s="61" t="s">
        <v>18</v>
      </c>
      <c r="D332" s="62">
        <v>16</v>
      </c>
      <c r="E332" s="62" t="str">
        <f t="shared" si="15"/>
        <v>양천구16</v>
      </c>
      <c r="F332" s="62" t="str">
        <f>IFERROR(IF(VLOOKUP($E332,#REF!,2,FALSE)="","",VLOOKUP($E332,#REF!,2,FALSE)),"")</f>
        <v/>
      </c>
      <c r="G332" s="61" t="s">
        <v>2699</v>
      </c>
      <c r="H332" s="61" t="s">
        <v>2866</v>
      </c>
      <c r="I332" s="61">
        <v>20</v>
      </c>
      <c r="J332" s="61">
        <v>90</v>
      </c>
      <c r="K332" s="61" t="s">
        <v>4773</v>
      </c>
      <c r="L332" s="61" t="s">
        <v>4825</v>
      </c>
      <c r="M332" s="62" t="str">
        <f>IFERROR(IF(VLOOKUP($E332,#REF!,17,FALSE)="","","완료"),"")</f>
        <v/>
      </c>
      <c r="N332" s="61"/>
      <c r="O332" s="61" t="s">
        <v>1713</v>
      </c>
      <c r="P332" s="61">
        <v>0</v>
      </c>
      <c r="Q332" s="61" t="s">
        <v>4367</v>
      </c>
      <c r="R332" s="61"/>
      <c r="S332" s="53" t="s">
        <v>4842</v>
      </c>
      <c r="T332" s="126" t="s">
        <v>4537</v>
      </c>
    </row>
    <row r="333" spans="1:20" ht="27" customHeight="1">
      <c r="A333" s="61">
        <v>321</v>
      </c>
      <c r="B333" s="61" t="str">
        <f t="shared" si="16"/>
        <v>강남</v>
      </c>
      <c r="C333" s="61" t="s">
        <v>18</v>
      </c>
      <c r="D333" s="62">
        <v>17</v>
      </c>
      <c r="E333" s="62" t="str">
        <f t="shared" si="15"/>
        <v>양천구17</v>
      </c>
      <c r="F333" s="62" t="str">
        <f>IFERROR(IF(VLOOKUP($E333,#REF!,2,FALSE)="","",VLOOKUP($E333,#REF!,2,FALSE)),"")</f>
        <v/>
      </c>
      <c r="G333" s="61" t="s">
        <v>2696</v>
      </c>
      <c r="H333" s="61" t="s">
        <v>2698</v>
      </c>
      <c r="I333" s="61">
        <v>10</v>
      </c>
      <c r="J333" s="61">
        <v>45</v>
      </c>
      <c r="K333" s="61" t="s">
        <v>4773</v>
      </c>
      <c r="L333" s="61" t="s">
        <v>4825</v>
      </c>
      <c r="M333" s="62" t="str">
        <f>IFERROR(IF(VLOOKUP($E333,#REF!,17,FALSE)="","","완료"),"")</f>
        <v/>
      </c>
      <c r="N333" s="61"/>
      <c r="O333" s="61" t="s">
        <v>1713</v>
      </c>
      <c r="P333" s="61">
        <v>0</v>
      </c>
      <c r="Q333" s="61" t="s">
        <v>4367</v>
      </c>
      <c r="R333" s="61"/>
      <c r="S333" s="53" t="s">
        <v>4842</v>
      </c>
      <c r="T333" s="126" t="s">
        <v>4537</v>
      </c>
    </row>
    <row r="334" spans="1:20" ht="27" customHeight="1">
      <c r="A334" s="61">
        <v>322</v>
      </c>
      <c r="B334" s="61" t="str">
        <f t="shared" si="16"/>
        <v>강남</v>
      </c>
      <c r="C334" s="61" t="s">
        <v>18</v>
      </c>
      <c r="D334" s="62">
        <v>18</v>
      </c>
      <c r="E334" s="62" t="str">
        <f t="shared" si="15"/>
        <v>양천구18</v>
      </c>
      <c r="F334" s="62" t="str">
        <f>IFERROR(IF(VLOOKUP($E334,#REF!,2,FALSE)="","",VLOOKUP($E334,#REF!,2,FALSE)),"")</f>
        <v/>
      </c>
      <c r="G334" s="61" t="s">
        <v>3158</v>
      </c>
      <c r="H334" s="61" t="s">
        <v>4787</v>
      </c>
      <c r="I334" s="61">
        <v>20</v>
      </c>
      <c r="J334" s="61">
        <v>90</v>
      </c>
      <c r="K334" s="61" t="s">
        <v>4773</v>
      </c>
      <c r="L334" s="61" t="s">
        <v>4822</v>
      </c>
      <c r="M334" s="62" t="str">
        <f>IFERROR(IF(VLOOKUP($E334,#REF!,17,FALSE)="","","완료"),"")</f>
        <v/>
      </c>
      <c r="N334" s="61"/>
      <c r="O334" s="61" t="s">
        <v>1705</v>
      </c>
      <c r="P334" s="62" t="s">
        <v>3684</v>
      </c>
      <c r="Q334" s="61" t="s">
        <v>3564</v>
      </c>
      <c r="R334" s="61"/>
      <c r="S334" s="53" t="s">
        <v>4842</v>
      </c>
      <c r="T334" s="126" t="s">
        <v>4537</v>
      </c>
    </row>
    <row r="335" spans="1:20" ht="27" customHeight="1">
      <c r="A335" s="61">
        <v>323</v>
      </c>
      <c r="B335" s="61" t="str">
        <f t="shared" si="16"/>
        <v>강남</v>
      </c>
      <c r="C335" s="61" t="s">
        <v>18</v>
      </c>
      <c r="D335" s="62">
        <v>19</v>
      </c>
      <c r="E335" s="62" t="str">
        <f t="shared" si="15"/>
        <v>양천구19</v>
      </c>
      <c r="F335" s="62" t="str">
        <f>IFERROR(IF(VLOOKUP($E335,#REF!,2,FALSE)="","",VLOOKUP($E335,#REF!,2,FALSE)),"")</f>
        <v/>
      </c>
      <c r="G335" s="61" t="s">
        <v>5006</v>
      </c>
      <c r="H335" s="61" t="s">
        <v>4787</v>
      </c>
      <c r="I335" s="61">
        <v>20</v>
      </c>
      <c r="J335" s="61">
        <v>90</v>
      </c>
      <c r="K335" s="61" t="s">
        <v>4773</v>
      </c>
      <c r="L335" s="61" t="s">
        <v>4822</v>
      </c>
      <c r="M335" s="62" t="str">
        <f>IFERROR(IF(VLOOKUP($E335,#REF!,17,FALSE)="","","완료"),"")</f>
        <v/>
      </c>
      <c r="N335" s="61"/>
      <c r="O335" s="61" t="s">
        <v>1705</v>
      </c>
      <c r="P335" s="62" t="s">
        <v>3684</v>
      </c>
      <c r="Q335" s="61" t="s">
        <v>1737</v>
      </c>
      <c r="R335" s="61"/>
      <c r="S335" s="53" t="s">
        <v>4842</v>
      </c>
      <c r="T335" s="126" t="s">
        <v>4537</v>
      </c>
    </row>
    <row r="336" spans="1:20" ht="27" customHeight="1">
      <c r="A336" s="61">
        <v>324</v>
      </c>
      <c r="B336" s="61" t="str">
        <f t="shared" si="16"/>
        <v>강남</v>
      </c>
      <c r="C336" s="61" t="s">
        <v>18</v>
      </c>
      <c r="D336" s="62">
        <v>20</v>
      </c>
      <c r="E336" s="62" t="str">
        <f t="shared" si="15"/>
        <v>양천구20</v>
      </c>
      <c r="F336" s="62" t="str">
        <f>IFERROR(IF(VLOOKUP($E336,#REF!,2,FALSE)="","",VLOOKUP($E336,#REF!,2,FALSE)),"")</f>
        <v/>
      </c>
      <c r="G336" s="61" t="s">
        <v>5014</v>
      </c>
      <c r="H336" s="61" t="s">
        <v>5010</v>
      </c>
      <c r="I336" s="61">
        <v>10</v>
      </c>
      <c r="J336" s="61">
        <v>45</v>
      </c>
      <c r="K336" s="61" t="s">
        <v>4773</v>
      </c>
      <c r="L336" s="61" t="s">
        <v>4822</v>
      </c>
      <c r="M336" s="62" t="str">
        <f>IFERROR(IF(VLOOKUP($E336,#REF!,17,FALSE)="","","완료"),"")</f>
        <v/>
      </c>
      <c r="N336" s="61"/>
      <c r="O336" s="61" t="s">
        <v>1705</v>
      </c>
      <c r="P336" s="62" t="s">
        <v>3684</v>
      </c>
      <c r="Q336" s="61" t="s">
        <v>3564</v>
      </c>
      <c r="R336" s="61"/>
      <c r="S336" s="53" t="s">
        <v>4842</v>
      </c>
      <c r="T336" s="126" t="s">
        <v>4537</v>
      </c>
    </row>
    <row r="337" spans="1:20" ht="27" customHeight="1">
      <c r="A337" s="61">
        <v>325</v>
      </c>
      <c r="B337" s="61" t="str">
        <f t="shared" si="16"/>
        <v>강남</v>
      </c>
      <c r="C337" s="61" t="s">
        <v>18</v>
      </c>
      <c r="D337" s="62">
        <v>21</v>
      </c>
      <c r="E337" s="62" t="str">
        <f t="shared" si="15"/>
        <v>양천구21</v>
      </c>
      <c r="F337" s="62" t="str">
        <f>IFERROR(IF(VLOOKUP($E337,#REF!,2,FALSE)="","",VLOOKUP($E337,#REF!,2,FALSE)),"")</f>
        <v/>
      </c>
      <c r="G337" s="61" t="s">
        <v>5008</v>
      </c>
      <c r="H337" s="61" t="s">
        <v>5013</v>
      </c>
      <c r="I337" s="61">
        <v>15</v>
      </c>
      <c r="J337" s="61">
        <v>45</v>
      </c>
      <c r="K337" s="61" t="s">
        <v>4773</v>
      </c>
      <c r="L337" s="61" t="s">
        <v>4822</v>
      </c>
      <c r="M337" s="62" t="str">
        <f>IFERROR(IF(VLOOKUP($E337,#REF!,17,FALSE)="","","완료"),"")</f>
        <v/>
      </c>
      <c r="N337" s="61"/>
      <c r="O337" s="61" t="s">
        <v>1705</v>
      </c>
      <c r="P337" s="62" t="s">
        <v>3684</v>
      </c>
      <c r="Q337" s="61" t="s">
        <v>3564</v>
      </c>
      <c r="R337" s="61"/>
      <c r="S337" s="53" t="s">
        <v>4842</v>
      </c>
      <c r="T337" s="126" t="s">
        <v>4537</v>
      </c>
    </row>
    <row r="338" spans="1:20" ht="27" customHeight="1">
      <c r="A338" s="61">
        <v>326</v>
      </c>
      <c r="B338" s="61" t="str">
        <f t="shared" si="16"/>
        <v>강남</v>
      </c>
      <c r="C338" s="61" t="s">
        <v>18</v>
      </c>
      <c r="D338" s="62">
        <v>22</v>
      </c>
      <c r="E338" s="62" t="str">
        <f t="shared" si="15"/>
        <v>양천구22</v>
      </c>
      <c r="F338" s="62" t="str">
        <f>IFERROR(IF(VLOOKUP($E338,#REF!,2,FALSE)="","",VLOOKUP($E338,#REF!,2,FALSE)),"")</f>
        <v/>
      </c>
      <c r="G338" s="61" t="s">
        <v>3159</v>
      </c>
      <c r="H338" s="61" t="s">
        <v>5011</v>
      </c>
      <c r="I338" s="61">
        <v>20</v>
      </c>
      <c r="J338" s="61">
        <v>45</v>
      </c>
      <c r="K338" s="61" t="s">
        <v>4773</v>
      </c>
      <c r="L338" s="61" t="s">
        <v>4822</v>
      </c>
      <c r="M338" s="62" t="str">
        <f>IFERROR(IF(VLOOKUP($E338,#REF!,17,FALSE)="","","완료"),"")</f>
        <v/>
      </c>
      <c r="N338" s="61"/>
      <c r="O338" s="61" t="s">
        <v>1705</v>
      </c>
      <c r="P338" s="62" t="s">
        <v>3684</v>
      </c>
      <c r="Q338" s="61" t="s">
        <v>3564</v>
      </c>
      <c r="R338" s="61"/>
      <c r="S338" s="53" t="s">
        <v>4842</v>
      </c>
      <c r="T338" s="126" t="s">
        <v>4537</v>
      </c>
    </row>
    <row r="339" spans="1:20" ht="27" customHeight="1">
      <c r="A339" s="61">
        <v>327</v>
      </c>
      <c r="B339" s="61" t="str">
        <f t="shared" si="16"/>
        <v>강남</v>
      </c>
      <c r="C339" s="61" t="s">
        <v>18</v>
      </c>
      <c r="D339" s="62">
        <v>23</v>
      </c>
      <c r="E339" s="62" t="str">
        <f t="shared" si="15"/>
        <v>양천구23</v>
      </c>
      <c r="F339" s="62" t="str">
        <f>IFERROR(IF(VLOOKUP($E339,#REF!,2,FALSE)="","",VLOOKUP($E339,#REF!,2,FALSE)),"")</f>
        <v/>
      </c>
      <c r="G339" s="61" t="s">
        <v>3161</v>
      </c>
      <c r="H339" s="61" t="s">
        <v>5009</v>
      </c>
      <c r="I339" s="61">
        <v>20</v>
      </c>
      <c r="J339" s="61">
        <v>45</v>
      </c>
      <c r="K339" s="61" t="s">
        <v>4773</v>
      </c>
      <c r="L339" s="61" t="s">
        <v>4822</v>
      </c>
      <c r="M339" s="62" t="str">
        <f>IFERROR(IF(VLOOKUP($E339,#REF!,17,FALSE)="","","완료"),"")</f>
        <v/>
      </c>
      <c r="N339" s="61"/>
      <c r="O339" s="61" t="s">
        <v>1705</v>
      </c>
      <c r="P339" s="62" t="s">
        <v>3684</v>
      </c>
      <c r="Q339" s="61" t="s">
        <v>3564</v>
      </c>
      <c r="R339" s="61"/>
      <c r="S339" s="53" t="s">
        <v>4842</v>
      </c>
      <c r="T339" s="126" t="s">
        <v>4537</v>
      </c>
    </row>
    <row r="340" spans="1:20" ht="27" customHeight="1">
      <c r="A340" s="61">
        <v>328</v>
      </c>
      <c r="B340" s="61" t="str">
        <f t="shared" si="16"/>
        <v>강남</v>
      </c>
      <c r="C340" s="61" t="s">
        <v>18</v>
      </c>
      <c r="D340" s="62">
        <v>24</v>
      </c>
      <c r="E340" s="62" t="str">
        <f t="shared" si="15"/>
        <v>양천구24</v>
      </c>
      <c r="F340" s="62" t="str">
        <f>IFERROR(IF(VLOOKUP($E340,#REF!,2,FALSE)="","",VLOOKUP($E340,#REF!,2,FALSE)),"")</f>
        <v/>
      </c>
      <c r="G340" s="61" t="s">
        <v>2745</v>
      </c>
      <c r="H340" s="61" t="s">
        <v>2869</v>
      </c>
      <c r="I340" s="61">
        <v>8</v>
      </c>
      <c r="J340" s="61">
        <v>45</v>
      </c>
      <c r="K340" s="61" t="s">
        <v>4773</v>
      </c>
      <c r="L340" s="61" t="s">
        <v>4825</v>
      </c>
      <c r="M340" s="62" t="str">
        <f>IFERROR(IF(VLOOKUP($E340,#REF!,17,FALSE)="","","완료"),"")</f>
        <v/>
      </c>
      <c r="N340" s="61"/>
      <c r="O340" s="61"/>
      <c r="P340" s="61">
        <v>0</v>
      </c>
      <c r="Q340" s="61" t="s">
        <v>4367</v>
      </c>
      <c r="R340" s="61"/>
      <c r="S340" s="53" t="s">
        <v>4842</v>
      </c>
      <c r="T340" s="126" t="s">
        <v>4537</v>
      </c>
    </row>
    <row r="341" spans="1:20" ht="27" customHeight="1">
      <c r="A341" s="61">
        <v>329</v>
      </c>
      <c r="B341" s="61" t="str">
        <f t="shared" si="16"/>
        <v>강남</v>
      </c>
      <c r="C341" s="61" t="s">
        <v>18</v>
      </c>
      <c r="D341" s="62">
        <v>25</v>
      </c>
      <c r="E341" s="62" t="str">
        <f t="shared" si="15"/>
        <v>양천구25</v>
      </c>
      <c r="F341" s="62" t="str">
        <f>IFERROR(IF(VLOOKUP($E341,#REF!,2,FALSE)="","",VLOOKUP($E341,#REF!,2,FALSE)),"")</f>
        <v/>
      </c>
      <c r="G341" s="61" t="s">
        <v>2870</v>
      </c>
      <c r="H341" s="61" t="s">
        <v>2868</v>
      </c>
      <c r="I341" s="61">
        <v>8</v>
      </c>
      <c r="J341" s="61">
        <v>45</v>
      </c>
      <c r="K341" s="61" t="s">
        <v>4773</v>
      </c>
      <c r="L341" s="61" t="s">
        <v>4825</v>
      </c>
      <c r="M341" s="62" t="str">
        <f>IFERROR(IF(VLOOKUP($E341,#REF!,17,FALSE)="","","완료"),"")</f>
        <v/>
      </c>
      <c r="N341" s="61"/>
      <c r="O341" s="61"/>
      <c r="P341" s="61">
        <v>0</v>
      </c>
      <c r="Q341" s="61" t="s">
        <v>4367</v>
      </c>
      <c r="R341" s="61"/>
      <c r="S341" s="53" t="s">
        <v>4842</v>
      </c>
      <c r="T341" s="126" t="s">
        <v>4537</v>
      </c>
    </row>
    <row r="342" spans="1:20" ht="27" customHeight="1">
      <c r="A342" s="61">
        <v>330</v>
      </c>
      <c r="B342" s="61" t="str">
        <f t="shared" si="16"/>
        <v>강남</v>
      </c>
      <c r="C342" s="61" t="s">
        <v>18</v>
      </c>
      <c r="D342" s="62">
        <v>26</v>
      </c>
      <c r="E342" s="62" t="str">
        <f t="shared" si="15"/>
        <v>양천구26</v>
      </c>
      <c r="F342" s="62" t="str">
        <f>IFERROR(IF(VLOOKUP($E342,#REF!,2,FALSE)="","",VLOOKUP($E342,#REF!,2,FALSE)),"")</f>
        <v/>
      </c>
      <c r="G342" s="61" t="s">
        <v>2757</v>
      </c>
      <c r="H342" s="61" t="s">
        <v>2746</v>
      </c>
      <c r="I342" s="61">
        <v>10</v>
      </c>
      <c r="J342" s="61">
        <v>45</v>
      </c>
      <c r="K342" s="61" t="s">
        <v>4773</v>
      </c>
      <c r="L342" s="61" t="s">
        <v>4825</v>
      </c>
      <c r="M342" s="62" t="str">
        <f>IFERROR(IF(VLOOKUP($E342,#REF!,17,FALSE)="","","완료"),"")</f>
        <v/>
      </c>
      <c r="N342" s="61"/>
      <c r="O342" s="61"/>
      <c r="P342" s="61">
        <v>0</v>
      </c>
      <c r="Q342" s="61" t="s">
        <v>4367</v>
      </c>
      <c r="R342" s="61"/>
      <c r="S342" s="53" t="s">
        <v>4842</v>
      </c>
      <c r="T342" s="126" t="s">
        <v>4537</v>
      </c>
    </row>
    <row r="343" spans="1:20" ht="27" customHeight="1">
      <c r="A343" s="61">
        <v>331</v>
      </c>
      <c r="B343" s="61" t="str">
        <f t="shared" si="16"/>
        <v>강남</v>
      </c>
      <c r="C343" s="61" t="s">
        <v>18</v>
      </c>
      <c r="D343" s="62">
        <v>27</v>
      </c>
      <c r="E343" s="62" t="str">
        <f t="shared" si="15"/>
        <v>양천구27</v>
      </c>
      <c r="F343" s="62" t="str">
        <f>IFERROR(IF(VLOOKUP($E343,#REF!,2,FALSE)="","",VLOOKUP($E343,#REF!,2,FALSE)),"")</f>
        <v/>
      </c>
      <c r="G343" s="61" t="s">
        <v>2730</v>
      </c>
      <c r="H343" s="61" t="s">
        <v>2734</v>
      </c>
      <c r="I343" s="61">
        <v>8</v>
      </c>
      <c r="J343" s="61">
        <v>45</v>
      </c>
      <c r="K343" s="61" t="s">
        <v>4773</v>
      </c>
      <c r="L343" s="61" t="s">
        <v>4825</v>
      </c>
      <c r="M343" s="62" t="str">
        <f>IFERROR(IF(VLOOKUP($E343,#REF!,17,FALSE)="","","완료"),"")</f>
        <v/>
      </c>
      <c r="N343" s="61"/>
      <c r="O343" s="61"/>
      <c r="P343" s="61">
        <v>0</v>
      </c>
      <c r="Q343" s="61" t="s">
        <v>4367</v>
      </c>
      <c r="R343" s="61"/>
      <c r="S343" s="53" t="s">
        <v>4842</v>
      </c>
      <c r="T343" s="126" t="s">
        <v>4537</v>
      </c>
    </row>
    <row r="344" spans="1:20" ht="27" customHeight="1">
      <c r="A344" s="61">
        <v>332</v>
      </c>
      <c r="B344" s="61" t="str">
        <f t="shared" si="16"/>
        <v>강남</v>
      </c>
      <c r="C344" s="61" t="s">
        <v>18</v>
      </c>
      <c r="D344" s="62">
        <v>28</v>
      </c>
      <c r="E344" s="62" t="str">
        <f t="shared" si="15"/>
        <v>양천구28</v>
      </c>
      <c r="F344" s="62" t="str">
        <f>IFERROR(IF(VLOOKUP($E344,#REF!,2,FALSE)="","",VLOOKUP($E344,#REF!,2,FALSE)),"")</f>
        <v/>
      </c>
      <c r="G344" s="61" t="s">
        <v>2871</v>
      </c>
      <c r="H344" s="61" t="s">
        <v>2872</v>
      </c>
      <c r="I344" s="61">
        <v>10</v>
      </c>
      <c r="J344" s="61">
        <v>45</v>
      </c>
      <c r="K344" s="61" t="s">
        <v>4773</v>
      </c>
      <c r="L344" s="61" t="s">
        <v>4825</v>
      </c>
      <c r="M344" s="62" t="str">
        <f>IFERROR(IF(VLOOKUP($E344,#REF!,17,FALSE)="","","완료"),"")</f>
        <v/>
      </c>
      <c r="N344" s="61"/>
      <c r="O344" s="61"/>
      <c r="P344" s="61">
        <v>0</v>
      </c>
      <c r="Q344" s="61" t="s">
        <v>4367</v>
      </c>
      <c r="R344" s="61"/>
      <c r="S344" s="53" t="s">
        <v>4842</v>
      </c>
      <c r="T344" s="126" t="s">
        <v>4537</v>
      </c>
    </row>
    <row r="345" spans="1:20" ht="27" customHeight="1">
      <c r="A345" s="61">
        <v>333</v>
      </c>
      <c r="B345" s="61" t="str">
        <f t="shared" si="16"/>
        <v>강남</v>
      </c>
      <c r="C345" s="61" t="s">
        <v>18</v>
      </c>
      <c r="D345" s="62">
        <v>29</v>
      </c>
      <c r="E345" s="62" t="str">
        <f t="shared" si="15"/>
        <v>양천구29</v>
      </c>
      <c r="F345" s="62" t="str">
        <f>IFERROR(IF(VLOOKUP($E345,#REF!,2,FALSE)="","",VLOOKUP($E345,#REF!,2,FALSE)),"")</f>
        <v/>
      </c>
      <c r="G345" s="61" t="s">
        <v>3787</v>
      </c>
      <c r="H345" s="61" t="s">
        <v>3779</v>
      </c>
      <c r="I345" s="61">
        <v>8</v>
      </c>
      <c r="J345" s="61">
        <v>45</v>
      </c>
      <c r="K345" s="61" t="s">
        <v>4773</v>
      </c>
      <c r="L345" s="61" t="s">
        <v>4825</v>
      </c>
      <c r="M345" s="62" t="str">
        <f>IFERROR(IF(VLOOKUP($E345,#REF!,17,FALSE)="","","완료"),"")</f>
        <v/>
      </c>
      <c r="N345" s="61"/>
      <c r="O345" s="61"/>
      <c r="P345" s="61">
        <v>0</v>
      </c>
      <c r="Q345" s="61" t="s">
        <v>4367</v>
      </c>
      <c r="R345" s="61"/>
      <c r="S345" s="53" t="s">
        <v>4842</v>
      </c>
      <c r="T345" s="126" t="s">
        <v>4537</v>
      </c>
    </row>
    <row r="346" spans="1:20" ht="27" customHeight="1">
      <c r="A346" s="61">
        <v>334</v>
      </c>
      <c r="B346" s="61" t="str">
        <f t="shared" si="16"/>
        <v>강남</v>
      </c>
      <c r="C346" s="61" t="s">
        <v>18</v>
      </c>
      <c r="D346" s="62">
        <v>30</v>
      </c>
      <c r="E346" s="62" t="str">
        <f t="shared" si="15"/>
        <v>양천구30</v>
      </c>
      <c r="F346" s="62" t="str">
        <f>IFERROR(IF(VLOOKUP($E346,#REF!,2,FALSE)="","",VLOOKUP($E346,#REF!,2,FALSE)),"")</f>
        <v/>
      </c>
      <c r="G346" s="61" t="s">
        <v>2873</v>
      </c>
      <c r="H346" s="61" t="s">
        <v>2755</v>
      </c>
      <c r="I346" s="61">
        <v>10</v>
      </c>
      <c r="J346" s="61">
        <v>45</v>
      </c>
      <c r="K346" s="61" t="s">
        <v>4773</v>
      </c>
      <c r="L346" s="61" t="s">
        <v>4825</v>
      </c>
      <c r="M346" s="62" t="str">
        <f>IFERROR(IF(VLOOKUP($E346,#REF!,17,FALSE)="","","완료"),"")</f>
        <v/>
      </c>
      <c r="N346" s="61"/>
      <c r="O346" s="61" t="s">
        <v>3080</v>
      </c>
      <c r="P346" s="61">
        <v>0</v>
      </c>
      <c r="Q346" s="61" t="s">
        <v>4367</v>
      </c>
      <c r="R346" s="61"/>
      <c r="S346" s="53" t="s">
        <v>4842</v>
      </c>
      <c r="T346" s="126" t="s">
        <v>4537</v>
      </c>
    </row>
    <row r="347" spans="1:20" ht="27" customHeight="1">
      <c r="A347" s="61">
        <v>335</v>
      </c>
      <c r="B347" s="61" t="str">
        <f t="shared" si="16"/>
        <v>강남</v>
      </c>
      <c r="C347" s="61" t="s">
        <v>18</v>
      </c>
      <c r="D347" s="62">
        <v>31</v>
      </c>
      <c r="E347" s="62" t="str">
        <f t="shared" si="15"/>
        <v>양천구31</v>
      </c>
      <c r="F347" s="62" t="str">
        <f>IFERROR(IF(VLOOKUP($E347,#REF!,2,FALSE)="","",VLOOKUP($E347,#REF!,2,FALSE)),"")</f>
        <v/>
      </c>
      <c r="G347" s="61" t="s">
        <v>2874</v>
      </c>
      <c r="H347" s="61" t="s">
        <v>2756</v>
      </c>
      <c r="I347" s="61">
        <v>20</v>
      </c>
      <c r="J347" s="61">
        <v>45</v>
      </c>
      <c r="K347" s="61" t="s">
        <v>4773</v>
      </c>
      <c r="L347" s="61" t="s">
        <v>4825</v>
      </c>
      <c r="M347" s="62" t="str">
        <f>IFERROR(IF(VLOOKUP($E347,#REF!,17,FALSE)="","","완료"),"")</f>
        <v/>
      </c>
      <c r="N347" s="61"/>
      <c r="O347" s="61" t="s">
        <v>1716</v>
      </c>
      <c r="P347" s="61" t="s">
        <v>3272</v>
      </c>
      <c r="Q347" s="61" t="s">
        <v>3272</v>
      </c>
      <c r="R347" s="61"/>
      <c r="S347" s="53" t="s">
        <v>4842</v>
      </c>
      <c r="T347" s="126" t="s">
        <v>4537</v>
      </c>
    </row>
    <row r="348" spans="1:20" ht="27" customHeight="1">
      <c r="A348" s="61">
        <v>336</v>
      </c>
      <c r="B348" s="61" t="str">
        <f t="shared" si="16"/>
        <v>강남</v>
      </c>
      <c r="C348" s="61" t="s">
        <v>18</v>
      </c>
      <c r="D348" s="62">
        <v>32</v>
      </c>
      <c r="E348" s="62" t="str">
        <f t="shared" si="15"/>
        <v>양천구32</v>
      </c>
      <c r="F348" s="62" t="str">
        <f>IFERROR(IF(VLOOKUP($E348,#REF!,2,FALSE)="","",VLOOKUP($E348,#REF!,2,FALSE)),"")</f>
        <v/>
      </c>
      <c r="G348" s="61" t="s">
        <v>3783</v>
      </c>
      <c r="H348" s="61" t="s">
        <v>5012</v>
      </c>
      <c r="I348" s="61">
        <v>7</v>
      </c>
      <c r="J348" s="61">
        <v>45</v>
      </c>
      <c r="K348" s="61" t="s">
        <v>4773</v>
      </c>
      <c r="L348" s="61" t="s">
        <v>4825</v>
      </c>
      <c r="M348" s="62" t="str">
        <f>IFERROR(IF(VLOOKUP($E348,#REF!,17,FALSE)="","","완료"),"")</f>
        <v/>
      </c>
      <c r="N348" s="61"/>
      <c r="O348" s="61" t="s">
        <v>3075</v>
      </c>
      <c r="P348" s="61">
        <v>0</v>
      </c>
      <c r="Q348" s="61" t="s">
        <v>4367</v>
      </c>
      <c r="R348" s="61"/>
      <c r="S348" s="53" t="s">
        <v>4842</v>
      </c>
      <c r="T348" s="126" t="s">
        <v>4537</v>
      </c>
    </row>
    <row r="349" spans="1:20" ht="27" customHeight="1">
      <c r="A349" s="61">
        <v>337</v>
      </c>
      <c r="B349" s="61" t="str">
        <f t="shared" si="16"/>
        <v>강남</v>
      </c>
      <c r="C349" s="61" t="s">
        <v>18</v>
      </c>
      <c r="D349" s="62">
        <v>33</v>
      </c>
      <c r="E349" s="62" t="str">
        <f t="shared" si="15"/>
        <v>양천구33</v>
      </c>
      <c r="F349" s="62" t="str">
        <f>IFERROR(IF(VLOOKUP($E349,#REF!,2,FALSE)="","",VLOOKUP($E349,#REF!,2,FALSE)),"")</f>
        <v/>
      </c>
      <c r="G349" s="61" t="s">
        <v>5016</v>
      </c>
      <c r="H349" s="61" t="s">
        <v>5015</v>
      </c>
      <c r="I349" s="61">
        <v>10</v>
      </c>
      <c r="J349" s="61">
        <v>45</v>
      </c>
      <c r="K349" s="61" t="s">
        <v>4773</v>
      </c>
      <c r="L349" s="61" t="s">
        <v>4825</v>
      </c>
      <c r="M349" s="62" t="str">
        <f>IFERROR(IF(VLOOKUP($E349,#REF!,17,FALSE)="","","완료"),"")</f>
        <v/>
      </c>
      <c r="N349" s="61"/>
      <c r="O349" s="61" t="s">
        <v>3075</v>
      </c>
      <c r="P349" s="61">
        <v>0</v>
      </c>
      <c r="Q349" s="61" t="s">
        <v>4367</v>
      </c>
      <c r="R349" s="61"/>
      <c r="S349" s="53" t="s">
        <v>4842</v>
      </c>
      <c r="T349" s="126" t="s">
        <v>4537</v>
      </c>
    </row>
    <row r="350" spans="1:20" ht="27" customHeight="1">
      <c r="A350" s="61">
        <v>338</v>
      </c>
      <c r="B350" s="61" t="str">
        <f t="shared" si="16"/>
        <v>강남</v>
      </c>
      <c r="C350" s="61" t="s">
        <v>18</v>
      </c>
      <c r="D350" s="62">
        <v>34</v>
      </c>
      <c r="E350" s="62" t="str">
        <f>CONCATENATE(C350,D350)</f>
        <v>양천구34</v>
      </c>
      <c r="F350" s="62" t="str">
        <f>IFERROR(IF(VLOOKUP($E350,#REF!,2,FALSE)="","",VLOOKUP($E350,#REF!,2,FALSE)),"")</f>
        <v/>
      </c>
      <c r="G350" s="61" t="s">
        <v>5007</v>
      </c>
      <c r="H350" s="61" t="s">
        <v>3464</v>
      </c>
      <c r="I350" s="61">
        <v>8</v>
      </c>
      <c r="J350" s="61">
        <v>45</v>
      </c>
      <c r="K350" s="61" t="s">
        <v>4773</v>
      </c>
      <c r="L350" s="61" t="s">
        <v>4822</v>
      </c>
      <c r="M350" s="62" t="str">
        <f>IFERROR(IF(VLOOKUP($E350,#REF!,17,FALSE)="","","완료"),"")</f>
        <v/>
      </c>
      <c r="N350" s="61"/>
      <c r="O350" s="61" t="s">
        <v>1716</v>
      </c>
      <c r="P350" s="62" t="s">
        <v>4634</v>
      </c>
      <c r="Q350" s="61" t="s">
        <v>3273</v>
      </c>
      <c r="R350" s="61"/>
      <c r="S350" s="53" t="s">
        <v>4842</v>
      </c>
      <c r="T350" s="126" t="s">
        <v>4537</v>
      </c>
    </row>
    <row r="351" spans="1:20" ht="27" customHeight="1">
      <c r="A351" s="61">
        <v>339</v>
      </c>
      <c r="B351" s="61" t="str">
        <f t="shared" si="16"/>
        <v>강남</v>
      </c>
      <c r="C351" s="61" t="s">
        <v>18</v>
      </c>
      <c r="D351" s="62">
        <v>35</v>
      </c>
      <c r="E351" s="62" t="str">
        <f>CONCATENATE(C351,D351)</f>
        <v>양천구35</v>
      </c>
      <c r="F351" s="62" t="str">
        <f>IFERROR(IF(VLOOKUP($E351,#REF!,2,FALSE)="","",VLOOKUP($E351,#REF!,2,FALSE)),"")</f>
        <v/>
      </c>
      <c r="G351" s="61" t="s">
        <v>5023</v>
      </c>
      <c r="H351" s="61" t="s">
        <v>5019</v>
      </c>
      <c r="I351" s="61">
        <v>10</v>
      </c>
      <c r="J351" s="61">
        <v>45</v>
      </c>
      <c r="K351" s="61" t="s">
        <v>4773</v>
      </c>
      <c r="L351" s="61" t="s">
        <v>4822</v>
      </c>
      <c r="M351" s="62" t="str">
        <f>IFERROR(IF(VLOOKUP($E351,#REF!,17,FALSE)="","","완료"),"")</f>
        <v/>
      </c>
      <c r="N351" s="61"/>
      <c r="O351" s="61"/>
      <c r="P351" s="62" t="s">
        <v>4634</v>
      </c>
      <c r="Q351" s="61" t="s">
        <v>3273</v>
      </c>
      <c r="R351" s="61"/>
      <c r="S351" s="53" t="s">
        <v>4842</v>
      </c>
      <c r="T351" s="126" t="s">
        <v>4537</v>
      </c>
    </row>
    <row r="352" spans="1:20" ht="27" customHeight="1">
      <c r="A352" s="61">
        <v>340</v>
      </c>
      <c r="B352" s="61" t="str">
        <f t="shared" si="16"/>
        <v>강남</v>
      </c>
      <c r="C352" s="61" t="s">
        <v>18</v>
      </c>
      <c r="D352" s="62">
        <v>36</v>
      </c>
      <c r="E352" s="62" t="str">
        <f>CONCATENATE(C352,D352)</f>
        <v>양천구36</v>
      </c>
      <c r="F352" s="62" t="str">
        <f>IFERROR(IF(VLOOKUP($E352,#REF!,2,FALSE)="","",VLOOKUP($E352,#REF!,2,FALSE)),"")</f>
        <v/>
      </c>
      <c r="G352" s="61" t="s">
        <v>5196</v>
      </c>
      <c r="H352" s="61" t="s">
        <v>3053</v>
      </c>
      <c r="I352" s="61">
        <v>10</v>
      </c>
      <c r="J352" s="61">
        <v>90</v>
      </c>
      <c r="K352" s="61" t="s">
        <v>4773</v>
      </c>
      <c r="L352" s="61" t="s">
        <v>4825</v>
      </c>
      <c r="M352" s="62" t="str">
        <f>IFERROR(IF(VLOOKUP($E352,#REF!,17,FALSE)="","","완료"),"")</f>
        <v/>
      </c>
      <c r="N352" s="61"/>
      <c r="O352" s="61"/>
      <c r="P352" s="61"/>
      <c r="Q352" s="61" t="s">
        <v>3271</v>
      </c>
      <c r="R352" s="61"/>
      <c r="S352" s="53" t="s">
        <v>4842</v>
      </c>
      <c r="T352" s="126" t="s">
        <v>4537</v>
      </c>
    </row>
    <row r="353" spans="1:20" ht="27" customHeight="1">
      <c r="A353" s="61">
        <v>341</v>
      </c>
      <c r="B353" s="61" t="str">
        <f t="shared" si="16"/>
        <v>강남</v>
      </c>
      <c r="C353" s="61" t="s">
        <v>18</v>
      </c>
      <c r="D353" s="62">
        <v>37</v>
      </c>
      <c r="E353" s="62" t="str">
        <f t="shared" ref="E353:E354" si="21">CONCATENATE(C353,D353)</f>
        <v>양천구37</v>
      </c>
      <c r="F353" s="62" t="str">
        <f>IFERROR(IF(VLOOKUP($E353,#REF!,2,FALSE)="","",VLOOKUP($E353,#REF!,2,FALSE)),"")</f>
        <v/>
      </c>
      <c r="G353" s="62" t="s">
        <v>4408</v>
      </c>
      <c r="H353" s="62" t="s">
        <v>3341</v>
      </c>
      <c r="I353" s="61">
        <v>10</v>
      </c>
      <c r="J353" s="61">
        <v>45</v>
      </c>
      <c r="K353" s="62" t="s">
        <v>4773</v>
      </c>
      <c r="L353" s="61" t="s">
        <v>4822</v>
      </c>
      <c r="M353" s="62" t="str">
        <f>IFERROR(IF(VLOOKUP($E353,#REF!,17,FALSE)="","","완료"),"")</f>
        <v/>
      </c>
      <c r="N353" s="61"/>
      <c r="O353" s="61"/>
      <c r="P353" s="62" t="s">
        <v>3597</v>
      </c>
      <c r="Q353" s="61"/>
      <c r="R353" s="61"/>
      <c r="S353" s="88" t="s">
        <v>3696</v>
      </c>
      <c r="T353" s="126" t="s">
        <v>4537</v>
      </c>
    </row>
    <row r="354" spans="1:20" ht="27" customHeight="1">
      <c r="A354" s="61">
        <v>342</v>
      </c>
      <c r="B354" s="61" t="str">
        <f t="shared" si="16"/>
        <v>강남</v>
      </c>
      <c r="C354" s="61" t="s">
        <v>18</v>
      </c>
      <c r="D354" s="62">
        <v>38</v>
      </c>
      <c r="E354" s="62" t="str">
        <f t="shared" si="21"/>
        <v>양천구38</v>
      </c>
      <c r="F354" s="62" t="str">
        <f>IFERROR(IF(VLOOKUP($E354,#REF!,2,FALSE)="","",VLOOKUP($E354,#REF!,2,FALSE)),"")</f>
        <v/>
      </c>
      <c r="G354" s="62" t="s">
        <v>2599</v>
      </c>
      <c r="H354" s="62" t="s">
        <v>2235</v>
      </c>
      <c r="I354" s="61">
        <v>10</v>
      </c>
      <c r="J354" s="61">
        <v>45</v>
      </c>
      <c r="K354" s="62" t="s">
        <v>4773</v>
      </c>
      <c r="L354" s="61" t="s">
        <v>4825</v>
      </c>
      <c r="M354" s="62" t="str">
        <f>IFERROR(IF(VLOOKUP($E354,#REF!,17,FALSE)="","","완료"),"")</f>
        <v/>
      </c>
      <c r="N354" s="61"/>
      <c r="O354" s="61"/>
      <c r="P354" s="61"/>
      <c r="Q354" s="61"/>
      <c r="R354" s="61"/>
      <c r="S354" s="88" t="s">
        <v>3696</v>
      </c>
      <c r="T354" s="126" t="s">
        <v>4537</v>
      </c>
    </row>
    <row r="355" spans="1:20" ht="27" customHeight="1">
      <c r="A355" s="61">
        <v>343</v>
      </c>
      <c r="B355" s="61" t="str">
        <f t="shared" si="16"/>
        <v>강남</v>
      </c>
      <c r="C355" s="61" t="s">
        <v>18</v>
      </c>
      <c r="D355" s="62">
        <v>39</v>
      </c>
      <c r="E355" s="62" t="str">
        <f t="shared" ref="E355:E356" si="22">CONCATENATE(C355,D355)</f>
        <v>양천구39</v>
      </c>
      <c r="F355" s="62" t="str">
        <f>IFERROR(IF(VLOOKUP($E355,#REF!,2,FALSE)="","",VLOOKUP($E355,#REF!,2,FALSE)),"")</f>
        <v/>
      </c>
      <c r="G355" s="90" t="s">
        <v>4405</v>
      </c>
      <c r="H355" s="90" t="s">
        <v>3335</v>
      </c>
      <c r="I355" s="61">
        <v>15</v>
      </c>
      <c r="J355" s="61">
        <v>45</v>
      </c>
      <c r="K355" s="62" t="s">
        <v>4773</v>
      </c>
      <c r="L355" s="61" t="s">
        <v>4822</v>
      </c>
      <c r="M355" s="62"/>
      <c r="N355" s="61"/>
      <c r="O355" s="61"/>
      <c r="P355" s="92" t="s">
        <v>4393</v>
      </c>
      <c r="Q355" s="63" t="s">
        <v>4393</v>
      </c>
      <c r="R355" s="61"/>
      <c r="S355" s="91" t="s">
        <v>3695</v>
      </c>
      <c r="T355" s="126" t="s">
        <v>4537</v>
      </c>
    </row>
    <row r="356" spans="1:20" ht="27" customHeight="1">
      <c r="A356" s="61">
        <v>344</v>
      </c>
      <c r="B356" s="61" t="str">
        <f t="shared" si="16"/>
        <v>강남</v>
      </c>
      <c r="C356" s="90" t="s">
        <v>18</v>
      </c>
      <c r="D356" s="62">
        <v>40</v>
      </c>
      <c r="E356" s="62" t="str">
        <f t="shared" si="22"/>
        <v>양천구40</v>
      </c>
      <c r="F356" s="62" t="str">
        <f>IFERROR(IF(VLOOKUP($E356,#REF!,2,FALSE)="","",VLOOKUP($E356,#REF!,2,FALSE)),"")</f>
        <v/>
      </c>
      <c r="G356" s="90" t="s">
        <v>2601</v>
      </c>
      <c r="H356" s="123" t="s">
        <v>4719</v>
      </c>
      <c r="I356" s="61">
        <v>15</v>
      </c>
      <c r="J356" s="61">
        <v>45</v>
      </c>
      <c r="K356" s="62" t="s">
        <v>4773</v>
      </c>
      <c r="L356" s="90" t="s">
        <v>4825</v>
      </c>
      <c r="M356" s="62"/>
      <c r="N356" s="61"/>
      <c r="O356" s="61"/>
      <c r="P356" s="92"/>
      <c r="Q356" s="63"/>
      <c r="R356" s="61"/>
      <c r="S356" s="122" t="s">
        <v>3695</v>
      </c>
      <c r="T356" s="126" t="s">
        <v>4537</v>
      </c>
    </row>
    <row r="357" spans="1:20" ht="27" customHeight="1">
      <c r="A357" s="61"/>
      <c r="B357" s="61" t="str">
        <f t="shared" si="16"/>
        <v>강남</v>
      </c>
      <c r="C357" s="90" t="s">
        <v>18</v>
      </c>
      <c r="D357" s="62">
        <v>41</v>
      </c>
      <c r="E357" s="62" t="str">
        <f>CONCATENATE(C357,D357)</f>
        <v>양천구41</v>
      </c>
      <c r="F357" s="62" t="str">
        <f>IFERROR(IF(VLOOKUP($E357,#REF!,2,FALSE)="","",VLOOKUP($E357,#REF!,2,FALSE)),"")</f>
        <v/>
      </c>
      <c r="G357" s="90" t="s">
        <v>2876</v>
      </c>
      <c r="H357" s="123" t="s">
        <v>2602</v>
      </c>
      <c r="I357" s="61">
        <v>8</v>
      </c>
      <c r="J357" s="61">
        <v>45</v>
      </c>
      <c r="K357" s="62" t="s">
        <v>4773</v>
      </c>
      <c r="L357" s="90" t="s">
        <v>4825</v>
      </c>
      <c r="M357" s="62"/>
      <c r="N357" s="61"/>
      <c r="O357" s="61"/>
      <c r="P357" s="92"/>
      <c r="Q357" s="63"/>
      <c r="R357" s="61"/>
      <c r="S357" s="78" t="s">
        <v>4856</v>
      </c>
      <c r="T357" s="126"/>
    </row>
    <row r="358" spans="1:20" ht="27" customHeight="1">
      <c r="A358" s="61">
        <v>345</v>
      </c>
      <c r="B358" s="61" t="str">
        <f t="shared" si="16"/>
        <v>강남</v>
      </c>
      <c r="C358" s="61" t="s">
        <v>278</v>
      </c>
      <c r="D358" s="62">
        <v>1</v>
      </c>
      <c r="E358" s="62" t="str">
        <f t="shared" si="15"/>
        <v>영등포구1</v>
      </c>
      <c r="F358" s="62" t="str">
        <f>IFERROR(IF(VLOOKUP($E358,#REF!,2,FALSE)="","",VLOOKUP($E358,#REF!,2,FALSE)),"")</f>
        <v/>
      </c>
      <c r="G358" s="61" t="s">
        <v>2743</v>
      </c>
      <c r="H358" s="61" t="s">
        <v>2604</v>
      </c>
      <c r="I358" s="61">
        <v>10</v>
      </c>
      <c r="J358" s="61">
        <v>90</v>
      </c>
      <c r="K358" s="61" t="s">
        <v>4815</v>
      </c>
      <c r="L358" s="61" t="s">
        <v>4825</v>
      </c>
      <c r="M358" s="62" t="str">
        <f>IFERROR(IF(VLOOKUP($E358,#REF!,17,FALSE)="","","완료"),"")</f>
        <v/>
      </c>
      <c r="N358" s="61"/>
      <c r="O358" s="61"/>
      <c r="P358" s="61">
        <v>0</v>
      </c>
      <c r="Q358" s="61" t="s">
        <v>4367</v>
      </c>
      <c r="R358" s="61"/>
      <c r="S358" s="53" t="s">
        <v>4842</v>
      </c>
      <c r="T358" s="126" t="s">
        <v>4533</v>
      </c>
    </row>
    <row r="359" spans="1:20" ht="27" customHeight="1">
      <c r="A359" s="61">
        <v>346</v>
      </c>
      <c r="B359" s="61" t="str">
        <f t="shared" si="16"/>
        <v>강남</v>
      </c>
      <c r="C359" s="61" t="s">
        <v>278</v>
      </c>
      <c r="D359" s="62">
        <v>2</v>
      </c>
      <c r="E359" s="62" t="str">
        <f t="shared" si="15"/>
        <v>영등포구2</v>
      </c>
      <c r="F359" s="62" t="str">
        <f>IFERROR(IF(VLOOKUP($E359,#REF!,2,FALSE)="","",VLOOKUP($E359,#REF!,2,FALSE)),"")</f>
        <v/>
      </c>
      <c r="G359" s="61" t="s">
        <v>3788</v>
      </c>
      <c r="H359" s="61" t="s">
        <v>3146</v>
      </c>
      <c r="I359" s="61">
        <v>10</v>
      </c>
      <c r="J359" s="61">
        <v>45</v>
      </c>
      <c r="K359" s="61" t="s">
        <v>4815</v>
      </c>
      <c r="L359" s="61" t="s">
        <v>4822</v>
      </c>
      <c r="M359" s="62" t="str">
        <f>IFERROR(IF(VLOOKUP($E359,#REF!,17,FALSE)="","","완료"),"")</f>
        <v/>
      </c>
      <c r="N359" s="61"/>
      <c r="O359" s="61"/>
      <c r="P359" s="61" t="s">
        <v>4374</v>
      </c>
      <c r="Q359" s="61" t="s">
        <v>3283</v>
      </c>
      <c r="R359" s="61"/>
      <c r="S359" s="53" t="s">
        <v>4842</v>
      </c>
      <c r="T359" s="126" t="s">
        <v>4533</v>
      </c>
    </row>
    <row r="360" spans="1:20" ht="27" customHeight="1">
      <c r="A360" s="61">
        <v>347</v>
      </c>
      <c r="B360" s="61" t="str">
        <f t="shared" si="16"/>
        <v>강남</v>
      </c>
      <c r="C360" s="61" t="s">
        <v>278</v>
      </c>
      <c r="D360" s="62">
        <v>3</v>
      </c>
      <c r="E360" s="62" t="str">
        <f t="shared" si="15"/>
        <v>영등포구3</v>
      </c>
      <c r="F360" s="62" t="str">
        <f>IFERROR(IF(VLOOKUP($E360,#REF!,2,FALSE)="","",VLOOKUP($E360,#REF!,2,FALSE)),"")</f>
        <v/>
      </c>
      <c r="G360" s="61" t="s">
        <v>2880</v>
      </c>
      <c r="H360" s="61" t="s">
        <v>2605</v>
      </c>
      <c r="I360" s="61">
        <v>10</v>
      </c>
      <c r="J360" s="61">
        <v>45</v>
      </c>
      <c r="K360" s="61" t="s">
        <v>4815</v>
      </c>
      <c r="L360" s="61" t="s">
        <v>4825</v>
      </c>
      <c r="M360" s="62" t="str">
        <f>IFERROR(IF(VLOOKUP($E360,#REF!,17,FALSE)="","","완료"),"")</f>
        <v/>
      </c>
      <c r="N360" s="61"/>
      <c r="O360" s="61"/>
      <c r="P360" s="61">
        <v>0</v>
      </c>
      <c r="Q360" s="61" t="s">
        <v>4367</v>
      </c>
      <c r="R360" s="61"/>
      <c r="S360" s="53" t="s">
        <v>4842</v>
      </c>
      <c r="T360" s="126" t="s">
        <v>4533</v>
      </c>
    </row>
    <row r="361" spans="1:20" ht="27" customHeight="1">
      <c r="A361" s="61">
        <v>348</v>
      </c>
      <c r="B361" s="61" t="str">
        <f t="shared" si="16"/>
        <v>강남</v>
      </c>
      <c r="C361" s="61" t="s">
        <v>278</v>
      </c>
      <c r="D361" s="62">
        <v>4</v>
      </c>
      <c r="E361" s="62" t="str">
        <f t="shared" si="15"/>
        <v>영등포구4</v>
      </c>
      <c r="F361" s="62" t="str">
        <f>IFERROR(IF(VLOOKUP($E361,#REF!,2,FALSE)="","",VLOOKUP($E361,#REF!,2,FALSE)),"")</f>
        <v/>
      </c>
      <c r="G361" s="61" t="s">
        <v>3798</v>
      </c>
      <c r="H361" s="61" t="s">
        <v>3160</v>
      </c>
      <c r="I361" s="61">
        <v>10</v>
      </c>
      <c r="J361" s="61">
        <v>90</v>
      </c>
      <c r="K361" s="61" t="s">
        <v>4815</v>
      </c>
      <c r="L361" s="61" t="s">
        <v>4825</v>
      </c>
      <c r="M361" s="62" t="str">
        <f>IFERROR(IF(VLOOKUP($E361,#REF!,17,FALSE)="","","완료"),"")</f>
        <v/>
      </c>
      <c r="N361" s="61"/>
      <c r="O361" s="61"/>
      <c r="P361" s="61">
        <v>0</v>
      </c>
      <c r="Q361" s="61" t="s">
        <v>4367</v>
      </c>
      <c r="R361" s="61"/>
      <c r="S361" s="53" t="s">
        <v>4842</v>
      </c>
      <c r="T361" s="126" t="s">
        <v>4533</v>
      </c>
    </row>
    <row r="362" spans="1:20" ht="27" customHeight="1">
      <c r="A362" s="61">
        <v>349</v>
      </c>
      <c r="B362" s="61" t="str">
        <f t="shared" ref="B362:B443" si="23">IF(OR($C362="강남구",$C362="강동구",$C362="강서구",$C362="관악구",$C362="구로구",$C362="금천구",$C362="동작구",$C362="서초구",$C362="송파구",$C362="양천구",$C362="영등포구"),"강남","강북")</f>
        <v>강남</v>
      </c>
      <c r="C362" s="61" t="s">
        <v>278</v>
      </c>
      <c r="D362" s="62">
        <v>5</v>
      </c>
      <c r="E362" s="62" t="str">
        <f t="shared" si="15"/>
        <v>영등포구5</v>
      </c>
      <c r="F362" s="62" t="str">
        <f>IFERROR(IF(VLOOKUP($E362,#REF!,2,FALSE)="","",VLOOKUP($E362,#REF!,2,FALSE)),"")</f>
        <v/>
      </c>
      <c r="G362" s="61" t="s">
        <v>2881</v>
      </c>
      <c r="H362" s="61" t="s">
        <v>2607</v>
      </c>
      <c r="I362" s="61">
        <v>10</v>
      </c>
      <c r="J362" s="61">
        <v>45</v>
      </c>
      <c r="K362" s="61" t="s">
        <v>4815</v>
      </c>
      <c r="L362" s="61" t="s">
        <v>4825</v>
      </c>
      <c r="M362" s="62" t="str">
        <f>IFERROR(IF(VLOOKUP($E362,#REF!,17,FALSE)="","","완료"),"")</f>
        <v/>
      </c>
      <c r="N362" s="61"/>
      <c r="O362" s="61"/>
      <c r="P362" s="61">
        <v>0</v>
      </c>
      <c r="Q362" s="61" t="s">
        <v>4367</v>
      </c>
      <c r="R362" s="61"/>
      <c r="S362" s="53" t="s">
        <v>4842</v>
      </c>
      <c r="T362" s="126" t="s">
        <v>4533</v>
      </c>
    </row>
    <row r="363" spans="1:20" ht="27" customHeight="1">
      <c r="A363" s="61">
        <v>350</v>
      </c>
      <c r="B363" s="61" t="str">
        <f t="shared" si="23"/>
        <v>강남</v>
      </c>
      <c r="C363" s="61" t="s">
        <v>278</v>
      </c>
      <c r="D363" s="62">
        <v>6</v>
      </c>
      <c r="E363" s="62" t="str">
        <f t="shared" si="15"/>
        <v>영등포구6</v>
      </c>
      <c r="F363" s="62" t="str">
        <f>IFERROR(IF(VLOOKUP($E363,#REF!,2,FALSE)="","",VLOOKUP($E363,#REF!,2,FALSE)),"")</f>
        <v/>
      </c>
      <c r="G363" s="61" t="s">
        <v>2606</v>
      </c>
      <c r="H363" s="61" t="s">
        <v>2608</v>
      </c>
      <c r="I363" s="61">
        <v>10</v>
      </c>
      <c r="J363" s="61">
        <v>45</v>
      </c>
      <c r="K363" s="61" t="s">
        <v>4815</v>
      </c>
      <c r="L363" s="61" t="s">
        <v>4825</v>
      </c>
      <c r="M363" s="62" t="str">
        <f>IFERROR(IF(VLOOKUP($E363,#REF!,17,FALSE)="","","완료"),"")</f>
        <v/>
      </c>
      <c r="N363" s="61"/>
      <c r="O363" s="61"/>
      <c r="P363" s="61">
        <v>0</v>
      </c>
      <c r="Q363" s="61" t="s">
        <v>4367</v>
      </c>
      <c r="R363" s="61"/>
      <c r="S363" s="53" t="s">
        <v>4842</v>
      </c>
      <c r="T363" s="126" t="s">
        <v>4533</v>
      </c>
    </row>
    <row r="364" spans="1:20" ht="27" customHeight="1">
      <c r="A364" s="61">
        <v>351</v>
      </c>
      <c r="B364" s="61" t="str">
        <f t="shared" si="23"/>
        <v>강남</v>
      </c>
      <c r="C364" s="61" t="s">
        <v>278</v>
      </c>
      <c r="D364" s="62">
        <v>7</v>
      </c>
      <c r="E364" s="62" t="str">
        <f t="shared" si="15"/>
        <v>영등포구7</v>
      </c>
      <c r="F364" s="62" t="str">
        <f>IFERROR(IF(VLOOKUP($E364,#REF!,2,FALSE)="","",VLOOKUP($E364,#REF!,2,FALSE)),"")</f>
        <v/>
      </c>
      <c r="G364" s="61" t="s">
        <v>2612</v>
      </c>
      <c r="H364" s="61" t="s">
        <v>2610</v>
      </c>
      <c r="I364" s="61">
        <v>10</v>
      </c>
      <c r="J364" s="61">
        <v>45</v>
      </c>
      <c r="K364" s="61" t="s">
        <v>4815</v>
      </c>
      <c r="L364" s="61" t="s">
        <v>4825</v>
      </c>
      <c r="M364" s="62" t="str">
        <f>IFERROR(IF(VLOOKUP($E364,#REF!,17,FALSE)="","","완료"),"")</f>
        <v/>
      </c>
      <c r="N364" s="61"/>
      <c r="O364" s="61"/>
      <c r="P364" s="61">
        <v>0</v>
      </c>
      <c r="Q364" s="61" t="s">
        <v>4367</v>
      </c>
      <c r="R364" s="61"/>
      <c r="S364" s="53" t="s">
        <v>4842</v>
      </c>
      <c r="T364" s="126" t="s">
        <v>4533</v>
      </c>
    </row>
    <row r="365" spans="1:20" ht="27" customHeight="1">
      <c r="A365" s="61">
        <v>352</v>
      </c>
      <c r="B365" s="61" t="str">
        <f t="shared" si="23"/>
        <v>강남</v>
      </c>
      <c r="C365" s="61" t="s">
        <v>278</v>
      </c>
      <c r="D365" s="62">
        <v>8</v>
      </c>
      <c r="E365" s="62" t="str">
        <f t="shared" si="15"/>
        <v>영등포구8</v>
      </c>
      <c r="F365" s="62" t="str">
        <f>IFERROR(IF(VLOOKUP($E365,#REF!,2,FALSE)="","",VLOOKUP($E365,#REF!,2,FALSE)),"")</f>
        <v/>
      </c>
      <c r="G365" s="61" t="s">
        <v>3785</v>
      </c>
      <c r="H365" s="61" t="s">
        <v>5021</v>
      </c>
      <c r="I365" s="61">
        <v>10</v>
      </c>
      <c r="J365" s="61">
        <v>45</v>
      </c>
      <c r="K365" s="61" t="s">
        <v>4815</v>
      </c>
      <c r="L365" s="61" t="s">
        <v>4822</v>
      </c>
      <c r="M365" s="62" t="str">
        <f>IFERROR(IF(VLOOKUP($E365,#REF!,17,FALSE)="","","완료"),"")</f>
        <v/>
      </c>
      <c r="N365" s="61"/>
      <c r="O365" s="61"/>
      <c r="P365" s="61" t="s">
        <v>4862</v>
      </c>
      <c r="Q365" s="61" t="s">
        <v>4862</v>
      </c>
      <c r="R365" s="61"/>
      <c r="S365" s="53" t="s">
        <v>4842</v>
      </c>
      <c r="T365" s="126" t="s">
        <v>4533</v>
      </c>
    </row>
    <row r="366" spans="1:20" s="69" customFormat="1" ht="27" customHeight="1">
      <c r="A366" s="61">
        <v>353</v>
      </c>
      <c r="B366" s="61" t="str">
        <f t="shared" si="23"/>
        <v>강남</v>
      </c>
      <c r="C366" s="61" t="s">
        <v>278</v>
      </c>
      <c r="D366" s="62">
        <v>9</v>
      </c>
      <c r="E366" s="62" t="str">
        <f t="shared" si="15"/>
        <v>영등포구9</v>
      </c>
      <c r="F366" s="62" t="str">
        <f>IFERROR(IF(VLOOKUP($E366,#REF!,2,FALSE)="","",VLOOKUP($E366,#REF!,2,FALSE)),"")</f>
        <v/>
      </c>
      <c r="G366" s="61" t="s">
        <v>2732</v>
      </c>
      <c r="H366" s="61" t="s">
        <v>2614</v>
      </c>
      <c r="I366" s="61">
        <v>10</v>
      </c>
      <c r="J366" s="61">
        <v>90</v>
      </c>
      <c r="K366" s="61" t="s">
        <v>4815</v>
      </c>
      <c r="L366" s="61" t="s">
        <v>4825</v>
      </c>
      <c r="M366" s="62" t="str">
        <f>IFERROR(IF(VLOOKUP($E366,#REF!,17,FALSE)="","","완료"),"")</f>
        <v/>
      </c>
      <c r="N366" s="61"/>
      <c r="O366" s="61"/>
      <c r="P366" s="61">
        <v>0</v>
      </c>
      <c r="Q366" s="61" t="s">
        <v>4367</v>
      </c>
      <c r="R366" s="61"/>
      <c r="S366" s="53" t="s">
        <v>4842</v>
      </c>
      <c r="T366" s="126" t="s">
        <v>4533</v>
      </c>
    </row>
    <row r="367" spans="1:20" s="70" customFormat="1" ht="27" customHeight="1">
      <c r="A367" s="61">
        <v>354</v>
      </c>
      <c r="B367" s="61" t="str">
        <f t="shared" si="23"/>
        <v>강남</v>
      </c>
      <c r="C367" s="61" t="s">
        <v>278</v>
      </c>
      <c r="D367" s="62">
        <v>10</v>
      </c>
      <c r="E367" s="62" t="str">
        <f t="shared" si="15"/>
        <v>영등포구10</v>
      </c>
      <c r="F367" s="62" t="str">
        <f>IFERROR(IF(VLOOKUP($E367,#REF!,2,FALSE)="","",VLOOKUP($E367,#REF!,2,FALSE)),"")</f>
        <v/>
      </c>
      <c r="G367" s="61" t="s">
        <v>2882</v>
      </c>
      <c r="H367" s="61" t="s">
        <v>2613</v>
      </c>
      <c r="I367" s="61">
        <v>10</v>
      </c>
      <c r="J367" s="61">
        <v>90</v>
      </c>
      <c r="K367" s="61" t="s">
        <v>4815</v>
      </c>
      <c r="L367" s="61" t="s">
        <v>4825</v>
      </c>
      <c r="M367" s="62" t="str">
        <f>IFERROR(IF(VLOOKUP($E367,#REF!,17,FALSE)="","","완료"),"")</f>
        <v/>
      </c>
      <c r="N367" s="61"/>
      <c r="O367" s="61"/>
      <c r="P367" s="61">
        <v>0</v>
      </c>
      <c r="Q367" s="61" t="s">
        <v>4367</v>
      </c>
      <c r="R367" s="61"/>
      <c r="S367" s="53" t="s">
        <v>4842</v>
      </c>
      <c r="T367" s="126" t="s">
        <v>4533</v>
      </c>
    </row>
    <row r="368" spans="1:20" s="70" customFormat="1" ht="27" customHeight="1">
      <c r="A368" s="61">
        <v>355</v>
      </c>
      <c r="B368" s="61" t="str">
        <f t="shared" si="23"/>
        <v>강남</v>
      </c>
      <c r="C368" s="61" t="s">
        <v>278</v>
      </c>
      <c r="D368" s="62">
        <v>11</v>
      </c>
      <c r="E368" s="62" t="str">
        <f t="shared" si="15"/>
        <v>영등포구11</v>
      </c>
      <c r="F368" s="62" t="str">
        <f>IFERROR(IF(VLOOKUP($E368,#REF!,2,FALSE)="","",VLOOKUP($E368,#REF!,2,FALSE)),"")</f>
        <v/>
      </c>
      <c r="G368" s="62" t="s">
        <v>2883</v>
      </c>
      <c r="H368" s="62" t="s">
        <v>2611</v>
      </c>
      <c r="I368" s="62">
        <v>10</v>
      </c>
      <c r="J368" s="62">
        <v>45</v>
      </c>
      <c r="K368" s="62" t="s">
        <v>4815</v>
      </c>
      <c r="L368" s="62" t="s">
        <v>4825</v>
      </c>
      <c r="M368" s="62" t="str">
        <f>IFERROR(IF(VLOOKUP($E368,#REF!,17,FALSE)="","","완료"),"")</f>
        <v/>
      </c>
      <c r="N368" s="62"/>
      <c r="O368" s="62"/>
      <c r="P368" s="62">
        <v>0</v>
      </c>
      <c r="Q368" s="62" t="s">
        <v>4367</v>
      </c>
      <c r="R368" s="62"/>
      <c r="S368" s="53" t="s">
        <v>4842</v>
      </c>
      <c r="T368" s="126" t="s">
        <v>4533</v>
      </c>
    </row>
    <row r="369" spans="1:20" s="70" customFormat="1" ht="27" customHeight="1">
      <c r="A369" s="61">
        <v>356</v>
      </c>
      <c r="B369" s="61" t="str">
        <f t="shared" si="23"/>
        <v>강남</v>
      </c>
      <c r="C369" s="61" t="s">
        <v>278</v>
      </c>
      <c r="D369" s="62">
        <v>12</v>
      </c>
      <c r="E369" s="62" t="str">
        <f t="shared" si="15"/>
        <v>영등포구12</v>
      </c>
      <c r="F369" s="62" t="str">
        <f>IFERROR(IF(VLOOKUP($E369,#REF!,2,FALSE)="","",VLOOKUP($E369,#REF!,2,FALSE)),"")</f>
        <v/>
      </c>
      <c r="G369" s="61" t="s">
        <v>2884</v>
      </c>
      <c r="H369" s="61" t="s">
        <v>2609</v>
      </c>
      <c r="I369" s="61">
        <v>10</v>
      </c>
      <c r="J369" s="61">
        <v>45</v>
      </c>
      <c r="K369" s="61" t="s">
        <v>4815</v>
      </c>
      <c r="L369" s="61" t="s">
        <v>4825</v>
      </c>
      <c r="M369" s="62" t="str">
        <f>IFERROR(IF(VLOOKUP($E369,#REF!,17,FALSE)="","","완료"),"")</f>
        <v/>
      </c>
      <c r="N369" s="61"/>
      <c r="O369" s="61"/>
      <c r="P369" s="61">
        <v>0</v>
      </c>
      <c r="Q369" s="61" t="s">
        <v>4367</v>
      </c>
      <c r="R369" s="61"/>
      <c r="S369" s="53" t="s">
        <v>4842</v>
      </c>
      <c r="T369" s="126" t="s">
        <v>4533</v>
      </c>
    </row>
    <row r="370" spans="1:20" s="70" customFormat="1" ht="27" customHeight="1">
      <c r="A370" s="61">
        <v>357</v>
      </c>
      <c r="B370" s="61" t="str">
        <f t="shared" si="23"/>
        <v>강남</v>
      </c>
      <c r="C370" s="61" t="s">
        <v>278</v>
      </c>
      <c r="D370" s="62">
        <v>13</v>
      </c>
      <c r="E370" s="62" t="str">
        <f t="shared" si="15"/>
        <v>영등포구13</v>
      </c>
      <c r="F370" s="62" t="str">
        <f>IFERROR(IF(VLOOKUP($E370,#REF!,2,FALSE)="","",VLOOKUP($E370,#REF!,2,FALSE)),"")</f>
        <v/>
      </c>
      <c r="G370" s="62" t="s">
        <v>5185</v>
      </c>
      <c r="H370" s="62" t="s">
        <v>3147</v>
      </c>
      <c r="I370" s="62">
        <v>10</v>
      </c>
      <c r="J370" s="62">
        <v>45</v>
      </c>
      <c r="K370" s="62" t="s">
        <v>4815</v>
      </c>
      <c r="L370" s="62" t="s">
        <v>4825</v>
      </c>
      <c r="M370" s="62" t="str">
        <f>IFERROR(IF(VLOOKUP($E370,#REF!,17,FALSE)="","","완료"),"")</f>
        <v/>
      </c>
      <c r="N370" s="62"/>
      <c r="O370" s="62"/>
      <c r="P370" s="62">
        <v>0</v>
      </c>
      <c r="Q370" s="62" t="s">
        <v>4367</v>
      </c>
      <c r="R370" s="62"/>
      <c r="S370" s="53" t="s">
        <v>4842</v>
      </c>
      <c r="T370" s="126" t="s">
        <v>4533</v>
      </c>
    </row>
    <row r="371" spans="1:20" s="70" customFormat="1" ht="27" customHeight="1">
      <c r="A371" s="61">
        <v>358</v>
      </c>
      <c r="B371" s="61" t="str">
        <f t="shared" si="23"/>
        <v>강남</v>
      </c>
      <c r="C371" s="61" t="s">
        <v>278</v>
      </c>
      <c r="D371" s="62">
        <v>14</v>
      </c>
      <c r="E371" s="62" t="str">
        <f t="shared" si="15"/>
        <v>영등포구14</v>
      </c>
      <c r="F371" s="62" t="str">
        <f>IFERROR(IF(VLOOKUP($E371,#REF!,2,FALSE)="","",VLOOKUP($E371,#REF!,2,FALSE)),"")</f>
        <v/>
      </c>
      <c r="G371" s="62" t="s">
        <v>2885</v>
      </c>
      <c r="H371" s="62" t="s">
        <v>2619</v>
      </c>
      <c r="I371" s="62">
        <v>10</v>
      </c>
      <c r="J371" s="62">
        <v>45</v>
      </c>
      <c r="K371" s="62" t="s">
        <v>4815</v>
      </c>
      <c r="L371" s="62" t="s">
        <v>4825</v>
      </c>
      <c r="M371" s="62" t="str">
        <f>IFERROR(IF(VLOOKUP($E371,#REF!,17,FALSE)="","","완료"),"")</f>
        <v/>
      </c>
      <c r="N371" s="62"/>
      <c r="O371" s="62"/>
      <c r="P371" s="62">
        <v>0</v>
      </c>
      <c r="Q371" s="62" t="s">
        <v>4367</v>
      </c>
      <c r="R371" s="62"/>
      <c r="S371" s="53" t="s">
        <v>4842</v>
      </c>
      <c r="T371" s="126" t="s">
        <v>4533</v>
      </c>
    </row>
    <row r="372" spans="1:20" s="70" customFormat="1" ht="27" customHeight="1">
      <c r="A372" s="61">
        <v>359</v>
      </c>
      <c r="B372" s="61" t="str">
        <f t="shared" si="23"/>
        <v>강남</v>
      </c>
      <c r="C372" s="61" t="s">
        <v>278</v>
      </c>
      <c r="D372" s="62">
        <v>15</v>
      </c>
      <c r="E372" s="62" t="str">
        <f t="shared" ref="E372:E470" si="24">CONCATENATE(C372,D372)</f>
        <v>영등포구15</v>
      </c>
      <c r="F372" s="62" t="str">
        <f>IFERROR(IF(VLOOKUP($E372,#REF!,2,FALSE)="","",VLOOKUP($E372,#REF!,2,FALSE)),"")</f>
        <v/>
      </c>
      <c r="G372" s="61" t="s">
        <v>2731</v>
      </c>
      <c r="H372" s="61" t="s">
        <v>2887</v>
      </c>
      <c r="I372" s="61">
        <v>10</v>
      </c>
      <c r="J372" s="61">
        <v>45</v>
      </c>
      <c r="K372" s="61" t="s">
        <v>4815</v>
      </c>
      <c r="L372" s="61" t="s">
        <v>4825</v>
      </c>
      <c r="M372" s="62" t="str">
        <f>IFERROR(IF(VLOOKUP($E372,#REF!,17,FALSE)="","","완료"),"")</f>
        <v/>
      </c>
      <c r="N372" s="61"/>
      <c r="O372" s="61"/>
      <c r="P372" s="61">
        <v>0</v>
      </c>
      <c r="Q372" s="61" t="s">
        <v>4367</v>
      </c>
      <c r="R372" s="61"/>
      <c r="S372" s="53" t="s">
        <v>4842</v>
      </c>
      <c r="T372" s="126" t="s">
        <v>4533</v>
      </c>
    </row>
    <row r="373" spans="1:20" s="70" customFormat="1" ht="27" customHeight="1">
      <c r="A373" s="61">
        <v>360</v>
      </c>
      <c r="B373" s="61" t="str">
        <f t="shared" si="23"/>
        <v>강남</v>
      </c>
      <c r="C373" s="61" t="s">
        <v>278</v>
      </c>
      <c r="D373" s="62">
        <v>16</v>
      </c>
      <c r="E373" s="62" t="str">
        <f t="shared" si="24"/>
        <v>영등포구16</v>
      </c>
      <c r="F373" s="62" t="str">
        <f>IFERROR(IF(VLOOKUP($E373,#REF!,2,FALSE)="","",VLOOKUP($E373,#REF!,2,FALSE)),"")</f>
        <v/>
      </c>
      <c r="G373" s="61" t="s">
        <v>2888</v>
      </c>
      <c r="H373" s="61" t="s">
        <v>2171</v>
      </c>
      <c r="I373" s="61">
        <v>10</v>
      </c>
      <c r="J373" s="61">
        <v>45</v>
      </c>
      <c r="K373" s="61" t="s">
        <v>4815</v>
      </c>
      <c r="L373" s="61" t="s">
        <v>4825</v>
      </c>
      <c r="M373" s="62" t="str">
        <f>IFERROR(IF(VLOOKUP($E373,#REF!,17,FALSE)="","","완료"),"")</f>
        <v/>
      </c>
      <c r="N373" s="61"/>
      <c r="O373" s="61"/>
      <c r="P373" s="61">
        <v>0</v>
      </c>
      <c r="Q373" s="61" t="s">
        <v>4367</v>
      </c>
      <c r="R373" s="61"/>
      <c r="S373" s="53" t="s">
        <v>4842</v>
      </c>
      <c r="T373" s="126" t="s">
        <v>4533</v>
      </c>
    </row>
    <row r="374" spans="1:20" s="68" customFormat="1" ht="27" customHeight="1">
      <c r="A374" s="61">
        <v>361</v>
      </c>
      <c r="B374" s="61" t="str">
        <f t="shared" si="23"/>
        <v>강남</v>
      </c>
      <c r="C374" s="61" t="s">
        <v>278</v>
      </c>
      <c r="D374" s="62">
        <v>17</v>
      </c>
      <c r="E374" s="62" t="str">
        <f t="shared" si="24"/>
        <v>영등포구17</v>
      </c>
      <c r="F374" s="62" t="str">
        <f>IFERROR(IF(VLOOKUP($E374,#REF!,2,FALSE)="","",VLOOKUP($E374,#REF!,2,FALSE)),"")</f>
        <v/>
      </c>
      <c r="G374" s="61" t="s">
        <v>2886</v>
      </c>
      <c r="H374" s="61" t="s">
        <v>2617</v>
      </c>
      <c r="I374" s="61">
        <v>10</v>
      </c>
      <c r="J374" s="61">
        <v>45</v>
      </c>
      <c r="K374" s="61" t="s">
        <v>4815</v>
      </c>
      <c r="L374" s="61" t="s">
        <v>4825</v>
      </c>
      <c r="M374" s="62" t="str">
        <f>IFERROR(IF(VLOOKUP($E374,#REF!,17,FALSE)="","","완료"),"")</f>
        <v/>
      </c>
      <c r="N374" s="61"/>
      <c r="O374" s="61"/>
      <c r="P374" s="61">
        <v>0</v>
      </c>
      <c r="Q374" s="61" t="s">
        <v>4367</v>
      </c>
      <c r="R374" s="61"/>
      <c r="S374" s="53" t="s">
        <v>4842</v>
      </c>
      <c r="T374" s="126" t="s">
        <v>4533</v>
      </c>
    </row>
    <row r="375" spans="1:20" s="68" customFormat="1" ht="27" customHeight="1">
      <c r="A375" s="61">
        <v>362</v>
      </c>
      <c r="B375" s="61" t="str">
        <f t="shared" si="23"/>
        <v>강남</v>
      </c>
      <c r="C375" s="61" t="s">
        <v>278</v>
      </c>
      <c r="D375" s="62">
        <v>18</v>
      </c>
      <c r="E375" s="62" t="str">
        <f t="shared" si="24"/>
        <v>영등포구18</v>
      </c>
      <c r="F375" s="62" t="str">
        <f>IFERROR(IF(VLOOKUP($E375,#REF!,2,FALSE)="","",VLOOKUP($E375,#REF!,2,FALSE)),"")</f>
        <v/>
      </c>
      <c r="G375" s="61" t="s">
        <v>3148</v>
      </c>
      <c r="H375" s="61" t="s">
        <v>3452</v>
      </c>
      <c r="I375" s="61">
        <v>10</v>
      </c>
      <c r="J375" s="61">
        <v>45</v>
      </c>
      <c r="K375" s="61" t="s">
        <v>4815</v>
      </c>
      <c r="L375" s="61" t="s">
        <v>4822</v>
      </c>
      <c r="M375" s="62" t="str">
        <f>IFERROR(IF(VLOOKUP($E375,#REF!,17,FALSE)="","","완료"),"")</f>
        <v/>
      </c>
      <c r="N375" s="61"/>
      <c r="O375" s="61"/>
      <c r="P375" s="61" t="s">
        <v>4374</v>
      </c>
      <c r="Q375" s="61" t="s">
        <v>3580</v>
      </c>
      <c r="R375" s="61"/>
      <c r="S375" s="53" t="s">
        <v>4842</v>
      </c>
      <c r="T375" s="126" t="s">
        <v>4533</v>
      </c>
    </row>
    <row r="376" spans="1:20" s="68" customFormat="1" ht="27" customHeight="1">
      <c r="A376" s="61">
        <v>363</v>
      </c>
      <c r="B376" s="61" t="str">
        <f t="shared" si="23"/>
        <v>강남</v>
      </c>
      <c r="C376" s="61" t="s">
        <v>278</v>
      </c>
      <c r="D376" s="62">
        <v>19</v>
      </c>
      <c r="E376" s="62" t="str">
        <f t="shared" si="24"/>
        <v>영등포구19</v>
      </c>
      <c r="F376" s="62" t="str">
        <f>IFERROR(IF(VLOOKUP($E376,#REF!,2,FALSE)="","",VLOOKUP($E376,#REF!,2,FALSE)),"")</f>
        <v/>
      </c>
      <c r="G376" s="62" t="s">
        <v>4739</v>
      </c>
      <c r="H376" s="62" t="s">
        <v>2618</v>
      </c>
      <c r="I376" s="62">
        <v>10</v>
      </c>
      <c r="J376" s="62">
        <v>45</v>
      </c>
      <c r="K376" s="62" t="s">
        <v>4815</v>
      </c>
      <c r="L376" s="62" t="s">
        <v>4825</v>
      </c>
      <c r="M376" s="62" t="str">
        <f>IFERROR(IF(VLOOKUP($E376,#REF!,17,FALSE)="","","완료"),"")</f>
        <v/>
      </c>
      <c r="N376" s="62"/>
      <c r="O376" s="62"/>
      <c r="P376" s="62">
        <v>0</v>
      </c>
      <c r="Q376" s="62" t="s">
        <v>4367</v>
      </c>
      <c r="R376" s="62"/>
      <c r="S376" s="53" t="s">
        <v>4842</v>
      </c>
      <c r="T376" s="126" t="s">
        <v>4533</v>
      </c>
    </row>
    <row r="377" spans="1:20" s="68" customFormat="1" ht="27" customHeight="1">
      <c r="A377" s="61">
        <v>364</v>
      </c>
      <c r="B377" s="61" t="str">
        <f t="shared" si="23"/>
        <v>강남</v>
      </c>
      <c r="C377" s="61" t="s">
        <v>278</v>
      </c>
      <c r="D377" s="62">
        <v>20</v>
      </c>
      <c r="E377" s="62" t="str">
        <f t="shared" si="24"/>
        <v>영등포구20</v>
      </c>
      <c r="F377" s="62" t="str">
        <f>IFERROR(IF(VLOOKUP($E377,#REF!,2,FALSE)="","",VLOOKUP($E377,#REF!,2,FALSE)),"")</f>
        <v/>
      </c>
      <c r="G377" s="62" t="s">
        <v>2729</v>
      </c>
      <c r="H377" s="62" t="s">
        <v>2174</v>
      </c>
      <c r="I377" s="62">
        <v>10</v>
      </c>
      <c r="J377" s="62">
        <v>45</v>
      </c>
      <c r="K377" s="62" t="s">
        <v>4815</v>
      </c>
      <c r="L377" s="62" t="s">
        <v>4825</v>
      </c>
      <c r="M377" s="62" t="str">
        <f>IFERROR(IF(VLOOKUP($E377,#REF!,17,FALSE)="","","완료"),"")</f>
        <v/>
      </c>
      <c r="N377" s="62"/>
      <c r="O377" s="62"/>
      <c r="P377" s="62">
        <v>0</v>
      </c>
      <c r="Q377" s="62" t="s">
        <v>4367</v>
      </c>
      <c r="R377" s="62"/>
      <c r="S377" s="53" t="s">
        <v>4842</v>
      </c>
      <c r="T377" s="126" t="s">
        <v>4533</v>
      </c>
    </row>
    <row r="378" spans="1:20" s="68" customFormat="1" ht="27" customHeight="1">
      <c r="A378" s="61">
        <v>365</v>
      </c>
      <c r="B378" s="61" t="str">
        <f t="shared" si="23"/>
        <v>강남</v>
      </c>
      <c r="C378" s="61" t="s">
        <v>278</v>
      </c>
      <c r="D378" s="62">
        <v>21</v>
      </c>
      <c r="E378" s="62" t="str">
        <f t="shared" si="24"/>
        <v>영등포구21</v>
      </c>
      <c r="F378" s="62" t="str">
        <f>IFERROR(IF(VLOOKUP($E378,#REF!,2,FALSE)="","",VLOOKUP($E378,#REF!,2,FALSE)),"")</f>
        <v/>
      </c>
      <c r="G378" s="62" t="s">
        <v>2615</v>
      </c>
      <c r="H378" s="62" t="s">
        <v>2175</v>
      </c>
      <c r="I378" s="62">
        <v>10</v>
      </c>
      <c r="J378" s="62">
        <v>45</v>
      </c>
      <c r="K378" s="62" t="s">
        <v>4815</v>
      </c>
      <c r="L378" s="62" t="s">
        <v>4825</v>
      </c>
      <c r="M378" s="62" t="str">
        <f>IFERROR(IF(VLOOKUP($E378,#REF!,17,FALSE)="","","완료"),"")</f>
        <v/>
      </c>
      <c r="N378" s="62"/>
      <c r="O378" s="62"/>
      <c r="P378" s="62">
        <v>0</v>
      </c>
      <c r="Q378" s="62" t="s">
        <v>4367</v>
      </c>
      <c r="R378" s="62"/>
      <c r="S378" s="53" t="s">
        <v>4842</v>
      </c>
      <c r="T378" s="126" t="s">
        <v>4533</v>
      </c>
    </row>
    <row r="379" spans="1:20" s="68" customFormat="1" ht="27" customHeight="1">
      <c r="A379" s="61">
        <v>366</v>
      </c>
      <c r="B379" s="61" t="str">
        <f t="shared" si="23"/>
        <v>강남</v>
      </c>
      <c r="C379" s="61" t="s">
        <v>278</v>
      </c>
      <c r="D379" s="62">
        <v>22</v>
      </c>
      <c r="E379" s="62" t="str">
        <f t="shared" si="24"/>
        <v>영등포구22</v>
      </c>
      <c r="F379" s="62" t="str">
        <f>IFERROR(IF(VLOOKUP($E379,#REF!,2,FALSE)="","",VLOOKUP($E379,#REF!,2,FALSE)),"")</f>
        <v/>
      </c>
      <c r="G379" s="62" t="s">
        <v>4881</v>
      </c>
      <c r="H379" s="62" t="s">
        <v>3254</v>
      </c>
      <c r="I379" s="62">
        <v>10</v>
      </c>
      <c r="J379" s="62">
        <v>45</v>
      </c>
      <c r="K379" s="62" t="s">
        <v>4815</v>
      </c>
      <c r="L379" s="62" t="s">
        <v>4825</v>
      </c>
      <c r="M379" s="62" t="str">
        <f>IFERROR(IF(VLOOKUP($E379,#REF!,17,FALSE)="","","완료"),"")</f>
        <v/>
      </c>
      <c r="N379" s="62"/>
      <c r="O379" s="62"/>
      <c r="P379" s="62">
        <v>0</v>
      </c>
      <c r="Q379" s="62" t="s">
        <v>4367</v>
      </c>
      <c r="R379" s="62"/>
      <c r="S379" s="53" t="s">
        <v>4842</v>
      </c>
      <c r="T379" s="126" t="s">
        <v>4533</v>
      </c>
    </row>
    <row r="380" spans="1:20" s="68" customFormat="1" ht="27" customHeight="1">
      <c r="A380" s="61">
        <v>367</v>
      </c>
      <c r="B380" s="61" t="str">
        <f t="shared" si="23"/>
        <v>강남</v>
      </c>
      <c r="C380" s="61" t="s">
        <v>278</v>
      </c>
      <c r="D380" s="62">
        <v>23</v>
      </c>
      <c r="E380" s="62" t="str">
        <f t="shared" si="24"/>
        <v>영등포구23</v>
      </c>
      <c r="F380" s="62" t="str">
        <f>IFERROR(IF(VLOOKUP($E380,#REF!,2,FALSE)="","",VLOOKUP($E380,#REF!,2,FALSE)),"")</f>
        <v/>
      </c>
      <c r="G380" s="62" t="s">
        <v>2889</v>
      </c>
      <c r="H380" s="62" t="s">
        <v>2622</v>
      </c>
      <c r="I380" s="62">
        <v>10</v>
      </c>
      <c r="J380" s="62">
        <v>45</v>
      </c>
      <c r="K380" s="62" t="s">
        <v>4815</v>
      </c>
      <c r="L380" s="62" t="s">
        <v>4825</v>
      </c>
      <c r="M380" s="62" t="str">
        <f>IFERROR(IF(VLOOKUP($E380,#REF!,17,FALSE)="","","완료"),"")</f>
        <v/>
      </c>
      <c r="N380" s="62"/>
      <c r="O380" s="62"/>
      <c r="P380" s="62">
        <v>0</v>
      </c>
      <c r="Q380" s="62" t="s">
        <v>4367</v>
      </c>
      <c r="R380" s="62"/>
      <c r="S380" s="53" t="s">
        <v>4842</v>
      </c>
      <c r="T380" s="126" t="s">
        <v>4533</v>
      </c>
    </row>
    <row r="381" spans="1:20" s="68" customFormat="1" ht="27" customHeight="1">
      <c r="A381" s="61">
        <v>368</v>
      </c>
      <c r="B381" s="61" t="str">
        <f t="shared" si="23"/>
        <v>강남</v>
      </c>
      <c r="C381" s="61" t="s">
        <v>278</v>
      </c>
      <c r="D381" s="62">
        <v>24</v>
      </c>
      <c r="E381" s="62" t="str">
        <f t="shared" si="24"/>
        <v>영등포구24</v>
      </c>
      <c r="F381" s="62" t="str">
        <f>IFERROR(IF(VLOOKUP($E381,#REF!,2,FALSE)="","",VLOOKUP($E381,#REF!,2,FALSE)),"")</f>
        <v/>
      </c>
      <c r="G381" s="62" t="s">
        <v>5187</v>
      </c>
      <c r="H381" s="62" t="s">
        <v>3231</v>
      </c>
      <c r="I381" s="62">
        <v>10</v>
      </c>
      <c r="J381" s="62">
        <v>45</v>
      </c>
      <c r="K381" s="62" t="s">
        <v>4815</v>
      </c>
      <c r="L381" s="62" t="s">
        <v>4825</v>
      </c>
      <c r="M381" s="62" t="str">
        <f>IFERROR(IF(VLOOKUP($E381,#REF!,17,FALSE)="","","완료"),"")</f>
        <v/>
      </c>
      <c r="N381" s="62"/>
      <c r="O381" s="62"/>
      <c r="P381" s="62">
        <v>0</v>
      </c>
      <c r="Q381" s="62" t="s">
        <v>4367</v>
      </c>
      <c r="R381" s="62"/>
      <c r="S381" s="53" t="s">
        <v>4842</v>
      </c>
      <c r="T381" s="126" t="s">
        <v>4533</v>
      </c>
    </row>
    <row r="382" spans="1:20" s="68" customFormat="1" ht="27" customHeight="1">
      <c r="A382" s="61">
        <v>369</v>
      </c>
      <c r="B382" s="61" t="str">
        <f t="shared" si="23"/>
        <v>강남</v>
      </c>
      <c r="C382" s="62" t="s">
        <v>278</v>
      </c>
      <c r="D382" s="62">
        <v>25</v>
      </c>
      <c r="E382" s="62" t="str">
        <f t="shared" si="24"/>
        <v>영등포구25</v>
      </c>
      <c r="F382" s="62" t="str">
        <f>IFERROR(IF(VLOOKUP($E382,#REF!,2,FALSE)="","",VLOOKUP($E382,#REF!,2,FALSE)),"")</f>
        <v/>
      </c>
      <c r="G382" s="62" t="s">
        <v>2747</v>
      </c>
      <c r="H382" s="62" t="s">
        <v>2623</v>
      </c>
      <c r="I382" s="62">
        <v>10</v>
      </c>
      <c r="J382" s="62">
        <v>45</v>
      </c>
      <c r="K382" s="62" t="s">
        <v>4815</v>
      </c>
      <c r="L382" s="62" t="s">
        <v>4825</v>
      </c>
      <c r="M382" s="62" t="str">
        <f>IFERROR(IF(VLOOKUP($E382,#REF!,17,FALSE)="","","완료"),"")</f>
        <v/>
      </c>
      <c r="N382" s="62"/>
      <c r="O382" s="62"/>
      <c r="P382" s="62">
        <v>0</v>
      </c>
      <c r="Q382" s="62" t="s">
        <v>4367</v>
      </c>
      <c r="R382" s="62"/>
      <c r="S382" s="53" t="s">
        <v>4842</v>
      </c>
      <c r="T382" s="126" t="s">
        <v>4533</v>
      </c>
    </row>
    <row r="383" spans="1:20" s="68" customFormat="1" ht="27" customHeight="1">
      <c r="A383" s="61">
        <v>370</v>
      </c>
      <c r="B383" s="61" t="str">
        <f t="shared" si="23"/>
        <v>강남</v>
      </c>
      <c r="C383" s="62" t="s">
        <v>278</v>
      </c>
      <c r="D383" s="62">
        <v>26</v>
      </c>
      <c r="E383" s="62" t="str">
        <f t="shared" ref="E383:E388" si="25">CONCATENATE(C383,D383)</f>
        <v>영등포구26</v>
      </c>
      <c r="F383" s="62" t="str">
        <f>IFERROR(IF(VLOOKUP($E383,#REF!,2,FALSE)="","",VLOOKUP($E383,#REF!,2,FALSE)),"")</f>
        <v/>
      </c>
      <c r="G383" s="62" t="s">
        <v>2621</v>
      </c>
      <c r="H383" s="62" t="s">
        <v>2173</v>
      </c>
      <c r="I383" s="62">
        <v>9</v>
      </c>
      <c r="J383" s="62">
        <v>45</v>
      </c>
      <c r="K383" s="62" t="s">
        <v>4858</v>
      </c>
      <c r="L383" s="62" t="s">
        <v>4825</v>
      </c>
      <c r="M383" s="62"/>
      <c r="N383" s="62"/>
      <c r="O383" s="62"/>
      <c r="P383" s="62"/>
      <c r="Q383" s="62" t="s">
        <v>4374</v>
      </c>
      <c r="R383" s="62"/>
      <c r="S383" s="129" t="s">
        <v>3703</v>
      </c>
      <c r="T383" s="126" t="s">
        <v>4533</v>
      </c>
    </row>
    <row r="384" spans="1:20" s="68" customFormat="1" ht="27" customHeight="1">
      <c r="A384" s="61">
        <v>371</v>
      </c>
      <c r="B384" s="61" t="str">
        <f t="shared" si="23"/>
        <v>강남</v>
      </c>
      <c r="C384" s="62" t="s">
        <v>278</v>
      </c>
      <c r="D384" s="62">
        <v>27</v>
      </c>
      <c r="E384" s="62" t="str">
        <f t="shared" si="25"/>
        <v>영등포구27</v>
      </c>
      <c r="F384" s="62" t="str">
        <f>IFERROR(IF(VLOOKUP($E384,#REF!,2,FALSE)="","",VLOOKUP($E384,#REF!,2,FALSE)),"")</f>
        <v/>
      </c>
      <c r="G384" s="62" t="s">
        <v>3662</v>
      </c>
      <c r="H384" s="62" t="s">
        <v>3664</v>
      </c>
      <c r="I384" s="62">
        <v>7</v>
      </c>
      <c r="J384" s="62">
        <v>45</v>
      </c>
      <c r="K384" s="62" t="s">
        <v>4858</v>
      </c>
      <c r="L384" s="62" t="s">
        <v>4822</v>
      </c>
      <c r="M384" s="62"/>
      <c r="N384" s="62"/>
      <c r="O384" s="62"/>
      <c r="P384" s="62" t="s">
        <v>4374</v>
      </c>
      <c r="Q384" s="62" t="s">
        <v>3689</v>
      </c>
      <c r="R384" s="62"/>
      <c r="S384" s="129" t="s">
        <v>3703</v>
      </c>
      <c r="T384" s="126" t="s">
        <v>4533</v>
      </c>
    </row>
    <row r="385" spans="1:20" s="68" customFormat="1" ht="27" customHeight="1">
      <c r="A385" s="61">
        <v>372</v>
      </c>
      <c r="B385" s="61" t="str">
        <f t="shared" si="23"/>
        <v>강남</v>
      </c>
      <c r="C385" s="62" t="s">
        <v>278</v>
      </c>
      <c r="D385" s="62">
        <v>28</v>
      </c>
      <c r="E385" s="62" t="str">
        <f t="shared" si="25"/>
        <v>영등포구28</v>
      </c>
      <c r="F385" s="62" t="str">
        <f>IFERROR(IF(VLOOKUP($E385,#REF!,2,FALSE)="","",VLOOKUP($E385,#REF!,2,FALSE)),"")</f>
        <v/>
      </c>
      <c r="G385" s="62" t="s">
        <v>2170</v>
      </c>
      <c r="H385" s="62" t="s">
        <v>2624</v>
      </c>
      <c r="I385" s="62">
        <v>5</v>
      </c>
      <c r="J385" s="62">
        <v>45</v>
      </c>
      <c r="K385" s="62" t="s">
        <v>4858</v>
      </c>
      <c r="L385" s="61" t="str">
        <f>IFERROR(VLOOKUP($E385,'[1]조사서 - 2020년 (하반기) 신규대여소 구축'!$E$36:$L$814,8,FALSE),"")</f>
        <v>가능</v>
      </c>
      <c r="M385" s="62"/>
      <c r="N385" s="62"/>
      <c r="O385" s="62"/>
      <c r="P385" s="62"/>
      <c r="Q385" s="62"/>
      <c r="R385" s="62"/>
      <c r="S385" s="129" t="s">
        <v>3703</v>
      </c>
      <c r="T385" s="126" t="s">
        <v>4533</v>
      </c>
    </row>
    <row r="386" spans="1:20" s="68" customFormat="1" ht="27" customHeight="1">
      <c r="A386" s="61">
        <v>373</v>
      </c>
      <c r="B386" s="61" t="str">
        <f t="shared" si="23"/>
        <v>강남</v>
      </c>
      <c r="C386" s="62" t="s">
        <v>278</v>
      </c>
      <c r="D386" s="62">
        <v>29</v>
      </c>
      <c r="E386" s="62" t="str">
        <f t="shared" si="25"/>
        <v>영등포구29</v>
      </c>
      <c r="F386" s="62" t="str">
        <f>IFERROR(IF(VLOOKUP($E386,#REF!,2,FALSE)="","",VLOOKUP($E386,#REF!,2,FALSE)),"")</f>
        <v/>
      </c>
      <c r="G386" s="62" t="s">
        <v>3665</v>
      </c>
      <c r="H386" s="62" t="s">
        <v>3328</v>
      </c>
      <c r="I386" s="62">
        <v>6</v>
      </c>
      <c r="J386" s="62">
        <v>45</v>
      </c>
      <c r="K386" s="62" t="s">
        <v>4858</v>
      </c>
      <c r="L386" s="62" t="s">
        <v>4822</v>
      </c>
      <c r="M386" s="62"/>
      <c r="N386" s="62"/>
      <c r="O386" s="62"/>
      <c r="P386" s="62" t="s">
        <v>3597</v>
      </c>
      <c r="Q386" s="62" t="s">
        <v>4580</v>
      </c>
      <c r="R386" s="62"/>
      <c r="S386" s="129" t="s">
        <v>3703</v>
      </c>
      <c r="T386" s="126" t="s">
        <v>4533</v>
      </c>
    </row>
    <row r="387" spans="1:20" s="68" customFormat="1" ht="27" customHeight="1">
      <c r="A387" s="61">
        <v>374</v>
      </c>
      <c r="B387" s="61" t="str">
        <f t="shared" si="23"/>
        <v>강남</v>
      </c>
      <c r="C387" s="62" t="s">
        <v>278</v>
      </c>
      <c r="D387" s="62">
        <v>30</v>
      </c>
      <c r="E387" s="62" t="str">
        <f t="shared" si="25"/>
        <v>영등포구30</v>
      </c>
      <c r="F387" s="62" t="str">
        <f>IFERROR(IF(VLOOKUP($E387,#REF!,2,FALSE)="","",VLOOKUP($E387,#REF!,2,FALSE)),"")</f>
        <v/>
      </c>
      <c r="G387" s="62" t="s">
        <v>2620</v>
      </c>
      <c r="H387" s="62" t="s">
        <v>2172</v>
      </c>
      <c r="I387" s="62">
        <v>5</v>
      </c>
      <c r="J387" s="62">
        <v>45</v>
      </c>
      <c r="K387" s="62" t="s">
        <v>4858</v>
      </c>
      <c r="L387" s="62" t="s">
        <v>4825</v>
      </c>
      <c r="M387" s="62"/>
      <c r="N387" s="62"/>
      <c r="O387" s="62"/>
      <c r="P387" s="62">
        <f>IFERROR(VLOOKUP($E321,'[1]조사서 - 2020년 (하반기) 신규대여소 구축'!$E$36:$P$814,12,FALSE),"")</f>
        <v>0</v>
      </c>
      <c r="Q387" s="62" t="s">
        <v>4570</v>
      </c>
      <c r="R387" s="62"/>
      <c r="S387" s="129" t="s">
        <v>3703</v>
      </c>
      <c r="T387" s="126" t="s">
        <v>4533</v>
      </c>
    </row>
    <row r="388" spans="1:20" s="68" customFormat="1" ht="27" customHeight="1">
      <c r="A388" s="61">
        <v>375</v>
      </c>
      <c r="B388" s="61" t="str">
        <f t="shared" si="23"/>
        <v>강남</v>
      </c>
      <c r="C388" s="62" t="s">
        <v>278</v>
      </c>
      <c r="D388" s="62">
        <v>31</v>
      </c>
      <c r="E388" s="62" t="str">
        <f t="shared" si="25"/>
        <v>영등포구31</v>
      </c>
      <c r="F388" s="62" t="str">
        <f>IFERROR(IF(VLOOKUP($E388,#REF!,2,FALSE)="","",VLOOKUP($E388,#REF!,2,FALSE)),"")</f>
        <v/>
      </c>
      <c r="G388" s="62" t="s">
        <v>3314</v>
      </c>
      <c r="H388" s="62" t="s">
        <v>2172</v>
      </c>
      <c r="I388" s="62">
        <v>10</v>
      </c>
      <c r="J388" s="62">
        <v>45</v>
      </c>
      <c r="K388" s="62" t="s">
        <v>4858</v>
      </c>
      <c r="L388" s="62" t="s">
        <v>4825</v>
      </c>
      <c r="M388" s="62"/>
      <c r="N388" s="62"/>
      <c r="O388" s="62"/>
      <c r="P388" s="62">
        <f>IFERROR(VLOOKUP($E322,'[1]조사서 - 2020년 (하반기) 신규대여소 구축'!$E$36:$P$814,12,FALSE),"")</f>
        <v>0</v>
      </c>
      <c r="Q388" s="62" t="s">
        <v>4570</v>
      </c>
      <c r="R388" s="62"/>
      <c r="S388" s="129" t="s">
        <v>3703</v>
      </c>
      <c r="T388" s="126" t="s">
        <v>4533</v>
      </c>
    </row>
    <row r="389" spans="1:20" s="68" customFormat="1" ht="27" customHeight="1">
      <c r="A389" s="61">
        <v>376</v>
      </c>
      <c r="B389" s="61" t="str">
        <f t="shared" si="23"/>
        <v>강남</v>
      </c>
      <c r="C389" s="62" t="s">
        <v>278</v>
      </c>
      <c r="D389" s="62">
        <v>32</v>
      </c>
      <c r="E389" s="62" t="str">
        <f>CONCATENATE(C389,D389)</f>
        <v>영등포구32</v>
      </c>
      <c r="F389" s="62" t="str">
        <f>IFERROR(IF(VLOOKUP($E389,#REF!,2,FALSE)="","",VLOOKUP($E389,#REF!,2,FALSE)),"")</f>
        <v/>
      </c>
      <c r="G389" s="62" t="s">
        <v>3315</v>
      </c>
      <c r="H389" s="62" t="s">
        <v>2172</v>
      </c>
      <c r="I389" s="62">
        <v>10</v>
      </c>
      <c r="J389" s="62">
        <v>45</v>
      </c>
      <c r="K389" s="62" t="s">
        <v>4858</v>
      </c>
      <c r="L389" s="62" t="s">
        <v>4825</v>
      </c>
      <c r="M389" s="62"/>
      <c r="N389" s="62"/>
      <c r="O389" s="62"/>
      <c r="P389" s="62">
        <f>IFERROR(VLOOKUP($E323,'[1]조사서 - 2020년 (하반기) 신규대여소 구축'!$E$36:$P$814,12,FALSE),"")</f>
        <v>0</v>
      </c>
      <c r="Q389" s="62" t="s">
        <v>3416</v>
      </c>
      <c r="R389" s="62"/>
      <c r="S389" s="129" t="s">
        <v>3703</v>
      </c>
      <c r="T389" s="126" t="s">
        <v>4533</v>
      </c>
    </row>
    <row r="390" spans="1:20" s="68" customFormat="1" ht="27" customHeight="1">
      <c r="A390" s="61"/>
      <c r="B390" s="61" t="str">
        <f t="shared" si="23"/>
        <v>강남</v>
      </c>
      <c r="C390" s="62" t="s">
        <v>278</v>
      </c>
      <c r="D390" s="62">
        <v>33</v>
      </c>
      <c r="E390" s="62" t="str">
        <f t="shared" ref="E390:E395" si="26">CONCATENATE(C390,D390)</f>
        <v>영등포구33</v>
      </c>
      <c r="F390" s="62" t="str">
        <f>IFERROR(IF(VLOOKUP($E390,#REF!,2,FALSE)="","",VLOOKUP($E390,#REF!,2,FALSE)),"")</f>
        <v/>
      </c>
      <c r="G390" s="62" t="s">
        <v>3094</v>
      </c>
      <c r="H390" s="164" t="s">
        <v>2890</v>
      </c>
      <c r="I390" s="62">
        <v>12</v>
      </c>
      <c r="J390" s="62">
        <v>45</v>
      </c>
      <c r="K390" s="62" t="s">
        <v>4858</v>
      </c>
      <c r="L390" s="62" t="s">
        <v>4825</v>
      </c>
      <c r="M390" s="62"/>
      <c r="N390" s="62"/>
      <c r="O390" s="62"/>
      <c r="P390" s="62"/>
      <c r="Q390" s="62"/>
      <c r="R390" s="62"/>
      <c r="S390" s="162" t="s">
        <v>4855</v>
      </c>
      <c r="T390" s="163" t="s">
        <v>4619</v>
      </c>
    </row>
    <row r="391" spans="1:20" s="68" customFormat="1" ht="27" customHeight="1">
      <c r="A391" s="61"/>
      <c r="B391" s="61" t="str">
        <f t="shared" si="23"/>
        <v>강남</v>
      </c>
      <c r="C391" s="62" t="s">
        <v>278</v>
      </c>
      <c r="D391" s="62">
        <v>34</v>
      </c>
      <c r="E391" s="62" t="str">
        <f t="shared" si="26"/>
        <v>영등포구34</v>
      </c>
      <c r="F391" s="62" t="str">
        <f>IFERROR(IF(VLOOKUP($E391,#REF!,2,FALSE)="","",VLOOKUP($E391,#REF!,2,FALSE)),"")</f>
        <v/>
      </c>
      <c r="G391" s="62" t="s">
        <v>4651</v>
      </c>
      <c r="H391" s="164" t="s">
        <v>2890</v>
      </c>
      <c r="I391" s="62">
        <v>12</v>
      </c>
      <c r="J391" s="62">
        <v>45</v>
      </c>
      <c r="K391" s="62" t="s">
        <v>4858</v>
      </c>
      <c r="L391" s="62" t="s">
        <v>4825</v>
      </c>
      <c r="M391" s="62"/>
      <c r="N391" s="62"/>
      <c r="O391" s="62"/>
      <c r="P391" s="62"/>
      <c r="Q391" s="62"/>
      <c r="R391" s="62"/>
      <c r="S391" s="129" t="s">
        <v>3700</v>
      </c>
      <c r="T391" s="163" t="s">
        <v>4619</v>
      </c>
    </row>
    <row r="392" spans="1:20" s="68" customFormat="1" ht="27" customHeight="1">
      <c r="A392" s="61"/>
      <c r="B392" s="61" t="str">
        <f t="shared" si="23"/>
        <v>강남</v>
      </c>
      <c r="C392" s="62" t="s">
        <v>278</v>
      </c>
      <c r="D392" s="62">
        <v>35</v>
      </c>
      <c r="E392" s="62" t="str">
        <f t="shared" si="26"/>
        <v>영등포구35</v>
      </c>
      <c r="F392" s="62" t="str">
        <f>IFERROR(IF(VLOOKUP($E392,#REF!,2,FALSE)="","",VLOOKUP($E392,#REF!,2,FALSE)),"")</f>
        <v/>
      </c>
      <c r="G392" s="62" t="s">
        <v>4649</v>
      </c>
      <c r="H392" s="164" t="s">
        <v>2890</v>
      </c>
      <c r="I392" s="62">
        <v>12</v>
      </c>
      <c r="J392" s="62">
        <v>45</v>
      </c>
      <c r="K392" s="62" t="s">
        <v>4858</v>
      </c>
      <c r="L392" s="62" t="s">
        <v>4825</v>
      </c>
      <c r="M392" s="62"/>
      <c r="N392" s="62"/>
      <c r="O392" s="62"/>
      <c r="P392" s="62"/>
      <c r="Q392" s="62"/>
      <c r="R392" s="62"/>
      <c r="S392" s="162" t="s">
        <v>4855</v>
      </c>
      <c r="T392" s="163" t="s">
        <v>4619</v>
      </c>
    </row>
    <row r="393" spans="1:20" s="68" customFormat="1" ht="27" customHeight="1">
      <c r="A393" s="61"/>
      <c r="B393" s="61" t="str">
        <f t="shared" si="23"/>
        <v>강남</v>
      </c>
      <c r="C393" s="62" t="s">
        <v>278</v>
      </c>
      <c r="D393" s="62">
        <v>36</v>
      </c>
      <c r="E393" s="62" t="str">
        <f t="shared" si="26"/>
        <v>영등포구36</v>
      </c>
      <c r="F393" s="62" t="str">
        <f>IFERROR(IF(VLOOKUP($E393,#REF!,2,FALSE)="","",VLOOKUP($E393,#REF!,2,FALSE)),"")</f>
        <v/>
      </c>
      <c r="G393" s="164" t="s">
        <v>2736</v>
      </c>
      <c r="H393" s="164" t="s">
        <v>2890</v>
      </c>
      <c r="I393" s="62">
        <v>8</v>
      </c>
      <c r="J393" s="62">
        <v>45</v>
      </c>
      <c r="K393" s="62" t="s">
        <v>4858</v>
      </c>
      <c r="L393" s="62" t="s">
        <v>4825</v>
      </c>
      <c r="M393" s="62"/>
      <c r="N393" s="62"/>
      <c r="O393" s="62"/>
      <c r="P393" s="62"/>
      <c r="Q393" s="62"/>
      <c r="R393" s="62"/>
      <c r="S393" s="129" t="s">
        <v>3700</v>
      </c>
      <c r="T393" s="163" t="s">
        <v>4619</v>
      </c>
    </row>
    <row r="394" spans="1:20" s="68" customFormat="1" ht="27" customHeight="1">
      <c r="A394" s="61"/>
      <c r="B394" s="61" t="str">
        <f t="shared" si="23"/>
        <v>강남</v>
      </c>
      <c r="C394" s="62" t="s">
        <v>278</v>
      </c>
      <c r="D394" s="62">
        <v>37</v>
      </c>
      <c r="E394" s="62" t="str">
        <f t="shared" si="26"/>
        <v>영등포구37</v>
      </c>
      <c r="F394" s="62" t="str">
        <f>IFERROR(IF(VLOOKUP($E394,#REF!,2,FALSE)="","",VLOOKUP($E394,#REF!,2,FALSE)),"")</f>
        <v/>
      </c>
      <c r="G394" s="164" t="s">
        <v>4</v>
      </c>
      <c r="H394" s="164" t="s">
        <v>2890</v>
      </c>
      <c r="I394" s="62">
        <v>12</v>
      </c>
      <c r="J394" s="62">
        <v>45</v>
      </c>
      <c r="K394" s="62" t="s">
        <v>4858</v>
      </c>
      <c r="L394" s="62" t="s">
        <v>4825</v>
      </c>
      <c r="M394" s="62"/>
      <c r="N394" s="62"/>
      <c r="O394" s="62"/>
      <c r="P394" s="62"/>
      <c r="Q394" s="62"/>
      <c r="R394" s="62"/>
      <c r="S394" s="162" t="s">
        <v>4855</v>
      </c>
      <c r="T394" s="163" t="s">
        <v>4619</v>
      </c>
    </row>
    <row r="395" spans="1:20" s="68" customFormat="1" ht="27" customHeight="1">
      <c r="A395" s="61"/>
      <c r="B395" s="61" t="str">
        <f t="shared" si="23"/>
        <v>강남</v>
      </c>
      <c r="C395" s="62" t="s">
        <v>278</v>
      </c>
      <c r="D395" s="62">
        <v>38</v>
      </c>
      <c r="E395" s="62" t="str">
        <f t="shared" si="26"/>
        <v>영등포구38</v>
      </c>
      <c r="F395" s="62" t="str">
        <f>IFERROR(IF(VLOOKUP($E395,#REF!,2,FALSE)="","",VLOOKUP($E395,#REF!,2,FALSE)),"")</f>
        <v/>
      </c>
      <c r="G395" s="62" t="s">
        <v>4650</v>
      </c>
      <c r="H395" s="164" t="s">
        <v>2890</v>
      </c>
      <c r="I395" s="62">
        <v>7</v>
      </c>
      <c r="J395" s="62">
        <v>45</v>
      </c>
      <c r="K395" s="62" t="s">
        <v>4858</v>
      </c>
      <c r="L395" s="62" t="s">
        <v>4825</v>
      </c>
      <c r="M395" s="62"/>
      <c r="N395" s="62"/>
      <c r="O395" s="62"/>
      <c r="P395" s="62"/>
      <c r="Q395" s="62"/>
      <c r="R395" s="62"/>
      <c r="S395" s="129" t="s">
        <v>3700</v>
      </c>
      <c r="T395" s="163" t="s">
        <v>4619</v>
      </c>
    </row>
    <row r="396" spans="1:20" s="68" customFormat="1" ht="27" customHeight="1">
      <c r="A396" s="61">
        <v>377</v>
      </c>
      <c r="B396" s="61" t="str">
        <f t="shared" si="23"/>
        <v>강남</v>
      </c>
      <c r="C396" s="61" t="s">
        <v>37</v>
      </c>
      <c r="D396" s="62">
        <v>1</v>
      </c>
      <c r="E396" s="62" t="str">
        <f t="shared" si="24"/>
        <v>서초구1</v>
      </c>
      <c r="F396" s="62" t="str">
        <f>IFERROR(IF(VLOOKUP($E396,#REF!,2,FALSE)="","",VLOOKUP($E396,#REF!,2,FALSE)),"")</f>
        <v/>
      </c>
      <c r="G396" s="62" t="s">
        <v>3789</v>
      </c>
      <c r="H396" s="62" t="s">
        <v>5022</v>
      </c>
      <c r="I396" s="62">
        <v>8</v>
      </c>
      <c r="J396" s="62">
        <v>45</v>
      </c>
      <c r="K396" s="62" t="s">
        <v>4792</v>
      </c>
      <c r="L396" s="62" t="s">
        <v>4822</v>
      </c>
      <c r="M396" s="62" t="str">
        <f>IFERROR(IF(VLOOKUP($E396,#REF!,17,FALSE)="","","완료"),"")</f>
        <v/>
      </c>
      <c r="N396" s="62"/>
      <c r="O396" s="62"/>
      <c r="P396" s="62" t="s">
        <v>4374</v>
      </c>
      <c r="Q396" s="62" t="s">
        <v>1739</v>
      </c>
      <c r="R396" s="62"/>
      <c r="S396" s="53" t="s">
        <v>4842</v>
      </c>
      <c r="T396" s="127" t="s">
        <v>4518</v>
      </c>
    </row>
    <row r="397" spans="1:20" s="68" customFormat="1" ht="27" customHeight="1">
      <c r="A397" s="61">
        <v>378</v>
      </c>
      <c r="B397" s="61" t="str">
        <f t="shared" si="23"/>
        <v>강남</v>
      </c>
      <c r="C397" s="61" t="s">
        <v>37</v>
      </c>
      <c r="D397" s="62">
        <v>2</v>
      </c>
      <c r="E397" s="62" t="str">
        <f t="shared" si="24"/>
        <v>서초구2</v>
      </c>
      <c r="F397" s="62" t="str">
        <f>IFERROR(IF(VLOOKUP($E397,#REF!,2,FALSE)="","",VLOOKUP($E397,#REF!,2,FALSE)),"")</f>
        <v/>
      </c>
      <c r="G397" s="62" t="s">
        <v>3796</v>
      </c>
      <c r="H397" s="62" t="s">
        <v>5020</v>
      </c>
      <c r="I397" s="62">
        <v>10</v>
      </c>
      <c r="J397" s="62">
        <v>45</v>
      </c>
      <c r="K397" s="62" t="s">
        <v>4792</v>
      </c>
      <c r="L397" s="62" t="s">
        <v>4822</v>
      </c>
      <c r="M397" s="62" t="str">
        <f>IFERROR(IF(VLOOKUP($E397,#REF!,17,FALSE)="","","완료"),"")</f>
        <v/>
      </c>
      <c r="N397" s="62"/>
      <c r="O397" s="62"/>
      <c r="P397" s="62" t="s">
        <v>4712</v>
      </c>
      <c r="Q397" s="62" t="s">
        <v>4712</v>
      </c>
      <c r="R397" s="62"/>
      <c r="S397" s="53" t="s">
        <v>4842</v>
      </c>
      <c r="T397" s="127" t="s">
        <v>4518</v>
      </c>
    </row>
    <row r="398" spans="1:20" s="68" customFormat="1" ht="27" customHeight="1">
      <c r="A398" s="61">
        <v>379</v>
      </c>
      <c r="B398" s="61" t="str">
        <f t="shared" si="23"/>
        <v>강남</v>
      </c>
      <c r="C398" s="61" t="s">
        <v>37</v>
      </c>
      <c r="D398" s="62">
        <v>3</v>
      </c>
      <c r="E398" s="62" t="str">
        <f t="shared" si="24"/>
        <v>서초구3</v>
      </c>
      <c r="F398" s="62" t="str">
        <f>IFERROR(IF(VLOOKUP($E398,#REF!,2,FALSE)="","",VLOOKUP($E398,#REF!,2,FALSE)),"")</f>
        <v/>
      </c>
      <c r="G398" s="62" t="s">
        <v>3796</v>
      </c>
      <c r="H398" s="62" t="s">
        <v>5020</v>
      </c>
      <c r="I398" s="62">
        <v>10</v>
      </c>
      <c r="J398" s="62">
        <v>45</v>
      </c>
      <c r="K398" s="62" t="s">
        <v>4792</v>
      </c>
      <c r="L398" s="62" t="s">
        <v>4825</v>
      </c>
      <c r="M398" s="62" t="str">
        <f>IFERROR(IF(VLOOKUP($E398,#REF!,17,FALSE)="","","완료"),"")</f>
        <v/>
      </c>
      <c r="N398" s="62"/>
      <c r="O398" s="62"/>
      <c r="P398" s="62">
        <v>0</v>
      </c>
      <c r="Q398" s="62" t="s">
        <v>4367</v>
      </c>
      <c r="R398" s="62"/>
      <c r="S398" s="53" t="s">
        <v>4842</v>
      </c>
      <c r="T398" s="127" t="s">
        <v>4518</v>
      </c>
    </row>
    <row r="399" spans="1:20" s="68" customFormat="1" ht="27" customHeight="1">
      <c r="A399" s="61">
        <v>380</v>
      </c>
      <c r="B399" s="61" t="str">
        <f t="shared" si="23"/>
        <v>강남</v>
      </c>
      <c r="C399" s="61" t="s">
        <v>37</v>
      </c>
      <c r="D399" s="62">
        <v>4</v>
      </c>
      <c r="E399" s="62" t="str">
        <f t="shared" si="24"/>
        <v>서초구4</v>
      </c>
      <c r="F399" s="62" t="str">
        <f>IFERROR(IF(VLOOKUP($E399,#REF!,2,FALSE)="","",VLOOKUP($E399,#REF!,2,FALSE)),"")</f>
        <v/>
      </c>
      <c r="G399" s="62" t="s">
        <v>5018</v>
      </c>
      <c r="H399" s="62" t="s">
        <v>3790</v>
      </c>
      <c r="I399" s="62">
        <v>10</v>
      </c>
      <c r="J399" s="62">
        <v>45</v>
      </c>
      <c r="K399" s="62" t="s">
        <v>4806</v>
      </c>
      <c r="L399" s="62" t="s">
        <v>4822</v>
      </c>
      <c r="M399" s="62" t="str">
        <f>IFERROR(IF(VLOOKUP($E399,#REF!,17,FALSE)="","","완료"),"")</f>
        <v/>
      </c>
      <c r="N399" s="62"/>
      <c r="O399" s="62"/>
      <c r="P399" s="62" t="s">
        <v>3391</v>
      </c>
      <c r="Q399" s="62" t="s">
        <v>3391</v>
      </c>
      <c r="R399" s="62"/>
      <c r="S399" s="53" t="s">
        <v>4842</v>
      </c>
      <c r="T399" s="127" t="s">
        <v>4518</v>
      </c>
    </row>
    <row r="400" spans="1:20" s="70" customFormat="1" ht="27" customHeight="1">
      <c r="A400" s="61">
        <v>381</v>
      </c>
      <c r="B400" s="61" t="str">
        <f t="shared" si="23"/>
        <v>강남</v>
      </c>
      <c r="C400" s="61" t="s">
        <v>37</v>
      </c>
      <c r="D400" s="62">
        <v>5</v>
      </c>
      <c r="E400" s="62" t="str">
        <f t="shared" si="24"/>
        <v>서초구5</v>
      </c>
      <c r="F400" s="62" t="str">
        <f>IFERROR(IF(VLOOKUP($E400,#REF!,2,FALSE)="","",VLOOKUP($E400,#REF!,2,FALSE)),"")</f>
        <v/>
      </c>
      <c r="G400" s="62" t="s">
        <v>5017</v>
      </c>
      <c r="H400" s="62" t="s">
        <v>3794</v>
      </c>
      <c r="I400" s="62">
        <v>10</v>
      </c>
      <c r="J400" s="62">
        <v>45</v>
      </c>
      <c r="K400" s="62" t="s">
        <v>4797</v>
      </c>
      <c r="L400" s="62" t="s">
        <v>4822</v>
      </c>
      <c r="M400" s="62" t="str">
        <f>IFERROR(IF(VLOOKUP($E400,#REF!,17,FALSE)="","","완료"),"")</f>
        <v/>
      </c>
      <c r="N400" s="62"/>
      <c r="O400" s="62"/>
      <c r="P400" s="62" t="s">
        <v>1740</v>
      </c>
      <c r="Q400" s="62" t="s">
        <v>1740</v>
      </c>
      <c r="R400" s="62"/>
      <c r="S400" s="53" t="s">
        <v>4842</v>
      </c>
      <c r="T400" s="127" t="s">
        <v>4518</v>
      </c>
    </row>
    <row r="401" spans="1:20" s="70" customFormat="1" ht="27" customHeight="1">
      <c r="A401" s="61">
        <v>382</v>
      </c>
      <c r="B401" s="61" t="str">
        <f t="shared" si="23"/>
        <v>강남</v>
      </c>
      <c r="C401" s="61" t="s">
        <v>37</v>
      </c>
      <c r="D401" s="62">
        <v>6</v>
      </c>
      <c r="E401" s="62" t="str">
        <f t="shared" si="24"/>
        <v>서초구6</v>
      </c>
      <c r="F401" s="62" t="str">
        <f>IFERROR(IF(VLOOKUP($E401,#REF!,2,FALSE)="","",VLOOKUP($E401,#REF!,2,FALSE)),"")</f>
        <v/>
      </c>
      <c r="G401" s="62" t="s">
        <v>3162</v>
      </c>
      <c r="H401" s="62" t="s">
        <v>3795</v>
      </c>
      <c r="I401" s="62">
        <v>5</v>
      </c>
      <c r="J401" s="62">
        <v>90</v>
      </c>
      <c r="K401" s="62" t="s">
        <v>4811</v>
      </c>
      <c r="L401" s="62" t="s">
        <v>4822</v>
      </c>
      <c r="M401" s="62" t="str">
        <f>IFERROR(IF(VLOOKUP($E401,#REF!,17,FALSE)="","","완료"),"")</f>
        <v/>
      </c>
      <c r="N401" s="62"/>
      <c r="O401" s="62"/>
      <c r="P401" s="62" t="s">
        <v>3689</v>
      </c>
      <c r="Q401" s="62" t="s">
        <v>3689</v>
      </c>
      <c r="R401" s="62"/>
      <c r="S401" s="53" t="s">
        <v>4842</v>
      </c>
      <c r="T401" s="127" t="s">
        <v>4518</v>
      </c>
    </row>
    <row r="402" spans="1:20" s="68" customFormat="1" ht="27" customHeight="1">
      <c r="A402" s="61">
        <v>383</v>
      </c>
      <c r="B402" s="61" t="str">
        <f t="shared" si="23"/>
        <v>강남</v>
      </c>
      <c r="C402" s="61" t="s">
        <v>37</v>
      </c>
      <c r="D402" s="62">
        <v>7</v>
      </c>
      <c r="E402" s="62" t="str">
        <f t="shared" si="24"/>
        <v>서초구7</v>
      </c>
      <c r="F402" s="62" t="str">
        <f>IFERROR(IF(VLOOKUP($E402,#REF!,2,FALSE)="","",VLOOKUP($E402,#REF!,2,FALSE)),"")</f>
        <v/>
      </c>
      <c r="G402" s="62" t="s">
        <v>3163</v>
      </c>
      <c r="H402" s="62" t="s">
        <v>3165</v>
      </c>
      <c r="I402" s="62">
        <v>10</v>
      </c>
      <c r="J402" s="62">
        <v>90</v>
      </c>
      <c r="K402" s="62" t="s">
        <v>4818</v>
      </c>
      <c r="L402" s="62" t="s">
        <v>4822</v>
      </c>
      <c r="M402" s="62" t="str">
        <f>IFERROR(IF(VLOOKUP($E402,#REF!,17,FALSE)="","","완료"),"")</f>
        <v/>
      </c>
      <c r="N402" s="62"/>
      <c r="O402" s="62"/>
      <c r="P402" s="62" t="s">
        <v>1761</v>
      </c>
      <c r="Q402" s="62"/>
      <c r="R402" s="62"/>
      <c r="S402" s="88" t="s">
        <v>3696</v>
      </c>
      <c r="T402" s="127" t="s">
        <v>4518</v>
      </c>
    </row>
    <row r="403" spans="1:20" s="68" customFormat="1" ht="27" customHeight="1">
      <c r="A403" s="61">
        <v>384</v>
      </c>
      <c r="B403" s="61" t="str">
        <f t="shared" si="23"/>
        <v>강남</v>
      </c>
      <c r="C403" s="61" t="s">
        <v>37</v>
      </c>
      <c r="D403" s="62">
        <v>8</v>
      </c>
      <c r="E403" s="62" t="str">
        <f t="shared" si="24"/>
        <v>서초구8</v>
      </c>
      <c r="F403" s="62" t="str">
        <f>IFERROR(IF(VLOOKUP($E403,#REF!,2,FALSE)="","",VLOOKUP($E403,#REF!,2,FALSE)),"")</f>
        <v/>
      </c>
      <c r="G403" s="62" t="s">
        <v>2816</v>
      </c>
      <c r="H403" s="62" t="s">
        <v>2228</v>
      </c>
      <c r="I403" s="62">
        <v>10</v>
      </c>
      <c r="J403" s="62">
        <v>45</v>
      </c>
      <c r="K403" s="62" t="s">
        <v>4819</v>
      </c>
      <c r="L403" s="62" t="s">
        <v>4825</v>
      </c>
      <c r="M403" s="62" t="str">
        <f>IFERROR(IF(VLOOKUP($E403,#REF!,17,FALSE)="","","완료"),"")</f>
        <v/>
      </c>
      <c r="N403" s="62"/>
      <c r="O403" s="62"/>
      <c r="P403" s="62" t="s">
        <v>3266</v>
      </c>
      <c r="Q403" s="62" t="s">
        <v>3266</v>
      </c>
      <c r="R403" s="62"/>
      <c r="S403" s="53" t="s">
        <v>4842</v>
      </c>
      <c r="T403" s="127" t="s">
        <v>4518</v>
      </c>
    </row>
    <row r="404" spans="1:20" s="70" customFormat="1" ht="27" customHeight="1">
      <c r="A404" s="61">
        <v>385</v>
      </c>
      <c r="B404" s="61" t="str">
        <f t="shared" si="23"/>
        <v>강남</v>
      </c>
      <c r="C404" s="61" t="s">
        <v>37</v>
      </c>
      <c r="D404" s="62">
        <v>9</v>
      </c>
      <c r="E404" s="62" t="str">
        <f t="shared" si="24"/>
        <v>서초구9</v>
      </c>
      <c r="F404" s="62" t="str">
        <f>IFERROR(IF(VLOOKUP($E404,#REF!,2,FALSE)="","",VLOOKUP($E404,#REF!,2,FALSE)),"")</f>
        <v/>
      </c>
      <c r="G404" s="62" t="s">
        <v>2691</v>
      </c>
      <c r="H404" s="62" t="s">
        <v>2500</v>
      </c>
      <c r="I404" s="62">
        <v>10</v>
      </c>
      <c r="J404" s="62">
        <v>45</v>
      </c>
      <c r="K404" s="62" t="s">
        <v>4811</v>
      </c>
      <c r="L404" s="62" t="s">
        <v>4825</v>
      </c>
      <c r="M404" s="62" t="str">
        <f>IFERROR(IF(VLOOKUP($E404,#REF!,17,FALSE)="","","완료"),"")</f>
        <v/>
      </c>
      <c r="N404" s="62"/>
      <c r="O404" s="62"/>
      <c r="P404" s="62">
        <v>0</v>
      </c>
      <c r="Q404" s="62" t="s">
        <v>4367</v>
      </c>
      <c r="R404" s="62"/>
      <c r="S404" s="53" t="s">
        <v>4842</v>
      </c>
      <c r="T404" s="127" t="s">
        <v>4518</v>
      </c>
    </row>
    <row r="405" spans="1:20" s="68" customFormat="1" ht="27" customHeight="1">
      <c r="A405" s="61">
        <v>386</v>
      </c>
      <c r="B405" s="61" t="str">
        <f t="shared" si="23"/>
        <v>강남</v>
      </c>
      <c r="C405" s="61" t="s">
        <v>37</v>
      </c>
      <c r="D405" s="62">
        <v>10</v>
      </c>
      <c r="E405" s="62" t="str">
        <f t="shared" si="24"/>
        <v>서초구10</v>
      </c>
      <c r="F405" s="62" t="str">
        <f>IFERROR(IF(VLOOKUP($E405,#REF!,2,FALSE)="","",VLOOKUP($E405,#REF!,2,FALSE)),"")</f>
        <v/>
      </c>
      <c r="G405" s="62" t="s">
        <v>5026</v>
      </c>
      <c r="H405" s="62" t="s">
        <v>5031</v>
      </c>
      <c r="I405" s="62">
        <v>10</v>
      </c>
      <c r="J405" s="62">
        <v>45</v>
      </c>
      <c r="K405" s="62" t="s">
        <v>4811</v>
      </c>
      <c r="L405" s="62" t="s">
        <v>4822</v>
      </c>
      <c r="M405" s="62" t="str">
        <f>IFERROR(IF(VLOOKUP($E405,#REF!,17,FALSE)="","","완료"),"")</f>
        <v/>
      </c>
      <c r="N405" s="62"/>
      <c r="O405" s="62"/>
      <c r="P405" s="62" t="s">
        <v>4374</v>
      </c>
      <c r="Q405" s="62" t="s">
        <v>4351</v>
      </c>
      <c r="R405" s="62"/>
      <c r="S405" s="53" t="s">
        <v>4842</v>
      </c>
      <c r="T405" s="127" t="s">
        <v>4518</v>
      </c>
    </row>
    <row r="406" spans="1:20" s="68" customFormat="1" ht="27" customHeight="1">
      <c r="A406" s="61">
        <v>387</v>
      </c>
      <c r="B406" s="61" t="str">
        <f t="shared" si="23"/>
        <v>강남</v>
      </c>
      <c r="C406" s="61" t="s">
        <v>37</v>
      </c>
      <c r="D406" s="62">
        <v>11</v>
      </c>
      <c r="E406" s="62" t="str">
        <f t="shared" si="24"/>
        <v>서초구11</v>
      </c>
      <c r="F406" s="62" t="str">
        <f>IFERROR(IF(VLOOKUP($E406,#REF!,2,FALSE)="","",VLOOKUP($E406,#REF!,2,FALSE)),"")</f>
        <v/>
      </c>
      <c r="G406" s="62" t="s">
        <v>5025</v>
      </c>
      <c r="H406" s="62" t="s">
        <v>3561</v>
      </c>
      <c r="I406" s="62">
        <v>10</v>
      </c>
      <c r="J406" s="62">
        <v>90</v>
      </c>
      <c r="K406" s="62" t="s">
        <v>4811</v>
      </c>
      <c r="L406" s="62" t="s">
        <v>4349</v>
      </c>
      <c r="M406" s="62" t="str">
        <f>IFERROR(IF(VLOOKUP($E406,#REF!,17,FALSE)="","","완료"),"")</f>
        <v/>
      </c>
      <c r="N406" s="62"/>
      <c r="O406" s="62"/>
      <c r="P406" s="62" t="s">
        <v>3566</v>
      </c>
      <c r="Q406" s="62" t="s">
        <v>3566</v>
      </c>
      <c r="R406" s="62"/>
      <c r="S406" s="53" t="s">
        <v>4842</v>
      </c>
      <c r="T406" s="127" t="s">
        <v>4518</v>
      </c>
    </row>
    <row r="407" spans="1:20" s="68" customFormat="1" ht="27" customHeight="1">
      <c r="A407" s="61">
        <v>388</v>
      </c>
      <c r="B407" s="61" t="str">
        <f t="shared" si="23"/>
        <v>강남</v>
      </c>
      <c r="C407" s="61" t="s">
        <v>37</v>
      </c>
      <c r="D407" s="62">
        <v>12</v>
      </c>
      <c r="E407" s="62" t="str">
        <f t="shared" si="24"/>
        <v>서초구12</v>
      </c>
      <c r="F407" s="62" t="str">
        <f>IFERROR(IF(VLOOKUP($E407,#REF!,2,FALSE)="","",VLOOKUP($E407,#REF!,2,FALSE)),"")</f>
        <v/>
      </c>
      <c r="G407" s="62" t="s">
        <v>2668</v>
      </c>
      <c r="H407" s="62" t="s">
        <v>2501</v>
      </c>
      <c r="I407" s="62">
        <v>10</v>
      </c>
      <c r="J407" s="62">
        <v>45</v>
      </c>
      <c r="K407" s="62" t="s">
        <v>4811</v>
      </c>
      <c r="L407" s="62" t="s">
        <v>4825</v>
      </c>
      <c r="M407" s="62" t="str">
        <f>IFERROR(IF(VLOOKUP($E407,#REF!,17,FALSE)="","","완료"),"")</f>
        <v/>
      </c>
      <c r="N407" s="62"/>
      <c r="O407" s="62"/>
      <c r="P407" s="62">
        <v>0</v>
      </c>
      <c r="Q407" s="62" t="s">
        <v>4367</v>
      </c>
      <c r="R407" s="62"/>
      <c r="S407" s="53" t="s">
        <v>4842</v>
      </c>
      <c r="T407" s="127" t="s">
        <v>4518</v>
      </c>
    </row>
    <row r="408" spans="1:20" s="68" customFormat="1" ht="27" customHeight="1">
      <c r="A408" s="61">
        <v>389</v>
      </c>
      <c r="B408" s="61" t="str">
        <f t="shared" si="23"/>
        <v>강남</v>
      </c>
      <c r="C408" s="61" t="s">
        <v>37</v>
      </c>
      <c r="D408" s="62">
        <v>13</v>
      </c>
      <c r="E408" s="62" t="str">
        <f t="shared" si="24"/>
        <v>서초구13</v>
      </c>
      <c r="F408" s="62" t="str">
        <f>IFERROR(IF(VLOOKUP($E408,#REF!,2,FALSE)="","",VLOOKUP($E408,#REF!,2,FALSE)),"")</f>
        <v/>
      </c>
      <c r="G408" s="62" t="s">
        <v>2669</v>
      </c>
      <c r="H408" s="62" t="s">
        <v>2684</v>
      </c>
      <c r="I408" s="62">
        <v>10</v>
      </c>
      <c r="J408" s="62">
        <v>90</v>
      </c>
      <c r="K408" s="62" t="s">
        <v>4811</v>
      </c>
      <c r="L408" s="62" t="s">
        <v>4825</v>
      </c>
      <c r="M408" s="62" t="str">
        <f>IFERROR(IF(VLOOKUP($E408,#REF!,17,FALSE)="","","완료"),"")</f>
        <v/>
      </c>
      <c r="N408" s="62"/>
      <c r="O408" s="62"/>
      <c r="P408" s="62">
        <v>0</v>
      </c>
      <c r="Q408" s="62" t="s">
        <v>4367</v>
      </c>
      <c r="R408" s="62"/>
      <c r="S408" s="53" t="s">
        <v>4842</v>
      </c>
      <c r="T408" s="127" t="s">
        <v>4518</v>
      </c>
    </row>
    <row r="409" spans="1:20" s="68" customFormat="1" ht="27" customHeight="1">
      <c r="A409" s="61">
        <v>390</v>
      </c>
      <c r="B409" s="61" t="str">
        <f t="shared" si="23"/>
        <v>강남</v>
      </c>
      <c r="C409" s="61" t="s">
        <v>37</v>
      </c>
      <c r="D409" s="62">
        <v>14</v>
      </c>
      <c r="E409" s="62" t="str">
        <f t="shared" si="24"/>
        <v>서초구14</v>
      </c>
      <c r="F409" s="62" t="str">
        <f>IFERROR(IF(VLOOKUP($E409,#REF!,2,FALSE)="","",VLOOKUP($E409,#REF!,2,FALSE)),"")</f>
        <v/>
      </c>
      <c r="G409" s="62" t="s">
        <v>2581</v>
      </c>
      <c r="H409" s="62" t="s">
        <v>2503</v>
      </c>
      <c r="I409" s="62">
        <v>10</v>
      </c>
      <c r="J409" s="62">
        <v>90</v>
      </c>
      <c r="K409" s="62" t="s">
        <v>4811</v>
      </c>
      <c r="L409" s="62" t="s">
        <v>4825</v>
      </c>
      <c r="M409" s="62" t="str">
        <f>IFERROR(IF(VLOOKUP($E409,#REF!,17,FALSE)="","","완료"),"")</f>
        <v/>
      </c>
      <c r="N409" s="62"/>
      <c r="O409" s="62"/>
      <c r="P409" s="62">
        <v>0</v>
      </c>
      <c r="Q409" s="62" t="s">
        <v>4367</v>
      </c>
      <c r="R409" s="62"/>
      <c r="S409" s="53" t="s">
        <v>4842</v>
      </c>
      <c r="T409" s="127" t="s">
        <v>4518</v>
      </c>
    </row>
    <row r="410" spans="1:20" s="68" customFormat="1" ht="27" customHeight="1">
      <c r="A410" s="61">
        <v>391</v>
      </c>
      <c r="B410" s="61" t="str">
        <f t="shared" si="23"/>
        <v>강남</v>
      </c>
      <c r="C410" s="61" t="s">
        <v>37</v>
      </c>
      <c r="D410" s="62">
        <v>15</v>
      </c>
      <c r="E410" s="62" t="str">
        <f t="shared" si="24"/>
        <v>서초구15</v>
      </c>
      <c r="F410" s="62" t="str">
        <f>IFERROR(IF(VLOOKUP($E410,#REF!,2,FALSE)="","",VLOOKUP($E410,#REF!,2,FALSE)),"")</f>
        <v/>
      </c>
      <c r="G410" s="62" t="s">
        <v>5027</v>
      </c>
      <c r="H410" s="62" t="s">
        <v>3797</v>
      </c>
      <c r="I410" s="62">
        <v>5</v>
      </c>
      <c r="J410" s="62">
        <v>45</v>
      </c>
      <c r="K410" s="62" t="s">
        <v>4811</v>
      </c>
      <c r="L410" s="62" t="s">
        <v>4822</v>
      </c>
      <c r="M410" s="62" t="str">
        <f>IFERROR(IF(VLOOKUP($E410,#REF!,17,FALSE)="","","완료"),"")</f>
        <v/>
      </c>
      <c r="N410" s="62"/>
      <c r="O410" s="62"/>
      <c r="P410" s="62" t="s">
        <v>4374</v>
      </c>
      <c r="Q410" s="62" t="s">
        <v>3298</v>
      </c>
      <c r="R410" s="62"/>
      <c r="S410" s="53" t="s">
        <v>4842</v>
      </c>
      <c r="T410" s="127" t="s">
        <v>4518</v>
      </c>
    </row>
    <row r="411" spans="1:20" s="68" customFormat="1" ht="27" customHeight="1">
      <c r="A411" s="61">
        <v>392</v>
      </c>
      <c r="B411" s="61" t="str">
        <f t="shared" si="23"/>
        <v>강남</v>
      </c>
      <c r="C411" s="61" t="s">
        <v>37</v>
      </c>
      <c r="D411" s="62">
        <v>16</v>
      </c>
      <c r="E411" s="62" t="str">
        <f t="shared" si="24"/>
        <v>서초구16</v>
      </c>
      <c r="F411" s="62" t="str">
        <f>IFERROR(IF(VLOOKUP($E411,#REF!,2,FALSE)="","",VLOOKUP($E411,#REF!,2,FALSE)),"")</f>
        <v/>
      </c>
      <c r="G411" s="71" t="s">
        <v>4733</v>
      </c>
      <c r="H411" s="71" t="s">
        <v>3809</v>
      </c>
      <c r="I411" s="71">
        <v>10</v>
      </c>
      <c r="J411" s="71">
        <v>90</v>
      </c>
      <c r="K411" s="71" t="s">
        <v>4811</v>
      </c>
      <c r="L411" s="71" t="s">
        <v>4825</v>
      </c>
      <c r="M411" s="62" t="str">
        <f>IFERROR(IF(VLOOKUP($E411,#REF!,17,FALSE)="","","완료"),"")</f>
        <v/>
      </c>
      <c r="N411" s="71"/>
      <c r="O411" s="71"/>
      <c r="P411" s="71">
        <v>0</v>
      </c>
      <c r="Q411" s="71" t="s">
        <v>4367</v>
      </c>
      <c r="R411" s="71"/>
      <c r="S411" s="53" t="s">
        <v>4842</v>
      </c>
      <c r="T411" s="127" t="s">
        <v>4518</v>
      </c>
    </row>
    <row r="412" spans="1:20" s="68" customFormat="1" ht="27" customHeight="1">
      <c r="A412" s="61">
        <v>393</v>
      </c>
      <c r="B412" s="61" t="str">
        <f t="shared" si="23"/>
        <v>강남</v>
      </c>
      <c r="C412" s="61" t="s">
        <v>37</v>
      </c>
      <c r="D412" s="62">
        <v>17</v>
      </c>
      <c r="E412" s="62" t="str">
        <f t="shared" si="24"/>
        <v>서초구17</v>
      </c>
      <c r="F412" s="62" t="str">
        <f>IFERROR(IF(VLOOKUP($E412,#REF!,2,FALSE)="","",VLOOKUP($E412,#REF!,2,FALSE)),"")</f>
        <v/>
      </c>
      <c r="G412" s="71" t="s">
        <v>3138</v>
      </c>
      <c r="H412" s="71" t="s">
        <v>3811</v>
      </c>
      <c r="I412" s="71">
        <v>10</v>
      </c>
      <c r="J412" s="71">
        <v>90</v>
      </c>
      <c r="K412" s="71" t="s">
        <v>4811</v>
      </c>
      <c r="L412" s="71" t="s">
        <v>4349</v>
      </c>
      <c r="M412" s="62" t="str">
        <f>IFERROR(IF(VLOOKUP($E412,#REF!,17,FALSE)="","","완료"),"")</f>
        <v/>
      </c>
      <c r="N412" s="71"/>
      <c r="O412" s="71"/>
      <c r="P412" s="71" t="s">
        <v>3274</v>
      </c>
      <c r="Q412" s="71" t="s">
        <v>3274</v>
      </c>
      <c r="R412" s="71"/>
      <c r="S412" s="53" t="s">
        <v>4842</v>
      </c>
      <c r="T412" s="127" t="s">
        <v>4518</v>
      </c>
    </row>
    <row r="413" spans="1:20" s="70" customFormat="1" ht="27" customHeight="1">
      <c r="A413" s="61">
        <v>394</v>
      </c>
      <c r="B413" s="61" t="str">
        <f t="shared" si="23"/>
        <v>강남</v>
      </c>
      <c r="C413" s="61" t="s">
        <v>37</v>
      </c>
      <c r="D413" s="62">
        <v>18</v>
      </c>
      <c r="E413" s="62" t="str">
        <f t="shared" si="24"/>
        <v>서초구18</v>
      </c>
      <c r="F413" s="62" t="str">
        <f>IFERROR(IF(VLOOKUP($E413,#REF!,2,FALSE)="","",VLOOKUP($E413,#REF!,2,FALSE)),"")</f>
        <v/>
      </c>
      <c r="G413" s="62" t="s">
        <v>2502</v>
      </c>
      <c r="H413" s="62" t="s">
        <v>2685</v>
      </c>
      <c r="I413" s="62">
        <v>10</v>
      </c>
      <c r="J413" s="62">
        <v>45</v>
      </c>
      <c r="K413" s="62" t="s">
        <v>4811</v>
      </c>
      <c r="L413" s="62" t="s">
        <v>4825</v>
      </c>
      <c r="M413" s="62" t="str">
        <f>IFERROR(IF(VLOOKUP($E413,#REF!,17,FALSE)="","","완료"),"")</f>
        <v/>
      </c>
      <c r="N413" s="62"/>
      <c r="O413" s="62"/>
      <c r="P413" s="62">
        <v>0</v>
      </c>
      <c r="Q413" s="62" t="s">
        <v>4367</v>
      </c>
      <c r="R413" s="62"/>
      <c r="S413" s="53" t="s">
        <v>4842</v>
      </c>
      <c r="T413" s="127" t="s">
        <v>4518</v>
      </c>
    </row>
    <row r="414" spans="1:20" s="68" customFormat="1" ht="27" customHeight="1">
      <c r="A414" s="61">
        <v>395</v>
      </c>
      <c r="B414" s="61" t="str">
        <f t="shared" si="23"/>
        <v>강남</v>
      </c>
      <c r="C414" s="61" t="s">
        <v>37</v>
      </c>
      <c r="D414" s="62">
        <v>19</v>
      </c>
      <c r="E414" s="62" t="str">
        <f t="shared" si="24"/>
        <v>서초구19</v>
      </c>
      <c r="F414" s="62" t="str">
        <f>IFERROR(IF(VLOOKUP($E414,#REF!,2,FALSE)="","",VLOOKUP($E414,#REF!,2,FALSE)),"")</f>
        <v/>
      </c>
      <c r="G414" s="62" t="s">
        <v>5029</v>
      </c>
      <c r="H414" s="62" t="s">
        <v>2369</v>
      </c>
      <c r="I414" s="62">
        <v>10</v>
      </c>
      <c r="J414" s="62">
        <v>90</v>
      </c>
      <c r="K414" s="62" t="s">
        <v>4811</v>
      </c>
      <c r="L414" s="62" t="s">
        <v>4825</v>
      </c>
      <c r="M414" s="62" t="str">
        <f>IFERROR(IF(VLOOKUP($E414,#REF!,17,FALSE)="","","완료"),"")</f>
        <v/>
      </c>
      <c r="N414" s="62"/>
      <c r="O414" s="62"/>
      <c r="P414" s="62">
        <v>0</v>
      </c>
      <c r="Q414" s="62" t="s">
        <v>4367</v>
      </c>
      <c r="R414" s="62"/>
      <c r="S414" s="53" t="s">
        <v>4842</v>
      </c>
      <c r="T414" s="127" t="s">
        <v>4518</v>
      </c>
    </row>
    <row r="415" spans="1:20" s="70" customFormat="1" ht="27" customHeight="1">
      <c r="A415" s="61">
        <v>396</v>
      </c>
      <c r="B415" s="61" t="str">
        <f t="shared" si="23"/>
        <v>강남</v>
      </c>
      <c r="C415" s="61" t="s">
        <v>37</v>
      </c>
      <c r="D415" s="62">
        <v>20</v>
      </c>
      <c r="E415" s="62" t="str">
        <f t="shared" si="24"/>
        <v>서초구20</v>
      </c>
      <c r="F415" s="62" t="str">
        <f>IFERROR(IF(VLOOKUP($E415,#REF!,2,FALSE)="","",VLOOKUP($E415,#REF!,2,FALSE)),"")</f>
        <v/>
      </c>
      <c r="G415" s="62" t="s">
        <v>5024</v>
      </c>
      <c r="H415" s="62" t="s">
        <v>3810</v>
      </c>
      <c r="I415" s="62">
        <v>10</v>
      </c>
      <c r="J415" s="62">
        <v>90</v>
      </c>
      <c r="K415" s="62" t="s">
        <v>4811</v>
      </c>
      <c r="L415" s="62" t="s">
        <v>4825</v>
      </c>
      <c r="M415" s="62" t="str">
        <f>IFERROR(IF(VLOOKUP($E415,#REF!,17,FALSE)="","","완료"),"")</f>
        <v/>
      </c>
      <c r="N415" s="62"/>
      <c r="O415" s="62"/>
      <c r="P415" s="62">
        <v>0</v>
      </c>
      <c r="Q415" s="62" t="s">
        <v>4367</v>
      </c>
      <c r="R415" s="62"/>
      <c r="S415" s="53" t="s">
        <v>4842</v>
      </c>
      <c r="T415" s="127" t="s">
        <v>4518</v>
      </c>
    </row>
    <row r="416" spans="1:20" s="68" customFormat="1" ht="27" customHeight="1">
      <c r="A416" s="61">
        <v>397</v>
      </c>
      <c r="B416" s="61" t="str">
        <f t="shared" si="23"/>
        <v>강남</v>
      </c>
      <c r="C416" s="80" t="s">
        <v>37</v>
      </c>
      <c r="D416" s="81">
        <v>21</v>
      </c>
      <c r="E416" s="81" t="str">
        <f t="shared" si="24"/>
        <v>서초구21</v>
      </c>
      <c r="F416" s="62" t="str">
        <f>IFERROR(IF(VLOOKUP($E416,#REF!,2,FALSE)="","",VLOOKUP($E416,#REF!,2,FALSE)),"")</f>
        <v/>
      </c>
      <c r="G416" s="81" t="s">
        <v>2014</v>
      </c>
      <c r="H416" s="81" t="s">
        <v>3818</v>
      </c>
      <c r="I416" s="81">
        <v>10</v>
      </c>
      <c r="J416" s="81">
        <v>90</v>
      </c>
      <c r="K416" s="81" t="s">
        <v>4811</v>
      </c>
      <c r="L416" s="81" t="s">
        <v>4794</v>
      </c>
      <c r="M416" s="62" t="str">
        <f>IFERROR(IF(VLOOKUP($E416,#REF!,17,FALSE)="","","완료"),"")</f>
        <v/>
      </c>
      <c r="N416" s="81"/>
      <c r="O416" s="81"/>
      <c r="P416" s="81" t="s">
        <v>3739</v>
      </c>
      <c r="Q416" s="81" t="s">
        <v>3573</v>
      </c>
      <c r="R416" s="81"/>
      <c r="S416" s="53" t="s">
        <v>4842</v>
      </c>
      <c r="T416" s="127" t="s">
        <v>4518</v>
      </c>
    </row>
    <row r="417" spans="1:20" s="68" customFormat="1" ht="27" customHeight="1">
      <c r="A417" s="61">
        <v>398</v>
      </c>
      <c r="B417" s="61" t="str">
        <f t="shared" si="23"/>
        <v>강남</v>
      </c>
      <c r="C417" s="61" t="s">
        <v>37</v>
      </c>
      <c r="D417" s="62">
        <v>22</v>
      </c>
      <c r="E417" s="62" t="str">
        <f t="shared" si="24"/>
        <v>서초구22</v>
      </c>
      <c r="F417" s="62" t="str">
        <f>IFERROR(IF(VLOOKUP($E417,#REF!,2,FALSE)="","",VLOOKUP($E417,#REF!,2,FALSE)),"")</f>
        <v/>
      </c>
      <c r="G417" s="71" t="s">
        <v>4662</v>
      </c>
      <c r="H417" s="71" t="s">
        <v>2692</v>
      </c>
      <c r="I417" s="71">
        <v>10</v>
      </c>
      <c r="J417" s="71">
        <v>45</v>
      </c>
      <c r="K417" s="71" t="s">
        <v>4811</v>
      </c>
      <c r="L417" s="71" t="s">
        <v>4825</v>
      </c>
      <c r="M417" s="62" t="str">
        <f>IFERROR(IF(VLOOKUP($E417,#REF!,17,FALSE)="","","완료"),"")</f>
        <v/>
      </c>
      <c r="N417" s="71"/>
      <c r="O417" s="71"/>
      <c r="P417" s="71">
        <v>0</v>
      </c>
      <c r="Q417" s="71" t="s">
        <v>4367</v>
      </c>
      <c r="R417" s="71"/>
      <c r="S417" s="53" t="s">
        <v>4842</v>
      </c>
      <c r="T417" s="127" t="s">
        <v>4518</v>
      </c>
    </row>
    <row r="418" spans="1:20" s="68" customFormat="1" ht="27" customHeight="1">
      <c r="A418" s="61">
        <v>399</v>
      </c>
      <c r="B418" s="61" t="str">
        <f t="shared" si="23"/>
        <v>강남</v>
      </c>
      <c r="C418" s="61" t="s">
        <v>37</v>
      </c>
      <c r="D418" s="62">
        <v>23</v>
      </c>
      <c r="E418" s="62" t="str">
        <f t="shared" si="24"/>
        <v>서초구23</v>
      </c>
      <c r="F418" s="62" t="str">
        <f>IFERROR(IF(VLOOKUP($E418,#REF!,2,FALSE)="","",VLOOKUP($E418,#REF!,2,FALSE)),"")</f>
        <v/>
      </c>
      <c r="G418" s="62" t="s">
        <v>2693</v>
      </c>
      <c r="H418" s="62" t="s">
        <v>2672</v>
      </c>
      <c r="I418" s="62">
        <v>10</v>
      </c>
      <c r="J418" s="62">
        <v>45</v>
      </c>
      <c r="K418" s="62" t="s">
        <v>4811</v>
      </c>
      <c r="L418" s="62" t="s">
        <v>4825</v>
      </c>
      <c r="M418" s="62" t="str">
        <f>IFERROR(IF(VLOOKUP($E418,#REF!,17,FALSE)="","","완료"),"")</f>
        <v/>
      </c>
      <c r="N418" s="62"/>
      <c r="O418" s="62"/>
      <c r="P418" s="62">
        <v>0</v>
      </c>
      <c r="Q418" s="62" t="s">
        <v>4367</v>
      </c>
      <c r="R418" s="62"/>
      <c r="S418" s="53" t="s">
        <v>4842</v>
      </c>
      <c r="T418" s="127" t="s">
        <v>4518</v>
      </c>
    </row>
    <row r="419" spans="1:20" s="68" customFormat="1" ht="27" customHeight="1">
      <c r="A419" s="61">
        <v>400</v>
      </c>
      <c r="B419" s="61" t="str">
        <f t="shared" si="23"/>
        <v>강남</v>
      </c>
      <c r="C419" s="61" t="s">
        <v>37</v>
      </c>
      <c r="D419" s="62">
        <v>24</v>
      </c>
      <c r="E419" s="62" t="str">
        <f t="shared" si="24"/>
        <v>서초구24</v>
      </c>
      <c r="F419" s="62" t="str">
        <f>IFERROR(IF(VLOOKUP($E419,#REF!,2,FALSE)="","",VLOOKUP($E419,#REF!,2,FALSE)),"")</f>
        <v/>
      </c>
      <c r="G419" s="71" t="s">
        <v>3150</v>
      </c>
      <c r="H419" s="71" t="s">
        <v>5028</v>
      </c>
      <c r="I419" s="71">
        <v>10</v>
      </c>
      <c r="J419" s="71">
        <v>45</v>
      </c>
      <c r="K419" s="71" t="s">
        <v>4811</v>
      </c>
      <c r="L419" s="71" t="s">
        <v>4822</v>
      </c>
      <c r="M419" s="62" t="str">
        <f>IFERROR(IF(VLOOKUP($E419,#REF!,17,FALSE)="","","완료"),"")</f>
        <v/>
      </c>
      <c r="N419" s="71"/>
      <c r="O419" s="71"/>
      <c r="P419" s="71" t="s">
        <v>4374</v>
      </c>
      <c r="Q419" s="71" t="s">
        <v>3388</v>
      </c>
      <c r="R419" s="71"/>
      <c r="S419" s="53" t="s">
        <v>4842</v>
      </c>
      <c r="T419" s="127" t="s">
        <v>4518</v>
      </c>
    </row>
    <row r="420" spans="1:20" s="68" customFormat="1" ht="27" customHeight="1">
      <c r="A420" s="61">
        <v>401</v>
      </c>
      <c r="B420" s="61" t="str">
        <f t="shared" si="23"/>
        <v>강남</v>
      </c>
      <c r="C420" s="61" t="s">
        <v>37</v>
      </c>
      <c r="D420" s="62">
        <v>25</v>
      </c>
      <c r="E420" s="62" t="str">
        <f t="shared" si="24"/>
        <v>서초구25</v>
      </c>
      <c r="F420" s="62" t="str">
        <f>IFERROR(IF(VLOOKUP($E420,#REF!,2,FALSE)="","",VLOOKUP($E420,#REF!,2,FALSE)),"")</f>
        <v/>
      </c>
      <c r="G420" s="62" t="s">
        <v>5030</v>
      </c>
      <c r="H420" s="62" t="s">
        <v>2503</v>
      </c>
      <c r="I420" s="62">
        <v>10</v>
      </c>
      <c r="J420" s="62">
        <v>90</v>
      </c>
      <c r="K420" s="62" t="s">
        <v>4811</v>
      </c>
      <c r="L420" s="62" t="s">
        <v>4822</v>
      </c>
      <c r="M420" s="62" t="str">
        <f>IFERROR(IF(VLOOKUP($E420,#REF!,17,FALSE)="","","완료"),"")</f>
        <v/>
      </c>
      <c r="N420" s="62"/>
      <c r="O420" s="62"/>
      <c r="P420" s="62" t="s">
        <v>1743</v>
      </c>
      <c r="Q420" s="62" t="s">
        <v>1743</v>
      </c>
      <c r="R420" s="62"/>
      <c r="S420" s="53" t="s">
        <v>4842</v>
      </c>
      <c r="T420" s="127" t="s">
        <v>4518</v>
      </c>
    </row>
    <row r="421" spans="1:20" s="68" customFormat="1" ht="27" customHeight="1">
      <c r="A421" s="61">
        <v>402</v>
      </c>
      <c r="B421" s="61" t="str">
        <f t="shared" si="23"/>
        <v>강남</v>
      </c>
      <c r="C421" s="61" t="s">
        <v>37</v>
      </c>
      <c r="D421" s="62">
        <v>26</v>
      </c>
      <c r="E421" s="62" t="str">
        <f t="shared" si="24"/>
        <v>서초구26</v>
      </c>
      <c r="F421" s="62" t="str">
        <f>IFERROR(IF(VLOOKUP($E421,#REF!,2,FALSE)="","",VLOOKUP($E421,#REF!,2,FALSE)),"")</f>
        <v/>
      </c>
      <c r="G421" s="71" t="s">
        <v>2582</v>
      </c>
      <c r="H421" s="71" t="s">
        <v>2372</v>
      </c>
      <c r="I421" s="71">
        <v>10</v>
      </c>
      <c r="J421" s="71">
        <v>90</v>
      </c>
      <c r="K421" s="71" t="s">
        <v>4811</v>
      </c>
      <c r="L421" s="71" t="s">
        <v>4825</v>
      </c>
      <c r="M421" s="62" t="str">
        <f>IFERROR(IF(VLOOKUP($E421,#REF!,17,FALSE)="","","완료"),"")</f>
        <v/>
      </c>
      <c r="N421" s="71"/>
      <c r="O421" s="71"/>
      <c r="P421" s="71">
        <v>0</v>
      </c>
      <c r="Q421" s="71" t="s">
        <v>4367</v>
      </c>
      <c r="R421" s="71"/>
      <c r="S421" s="53" t="s">
        <v>4842</v>
      </c>
      <c r="T421" s="127" t="s">
        <v>4518</v>
      </c>
    </row>
    <row r="422" spans="1:20" s="68" customFormat="1" ht="27" customHeight="1">
      <c r="A422" s="61">
        <v>403</v>
      </c>
      <c r="B422" s="61" t="str">
        <f t="shared" si="23"/>
        <v>강남</v>
      </c>
      <c r="C422" s="61" t="s">
        <v>37</v>
      </c>
      <c r="D422" s="62">
        <v>27</v>
      </c>
      <c r="E422" s="62" t="str">
        <f t="shared" si="24"/>
        <v>서초구27</v>
      </c>
      <c r="F422" s="62" t="str">
        <f>IFERROR(IF(VLOOKUP($E422,#REF!,2,FALSE)="","",VLOOKUP($E422,#REF!,2,FALSE)),"")</f>
        <v/>
      </c>
      <c r="G422" s="62" t="s">
        <v>3830</v>
      </c>
      <c r="H422" s="62" t="s">
        <v>3559</v>
      </c>
      <c r="I422" s="62">
        <v>10</v>
      </c>
      <c r="J422" s="62">
        <v>45</v>
      </c>
      <c r="K422" s="62" t="s">
        <v>4811</v>
      </c>
      <c r="L422" s="62" t="s">
        <v>4361</v>
      </c>
      <c r="M422" s="62" t="str">
        <f>IFERROR(IF(VLOOKUP($E422,#REF!,17,FALSE)="","","완료"),"")</f>
        <v/>
      </c>
      <c r="N422" s="62"/>
      <c r="O422" s="62"/>
      <c r="P422" s="62" t="s">
        <v>3378</v>
      </c>
      <c r="Q422" s="62" t="s">
        <v>3284</v>
      </c>
      <c r="R422" s="62"/>
      <c r="S422" s="53" t="s">
        <v>4842</v>
      </c>
      <c r="T422" s="127" t="s">
        <v>4518</v>
      </c>
    </row>
    <row r="423" spans="1:20" s="68" customFormat="1" ht="27" customHeight="1">
      <c r="A423" s="61">
        <v>404</v>
      </c>
      <c r="B423" s="61" t="str">
        <f t="shared" si="23"/>
        <v>강남</v>
      </c>
      <c r="C423" s="61" t="s">
        <v>37</v>
      </c>
      <c r="D423" s="62">
        <v>28</v>
      </c>
      <c r="E423" s="62" t="str">
        <f t="shared" si="24"/>
        <v>서초구28</v>
      </c>
      <c r="F423" s="62" t="str">
        <f>IFERROR(IF(VLOOKUP($E423,#REF!,2,FALSE)="","",VLOOKUP($E423,#REF!,2,FALSE)),"")</f>
        <v/>
      </c>
      <c r="G423" s="62" t="s">
        <v>2688</v>
      </c>
      <c r="H423" s="62" t="s">
        <v>2370</v>
      </c>
      <c r="I423" s="62">
        <v>10</v>
      </c>
      <c r="J423" s="62">
        <v>90</v>
      </c>
      <c r="K423" s="62" t="s">
        <v>4811</v>
      </c>
      <c r="L423" s="62" t="s">
        <v>4825</v>
      </c>
      <c r="M423" s="62" t="str">
        <f>IFERROR(IF(VLOOKUP($E423,#REF!,17,FALSE)="","","완료"),"")</f>
        <v/>
      </c>
      <c r="N423" s="62"/>
      <c r="O423" s="62"/>
      <c r="P423" s="62">
        <v>0</v>
      </c>
      <c r="Q423" s="62" t="s">
        <v>4367</v>
      </c>
      <c r="R423" s="62"/>
      <c r="S423" s="53" t="s">
        <v>4842</v>
      </c>
      <c r="T423" s="127" t="s">
        <v>4518</v>
      </c>
    </row>
    <row r="424" spans="1:20" s="68" customFormat="1" ht="27" customHeight="1">
      <c r="A424" s="61">
        <v>405</v>
      </c>
      <c r="B424" s="61" t="str">
        <f t="shared" si="23"/>
        <v>강남</v>
      </c>
      <c r="C424" s="61" t="s">
        <v>37</v>
      </c>
      <c r="D424" s="62">
        <v>29</v>
      </c>
      <c r="E424" s="62" t="str">
        <f t="shared" si="24"/>
        <v>서초구29</v>
      </c>
      <c r="F424" s="62" t="str">
        <f>IFERROR(IF(VLOOKUP($E424,#REF!,2,FALSE)="","",VLOOKUP($E424,#REF!,2,FALSE)),"")</f>
        <v/>
      </c>
      <c r="G424" s="71" t="s">
        <v>4753</v>
      </c>
      <c r="H424" s="71" t="s">
        <v>3817</v>
      </c>
      <c r="I424" s="71">
        <v>5</v>
      </c>
      <c r="J424" s="71">
        <v>45</v>
      </c>
      <c r="K424" s="71" t="s">
        <v>4811</v>
      </c>
      <c r="L424" s="71" t="s">
        <v>4822</v>
      </c>
      <c r="M424" s="62" t="str">
        <f>IFERROR(IF(VLOOKUP($E424,#REF!,17,FALSE)="","","완료"),"")</f>
        <v/>
      </c>
      <c r="N424" s="71"/>
      <c r="O424" s="71"/>
      <c r="P424" s="71" t="s">
        <v>3689</v>
      </c>
      <c r="Q424" s="71" t="s">
        <v>3689</v>
      </c>
      <c r="R424" s="71"/>
      <c r="S424" s="53" t="s">
        <v>4842</v>
      </c>
      <c r="T424" s="127" t="s">
        <v>4518</v>
      </c>
    </row>
    <row r="425" spans="1:20" s="68" customFormat="1" ht="27" customHeight="1">
      <c r="A425" s="61">
        <v>406</v>
      </c>
      <c r="B425" s="61" t="str">
        <f t="shared" si="23"/>
        <v>강남</v>
      </c>
      <c r="C425" s="61" t="s">
        <v>37</v>
      </c>
      <c r="D425" s="62">
        <v>30</v>
      </c>
      <c r="E425" s="62" t="str">
        <f t="shared" si="24"/>
        <v>서초구30</v>
      </c>
      <c r="F425" s="62" t="str">
        <f>IFERROR(IF(VLOOKUP($E425,#REF!,2,FALSE)="","",VLOOKUP($E425,#REF!,2,FALSE)),"")</f>
        <v/>
      </c>
      <c r="G425" s="71" t="s">
        <v>3836</v>
      </c>
      <c r="H425" s="71" t="s">
        <v>5038</v>
      </c>
      <c r="I425" s="71">
        <v>10</v>
      </c>
      <c r="J425" s="71">
        <v>90</v>
      </c>
      <c r="K425" s="71" t="s">
        <v>4816</v>
      </c>
      <c r="L425" s="71" t="s">
        <v>4822</v>
      </c>
      <c r="M425" s="62" t="str">
        <f>IFERROR(IF(VLOOKUP($E425,#REF!,17,FALSE)="","","완료"),"")</f>
        <v/>
      </c>
      <c r="N425" s="71"/>
      <c r="O425" s="71"/>
      <c r="P425" s="71" t="s">
        <v>1747</v>
      </c>
      <c r="Q425" s="71" t="s">
        <v>1747</v>
      </c>
      <c r="R425" s="71"/>
      <c r="S425" s="53" t="s">
        <v>4842</v>
      </c>
      <c r="T425" s="127" t="s">
        <v>4518</v>
      </c>
    </row>
    <row r="426" spans="1:20" s="68" customFormat="1" ht="27" customHeight="1">
      <c r="A426" s="61">
        <v>407</v>
      </c>
      <c r="B426" s="61" t="str">
        <f t="shared" si="23"/>
        <v>강남</v>
      </c>
      <c r="C426" s="61" t="s">
        <v>37</v>
      </c>
      <c r="D426" s="62">
        <v>31</v>
      </c>
      <c r="E426" s="62" t="str">
        <f t="shared" si="24"/>
        <v>서초구31</v>
      </c>
      <c r="F426" s="62" t="str">
        <f>IFERROR(IF(VLOOKUP($E426,#REF!,2,FALSE)="","",VLOOKUP($E426,#REF!,2,FALSE)),"")</f>
        <v/>
      </c>
      <c r="G426" s="71" t="s">
        <v>4663</v>
      </c>
      <c r="H426" s="71" t="s">
        <v>2371</v>
      </c>
      <c r="I426" s="71">
        <v>10</v>
      </c>
      <c r="J426" s="71">
        <v>45</v>
      </c>
      <c r="K426" s="71" t="s">
        <v>4805</v>
      </c>
      <c r="L426" s="71" t="s">
        <v>4825</v>
      </c>
      <c r="M426" s="62" t="str">
        <f>IFERROR(IF(VLOOKUP($E426,#REF!,17,FALSE)="","","완료"),"")</f>
        <v/>
      </c>
      <c r="N426" s="71"/>
      <c r="O426" s="71"/>
      <c r="P426" s="71">
        <v>0</v>
      </c>
      <c r="Q426" s="71" t="s">
        <v>4367</v>
      </c>
      <c r="R426" s="71"/>
      <c r="S426" s="53" t="s">
        <v>4842</v>
      </c>
      <c r="T426" s="127" t="s">
        <v>4518</v>
      </c>
    </row>
    <row r="427" spans="1:20" s="68" customFormat="1" ht="27" customHeight="1">
      <c r="A427" s="61">
        <v>408</v>
      </c>
      <c r="B427" s="61" t="str">
        <f t="shared" si="23"/>
        <v>강남</v>
      </c>
      <c r="C427" s="80" t="s">
        <v>37</v>
      </c>
      <c r="D427" s="81">
        <v>32</v>
      </c>
      <c r="E427" s="81" t="str">
        <f t="shared" si="24"/>
        <v>서초구32</v>
      </c>
      <c r="F427" s="62" t="str">
        <f>IFERROR(IF(VLOOKUP($E427,#REF!,2,FALSE)="","",VLOOKUP($E427,#REF!,2,FALSE)),"")</f>
        <v/>
      </c>
      <c r="G427" s="81" t="s">
        <v>1867</v>
      </c>
      <c r="H427" s="81" t="s">
        <v>2012</v>
      </c>
      <c r="I427" s="81">
        <v>10</v>
      </c>
      <c r="J427" s="81">
        <v>45</v>
      </c>
      <c r="K427" s="81" t="s">
        <v>4811</v>
      </c>
      <c r="L427" s="81" t="s">
        <v>4794</v>
      </c>
      <c r="M427" s="62" t="str">
        <f>IFERROR(IF(VLOOKUP($E427,#REF!,17,FALSE)="","","완료"),"")</f>
        <v/>
      </c>
      <c r="N427" s="81"/>
      <c r="O427" s="81" t="s">
        <v>3927</v>
      </c>
      <c r="P427" s="81" t="s">
        <v>3739</v>
      </c>
      <c r="Q427" s="81" t="s">
        <v>4766</v>
      </c>
      <c r="R427" s="81"/>
      <c r="S427" s="53" t="s">
        <v>4842</v>
      </c>
      <c r="T427" s="127" t="s">
        <v>4518</v>
      </c>
    </row>
    <row r="428" spans="1:20" s="68" customFormat="1" ht="27" customHeight="1">
      <c r="A428" s="61">
        <v>409</v>
      </c>
      <c r="B428" s="61" t="str">
        <f t="shared" si="23"/>
        <v>강남</v>
      </c>
      <c r="C428" s="61" t="s">
        <v>37</v>
      </c>
      <c r="D428" s="62">
        <v>33</v>
      </c>
      <c r="E428" s="62" t="str">
        <f t="shared" si="24"/>
        <v>서초구33</v>
      </c>
      <c r="F428" s="62" t="str">
        <f>IFERROR(IF(VLOOKUP($E428,#REF!,2,FALSE)="","",VLOOKUP($E428,#REF!,2,FALSE)),"")</f>
        <v/>
      </c>
      <c r="G428" s="62" t="s">
        <v>3461</v>
      </c>
      <c r="H428" s="62" t="s">
        <v>3827</v>
      </c>
      <c r="I428" s="62">
        <v>10</v>
      </c>
      <c r="J428" s="62">
        <v>45</v>
      </c>
      <c r="K428" s="62" t="s">
        <v>4811</v>
      </c>
      <c r="L428" s="62" t="s">
        <v>4822</v>
      </c>
      <c r="M428" s="62" t="str">
        <f>IFERROR(IF(VLOOKUP($E428,#REF!,17,FALSE)="","","완료"),"")</f>
        <v/>
      </c>
      <c r="N428" s="62"/>
      <c r="O428" s="62" t="s">
        <v>4821</v>
      </c>
      <c r="P428" s="62" t="s">
        <v>4821</v>
      </c>
      <c r="Q428" s="62" t="s">
        <v>4766</v>
      </c>
      <c r="R428" s="62"/>
      <c r="S428" s="53" t="s">
        <v>4842</v>
      </c>
      <c r="T428" s="127" t="s">
        <v>4518</v>
      </c>
    </row>
    <row r="429" spans="1:20" s="68" customFormat="1" ht="27" customHeight="1">
      <c r="A429" s="61">
        <v>410</v>
      </c>
      <c r="B429" s="61" t="str">
        <f t="shared" si="23"/>
        <v>강남</v>
      </c>
      <c r="C429" s="80" t="s">
        <v>37</v>
      </c>
      <c r="D429" s="81">
        <v>34</v>
      </c>
      <c r="E429" s="81" t="str">
        <f t="shared" si="24"/>
        <v>서초구34</v>
      </c>
      <c r="F429" s="62" t="str">
        <f>IFERROR(IF(VLOOKUP($E429,#REF!,2,FALSE)="","",VLOOKUP($E429,#REF!,2,FALSE)),"")</f>
        <v/>
      </c>
      <c r="G429" s="81" t="s">
        <v>1869</v>
      </c>
      <c r="H429" s="81" t="s">
        <v>3812</v>
      </c>
      <c r="I429" s="81">
        <v>10</v>
      </c>
      <c r="J429" s="81">
        <v>45</v>
      </c>
      <c r="K429" s="81" t="s">
        <v>4811</v>
      </c>
      <c r="L429" s="81" t="s">
        <v>4794</v>
      </c>
      <c r="M429" s="62" t="str">
        <f>IFERROR(IF(VLOOKUP($E429,#REF!,17,FALSE)="","","완료"),"")</f>
        <v/>
      </c>
      <c r="N429" s="81"/>
      <c r="O429" s="81" t="s">
        <v>3927</v>
      </c>
      <c r="P429" s="81" t="s">
        <v>3739</v>
      </c>
      <c r="Q429" s="81" t="s">
        <v>4766</v>
      </c>
      <c r="R429" s="81"/>
      <c r="S429" s="53" t="s">
        <v>4842</v>
      </c>
      <c r="T429" s="127" t="s">
        <v>4518</v>
      </c>
    </row>
    <row r="430" spans="1:20" s="68" customFormat="1" ht="27" customHeight="1">
      <c r="A430" s="61">
        <v>411</v>
      </c>
      <c r="B430" s="61" t="str">
        <f t="shared" si="23"/>
        <v>강남</v>
      </c>
      <c r="C430" s="62" t="s">
        <v>37</v>
      </c>
      <c r="D430" s="62">
        <v>35</v>
      </c>
      <c r="E430" s="62" t="str">
        <f t="shared" si="24"/>
        <v>서초구35</v>
      </c>
      <c r="F430" s="62" t="str">
        <f>IFERROR(IF(VLOOKUP($E430,#REF!,2,FALSE)="","",VLOOKUP($E430,#REF!,2,FALSE)),"")</f>
        <v/>
      </c>
      <c r="G430" s="62" t="s">
        <v>4394</v>
      </c>
      <c r="H430" s="62" t="s">
        <v>3609</v>
      </c>
      <c r="I430" s="62">
        <v>7</v>
      </c>
      <c r="J430" s="62">
        <v>45</v>
      </c>
      <c r="K430" s="62" t="s">
        <v>4811</v>
      </c>
      <c r="L430" s="62" t="s">
        <v>4822</v>
      </c>
      <c r="M430" s="62" t="str">
        <f>IFERROR(IF(VLOOKUP($E430,#REF!,17,FALSE)="","","완료"),"")</f>
        <v/>
      </c>
      <c r="N430" s="62"/>
      <c r="O430" s="62"/>
      <c r="P430" s="62" t="s">
        <v>1761</v>
      </c>
      <c r="Q430" s="62"/>
      <c r="R430" s="62"/>
      <c r="S430" s="88" t="s">
        <v>3696</v>
      </c>
      <c r="T430" s="127" t="s">
        <v>4518</v>
      </c>
    </row>
    <row r="431" spans="1:20" s="68" customFormat="1" ht="27" customHeight="1">
      <c r="A431" s="61">
        <v>412</v>
      </c>
      <c r="B431" s="61" t="str">
        <f t="shared" si="23"/>
        <v>강남</v>
      </c>
      <c r="C431" s="62" t="s">
        <v>37</v>
      </c>
      <c r="D431" s="62">
        <v>36</v>
      </c>
      <c r="E431" s="62" t="str">
        <f t="shared" ref="E431:E433" si="27">CONCATENATE(C431,D431)</f>
        <v>서초구36</v>
      </c>
      <c r="F431" s="62" t="str">
        <f>IFERROR(IF(VLOOKUP($E431,#REF!,2,FALSE)="","",VLOOKUP($E431,#REF!,2,FALSE)),"")</f>
        <v/>
      </c>
      <c r="G431" s="92" t="s">
        <v>2674</v>
      </c>
      <c r="H431" s="92" t="s">
        <v>2374</v>
      </c>
      <c r="I431" s="62">
        <v>5</v>
      </c>
      <c r="J431" s="62">
        <v>45</v>
      </c>
      <c r="K431" s="62" t="s">
        <v>4811</v>
      </c>
      <c r="L431" s="62" t="s">
        <v>4825</v>
      </c>
      <c r="M431" s="62" t="str">
        <f>IFERROR(IF(VLOOKUP($E431,#REF!,17,FALSE)="","","완료"),"")</f>
        <v/>
      </c>
      <c r="N431" s="62"/>
      <c r="O431" s="62"/>
      <c r="P431" s="62" t="s">
        <v>1761</v>
      </c>
      <c r="Q431" s="135" t="s">
        <v>3086</v>
      </c>
      <c r="R431" s="62"/>
      <c r="S431" s="118" t="s">
        <v>3695</v>
      </c>
      <c r="T431" s="127" t="s">
        <v>4518</v>
      </c>
    </row>
    <row r="432" spans="1:20" s="68" customFormat="1" ht="27" customHeight="1">
      <c r="A432" s="61">
        <v>413</v>
      </c>
      <c r="B432" s="61" t="str">
        <f t="shared" si="23"/>
        <v>강남</v>
      </c>
      <c r="C432" s="62" t="s">
        <v>37</v>
      </c>
      <c r="D432" s="62">
        <v>37</v>
      </c>
      <c r="E432" s="62" t="str">
        <f t="shared" si="27"/>
        <v>서초구37</v>
      </c>
      <c r="F432" s="62" t="str">
        <f>IFERROR(IF(VLOOKUP($E432,#REF!,2,FALSE)="","",VLOOKUP($E432,#REF!,2,FALSE)),"")</f>
        <v/>
      </c>
      <c r="G432" s="92" t="s">
        <v>2376</v>
      </c>
      <c r="H432" s="92" t="s">
        <v>2375</v>
      </c>
      <c r="I432" s="62">
        <v>5</v>
      </c>
      <c r="J432" s="62">
        <v>45</v>
      </c>
      <c r="K432" s="62" t="s">
        <v>4811</v>
      </c>
      <c r="L432" s="62" t="s">
        <v>4825</v>
      </c>
      <c r="M432" s="62" t="str">
        <f>IFERROR(IF(VLOOKUP($E432,#REF!,17,FALSE)="","","완료"),"")</f>
        <v/>
      </c>
      <c r="N432" s="62"/>
      <c r="O432" s="62"/>
      <c r="P432" s="62" t="s">
        <v>1761</v>
      </c>
      <c r="Q432" s="135" t="s">
        <v>3721</v>
      </c>
      <c r="R432" s="62"/>
      <c r="S432" s="118" t="s">
        <v>3697</v>
      </c>
      <c r="T432" s="127" t="s">
        <v>4518</v>
      </c>
    </row>
    <row r="433" spans="1:20" s="68" customFormat="1" ht="27" customHeight="1">
      <c r="A433" s="61">
        <v>414</v>
      </c>
      <c r="B433" s="61" t="str">
        <f t="shared" si="23"/>
        <v>강남</v>
      </c>
      <c r="C433" s="62" t="s">
        <v>37</v>
      </c>
      <c r="D433" s="62">
        <v>38</v>
      </c>
      <c r="E433" s="62" t="str">
        <f t="shared" si="27"/>
        <v>서초구38</v>
      </c>
      <c r="F433" s="62" t="str">
        <f>IFERROR(IF(VLOOKUP($E433,#REF!,2,FALSE)="","",VLOOKUP($E433,#REF!,2,FALSE)),"")</f>
        <v/>
      </c>
      <c r="G433" s="62" t="s">
        <v>3343</v>
      </c>
      <c r="H433" s="62" t="s">
        <v>3355</v>
      </c>
      <c r="I433" s="62">
        <v>10</v>
      </c>
      <c r="J433" s="62">
        <v>45</v>
      </c>
      <c r="K433" s="62" t="s">
        <v>4811</v>
      </c>
      <c r="L433" s="62" t="s">
        <v>4825</v>
      </c>
      <c r="M433" s="62" t="str">
        <f>IFERROR(IF(VLOOKUP($E433,#REF!,17,FALSE)="","","완료"),"")</f>
        <v/>
      </c>
      <c r="N433" s="62"/>
      <c r="O433" s="62"/>
      <c r="P433" s="62" t="s">
        <v>1761</v>
      </c>
      <c r="Q433" s="135" t="s">
        <v>1761</v>
      </c>
      <c r="R433" s="62"/>
      <c r="S433" s="118" t="s">
        <v>3697</v>
      </c>
      <c r="T433" s="127" t="s">
        <v>4518</v>
      </c>
    </row>
    <row r="434" spans="1:20" s="68" customFormat="1" ht="27" customHeight="1">
      <c r="A434" s="61">
        <v>415</v>
      </c>
      <c r="B434" s="61" t="str">
        <f t="shared" si="23"/>
        <v>강남</v>
      </c>
      <c r="C434" s="62" t="s">
        <v>37</v>
      </c>
      <c r="D434" s="62">
        <v>39</v>
      </c>
      <c r="E434" s="62" t="str">
        <f>CONCATENATE(C434,D434)</f>
        <v>서초구39</v>
      </c>
      <c r="F434" s="62" t="str">
        <f>IFERROR(IF(VLOOKUP($E434,#REF!,2,FALSE)="","",VLOOKUP($E434,#REF!,2,FALSE)),"")</f>
        <v/>
      </c>
      <c r="G434" s="62" t="s">
        <v>4664</v>
      </c>
      <c r="H434" s="62" t="s">
        <v>3713</v>
      </c>
      <c r="I434" s="62">
        <v>7</v>
      </c>
      <c r="J434" s="62">
        <v>45</v>
      </c>
      <c r="K434" s="62" t="s">
        <v>4811</v>
      </c>
      <c r="L434" s="62" t="s">
        <v>4361</v>
      </c>
      <c r="M434" s="62" t="str">
        <f>IFERROR(IF(VLOOKUP($E434,#REF!,17,FALSE)="","","완료"),"")</f>
        <v/>
      </c>
      <c r="N434" s="62"/>
      <c r="O434" s="62"/>
      <c r="P434" s="62" t="s">
        <v>3330</v>
      </c>
      <c r="Q434" s="135" t="s">
        <v>3417</v>
      </c>
      <c r="R434" s="62"/>
      <c r="S434" s="121" t="s">
        <v>3703</v>
      </c>
      <c r="T434" s="127" t="s">
        <v>4518</v>
      </c>
    </row>
    <row r="435" spans="1:20" s="68" customFormat="1" ht="27" customHeight="1">
      <c r="A435" s="61"/>
      <c r="B435" s="61" t="str">
        <f t="shared" si="23"/>
        <v>강남</v>
      </c>
      <c r="C435" s="62" t="s">
        <v>37</v>
      </c>
      <c r="D435" s="62">
        <v>40</v>
      </c>
      <c r="E435" s="62" t="str">
        <f>CONCATENATE(C435,D435)</f>
        <v>서초구40</v>
      </c>
      <c r="F435" s="62" t="str">
        <f>IFERROR(IF(VLOOKUP($E435,#REF!,2,FALSE)="","",VLOOKUP($E435,#REF!,2,FALSE)),"")</f>
        <v/>
      </c>
      <c r="G435" s="62" t="s">
        <v>3671</v>
      </c>
      <c r="H435" s="62" t="s">
        <v>3364</v>
      </c>
      <c r="I435" s="62">
        <v>5</v>
      </c>
      <c r="J435" s="62">
        <v>45</v>
      </c>
      <c r="K435" s="62" t="s">
        <v>4811</v>
      </c>
      <c r="L435" s="62"/>
      <c r="M435" s="62" t="str">
        <f>IFERROR(IF(VLOOKUP($E435,#REF!,17,FALSE)="","","완료"),"")</f>
        <v/>
      </c>
      <c r="N435" s="62"/>
      <c r="O435" s="62"/>
      <c r="P435" s="62"/>
      <c r="Q435" s="135"/>
      <c r="R435" s="62"/>
      <c r="S435" s="157" t="s">
        <v>4855</v>
      </c>
      <c r="T435" s="127" t="s">
        <v>4518</v>
      </c>
    </row>
    <row r="436" spans="1:20" s="68" customFormat="1" ht="27" customHeight="1">
      <c r="A436" s="61">
        <v>416</v>
      </c>
      <c r="B436" s="61" t="str">
        <f t="shared" si="23"/>
        <v>강북</v>
      </c>
      <c r="C436" s="62" t="s">
        <v>17</v>
      </c>
      <c r="D436" s="62">
        <v>1</v>
      </c>
      <c r="E436" s="62" t="str">
        <f t="shared" si="24"/>
        <v>성동구1</v>
      </c>
      <c r="F436" s="62" t="str">
        <f>IFERROR(IF(VLOOKUP($E436,#REF!,2,FALSE)="","",VLOOKUP($E436,#REF!,2,FALSE)),"")</f>
        <v/>
      </c>
      <c r="G436" s="62" t="s">
        <v>5034</v>
      </c>
      <c r="H436" s="62" t="s">
        <v>5036</v>
      </c>
      <c r="I436" s="62">
        <v>10</v>
      </c>
      <c r="J436" s="62">
        <v>45</v>
      </c>
      <c r="K436" s="62" t="s">
        <v>4796</v>
      </c>
      <c r="L436" s="62" t="s">
        <v>4825</v>
      </c>
      <c r="M436" s="62" t="str">
        <f>IFERROR(IF(VLOOKUP($E436,#REF!,17,FALSE)="","","완료"),"")</f>
        <v/>
      </c>
      <c r="N436" s="62"/>
      <c r="O436" s="62"/>
      <c r="P436" s="62">
        <v>0</v>
      </c>
      <c r="Q436" s="62"/>
      <c r="R436" s="62"/>
      <c r="S436" s="53" t="s">
        <v>4842</v>
      </c>
      <c r="T436" s="127" t="s">
        <v>4525</v>
      </c>
    </row>
    <row r="437" spans="1:20" s="68" customFormat="1" ht="27" customHeight="1">
      <c r="A437" s="61">
        <v>417</v>
      </c>
      <c r="B437" s="61" t="str">
        <f t="shared" si="23"/>
        <v>강북</v>
      </c>
      <c r="C437" s="61" t="s">
        <v>17</v>
      </c>
      <c r="D437" s="62">
        <v>2</v>
      </c>
      <c r="E437" s="62" t="str">
        <f t="shared" si="24"/>
        <v>성동구2</v>
      </c>
      <c r="F437" s="62" t="str">
        <f>IFERROR(IF(VLOOKUP($E437,#REF!,2,FALSE)="","",VLOOKUP($E437,#REF!,2,FALSE)),"")</f>
        <v/>
      </c>
      <c r="G437" s="62" t="s">
        <v>3195</v>
      </c>
      <c r="H437" s="62" t="s">
        <v>3824</v>
      </c>
      <c r="I437" s="62">
        <v>8</v>
      </c>
      <c r="J437" s="62">
        <v>45</v>
      </c>
      <c r="K437" s="62" t="s">
        <v>4796</v>
      </c>
      <c r="L437" s="62" t="s">
        <v>4822</v>
      </c>
      <c r="M437" s="62" t="str">
        <f>IFERROR(IF(VLOOKUP($E437,#REF!,17,FALSE)="","","완료"),"")</f>
        <v/>
      </c>
      <c r="N437" s="62"/>
      <c r="O437" s="62"/>
      <c r="P437" s="62" t="s">
        <v>3294</v>
      </c>
      <c r="Q437" s="62" t="s">
        <v>3294</v>
      </c>
      <c r="R437" s="62"/>
      <c r="S437" s="53" t="s">
        <v>4842</v>
      </c>
      <c r="T437" s="127" t="s">
        <v>4525</v>
      </c>
    </row>
    <row r="438" spans="1:20" s="68" customFormat="1" ht="27" customHeight="1">
      <c r="A438" s="61">
        <v>418</v>
      </c>
      <c r="B438" s="61" t="str">
        <f t="shared" si="23"/>
        <v>강북</v>
      </c>
      <c r="C438" s="61" t="s">
        <v>17</v>
      </c>
      <c r="D438" s="62">
        <v>3</v>
      </c>
      <c r="E438" s="62" t="str">
        <f t="shared" si="24"/>
        <v>성동구3</v>
      </c>
      <c r="F438" s="62" t="str">
        <f>IFERROR(IF(VLOOKUP($E438,#REF!,2,FALSE)="","",VLOOKUP($E438,#REF!,2,FALSE)),"")</f>
        <v/>
      </c>
      <c r="G438" s="62" t="s">
        <v>2588</v>
      </c>
      <c r="H438" s="62" t="s">
        <v>2676</v>
      </c>
      <c r="I438" s="62">
        <v>10</v>
      </c>
      <c r="J438" s="62">
        <v>90</v>
      </c>
      <c r="K438" s="62" t="s">
        <v>4796</v>
      </c>
      <c r="L438" s="62" t="s">
        <v>4825</v>
      </c>
      <c r="M438" s="62" t="str">
        <f>IFERROR(IF(VLOOKUP($E438,#REF!,17,FALSE)="","","완료"),"")</f>
        <v/>
      </c>
      <c r="N438" s="62"/>
      <c r="O438" s="62"/>
      <c r="P438" s="62">
        <v>0</v>
      </c>
      <c r="Q438" s="62"/>
      <c r="R438" s="62"/>
      <c r="S438" s="53" t="s">
        <v>4842</v>
      </c>
      <c r="T438" s="127" t="s">
        <v>4525</v>
      </c>
    </row>
    <row r="439" spans="1:20" s="68" customFormat="1" ht="27" customHeight="1">
      <c r="A439" s="61">
        <v>419</v>
      </c>
      <c r="B439" s="61" t="str">
        <f t="shared" si="23"/>
        <v>강북</v>
      </c>
      <c r="C439" s="61" t="s">
        <v>17</v>
      </c>
      <c r="D439" s="62">
        <v>4</v>
      </c>
      <c r="E439" s="62" t="str">
        <f t="shared" si="24"/>
        <v>성동구4</v>
      </c>
      <c r="F439" s="62" t="str">
        <f>IFERROR(IF(VLOOKUP($E439,#REF!,2,FALSE)="","",VLOOKUP($E439,#REF!,2,FALSE)),"")</f>
        <v/>
      </c>
      <c r="G439" s="62" t="s">
        <v>3187</v>
      </c>
      <c r="H439" s="62" t="s">
        <v>3828</v>
      </c>
      <c r="I439" s="62">
        <v>5</v>
      </c>
      <c r="J439" s="62">
        <v>45</v>
      </c>
      <c r="K439" s="62" t="s">
        <v>4796</v>
      </c>
      <c r="L439" s="62" t="s">
        <v>4825</v>
      </c>
      <c r="M439" s="62" t="str">
        <f>IFERROR(IF(VLOOKUP($E439,#REF!,17,FALSE)="","","완료"),"")</f>
        <v/>
      </c>
      <c r="N439" s="62"/>
      <c r="O439" s="62"/>
      <c r="P439" s="62">
        <v>0</v>
      </c>
      <c r="Q439" s="62"/>
      <c r="R439" s="62"/>
      <c r="S439" s="53" t="s">
        <v>4842</v>
      </c>
      <c r="T439" s="127" t="s">
        <v>4525</v>
      </c>
    </row>
    <row r="440" spans="1:20" s="68" customFormat="1" ht="27" customHeight="1">
      <c r="A440" s="61">
        <v>420</v>
      </c>
      <c r="B440" s="61" t="str">
        <f t="shared" si="23"/>
        <v>강북</v>
      </c>
      <c r="C440" s="61" t="s">
        <v>17</v>
      </c>
      <c r="D440" s="62">
        <v>5</v>
      </c>
      <c r="E440" s="62" t="str">
        <f t="shared" si="24"/>
        <v>성동구5</v>
      </c>
      <c r="F440" s="62" t="str">
        <f>IFERROR(IF(VLOOKUP($E440,#REF!,2,FALSE)="","",VLOOKUP($E440,#REF!,2,FALSE)),"")</f>
        <v/>
      </c>
      <c r="G440" s="62" t="s">
        <v>3193</v>
      </c>
      <c r="H440" s="62" t="s">
        <v>5037</v>
      </c>
      <c r="I440" s="62">
        <v>10</v>
      </c>
      <c r="J440" s="62">
        <v>90</v>
      </c>
      <c r="K440" s="62" t="s">
        <v>4796</v>
      </c>
      <c r="L440" s="62" t="s">
        <v>4825</v>
      </c>
      <c r="M440" s="62" t="str">
        <f>IFERROR(IF(VLOOKUP($E440,#REF!,17,FALSE)="","","완료"),"")</f>
        <v/>
      </c>
      <c r="N440" s="62"/>
      <c r="O440" s="62"/>
      <c r="P440" s="62">
        <v>0</v>
      </c>
      <c r="Q440" s="62"/>
      <c r="R440" s="62"/>
      <c r="S440" s="53" t="s">
        <v>4842</v>
      </c>
      <c r="T440" s="127" t="s">
        <v>4525</v>
      </c>
    </row>
    <row r="441" spans="1:20" s="68" customFormat="1" ht="27" customHeight="1">
      <c r="A441" s="61">
        <v>421</v>
      </c>
      <c r="B441" s="61" t="str">
        <f t="shared" si="23"/>
        <v>강북</v>
      </c>
      <c r="C441" s="61" t="s">
        <v>17</v>
      </c>
      <c r="D441" s="62">
        <v>6</v>
      </c>
      <c r="E441" s="62" t="str">
        <f t="shared" si="24"/>
        <v>성동구6</v>
      </c>
      <c r="F441" s="62" t="str">
        <f>IFERROR(IF(VLOOKUP($E441,#REF!,2,FALSE)="","",VLOOKUP($E441,#REF!,2,FALSE)),"")</f>
        <v/>
      </c>
      <c r="G441" s="62" t="s">
        <v>3807</v>
      </c>
      <c r="H441" s="62" t="s">
        <v>3831</v>
      </c>
      <c r="I441" s="62">
        <v>10</v>
      </c>
      <c r="J441" s="62">
        <v>90</v>
      </c>
      <c r="K441" s="62" t="s">
        <v>4796</v>
      </c>
      <c r="L441" s="62" t="s">
        <v>4825</v>
      </c>
      <c r="M441" s="62" t="str">
        <f>IFERROR(IF(VLOOKUP($E441,#REF!,17,FALSE)="","","완료"),"")</f>
        <v/>
      </c>
      <c r="N441" s="62"/>
      <c r="O441" s="62"/>
      <c r="P441" s="62">
        <v>0</v>
      </c>
      <c r="Q441" s="62"/>
      <c r="R441" s="62"/>
      <c r="S441" s="53" t="s">
        <v>4842</v>
      </c>
      <c r="T441" s="127" t="s">
        <v>4525</v>
      </c>
    </row>
    <row r="442" spans="1:20" s="68" customFormat="1" ht="27" customHeight="1">
      <c r="A442" s="61">
        <v>422</v>
      </c>
      <c r="B442" s="61" t="str">
        <f t="shared" si="23"/>
        <v>강북</v>
      </c>
      <c r="C442" s="61" t="s">
        <v>17</v>
      </c>
      <c r="D442" s="62">
        <v>7</v>
      </c>
      <c r="E442" s="62" t="str">
        <f t="shared" si="24"/>
        <v>성동구7</v>
      </c>
      <c r="F442" s="62" t="str">
        <f>IFERROR(IF(VLOOKUP($E442,#REF!,2,FALSE)="","",VLOOKUP($E442,#REF!,2,FALSE)),"")</f>
        <v/>
      </c>
      <c r="G442" s="62" t="s">
        <v>3185</v>
      </c>
      <c r="H442" s="62" t="s">
        <v>3813</v>
      </c>
      <c r="I442" s="62">
        <v>10</v>
      </c>
      <c r="J442" s="62">
        <v>90</v>
      </c>
      <c r="K442" s="62" t="s">
        <v>4796</v>
      </c>
      <c r="L442" s="62" t="s">
        <v>4825</v>
      </c>
      <c r="M442" s="62" t="str">
        <f>IFERROR(IF(VLOOKUP($E442,#REF!,17,FALSE)="","","완료"),"")</f>
        <v/>
      </c>
      <c r="N442" s="62"/>
      <c r="O442" s="62"/>
      <c r="P442" s="62">
        <v>0</v>
      </c>
      <c r="Q442" s="62"/>
      <c r="R442" s="62"/>
      <c r="S442" s="53" t="s">
        <v>4842</v>
      </c>
      <c r="T442" s="127" t="s">
        <v>4525</v>
      </c>
    </row>
    <row r="443" spans="1:20" s="68" customFormat="1" ht="27" customHeight="1">
      <c r="A443" s="61">
        <v>423</v>
      </c>
      <c r="B443" s="61" t="str">
        <f t="shared" si="23"/>
        <v>강북</v>
      </c>
      <c r="C443" s="61" t="s">
        <v>17</v>
      </c>
      <c r="D443" s="62">
        <v>8</v>
      </c>
      <c r="E443" s="62" t="str">
        <f t="shared" si="24"/>
        <v>성동구8</v>
      </c>
      <c r="F443" s="62" t="str">
        <f>IFERROR(IF(VLOOKUP($E443,#REF!,2,FALSE)="","",VLOOKUP($E443,#REF!,2,FALSE)),"")</f>
        <v/>
      </c>
      <c r="G443" s="62" t="s">
        <v>3181</v>
      </c>
      <c r="H443" s="62" t="s">
        <v>5032</v>
      </c>
      <c r="I443" s="62">
        <v>8</v>
      </c>
      <c r="J443" s="62">
        <v>90</v>
      </c>
      <c r="K443" s="62" t="s">
        <v>4796</v>
      </c>
      <c r="L443" s="62" t="s">
        <v>4825</v>
      </c>
      <c r="M443" s="62" t="str">
        <f>IFERROR(IF(VLOOKUP($E443,#REF!,17,FALSE)="","","완료"),"")</f>
        <v/>
      </c>
      <c r="N443" s="62"/>
      <c r="O443" s="62"/>
      <c r="P443" s="62">
        <v>0</v>
      </c>
      <c r="Q443" s="62"/>
      <c r="R443" s="62"/>
      <c r="S443" s="53" t="s">
        <v>4842</v>
      </c>
      <c r="T443" s="127" t="s">
        <v>4525</v>
      </c>
    </row>
    <row r="444" spans="1:20" s="68" customFormat="1" ht="27" customHeight="1">
      <c r="A444" s="61">
        <v>424</v>
      </c>
      <c r="B444" s="61" t="str">
        <f t="shared" ref="B444:B511" si="28">IF(OR($C444="강남구",$C444="강동구",$C444="강서구",$C444="관악구",$C444="구로구",$C444="금천구",$C444="동작구",$C444="서초구",$C444="송파구",$C444="양천구",$C444="영등포구"),"강남","강북")</f>
        <v>강북</v>
      </c>
      <c r="C444" s="61" t="s">
        <v>17</v>
      </c>
      <c r="D444" s="62">
        <v>9</v>
      </c>
      <c r="E444" s="62" t="str">
        <f t="shared" si="24"/>
        <v>성동구9</v>
      </c>
      <c r="F444" s="62" t="str">
        <f>IFERROR(IF(VLOOKUP($E444,#REF!,2,FALSE)="","",VLOOKUP($E444,#REF!,2,FALSE)),"")</f>
        <v/>
      </c>
      <c r="G444" s="62" t="s">
        <v>3180</v>
      </c>
      <c r="H444" s="62" t="s">
        <v>5033</v>
      </c>
      <c r="I444" s="62">
        <v>8</v>
      </c>
      <c r="J444" s="62">
        <v>45</v>
      </c>
      <c r="K444" s="62" t="s">
        <v>4796</v>
      </c>
      <c r="L444" s="62" t="s">
        <v>4825</v>
      </c>
      <c r="M444" s="62" t="str">
        <f>IFERROR(IF(VLOOKUP($E444,#REF!,17,FALSE)="","","완료"),"")</f>
        <v/>
      </c>
      <c r="N444" s="62"/>
      <c r="O444" s="62"/>
      <c r="P444" s="62">
        <v>0</v>
      </c>
      <c r="Q444" s="62"/>
      <c r="R444" s="62"/>
      <c r="S444" s="53" t="s">
        <v>4842</v>
      </c>
      <c r="T444" s="127" t="s">
        <v>4525</v>
      </c>
    </row>
    <row r="445" spans="1:20" s="68" customFormat="1" ht="27" customHeight="1">
      <c r="A445" s="61">
        <v>425</v>
      </c>
      <c r="B445" s="61" t="str">
        <f t="shared" si="28"/>
        <v>강북</v>
      </c>
      <c r="C445" s="61" t="s">
        <v>17</v>
      </c>
      <c r="D445" s="62">
        <v>10</v>
      </c>
      <c r="E445" s="62" t="str">
        <f t="shared" si="24"/>
        <v>성동구10</v>
      </c>
      <c r="F445" s="62" t="str">
        <f>IFERROR(IF(VLOOKUP($E445,#REF!,2,FALSE)="","",VLOOKUP($E445,#REF!,2,FALSE)),"")</f>
        <v/>
      </c>
      <c r="G445" s="62" t="s">
        <v>5035</v>
      </c>
      <c r="H445" s="62" t="s">
        <v>3829</v>
      </c>
      <c r="I445" s="62">
        <v>6</v>
      </c>
      <c r="J445" s="62">
        <v>45</v>
      </c>
      <c r="K445" s="62" t="s">
        <v>4796</v>
      </c>
      <c r="L445" s="62" t="s">
        <v>4822</v>
      </c>
      <c r="M445" s="62" t="str">
        <f>IFERROR(IF(VLOOKUP($E445,#REF!,17,FALSE)="","","완료"),"")</f>
        <v/>
      </c>
      <c r="N445" s="62"/>
      <c r="O445" s="62"/>
      <c r="P445" s="62" t="s">
        <v>4375</v>
      </c>
      <c r="Q445" s="62" t="s">
        <v>4833</v>
      </c>
      <c r="R445" s="62"/>
      <c r="S445" s="53" t="s">
        <v>4842</v>
      </c>
      <c r="T445" s="127" t="s">
        <v>4525</v>
      </c>
    </row>
    <row r="446" spans="1:20" s="68" customFormat="1" ht="27" customHeight="1">
      <c r="A446" s="61">
        <v>426</v>
      </c>
      <c r="B446" s="61" t="str">
        <f t="shared" si="28"/>
        <v>강북</v>
      </c>
      <c r="C446" s="61" t="s">
        <v>17</v>
      </c>
      <c r="D446" s="62">
        <v>11</v>
      </c>
      <c r="E446" s="62" t="str">
        <f t="shared" si="24"/>
        <v>성동구11</v>
      </c>
      <c r="F446" s="62" t="str">
        <f>IFERROR(IF(VLOOKUP($E446,#REF!,2,FALSE)="","",VLOOKUP($E446,#REF!,2,FALSE)),"")</f>
        <v/>
      </c>
      <c r="G446" s="62" t="s">
        <v>2587</v>
      </c>
      <c r="H446" s="62" t="s">
        <v>2689</v>
      </c>
      <c r="I446" s="62">
        <v>10</v>
      </c>
      <c r="J446" s="62">
        <v>90</v>
      </c>
      <c r="K446" s="62" t="s">
        <v>4796</v>
      </c>
      <c r="L446" s="62" t="s">
        <v>4825</v>
      </c>
      <c r="M446" s="62" t="str">
        <f>IFERROR(IF(VLOOKUP($E446,#REF!,17,FALSE)="","","완료"),"")</f>
        <v/>
      </c>
      <c r="N446" s="62"/>
      <c r="O446" s="62"/>
      <c r="P446" s="62">
        <v>0</v>
      </c>
      <c r="Q446" s="62"/>
      <c r="R446" s="62"/>
      <c r="S446" s="53" t="s">
        <v>4842</v>
      </c>
      <c r="T446" s="127" t="s">
        <v>4525</v>
      </c>
    </row>
    <row r="447" spans="1:20" s="68" customFormat="1" ht="27" customHeight="1">
      <c r="A447" s="61">
        <v>427</v>
      </c>
      <c r="B447" s="61" t="str">
        <f t="shared" si="28"/>
        <v>강북</v>
      </c>
      <c r="C447" s="61" t="s">
        <v>17</v>
      </c>
      <c r="D447" s="62">
        <v>12</v>
      </c>
      <c r="E447" s="62" t="str">
        <f t="shared" si="24"/>
        <v>성동구12</v>
      </c>
      <c r="F447" s="62" t="str">
        <f>IFERROR(IF(VLOOKUP($E447,#REF!,2,FALSE)="","",VLOOKUP($E447,#REF!,2,FALSE)),"")</f>
        <v/>
      </c>
      <c r="G447" s="62" t="s">
        <v>5043</v>
      </c>
      <c r="H447" s="62" t="s">
        <v>3819</v>
      </c>
      <c r="I447" s="62">
        <v>10</v>
      </c>
      <c r="J447" s="62">
        <v>45</v>
      </c>
      <c r="K447" s="62" t="s">
        <v>4796</v>
      </c>
      <c r="L447" s="62" t="s">
        <v>4825</v>
      </c>
      <c r="M447" s="62" t="str">
        <f>IFERROR(IF(VLOOKUP($E447,#REF!,17,FALSE)="","","완료"),"")</f>
        <v/>
      </c>
      <c r="N447" s="62"/>
      <c r="O447" s="62"/>
      <c r="P447" s="62">
        <v>0</v>
      </c>
      <c r="Q447" s="62"/>
      <c r="R447" s="62"/>
      <c r="S447" s="53" t="s">
        <v>4842</v>
      </c>
      <c r="T447" s="127" t="s">
        <v>4525</v>
      </c>
    </row>
    <row r="448" spans="1:20" s="68" customFormat="1" ht="27" customHeight="1">
      <c r="A448" s="61">
        <v>428</v>
      </c>
      <c r="B448" s="61" t="str">
        <f t="shared" si="28"/>
        <v>강북</v>
      </c>
      <c r="C448" s="61" t="s">
        <v>17</v>
      </c>
      <c r="D448" s="62">
        <v>13</v>
      </c>
      <c r="E448" s="62" t="str">
        <f t="shared" si="24"/>
        <v>성동구13</v>
      </c>
      <c r="F448" s="62" t="str">
        <f>IFERROR(IF(VLOOKUP($E448,#REF!,2,FALSE)="","",VLOOKUP($E448,#REF!,2,FALSE)),"")</f>
        <v/>
      </c>
      <c r="G448" s="62" t="s">
        <v>5044</v>
      </c>
      <c r="H448" s="62" t="s">
        <v>3814</v>
      </c>
      <c r="I448" s="62">
        <v>13</v>
      </c>
      <c r="J448" s="62">
        <v>90</v>
      </c>
      <c r="K448" s="62" t="s">
        <v>4796</v>
      </c>
      <c r="L448" s="62" t="s">
        <v>4822</v>
      </c>
      <c r="M448" s="62" t="str">
        <f>IFERROR(IF(VLOOKUP($E448,#REF!,17,FALSE)="","","완료"),"")</f>
        <v/>
      </c>
      <c r="N448" s="62"/>
      <c r="O448" s="62"/>
      <c r="P448" s="62" t="s">
        <v>3380</v>
      </c>
      <c r="Q448" s="62" t="s">
        <v>3380</v>
      </c>
      <c r="R448" s="62"/>
      <c r="S448" s="53" t="s">
        <v>4842</v>
      </c>
      <c r="T448" s="127" t="s">
        <v>4525</v>
      </c>
    </row>
    <row r="449" spans="1:20" s="68" customFormat="1" ht="27" customHeight="1">
      <c r="A449" s="61">
        <v>429</v>
      </c>
      <c r="B449" s="61" t="str">
        <f t="shared" si="28"/>
        <v>강북</v>
      </c>
      <c r="C449" s="61" t="s">
        <v>17</v>
      </c>
      <c r="D449" s="62">
        <v>14</v>
      </c>
      <c r="E449" s="62" t="str">
        <f t="shared" si="24"/>
        <v>성동구14</v>
      </c>
      <c r="F449" s="62" t="str">
        <f>IFERROR(IF(VLOOKUP($E449,#REF!,2,FALSE)="","",VLOOKUP($E449,#REF!,2,FALSE)),"")</f>
        <v/>
      </c>
      <c r="G449" s="62" t="s">
        <v>2825</v>
      </c>
      <c r="H449" s="62" t="s">
        <v>2677</v>
      </c>
      <c r="I449" s="62">
        <v>8</v>
      </c>
      <c r="J449" s="62">
        <v>45</v>
      </c>
      <c r="K449" s="62" t="s">
        <v>4796</v>
      </c>
      <c r="L449" s="62" t="s">
        <v>4825</v>
      </c>
      <c r="M449" s="62" t="str">
        <f>IFERROR(IF(VLOOKUP($E449,#REF!,17,FALSE)="","","완료"),"")</f>
        <v/>
      </c>
      <c r="N449" s="62"/>
      <c r="O449" s="62"/>
      <c r="P449" s="62">
        <v>0</v>
      </c>
      <c r="Q449" s="62"/>
      <c r="R449" s="62"/>
      <c r="S449" s="53" t="s">
        <v>4842</v>
      </c>
      <c r="T449" s="127" t="s">
        <v>4525</v>
      </c>
    </row>
    <row r="450" spans="1:20" s="68" customFormat="1" ht="27" customHeight="1">
      <c r="A450" s="61">
        <v>430</v>
      </c>
      <c r="B450" s="61" t="str">
        <f t="shared" si="28"/>
        <v>강북</v>
      </c>
      <c r="C450" s="61" t="s">
        <v>17</v>
      </c>
      <c r="D450" s="62">
        <v>15</v>
      </c>
      <c r="E450" s="62" t="str">
        <f t="shared" si="24"/>
        <v>성동구15</v>
      </c>
      <c r="F450" s="62" t="str">
        <f>IFERROR(IF(VLOOKUP($E450,#REF!,2,FALSE)="","",VLOOKUP($E450,#REF!,2,FALSE)),"")</f>
        <v/>
      </c>
      <c r="G450" s="62" t="s">
        <v>3462</v>
      </c>
      <c r="H450" s="62" t="s">
        <v>1703</v>
      </c>
      <c r="I450" s="62">
        <v>12</v>
      </c>
      <c r="J450" s="62">
        <v>90</v>
      </c>
      <c r="K450" s="62" t="s">
        <v>4796</v>
      </c>
      <c r="L450" s="62" t="s">
        <v>4822</v>
      </c>
      <c r="M450" s="62" t="str">
        <f>IFERROR(IF(VLOOKUP($E450,#REF!,17,FALSE)="","","완료"),"")</f>
        <v/>
      </c>
      <c r="N450" s="62"/>
      <c r="O450" s="62" t="s">
        <v>4831</v>
      </c>
      <c r="P450" s="62" t="s">
        <v>4378</v>
      </c>
      <c r="Q450" s="62"/>
      <c r="R450" s="62"/>
      <c r="S450" s="53" t="s">
        <v>4842</v>
      </c>
      <c r="T450" s="127" t="s">
        <v>4525</v>
      </c>
    </row>
    <row r="451" spans="1:20" s="68" customFormat="1" ht="27" customHeight="1">
      <c r="A451" s="61">
        <v>431</v>
      </c>
      <c r="B451" s="61" t="str">
        <f t="shared" si="28"/>
        <v>강북</v>
      </c>
      <c r="C451" s="61" t="s">
        <v>17</v>
      </c>
      <c r="D451" s="62">
        <v>16</v>
      </c>
      <c r="E451" s="62" t="str">
        <f t="shared" si="24"/>
        <v>성동구16</v>
      </c>
      <c r="F451" s="62" t="str">
        <f>IFERROR(IF(VLOOKUP($E451,#REF!,2,FALSE)="","",VLOOKUP($E451,#REF!,2,FALSE)),"")</f>
        <v/>
      </c>
      <c r="G451" s="62" t="s">
        <v>3184</v>
      </c>
      <c r="H451" s="62" t="s">
        <v>1704</v>
      </c>
      <c r="I451" s="62">
        <v>10</v>
      </c>
      <c r="J451" s="62">
        <v>90</v>
      </c>
      <c r="K451" s="62" t="s">
        <v>4796</v>
      </c>
      <c r="L451" s="62" t="s">
        <v>4822</v>
      </c>
      <c r="M451" s="62" t="str">
        <f>IFERROR(IF(VLOOKUP($E451,#REF!,17,FALSE)="","","완료"),"")</f>
        <v/>
      </c>
      <c r="N451" s="62"/>
      <c r="O451" s="62" t="s">
        <v>4831</v>
      </c>
      <c r="P451" s="62" t="s">
        <v>4378</v>
      </c>
      <c r="Q451" s="62"/>
      <c r="R451" s="62"/>
      <c r="S451" s="53" t="s">
        <v>4842</v>
      </c>
      <c r="T451" s="127" t="s">
        <v>4525</v>
      </c>
    </row>
    <row r="452" spans="1:20" s="68" customFormat="1" ht="27" customHeight="1">
      <c r="A452" s="61">
        <v>432</v>
      </c>
      <c r="B452" s="61" t="str">
        <f t="shared" si="28"/>
        <v>강북</v>
      </c>
      <c r="C452" s="81" t="s">
        <v>17</v>
      </c>
      <c r="D452" s="81">
        <v>17</v>
      </c>
      <c r="E452" s="81" t="str">
        <f t="shared" si="24"/>
        <v>성동구17</v>
      </c>
      <c r="F452" s="62" t="str">
        <f>IFERROR(IF(VLOOKUP($E452,#REF!,2,FALSE)="","",VLOOKUP($E452,#REF!,2,FALSE)),"")</f>
        <v/>
      </c>
      <c r="G452" s="81" t="s">
        <v>2300</v>
      </c>
      <c r="H452" s="81" t="s">
        <v>2147</v>
      </c>
      <c r="I452" s="81">
        <v>8</v>
      </c>
      <c r="J452" s="81">
        <v>45</v>
      </c>
      <c r="K452" s="81" t="s">
        <v>4796</v>
      </c>
      <c r="L452" s="81" t="s">
        <v>4794</v>
      </c>
      <c r="M452" s="62" t="str">
        <f>IFERROR(IF(VLOOKUP($E452,#REF!,17,FALSE)="","","완료"),"")</f>
        <v/>
      </c>
      <c r="N452" s="81"/>
      <c r="O452" s="81"/>
      <c r="P452" s="81" t="s">
        <v>3739</v>
      </c>
      <c r="Q452" s="81" t="s">
        <v>4848</v>
      </c>
      <c r="R452" s="81"/>
      <c r="S452" s="53" t="s">
        <v>4842</v>
      </c>
      <c r="T452" s="127" t="s">
        <v>4525</v>
      </c>
    </row>
    <row r="453" spans="1:20" s="68" customFormat="1" ht="27" customHeight="1">
      <c r="A453" s="61">
        <v>433</v>
      </c>
      <c r="B453" s="61" t="str">
        <f t="shared" si="28"/>
        <v>강북</v>
      </c>
      <c r="C453" s="62" t="s">
        <v>17</v>
      </c>
      <c r="D453" s="62">
        <v>18</v>
      </c>
      <c r="E453" s="62" t="str">
        <f t="shared" si="24"/>
        <v>성동구18</v>
      </c>
      <c r="F453" s="62" t="str">
        <f>IFERROR(IF(VLOOKUP($E453,#REF!,2,FALSE)="","",VLOOKUP($E453,#REF!,2,FALSE)),"")</f>
        <v/>
      </c>
      <c r="G453" s="62" t="s">
        <v>5202</v>
      </c>
      <c r="H453" s="62" t="s">
        <v>5193</v>
      </c>
      <c r="I453" s="62">
        <v>8</v>
      </c>
      <c r="J453" s="62">
        <v>45</v>
      </c>
      <c r="K453" s="62" t="s">
        <v>4796</v>
      </c>
      <c r="L453" s="62" t="s">
        <v>4822</v>
      </c>
      <c r="M453" s="62" t="str">
        <f>IFERROR(IF(VLOOKUP($E453,#REF!,17,FALSE)="","","완료"),"")</f>
        <v/>
      </c>
      <c r="N453" s="62"/>
      <c r="O453" s="62"/>
      <c r="P453" s="62" t="s">
        <v>4385</v>
      </c>
      <c r="Q453" s="62"/>
      <c r="R453" s="62"/>
      <c r="S453" s="53" t="s">
        <v>4842</v>
      </c>
      <c r="T453" s="127" t="s">
        <v>4525</v>
      </c>
    </row>
    <row r="454" spans="1:20" s="68" customFormat="1" ht="27" customHeight="1">
      <c r="A454" s="61">
        <v>434</v>
      </c>
      <c r="B454" s="61" t="str">
        <f t="shared" si="28"/>
        <v>강북</v>
      </c>
      <c r="C454" s="62" t="s">
        <v>17</v>
      </c>
      <c r="D454" s="62">
        <v>19</v>
      </c>
      <c r="E454" s="62" t="str">
        <f t="shared" si="24"/>
        <v>성동구19</v>
      </c>
      <c r="F454" s="62" t="str">
        <f>IFERROR(IF(VLOOKUP($E454,#REF!,2,FALSE)="","",VLOOKUP($E454,#REF!,2,FALSE)),"")</f>
        <v/>
      </c>
      <c r="G454" s="62" t="s">
        <v>2828</v>
      </c>
      <c r="H454" s="62" t="s">
        <v>2827</v>
      </c>
      <c r="I454" s="62">
        <v>6</v>
      </c>
      <c r="J454" s="62">
        <v>45</v>
      </c>
      <c r="K454" s="62" t="s">
        <v>4796</v>
      </c>
      <c r="L454" s="62" t="s">
        <v>4825</v>
      </c>
      <c r="M454" s="62" t="str">
        <f>IFERROR(IF(VLOOKUP($E454,#REF!,17,FALSE)="","","완료"),"")</f>
        <v/>
      </c>
      <c r="N454" s="62"/>
      <c r="O454" s="62"/>
      <c r="P454" s="62">
        <v>0</v>
      </c>
      <c r="Q454" s="62" t="s">
        <v>4766</v>
      </c>
      <c r="R454" s="62"/>
      <c r="S454" s="53" t="s">
        <v>4842</v>
      </c>
      <c r="T454" s="127" t="s">
        <v>4525</v>
      </c>
    </row>
    <row r="455" spans="1:20" s="68" customFormat="1" ht="27" customHeight="1">
      <c r="A455" s="61">
        <v>435</v>
      </c>
      <c r="B455" s="61" t="str">
        <f t="shared" si="28"/>
        <v>강북</v>
      </c>
      <c r="C455" s="62" t="s">
        <v>17</v>
      </c>
      <c r="D455" s="62">
        <v>20</v>
      </c>
      <c r="E455" s="62" t="str">
        <f t="shared" ref="E455:E457" si="29">CONCATENATE(C455,D455)</f>
        <v>성동구20</v>
      </c>
      <c r="F455" s="62" t="str">
        <f>IFERROR(IF(VLOOKUP($E455,#REF!,2,FALSE)="","",VLOOKUP($E455,#REF!,2,FALSE)),"")</f>
        <v/>
      </c>
      <c r="G455" s="62" t="s">
        <v>3329</v>
      </c>
      <c r="H455" s="62" t="s">
        <v>3332</v>
      </c>
      <c r="I455" s="62">
        <v>8</v>
      </c>
      <c r="J455" s="62">
        <v>45</v>
      </c>
      <c r="K455" s="62" t="s">
        <v>4796</v>
      </c>
      <c r="L455" s="62" t="s">
        <v>4825</v>
      </c>
      <c r="M455" s="62" t="str">
        <f>IFERROR(IF(VLOOKUP($E455,#REF!,17,FALSE)="","","완료"),"")</f>
        <v/>
      </c>
      <c r="N455" s="62"/>
      <c r="O455" s="62"/>
      <c r="P455" s="62"/>
      <c r="Q455" s="62"/>
      <c r="R455" s="62"/>
      <c r="S455" s="88" t="s">
        <v>3696</v>
      </c>
      <c r="T455" s="127" t="s">
        <v>4561</v>
      </c>
    </row>
    <row r="456" spans="1:20" s="68" customFormat="1" ht="27" customHeight="1">
      <c r="A456" s="61">
        <v>436</v>
      </c>
      <c r="B456" s="61" t="str">
        <f t="shared" si="28"/>
        <v>강북</v>
      </c>
      <c r="C456" s="62" t="s">
        <v>17</v>
      </c>
      <c r="D456" s="62">
        <v>21</v>
      </c>
      <c r="E456" s="62" t="str">
        <f t="shared" si="29"/>
        <v>성동구21</v>
      </c>
      <c r="F456" s="62" t="str">
        <f>IFERROR(IF(VLOOKUP($E456,#REF!,2,FALSE)="","",VLOOKUP($E456,#REF!,2,FALSE)),"")</f>
        <v/>
      </c>
      <c r="G456" s="62" t="s">
        <v>3617</v>
      </c>
      <c r="H456" s="62" t="s">
        <v>3333</v>
      </c>
      <c r="I456" s="62">
        <v>5</v>
      </c>
      <c r="J456" s="62">
        <v>45</v>
      </c>
      <c r="K456" s="62" t="s">
        <v>4796</v>
      </c>
      <c r="L456" s="62" t="s">
        <v>4822</v>
      </c>
      <c r="M456" s="62" t="str">
        <f>IFERROR(IF(VLOOKUP($E456,#REF!,17,FALSE)="","","완료"),"")</f>
        <v/>
      </c>
      <c r="N456" s="62"/>
      <c r="O456" s="62"/>
      <c r="P456" s="62" t="s">
        <v>3404</v>
      </c>
      <c r="Q456" s="62"/>
      <c r="R456" s="62"/>
      <c r="S456" s="88" t="s">
        <v>3696</v>
      </c>
      <c r="T456" s="127" t="s">
        <v>4561</v>
      </c>
    </row>
    <row r="457" spans="1:20" s="68" customFormat="1" ht="27" customHeight="1">
      <c r="A457" s="61">
        <v>437</v>
      </c>
      <c r="B457" s="61" t="str">
        <f t="shared" si="28"/>
        <v>강북</v>
      </c>
      <c r="C457" s="62" t="s">
        <v>17</v>
      </c>
      <c r="D457" s="62">
        <v>22</v>
      </c>
      <c r="E457" s="62" t="str">
        <f t="shared" si="29"/>
        <v>성동구22</v>
      </c>
      <c r="F457" s="62" t="str">
        <f>IFERROR(IF(VLOOKUP($E457,#REF!,2,FALSE)="","",VLOOKUP($E457,#REF!,2,FALSE)),"")</f>
        <v/>
      </c>
      <c r="G457" s="62" t="s">
        <v>3402</v>
      </c>
      <c r="H457" s="62" t="s">
        <v>3616</v>
      </c>
      <c r="I457" s="62">
        <v>8</v>
      </c>
      <c r="J457" s="62">
        <v>45</v>
      </c>
      <c r="K457" s="62" t="s">
        <v>4796</v>
      </c>
      <c r="L457" s="62" t="s">
        <v>4822</v>
      </c>
      <c r="M457" s="62" t="str">
        <f>IFERROR(IF(VLOOKUP($E457,#REF!,17,FALSE)="","","완료"),"")</f>
        <v/>
      </c>
      <c r="N457" s="62"/>
      <c r="O457" s="62"/>
      <c r="P457" s="62" t="s">
        <v>4717</v>
      </c>
      <c r="Q457" s="62"/>
      <c r="R457" s="62"/>
      <c r="S457" s="88" t="s">
        <v>3696</v>
      </c>
      <c r="T457" s="127" t="s">
        <v>4561</v>
      </c>
    </row>
    <row r="458" spans="1:20" s="68" customFormat="1" ht="27" customHeight="1">
      <c r="A458" s="61">
        <v>438</v>
      </c>
      <c r="B458" s="61" t="str">
        <f t="shared" si="28"/>
        <v>강북</v>
      </c>
      <c r="C458" s="62" t="s">
        <v>17</v>
      </c>
      <c r="D458" s="62">
        <v>23</v>
      </c>
      <c r="E458" s="62" t="str">
        <f>CONCATENATE(C458,D458)</f>
        <v>성동구23</v>
      </c>
      <c r="F458" s="62" t="str">
        <f>IFERROR(IF(VLOOKUP($E458,#REF!,2,FALSE)="","",VLOOKUP($E458,#REF!,2,FALSE)),"")</f>
        <v/>
      </c>
      <c r="G458" s="62" t="s">
        <v>3321</v>
      </c>
      <c r="H458" s="62" t="s">
        <v>3679</v>
      </c>
      <c r="I458" s="62">
        <v>6</v>
      </c>
      <c r="J458" s="62">
        <v>45</v>
      </c>
      <c r="K458" s="62" t="s">
        <v>4796</v>
      </c>
      <c r="L458" s="62" t="s">
        <v>4822</v>
      </c>
      <c r="M458" s="62"/>
      <c r="N458" s="62"/>
      <c r="O458" s="62"/>
      <c r="P458" s="90" t="s">
        <v>1753</v>
      </c>
      <c r="Q458" s="62" t="s">
        <v>3720</v>
      </c>
      <c r="R458" s="62"/>
      <c r="S458" s="94" t="s">
        <v>3703</v>
      </c>
      <c r="T458" s="127" t="s">
        <v>3538</v>
      </c>
    </row>
    <row r="459" spans="1:20" s="68" customFormat="1" ht="27" customHeight="1">
      <c r="A459" s="61">
        <v>439</v>
      </c>
      <c r="B459" s="61" t="str">
        <f t="shared" si="28"/>
        <v>강북</v>
      </c>
      <c r="C459" s="62" t="s">
        <v>17</v>
      </c>
      <c r="D459" s="62">
        <v>24</v>
      </c>
      <c r="E459" s="62" t="str">
        <f>CONCATENATE(C459,D459)</f>
        <v>성동구24</v>
      </c>
      <c r="F459" s="62" t="str">
        <f>IFERROR(IF(VLOOKUP($E459,#REF!,2,FALSE)="","",VLOOKUP($E459,#REF!,2,FALSE)),"")</f>
        <v/>
      </c>
      <c r="G459" s="62" t="s">
        <v>4738</v>
      </c>
      <c r="H459" s="62" t="s">
        <v>4665</v>
      </c>
      <c r="I459" s="62">
        <v>10</v>
      </c>
      <c r="J459" s="62">
        <v>45</v>
      </c>
      <c r="K459" s="62" t="s">
        <v>4796</v>
      </c>
      <c r="L459" s="90" t="s">
        <v>4822</v>
      </c>
      <c r="M459" s="62"/>
      <c r="N459" s="62"/>
      <c r="O459" s="62"/>
      <c r="P459" s="90" t="s">
        <v>1755</v>
      </c>
      <c r="Q459" s="62"/>
      <c r="R459" s="62"/>
      <c r="S459" s="94" t="s">
        <v>3702</v>
      </c>
      <c r="T459" s="127" t="s">
        <v>3547</v>
      </c>
    </row>
    <row r="460" spans="1:20" s="68" customFormat="1" ht="27" customHeight="1">
      <c r="A460" s="61"/>
      <c r="B460" s="61" t="str">
        <f t="shared" si="28"/>
        <v>강북</v>
      </c>
      <c r="C460" s="62" t="s">
        <v>17</v>
      </c>
      <c r="D460" s="62">
        <v>25</v>
      </c>
      <c r="E460" s="62" t="str">
        <f>CONCATENATE(C460,D460)</f>
        <v>성동구25</v>
      </c>
      <c r="F460" s="62" t="str">
        <f>IFERROR(IF(VLOOKUP($E460,#REF!,2,FALSE)="","",VLOOKUP($E460,#REF!,2,FALSE)),"")</f>
        <v/>
      </c>
      <c r="G460" s="62" t="s">
        <v>4666</v>
      </c>
      <c r="H460" s="62" t="s">
        <v>4740</v>
      </c>
      <c r="I460" s="62">
        <v>10</v>
      </c>
      <c r="J460" s="62">
        <v>45</v>
      </c>
      <c r="K460" s="62" t="s">
        <v>4796</v>
      </c>
      <c r="L460" s="90"/>
      <c r="M460" s="62"/>
      <c r="N460" s="62"/>
      <c r="O460" s="62" t="s">
        <v>3527</v>
      </c>
      <c r="P460" s="90"/>
      <c r="Q460" s="62"/>
      <c r="R460" s="62"/>
      <c r="S460" s="94" t="s">
        <v>3700</v>
      </c>
      <c r="T460" s="127" t="s">
        <v>4530</v>
      </c>
    </row>
    <row r="461" spans="1:20" s="68" customFormat="1" ht="27" customHeight="1">
      <c r="A461" s="61"/>
      <c r="B461" s="61" t="str">
        <f t="shared" si="28"/>
        <v>강북</v>
      </c>
      <c r="C461" s="62" t="s">
        <v>17</v>
      </c>
      <c r="D461" s="62">
        <v>26</v>
      </c>
      <c r="E461" s="62" t="str">
        <f>CONCATENATE(C461,D461)</f>
        <v>성동구26</v>
      </c>
      <c r="F461" s="62" t="str">
        <f>IFERROR(IF(VLOOKUP($E461,#REF!,2,FALSE)="","",VLOOKUP($E461,#REF!,2,FALSE)),"")</f>
        <v/>
      </c>
      <c r="G461" s="90" t="s">
        <v>3092</v>
      </c>
      <c r="H461" s="90" t="s">
        <v>3101</v>
      </c>
      <c r="I461" s="62">
        <v>8</v>
      </c>
      <c r="J461" s="62">
        <v>45</v>
      </c>
      <c r="K461" s="62" t="s">
        <v>4796</v>
      </c>
      <c r="L461" s="90" t="s">
        <v>4825</v>
      </c>
      <c r="M461" s="62"/>
      <c r="N461" s="62"/>
      <c r="O461" s="62"/>
      <c r="P461" s="90"/>
      <c r="Q461" s="62"/>
      <c r="R461" s="62"/>
      <c r="S461" s="160" t="s">
        <v>4855</v>
      </c>
      <c r="T461" s="161" t="s">
        <v>4621</v>
      </c>
    </row>
    <row r="462" spans="1:20" s="68" customFormat="1" ht="27" customHeight="1">
      <c r="A462" s="61"/>
      <c r="B462" s="61" t="str">
        <f t="shared" si="28"/>
        <v>강북</v>
      </c>
      <c r="C462" s="62" t="s">
        <v>17</v>
      </c>
      <c r="D462" s="62">
        <v>27</v>
      </c>
      <c r="E462" s="62" t="str">
        <f>CONCATENATE(C462,D462)</f>
        <v>성동구27</v>
      </c>
      <c r="F462" s="62" t="str">
        <f>IFERROR(IF(VLOOKUP($E462,#REF!,2,FALSE)="","",VLOOKUP($E462,#REF!,2,FALSE)),"")</f>
        <v/>
      </c>
      <c r="G462" s="90" t="s">
        <v>3095</v>
      </c>
      <c r="H462" s="90" t="s">
        <v>3096</v>
      </c>
      <c r="I462" s="62">
        <v>8</v>
      </c>
      <c r="J462" s="62">
        <v>45</v>
      </c>
      <c r="K462" s="62" t="s">
        <v>4796</v>
      </c>
      <c r="L462" s="90"/>
      <c r="M462" s="62"/>
      <c r="N462" s="62"/>
      <c r="O462" s="62"/>
      <c r="P462" s="90"/>
      <c r="Q462" s="62"/>
      <c r="R462" s="62"/>
      <c r="S462" s="157" t="s">
        <v>4855</v>
      </c>
      <c r="T462" s="161" t="s">
        <v>4854</v>
      </c>
    </row>
    <row r="463" spans="1:20" s="68" customFormat="1" ht="27" customHeight="1">
      <c r="A463" s="61">
        <v>440</v>
      </c>
      <c r="B463" s="61" t="str">
        <f t="shared" si="28"/>
        <v>강남</v>
      </c>
      <c r="C463" s="61" t="s">
        <v>25</v>
      </c>
      <c r="D463" s="62">
        <v>1</v>
      </c>
      <c r="E463" s="62" t="str">
        <f t="shared" si="24"/>
        <v>송파구1</v>
      </c>
      <c r="F463" s="62" t="str">
        <f>IFERROR(IF(VLOOKUP($E463,#REF!,2,FALSE)="","",VLOOKUP($E463,#REF!,2,FALSE)),"")</f>
        <v/>
      </c>
      <c r="G463" s="62" t="s">
        <v>3188</v>
      </c>
      <c r="H463" s="62" t="s">
        <v>5041</v>
      </c>
      <c r="I463" s="62">
        <v>7</v>
      </c>
      <c r="J463" s="62">
        <v>45</v>
      </c>
      <c r="K463" s="62" t="s">
        <v>4813</v>
      </c>
      <c r="L463" s="62" t="s">
        <v>4822</v>
      </c>
      <c r="M463" s="62" t="str">
        <f>IFERROR(IF(VLOOKUP($E463,#REF!,17,FALSE)="","","완료"),"")</f>
        <v/>
      </c>
      <c r="N463" s="62"/>
      <c r="O463" s="62"/>
      <c r="P463" s="62" t="s">
        <v>3524</v>
      </c>
      <c r="Q463" s="62" t="s">
        <v>3524</v>
      </c>
      <c r="R463" s="62"/>
      <c r="S463" s="53" t="s">
        <v>4842</v>
      </c>
      <c r="T463" s="127" t="s">
        <v>4556</v>
      </c>
    </row>
    <row r="464" spans="1:20" s="68" customFormat="1" ht="27" customHeight="1">
      <c r="A464" s="61">
        <v>441</v>
      </c>
      <c r="B464" s="61" t="str">
        <f t="shared" si="28"/>
        <v>강남</v>
      </c>
      <c r="C464" s="61" t="s">
        <v>25</v>
      </c>
      <c r="D464" s="62">
        <v>2</v>
      </c>
      <c r="E464" s="62" t="str">
        <f t="shared" si="24"/>
        <v>송파구2</v>
      </c>
      <c r="F464" s="62" t="str">
        <f>IFERROR(IF(VLOOKUP($E464,#REF!,2,FALSE)="","",VLOOKUP($E464,#REF!,2,FALSE)),"")</f>
        <v/>
      </c>
      <c r="G464" s="62" t="s">
        <v>2839</v>
      </c>
      <c r="H464" s="62" t="s">
        <v>2716</v>
      </c>
      <c r="I464" s="62">
        <v>10</v>
      </c>
      <c r="J464" s="62">
        <v>45</v>
      </c>
      <c r="K464" s="62" t="s">
        <v>4813</v>
      </c>
      <c r="L464" s="62" t="s">
        <v>4825</v>
      </c>
      <c r="M464" s="62" t="str">
        <f>IFERROR(IF(VLOOKUP($E464,#REF!,17,FALSE)="","","완료"),"")</f>
        <v/>
      </c>
      <c r="N464" s="62"/>
      <c r="O464" s="62"/>
      <c r="P464" s="62">
        <v>0</v>
      </c>
      <c r="Q464" s="62" t="s">
        <v>4367</v>
      </c>
      <c r="R464" s="62"/>
      <c r="S464" s="53" t="s">
        <v>4842</v>
      </c>
      <c r="T464" s="127" t="s">
        <v>4556</v>
      </c>
    </row>
    <row r="465" spans="1:20" s="68" customFormat="1" ht="27" customHeight="1">
      <c r="A465" s="61">
        <v>442</v>
      </c>
      <c r="B465" s="61" t="str">
        <f t="shared" si="28"/>
        <v>강남</v>
      </c>
      <c r="C465" s="61" t="s">
        <v>25</v>
      </c>
      <c r="D465" s="62">
        <v>3</v>
      </c>
      <c r="E465" s="62" t="str">
        <f t="shared" si="24"/>
        <v>송파구3</v>
      </c>
      <c r="F465" s="62" t="str">
        <f>IFERROR(IF(VLOOKUP($E465,#REF!,2,FALSE)="","",VLOOKUP($E465,#REF!,2,FALSE)),"")</f>
        <v/>
      </c>
      <c r="G465" s="62" t="s">
        <v>5045</v>
      </c>
      <c r="H465" s="62" t="s">
        <v>3815</v>
      </c>
      <c r="I465" s="62">
        <v>7</v>
      </c>
      <c r="J465" s="62">
        <v>45</v>
      </c>
      <c r="K465" s="62" t="s">
        <v>4813</v>
      </c>
      <c r="L465" s="62" t="s">
        <v>4825</v>
      </c>
      <c r="M465" s="62" t="str">
        <f>IFERROR(IF(VLOOKUP($E465,#REF!,17,FALSE)="","","완료"),"")</f>
        <v/>
      </c>
      <c r="N465" s="62"/>
      <c r="O465" s="62"/>
      <c r="P465" s="62">
        <v>0</v>
      </c>
      <c r="Q465" s="62" t="s">
        <v>4367</v>
      </c>
      <c r="R465" s="62"/>
      <c r="S465" s="53" t="s">
        <v>4842</v>
      </c>
      <c r="T465" s="127" t="s">
        <v>4556</v>
      </c>
    </row>
    <row r="466" spans="1:20" s="68" customFormat="1" ht="27" customHeight="1">
      <c r="A466" s="61">
        <v>443</v>
      </c>
      <c r="B466" s="61" t="str">
        <f t="shared" si="28"/>
        <v>강남</v>
      </c>
      <c r="C466" s="61" t="s">
        <v>25</v>
      </c>
      <c r="D466" s="62">
        <v>4</v>
      </c>
      <c r="E466" s="62" t="str">
        <f t="shared" si="24"/>
        <v>송파구4</v>
      </c>
      <c r="F466" s="62" t="str">
        <f>IFERROR(IF(VLOOKUP($E466,#REF!,2,FALSE)="","",VLOOKUP($E466,#REF!,2,FALSE)),"")</f>
        <v/>
      </c>
      <c r="G466" s="62" t="s">
        <v>2229</v>
      </c>
      <c r="H466" s="62" t="s">
        <v>2722</v>
      </c>
      <c r="I466" s="62">
        <v>8</v>
      </c>
      <c r="J466" s="62">
        <v>45</v>
      </c>
      <c r="K466" s="62" t="s">
        <v>4813</v>
      </c>
      <c r="L466" s="62" t="s">
        <v>4825</v>
      </c>
      <c r="M466" s="62" t="str">
        <f>IFERROR(IF(VLOOKUP($E466,#REF!,17,FALSE)="","","완료"),"")</f>
        <v/>
      </c>
      <c r="N466" s="62"/>
      <c r="O466" s="62"/>
      <c r="P466" s="62">
        <v>0</v>
      </c>
      <c r="Q466" s="62" t="s">
        <v>4367</v>
      </c>
      <c r="R466" s="62"/>
      <c r="S466" s="53" t="s">
        <v>4842</v>
      </c>
      <c r="T466" s="127" t="s">
        <v>4556</v>
      </c>
    </row>
    <row r="467" spans="1:20" s="68" customFormat="1" ht="27" customHeight="1">
      <c r="A467" s="61">
        <v>444</v>
      </c>
      <c r="B467" s="61" t="str">
        <f t="shared" si="28"/>
        <v>강남</v>
      </c>
      <c r="C467" s="61" t="s">
        <v>25</v>
      </c>
      <c r="D467" s="62">
        <v>5</v>
      </c>
      <c r="E467" s="62" t="str">
        <f t="shared" si="24"/>
        <v>송파구5</v>
      </c>
      <c r="F467" s="62" t="str">
        <f>IFERROR(IF(VLOOKUP($E467,#REF!,2,FALSE)="","",VLOOKUP($E467,#REF!,2,FALSE)),"")</f>
        <v/>
      </c>
      <c r="G467" s="62" t="s">
        <v>2591</v>
      </c>
      <c r="H467" s="62" t="s">
        <v>2725</v>
      </c>
      <c r="I467" s="62">
        <v>7</v>
      </c>
      <c r="J467" s="62">
        <v>45</v>
      </c>
      <c r="K467" s="62" t="s">
        <v>4813</v>
      </c>
      <c r="L467" s="62" t="s">
        <v>4825</v>
      </c>
      <c r="M467" s="62" t="str">
        <f>IFERROR(IF(VLOOKUP($E467,#REF!,17,FALSE)="","","완료"),"")</f>
        <v/>
      </c>
      <c r="N467" s="62"/>
      <c r="O467" s="62"/>
      <c r="P467" s="62">
        <v>0</v>
      </c>
      <c r="Q467" s="62" t="s">
        <v>4367</v>
      </c>
      <c r="R467" s="62"/>
      <c r="S467" s="53" t="s">
        <v>4842</v>
      </c>
      <c r="T467" s="127" t="s">
        <v>4556</v>
      </c>
    </row>
    <row r="468" spans="1:20" s="68" customFormat="1" ht="27" customHeight="1">
      <c r="A468" s="61">
        <v>445</v>
      </c>
      <c r="B468" s="61" t="str">
        <f t="shared" si="28"/>
        <v>강남</v>
      </c>
      <c r="C468" s="61" t="s">
        <v>25</v>
      </c>
      <c r="D468" s="62">
        <v>6</v>
      </c>
      <c r="E468" s="62" t="str">
        <f t="shared" si="24"/>
        <v>송파구6</v>
      </c>
      <c r="F468" s="62" t="str">
        <f>IFERROR(IF(VLOOKUP($E468,#REF!,2,FALSE)="","",VLOOKUP($E468,#REF!,2,FALSE)),"")</f>
        <v/>
      </c>
      <c r="G468" s="62" t="s">
        <v>2710</v>
      </c>
      <c r="H468" s="62" t="s">
        <v>2841</v>
      </c>
      <c r="I468" s="62">
        <v>10</v>
      </c>
      <c r="J468" s="62">
        <v>45</v>
      </c>
      <c r="K468" s="62" t="s">
        <v>4813</v>
      </c>
      <c r="L468" s="62" t="s">
        <v>4825</v>
      </c>
      <c r="M468" s="62" t="str">
        <f>IFERROR(IF(VLOOKUP($E468,#REF!,17,FALSE)="","","완료"),"")</f>
        <v/>
      </c>
      <c r="N468" s="62"/>
      <c r="O468" s="62"/>
      <c r="P468" s="62">
        <v>0</v>
      </c>
      <c r="Q468" s="62" t="s">
        <v>4367</v>
      </c>
      <c r="R468" s="62"/>
      <c r="S468" s="53" t="s">
        <v>4842</v>
      </c>
      <c r="T468" s="127" t="s">
        <v>4556</v>
      </c>
    </row>
    <row r="469" spans="1:20" s="68" customFormat="1" ht="27" customHeight="1">
      <c r="A469" s="61">
        <v>446</v>
      </c>
      <c r="B469" s="61" t="str">
        <f t="shared" si="28"/>
        <v>강남</v>
      </c>
      <c r="C469" s="61" t="s">
        <v>25</v>
      </c>
      <c r="D469" s="62">
        <v>7</v>
      </c>
      <c r="E469" s="62" t="str">
        <f t="shared" si="24"/>
        <v>송파구7</v>
      </c>
      <c r="F469" s="62" t="str">
        <f>IFERROR(IF(VLOOKUP($E469,#REF!,2,FALSE)="","",VLOOKUP($E469,#REF!,2,FALSE)),"")</f>
        <v/>
      </c>
      <c r="G469" s="62" t="s">
        <v>2844</v>
      </c>
      <c r="H469" s="62" t="s">
        <v>2713</v>
      </c>
      <c r="I469" s="62">
        <v>10</v>
      </c>
      <c r="J469" s="62">
        <v>45</v>
      </c>
      <c r="K469" s="62" t="s">
        <v>4813</v>
      </c>
      <c r="L469" s="62" t="s">
        <v>4825</v>
      </c>
      <c r="M469" s="62" t="str">
        <f>IFERROR(IF(VLOOKUP($E469,#REF!,17,FALSE)="","","완료"),"")</f>
        <v/>
      </c>
      <c r="N469" s="62"/>
      <c r="O469" s="62"/>
      <c r="P469" s="62">
        <v>0</v>
      </c>
      <c r="Q469" s="62" t="s">
        <v>4367</v>
      </c>
      <c r="R469" s="62"/>
      <c r="S469" s="53" t="s">
        <v>4842</v>
      </c>
      <c r="T469" s="127" t="s">
        <v>4556</v>
      </c>
    </row>
    <row r="470" spans="1:20" s="68" customFormat="1" ht="27" customHeight="1">
      <c r="A470" s="61">
        <v>447</v>
      </c>
      <c r="B470" s="61" t="str">
        <f t="shared" si="28"/>
        <v>강남</v>
      </c>
      <c r="C470" s="61" t="s">
        <v>25</v>
      </c>
      <c r="D470" s="62">
        <v>8</v>
      </c>
      <c r="E470" s="62" t="str">
        <f t="shared" si="24"/>
        <v>송파구8</v>
      </c>
      <c r="F470" s="62" t="str">
        <f>IFERROR(IF(VLOOKUP($E470,#REF!,2,FALSE)="","",VLOOKUP($E470,#REF!,2,FALSE)),"")</f>
        <v/>
      </c>
      <c r="G470" s="62" t="s">
        <v>2842</v>
      </c>
      <c r="H470" s="62" t="s">
        <v>2843</v>
      </c>
      <c r="I470" s="62">
        <v>10</v>
      </c>
      <c r="J470" s="62">
        <v>45</v>
      </c>
      <c r="K470" s="62" t="s">
        <v>4813</v>
      </c>
      <c r="L470" s="62" t="s">
        <v>4825</v>
      </c>
      <c r="M470" s="62" t="str">
        <f>IFERROR(IF(VLOOKUP($E470,#REF!,17,FALSE)="","","완료"),"")</f>
        <v/>
      </c>
      <c r="N470" s="62"/>
      <c r="O470" s="62"/>
      <c r="P470" s="62">
        <v>0</v>
      </c>
      <c r="Q470" s="62" t="s">
        <v>4367</v>
      </c>
      <c r="R470" s="62"/>
      <c r="S470" s="53" t="s">
        <v>4842</v>
      </c>
      <c r="T470" s="127" t="s">
        <v>4556</v>
      </c>
    </row>
    <row r="471" spans="1:20" s="68" customFormat="1" ht="27" customHeight="1">
      <c r="A471" s="61">
        <v>448</v>
      </c>
      <c r="B471" s="61" t="str">
        <f t="shared" si="28"/>
        <v>강남</v>
      </c>
      <c r="C471" s="61" t="s">
        <v>25</v>
      </c>
      <c r="D471" s="62">
        <v>9</v>
      </c>
      <c r="E471" s="62" t="str">
        <f t="shared" ref="E471:E574" si="30">CONCATENATE(C471,D471)</f>
        <v>송파구9</v>
      </c>
      <c r="F471" s="62" t="str">
        <f>IFERROR(IF(VLOOKUP($E471,#REF!,2,FALSE)="","",VLOOKUP($E471,#REF!,2,FALSE)),"")</f>
        <v/>
      </c>
      <c r="G471" s="62" t="s">
        <v>2845</v>
      </c>
      <c r="H471" s="62" t="s">
        <v>2708</v>
      </c>
      <c r="I471" s="62">
        <v>10</v>
      </c>
      <c r="J471" s="62">
        <v>45</v>
      </c>
      <c r="K471" s="62" t="s">
        <v>4813</v>
      </c>
      <c r="L471" s="62" t="s">
        <v>4825</v>
      </c>
      <c r="M471" s="62" t="str">
        <f>IFERROR(IF(VLOOKUP($E471,#REF!,17,FALSE)="","","완료"),"")</f>
        <v/>
      </c>
      <c r="N471" s="62"/>
      <c r="O471" s="62"/>
      <c r="P471" s="62">
        <v>0</v>
      </c>
      <c r="Q471" s="62" t="s">
        <v>4367</v>
      </c>
      <c r="R471" s="62"/>
      <c r="S471" s="53" t="s">
        <v>4842</v>
      </c>
      <c r="T471" s="127" t="s">
        <v>4556</v>
      </c>
    </row>
    <row r="472" spans="1:20" s="68" customFormat="1" ht="27" customHeight="1">
      <c r="A472" s="61">
        <v>449</v>
      </c>
      <c r="B472" s="61" t="str">
        <f t="shared" si="28"/>
        <v>강남</v>
      </c>
      <c r="C472" s="61" t="s">
        <v>25</v>
      </c>
      <c r="D472" s="62">
        <v>10</v>
      </c>
      <c r="E472" s="62" t="str">
        <f t="shared" si="30"/>
        <v>송파구10</v>
      </c>
      <c r="F472" s="62" t="str">
        <f>IFERROR(IF(VLOOKUP($E472,#REF!,2,FALSE)="","",VLOOKUP($E472,#REF!,2,FALSE)),"")</f>
        <v/>
      </c>
      <c r="G472" s="62" t="s">
        <v>5046</v>
      </c>
      <c r="H472" s="62" t="s">
        <v>5042</v>
      </c>
      <c r="I472" s="62">
        <v>10</v>
      </c>
      <c r="J472" s="62">
        <v>45</v>
      </c>
      <c r="K472" s="62" t="s">
        <v>4813</v>
      </c>
      <c r="L472" s="62" t="s">
        <v>4825</v>
      </c>
      <c r="M472" s="62" t="str">
        <f>IFERROR(IF(VLOOKUP($E472,#REF!,17,FALSE)="","","완료"),"")</f>
        <v/>
      </c>
      <c r="N472" s="62"/>
      <c r="O472" s="62"/>
      <c r="P472" s="62">
        <v>0</v>
      </c>
      <c r="Q472" s="62" t="s">
        <v>4367</v>
      </c>
      <c r="R472" s="62"/>
      <c r="S472" s="53" t="s">
        <v>4842</v>
      </c>
      <c r="T472" s="127" t="s">
        <v>4556</v>
      </c>
    </row>
    <row r="473" spans="1:20" s="68" customFormat="1" ht="27" customHeight="1">
      <c r="A473" s="61">
        <v>450</v>
      </c>
      <c r="B473" s="61" t="str">
        <f t="shared" si="28"/>
        <v>강남</v>
      </c>
      <c r="C473" s="61" t="s">
        <v>25</v>
      </c>
      <c r="D473" s="62">
        <v>11</v>
      </c>
      <c r="E473" s="62" t="str">
        <f t="shared" si="30"/>
        <v>송파구11</v>
      </c>
      <c r="F473" s="62" t="str">
        <f>IFERROR(IF(VLOOKUP($E473,#REF!,2,FALSE)="","",VLOOKUP($E473,#REF!,2,FALSE)),"")</f>
        <v/>
      </c>
      <c r="G473" s="62" t="s">
        <v>2847</v>
      </c>
      <c r="H473" s="62" t="s">
        <v>2701</v>
      </c>
      <c r="I473" s="62">
        <v>10</v>
      </c>
      <c r="J473" s="62">
        <v>45</v>
      </c>
      <c r="K473" s="62" t="s">
        <v>4813</v>
      </c>
      <c r="L473" s="62" t="s">
        <v>4825</v>
      </c>
      <c r="M473" s="62" t="str">
        <f>IFERROR(IF(VLOOKUP($E473,#REF!,17,FALSE)="","","완료"),"")</f>
        <v/>
      </c>
      <c r="N473" s="62"/>
      <c r="O473" s="62"/>
      <c r="P473" s="62">
        <v>0</v>
      </c>
      <c r="Q473" s="62" t="s">
        <v>4367</v>
      </c>
      <c r="R473" s="62"/>
      <c r="S473" s="53" t="s">
        <v>4842</v>
      </c>
      <c r="T473" s="127" t="s">
        <v>4556</v>
      </c>
    </row>
    <row r="474" spans="1:20" s="68" customFormat="1" ht="27" customHeight="1">
      <c r="A474" s="61">
        <v>451</v>
      </c>
      <c r="B474" s="61" t="str">
        <f t="shared" si="28"/>
        <v>강남</v>
      </c>
      <c r="C474" s="61" t="s">
        <v>25</v>
      </c>
      <c r="D474" s="62">
        <v>12</v>
      </c>
      <c r="E474" s="62" t="str">
        <f t="shared" si="30"/>
        <v>송파구12</v>
      </c>
      <c r="F474" s="62" t="str">
        <f>IFERROR(IF(VLOOKUP($E474,#REF!,2,FALSE)="","",VLOOKUP($E474,#REF!,2,FALSE)),"")</f>
        <v/>
      </c>
      <c r="G474" s="62" t="s">
        <v>2027</v>
      </c>
      <c r="H474" s="62" t="s">
        <v>2026</v>
      </c>
      <c r="I474" s="62">
        <v>15</v>
      </c>
      <c r="J474" s="62">
        <v>45</v>
      </c>
      <c r="K474" s="62" t="s">
        <v>4813</v>
      </c>
      <c r="L474" s="62" t="s">
        <v>4825</v>
      </c>
      <c r="M474" s="62" t="str">
        <f>IFERROR(IF(VLOOKUP($E474,#REF!,17,FALSE)="","","완료"),"")</f>
        <v/>
      </c>
      <c r="N474" s="62"/>
      <c r="O474" s="62"/>
      <c r="P474" s="62">
        <v>0</v>
      </c>
      <c r="Q474" s="62" t="s">
        <v>4367</v>
      </c>
      <c r="R474" s="62"/>
      <c r="S474" s="53" t="s">
        <v>4842</v>
      </c>
      <c r="T474" s="127" t="s">
        <v>4534</v>
      </c>
    </row>
    <row r="475" spans="1:20" s="68" customFormat="1" ht="27" customHeight="1">
      <c r="A475" s="61">
        <v>452</v>
      </c>
      <c r="B475" s="61" t="str">
        <f t="shared" si="28"/>
        <v>강남</v>
      </c>
      <c r="C475" s="61" t="s">
        <v>25</v>
      </c>
      <c r="D475" s="62">
        <v>13</v>
      </c>
      <c r="E475" s="62" t="str">
        <f t="shared" si="30"/>
        <v>송파구13</v>
      </c>
      <c r="F475" s="62" t="str">
        <f>IFERROR(IF(VLOOKUP($E475,#REF!,2,FALSE)="","",VLOOKUP($E475,#REF!,2,FALSE)),"")</f>
        <v/>
      </c>
      <c r="G475" s="62" t="s">
        <v>2988</v>
      </c>
      <c r="H475" s="62" t="s">
        <v>2801</v>
      </c>
      <c r="I475" s="62">
        <v>8</v>
      </c>
      <c r="J475" s="62">
        <v>45</v>
      </c>
      <c r="K475" s="62" t="s">
        <v>4813</v>
      </c>
      <c r="L475" s="62" t="s">
        <v>4825</v>
      </c>
      <c r="M475" s="62" t="str">
        <f>IFERROR(IF(VLOOKUP($E475,#REF!,17,FALSE)="","","완료"),"")</f>
        <v/>
      </c>
      <c r="N475" s="62"/>
      <c r="O475" s="62"/>
      <c r="P475" s="62" t="s">
        <v>4863</v>
      </c>
      <c r="Q475" s="62" t="s">
        <v>4863</v>
      </c>
      <c r="R475" s="62"/>
      <c r="S475" s="53" t="s">
        <v>4842</v>
      </c>
      <c r="T475" s="127" t="s">
        <v>4534</v>
      </c>
    </row>
    <row r="476" spans="1:20" s="68" customFormat="1" ht="27" customHeight="1">
      <c r="A476" s="61">
        <v>453</v>
      </c>
      <c r="B476" s="61" t="str">
        <f t="shared" si="28"/>
        <v>강남</v>
      </c>
      <c r="C476" s="61" t="s">
        <v>25</v>
      </c>
      <c r="D476" s="62">
        <v>14</v>
      </c>
      <c r="E476" s="62" t="str">
        <f t="shared" si="30"/>
        <v>송파구14</v>
      </c>
      <c r="F476" s="62" t="str">
        <f>IFERROR(IF(VLOOKUP($E476,#REF!,2,FALSE)="","",VLOOKUP($E476,#REF!,2,FALSE)),"")</f>
        <v/>
      </c>
      <c r="G476" s="62" t="s">
        <v>2233</v>
      </c>
      <c r="H476" s="62" t="s">
        <v>2848</v>
      </c>
      <c r="I476" s="62">
        <v>10</v>
      </c>
      <c r="J476" s="62">
        <v>45</v>
      </c>
      <c r="K476" s="62" t="s">
        <v>4813</v>
      </c>
      <c r="L476" s="62" t="s">
        <v>4825</v>
      </c>
      <c r="M476" s="62" t="str">
        <f>IFERROR(IF(VLOOKUP($E476,#REF!,17,FALSE)="","","완료"),"")</f>
        <v/>
      </c>
      <c r="N476" s="62"/>
      <c r="O476" s="62"/>
      <c r="P476" s="62">
        <v>0</v>
      </c>
      <c r="Q476" s="62" t="s">
        <v>4367</v>
      </c>
      <c r="R476" s="62"/>
      <c r="S476" s="53" t="s">
        <v>4842</v>
      </c>
      <c r="T476" s="127" t="s">
        <v>4534</v>
      </c>
    </row>
    <row r="477" spans="1:20" s="68" customFormat="1" ht="27" customHeight="1">
      <c r="A477" s="61">
        <v>454</v>
      </c>
      <c r="B477" s="61" t="str">
        <f t="shared" si="28"/>
        <v>강남</v>
      </c>
      <c r="C477" s="61" t="s">
        <v>25</v>
      </c>
      <c r="D477" s="62">
        <v>15</v>
      </c>
      <c r="E477" s="62" t="str">
        <f t="shared" si="30"/>
        <v>송파구15</v>
      </c>
      <c r="F477" s="62" t="str">
        <f>IFERROR(IF(VLOOKUP($E477,#REF!,2,FALSE)="","",VLOOKUP($E477,#REF!,2,FALSE)),"")</f>
        <v/>
      </c>
      <c r="G477" s="62" t="s">
        <v>5048</v>
      </c>
      <c r="H477" s="62" t="s">
        <v>3820</v>
      </c>
      <c r="I477" s="62">
        <v>10</v>
      </c>
      <c r="J477" s="62">
        <v>45</v>
      </c>
      <c r="K477" s="62" t="s">
        <v>4813</v>
      </c>
      <c r="L477" s="62" t="s">
        <v>4825</v>
      </c>
      <c r="M477" s="62" t="str">
        <f>IFERROR(IF(VLOOKUP($E477,#REF!,17,FALSE)="","","완료"),"")</f>
        <v/>
      </c>
      <c r="N477" s="62"/>
      <c r="O477" s="62"/>
      <c r="P477" s="62">
        <v>0</v>
      </c>
      <c r="Q477" s="62" t="s">
        <v>4367</v>
      </c>
      <c r="R477" s="62"/>
      <c r="S477" s="53" t="s">
        <v>4842</v>
      </c>
      <c r="T477" s="127" t="s">
        <v>4534</v>
      </c>
    </row>
    <row r="478" spans="1:20" s="68" customFormat="1" ht="27" customHeight="1">
      <c r="A478" s="61">
        <v>455</v>
      </c>
      <c r="B478" s="61" t="str">
        <f t="shared" si="28"/>
        <v>강남</v>
      </c>
      <c r="C478" s="61" t="s">
        <v>25</v>
      </c>
      <c r="D478" s="62">
        <v>16</v>
      </c>
      <c r="E478" s="62" t="str">
        <f t="shared" si="30"/>
        <v>송파구16</v>
      </c>
      <c r="F478" s="62" t="str">
        <f>IFERROR(IF(VLOOKUP($E478,#REF!,2,FALSE)="","",VLOOKUP($E478,#REF!,2,FALSE)),"")</f>
        <v/>
      </c>
      <c r="G478" s="62" t="s">
        <v>5047</v>
      </c>
      <c r="H478" s="62" t="s">
        <v>3832</v>
      </c>
      <c r="I478" s="62">
        <v>10</v>
      </c>
      <c r="J478" s="62">
        <v>45</v>
      </c>
      <c r="K478" s="62" t="s">
        <v>4813</v>
      </c>
      <c r="L478" s="62" t="s">
        <v>4822</v>
      </c>
      <c r="M478" s="62" t="str">
        <f>IFERROR(IF(VLOOKUP($E478,#REF!,17,FALSE)="","","완료"),"")</f>
        <v/>
      </c>
      <c r="N478" s="62"/>
      <c r="O478" s="62"/>
      <c r="P478" s="62" t="s">
        <v>3038</v>
      </c>
      <c r="Q478" s="62" t="s">
        <v>3038</v>
      </c>
      <c r="R478" s="62"/>
      <c r="S478" s="53" t="s">
        <v>4842</v>
      </c>
      <c r="T478" s="127" t="s">
        <v>4534</v>
      </c>
    </row>
    <row r="479" spans="1:20" s="68" customFormat="1" ht="27" customHeight="1">
      <c r="A479" s="61">
        <v>456</v>
      </c>
      <c r="B479" s="61" t="str">
        <f t="shared" si="28"/>
        <v>강남</v>
      </c>
      <c r="C479" s="61" t="s">
        <v>25</v>
      </c>
      <c r="D479" s="62">
        <v>17</v>
      </c>
      <c r="E479" s="62" t="str">
        <f t="shared" si="30"/>
        <v>송파구17</v>
      </c>
      <c r="F479" s="62" t="str">
        <f>IFERROR(IF(VLOOKUP($E479,#REF!,2,FALSE)="","",VLOOKUP($E479,#REF!,2,FALSE)),"")</f>
        <v/>
      </c>
      <c r="G479" s="62" t="s">
        <v>5039</v>
      </c>
      <c r="H479" s="62" t="s">
        <v>3833</v>
      </c>
      <c r="I479" s="62">
        <v>10</v>
      </c>
      <c r="J479" s="62">
        <v>45</v>
      </c>
      <c r="K479" s="62" t="s">
        <v>4813</v>
      </c>
      <c r="L479" s="62" t="s">
        <v>4825</v>
      </c>
      <c r="M479" s="62" t="str">
        <f>IFERROR(IF(VLOOKUP($E479,#REF!,17,FALSE)="","","완료"),"")</f>
        <v/>
      </c>
      <c r="N479" s="62"/>
      <c r="O479" s="62"/>
      <c r="P479" s="62">
        <v>0</v>
      </c>
      <c r="Q479" s="62" t="s">
        <v>4367</v>
      </c>
      <c r="R479" s="62"/>
      <c r="S479" s="53" t="s">
        <v>4842</v>
      </c>
      <c r="T479" s="127" t="s">
        <v>4534</v>
      </c>
    </row>
    <row r="480" spans="1:20" s="68" customFormat="1" ht="27" customHeight="1">
      <c r="A480" s="61">
        <v>457</v>
      </c>
      <c r="B480" s="61" t="str">
        <f t="shared" si="28"/>
        <v>강남</v>
      </c>
      <c r="C480" s="61" t="s">
        <v>25</v>
      </c>
      <c r="D480" s="62">
        <v>18</v>
      </c>
      <c r="E480" s="62" t="str">
        <f t="shared" si="30"/>
        <v>송파구18</v>
      </c>
      <c r="F480" s="62" t="str">
        <f>IFERROR(IF(VLOOKUP($E480,#REF!,2,FALSE)="","",VLOOKUP($E480,#REF!,2,FALSE)),"")</f>
        <v/>
      </c>
      <c r="G480" s="62" t="s">
        <v>2230</v>
      </c>
      <c r="H480" s="62" t="s">
        <v>2703</v>
      </c>
      <c r="I480" s="62">
        <v>10</v>
      </c>
      <c r="J480" s="62">
        <v>45</v>
      </c>
      <c r="K480" s="62" t="s">
        <v>4813</v>
      </c>
      <c r="L480" s="62" t="s">
        <v>4825</v>
      </c>
      <c r="M480" s="62" t="str">
        <f>IFERROR(IF(VLOOKUP($E480,#REF!,17,FALSE)="","","완료"),"")</f>
        <v/>
      </c>
      <c r="N480" s="62"/>
      <c r="O480" s="62"/>
      <c r="P480" s="62">
        <v>0</v>
      </c>
      <c r="Q480" s="62" t="s">
        <v>4367</v>
      </c>
      <c r="R480" s="62"/>
      <c r="S480" s="53" t="s">
        <v>4842</v>
      </c>
      <c r="T480" s="127" t="s">
        <v>4534</v>
      </c>
    </row>
    <row r="481" spans="1:20" s="68" customFormat="1" ht="27" customHeight="1">
      <c r="A481" s="61">
        <v>458</v>
      </c>
      <c r="B481" s="61" t="str">
        <f t="shared" si="28"/>
        <v>강남</v>
      </c>
      <c r="C481" s="61" t="s">
        <v>25</v>
      </c>
      <c r="D481" s="62">
        <v>19</v>
      </c>
      <c r="E481" s="62" t="str">
        <f t="shared" si="30"/>
        <v>송파구19</v>
      </c>
      <c r="F481" s="62" t="str">
        <f>IFERROR(IF(VLOOKUP($E481,#REF!,2,FALSE)="","",VLOOKUP($E481,#REF!,2,FALSE)),"")</f>
        <v/>
      </c>
      <c r="G481" s="62" t="s">
        <v>2232</v>
      </c>
      <c r="H481" s="62" t="s">
        <v>2700</v>
      </c>
      <c r="I481" s="62">
        <v>10</v>
      </c>
      <c r="J481" s="62">
        <v>45</v>
      </c>
      <c r="K481" s="62" t="s">
        <v>4813</v>
      </c>
      <c r="L481" s="62" t="s">
        <v>4825</v>
      </c>
      <c r="M481" s="62" t="str">
        <f>IFERROR(IF(VLOOKUP($E481,#REF!,17,FALSE)="","","완료"),"")</f>
        <v/>
      </c>
      <c r="N481" s="62"/>
      <c r="O481" s="62"/>
      <c r="P481" s="62">
        <v>0</v>
      </c>
      <c r="Q481" s="62" t="s">
        <v>4367</v>
      </c>
      <c r="R481" s="62"/>
      <c r="S481" s="53" t="s">
        <v>4842</v>
      </c>
      <c r="T481" s="127" t="s">
        <v>4534</v>
      </c>
    </row>
    <row r="482" spans="1:20" s="68" customFormat="1" ht="27" customHeight="1">
      <c r="A482" s="61">
        <v>459</v>
      </c>
      <c r="B482" s="61" t="str">
        <f t="shared" si="28"/>
        <v>강남</v>
      </c>
      <c r="C482" s="61" t="s">
        <v>25</v>
      </c>
      <c r="D482" s="62">
        <v>20</v>
      </c>
      <c r="E482" s="62" t="str">
        <f t="shared" si="30"/>
        <v>송파구20</v>
      </c>
      <c r="F482" s="62" t="str">
        <f>IFERROR(IF(VLOOKUP($E482,#REF!,2,FALSE)="","",VLOOKUP($E482,#REF!,2,FALSE)),"")</f>
        <v/>
      </c>
      <c r="G482" s="62" t="s">
        <v>2593</v>
      </c>
      <c r="H482" s="62" t="s">
        <v>2717</v>
      </c>
      <c r="I482" s="62">
        <v>10</v>
      </c>
      <c r="J482" s="62">
        <v>45</v>
      </c>
      <c r="K482" s="62" t="s">
        <v>4813</v>
      </c>
      <c r="L482" s="62" t="s">
        <v>4825</v>
      </c>
      <c r="M482" s="62" t="str">
        <f>IFERROR(IF(VLOOKUP($E482,#REF!,17,FALSE)="","","완료"),"")</f>
        <v/>
      </c>
      <c r="N482" s="62"/>
      <c r="O482" s="62"/>
      <c r="P482" s="62">
        <v>0</v>
      </c>
      <c r="Q482" s="62" t="s">
        <v>4367</v>
      </c>
      <c r="R482" s="62"/>
      <c r="S482" s="53" t="s">
        <v>4842</v>
      </c>
      <c r="T482" s="127" t="s">
        <v>4534</v>
      </c>
    </row>
    <row r="483" spans="1:20" s="68" customFormat="1" ht="27" customHeight="1">
      <c r="A483" s="61">
        <v>460</v>
      </c>
      <c r="B483" s="61" t="str">
        <f t="shared" si="28"/>
        <v>강남</v>
      </c>
      <c r="C483" s="61" t="s">
        <v>25</v>
      </c>
      <c r="D483" s="62">
        <v>21</v>
      </c>
      <c r="E483" s="62" t="str">
        <f t="shared" si="30"/>
        <v>송파구21</v>
      </c>
      <c r="F483" s="62" t="str">
        <f>IFERROR(IF(VLOOKUP($E483,#REF!,2,FALSE)="","",VLOOKUP($E483,#REF!,2,FALSE)),"")</f>
        <v/>
      </c>
      <c r="G483" s="62" t="s">
        <v>4807</v>
      </c>
      <c r="H483" s="62" t="s">
        <v>5040</v>
      </c>
      <c r="I483" s="62">
        <v>10</v>
      </c>
      <c r="J483" s="62">
        <v>45</v>
      </c>
      <c r="K483" s="62" t="s">
        <v>4813</v>
      </c>
      <c r="L483" s="62" t="s">
        <v>4822</v>
      </c>
      <c r="M483" s="62" t="str">
        <f>IFERROR(IF(VLOOKUP($E483,#REF!,17,FALSE)="","","완료"),"")</f>
        <v/>
      </c>
      <c r="N483" s="62"/>
      <c r="O483" s="62"/>
      <c r="P483" s="62" t="s">
        <v>3512</v>
      </c>
      <c r="Q483" s="62" t="s">
        <v>3512</v>
      </c>
      <c r="R483" s="62"/>
      <c r="S483" s="53" t="s">
        <v>4842</v>
      </c>
      <c r="T483" s="127" t="s">
        <v>4534</v>
      </c>
    </row>
    <row r="484" spans="1:20" s="68" customFormat="1" ht="27" customHeight="1">
      <c r="A484" s="61">
        <v>461</v>
      </c>
      <c r="B484" s="61" t="str">
        <f t="shared" si="28"/>
        <v>강남</v>
      </c>
      <c r="C484" s="61" t="s">
        <v>25</v>
      </c>
      <c r="D484" s="62">
        <v>22</v>
      </c>
      <c r="E484" s="62" t="str">
        <f t="shared" si="30"/>
        <v>송파구22</v>
      </c>
      <c r="F484" s="62" t="str">
        <f>IFERROR(IF(VLOOKUP($E484,#REF!,2,FALSE)="","",VLOOKUP($E484,#REF!,2,FALSE)),"")</f>
        <v/>
      </c>
      <c r="G484" s="62" t="s">
        <v>3823</v>
      </c>
      <c r="H484" s="62" t="s">
        <v>5051</v>
      </c>
      <c r="I484" s="62">
        <v>10</v>
      </c>
      <c r="J484" s="62">
        <v>45</v>
      </c>
      <c r="K484" s="62" t="s">
        <v>4813</v>
      </c>
      <c r="L484" s="62" t="s">
        <v>4822</v>
      </c>
      <c r="M484" s="62" t="str">
        <f>IFERROR(IF(VLOOKUP($E484,#REF!,17,FALSE)="","","완료"),"")</f>
        <v/>
      </c>
      <c r="N484" s="62"/>
      <c r="O484" s="62"/>
      <c r="P484" s="62" t="s">
        <v>4759</v>
      </c>
      <c r="Q484" s="62" t="s">
        <v>4759</v>
      </c>
      <c r="R484" s="62"/>
      <c r="S484" s="53" t="s">
        <v>4842</v>
      </c>
      <c r="T484" s="127" t="s">
        <v>4534</v>
      </c>
    </row>
    <row r="485" spans="1:20" s="68" customFormat="1" ht="27" customHeight="1">
      <c r="A485" s="61">
        <v>462</v>
      </c>
      <c r="B485" s="61" t="str">
        <f t="shared" si="28"/>
        <v>강남</v>
      </c>
      <c r="C485" s="61" t="s">
        <v>25</v>
      </c>
      <c r="D485" s="62">
        <v>23</v>
      </c>
      <c r="E485" s="62" t="str">
        <f t="shared" si="30"/>
        <v>송파구23</v>
      </c>
      <c r="F485" s="62" t="str">
        <f>IFERROR(IF(VLOOKUP($E485,#REF!,2,FALSE)="","",VLOOKUP($E485,#REF!,2,FALSE)),"")</f>
        <v/>
      </c>
      <c r="G485" s="62" t="s">
        <v>3816</v>
      </c>
      <c r="H485" s="62" t="s">
        <v>5050</v>
      </c>
      <c r="I485" s="62">
        <v>10</v>
      </c>
      <c r="J485" s="62">
        <v>45</v>
      </c>
      <c r="K485" s="62" t="s">
        <v>4813</v>
      </c>
      <c r="L485" s="62" t="s">
        <v>4822</v>
      </c>
      <c r="M485" s="62" t="str">
        <f>IFERROR(IF(VLOOKUP($E485,#REF!,17,FALSE)="","","완료"),"")</f>
        <v/>
      </c>
      <c r="N485" s="62"/>
      <c r="O485" s="62"/>
      <c r="P485" s="62" t="s">
        <v>4759</v>
      </c>
      <c r="Q485" s="62" t="s">
        <v>4759</v>
      </c>
      <c r="R485" s="62"/>
      <c r="S485" s="53" t="s">
        <v>4842</v>
      </c>
      <c r="T485" s="127" t="s">
        <v>4534</v>
      </c>
    </row>
    <row r="486" spans="1:20" s="68" customFormat="1" ht="27" customHeight="1">
      <c r="A486" s="61">
        <v>463</v>
      </c>
      <c r="B486" s="61" t="str">
        <f t="shared" si="28"/>
        <v>강남</v>
      </c>
      <c r="C486" s="61" t="s">
        <v>25</v>
      </c>
      <c r="D486" s="62">
        <v>24</v>
      </c>
      <c r="E486" s="62" t="str">
        <f t="shared" si="30"/>
        <v>송파구24</v>
      </c>
      <c r="F486" s="62" t="str">
        <f>IFERROR(IF(VLOOKUP($E486,#REF!,2,FALSE)="","",VLOOKUP($E486,#REF!,2,FALSE)),"")</f>
        <v/>
      </c>
      <c r="G486" s="62" t="s">
        <v>2592</v>
      </c>
      <c r="H486" s="62" t="s">
        <v>2849</v>
      </c>
      <c r="I486" s="62">
        <v>10</v>
      </c>
      <c r="J486" s="62">
        <v>45</v>
      </c>
      <c r="K486" s="62" t="s">
        <v>4813</v>
      </c>
      <c r="L486" s="62" t="s">
        <v>4825</v>
      </c>
      <c r="M486" s="62" t="str">
        <f>IFERROR(IF(VLOOKUP($E486,#REF!,17,FALSE)="","","완료"),"")</f>
        <v/>
      </c>
      <c r="N486" s="62"/>
      <c r="O486" s="62"/>
      <c r="P486" s="62">
        <v>0</v>
      </c>
      <c r="Q486" s="62" t="s">
        <v>4367</v>
      </c>
      <c r="R486" s="62"/>
      <c r="S486" s="53" t="s">
        <v>4842</v>
      </c>
      <c r="T486" s="127" t="s">
        <v>4534</v>
      </c>
    </row>
    <row r="487" spans="1:20" s="68" customFormat="1" ht="27" customHeight="1">
      <c r="A487" s="61">
        <v>464</v>
      </c>
      <c r="B487" s="61" t="str">
        <f t="shared" si="28"/>
        <v>강남</v>
      </c>
      <c r="C487" s="61" t="s">
        <v>25</v>
      </c>
      <c r="D487" s="62">
        <v>25</v>
      </c>
      <c r="E487" s="62" t="str">
        <f t="shared" si="30"/>
        <v>송파구25</v>
      </c>
      <c r="F487" s="62" t="str">
        <f>IFERROR(IF(VLOOKUP($E487,#REF!,2,FALSE)="","",VLOOKUP($E487,#REF!,2,FALSE)),"")</f>
        <v/>
      </c>
      <c r="G487" s="62" t="s">
        <v>5049</v>
      </c>
      <c r="H487" s="62" t="s">
        <v>3821</v>
      </c>
      <c r="I487" s="62">
        <v>10</v>
      </c>
      <c r="J487" s="62">
        <v>45</v>
      </c>
      <c r="K487" s="62" t="s">
        <v>4813</v>
      </c>
      <c r="L487" s="62" t="s">
        <v>4825</v>
      </c>
      <c r="M487" s="62" t="str">
        <f>IFERROR(IF(VLOOKUP($E487,#REF!,17,FALSE)="","","완료"),"")</f>
        <v/>
      </c>
      <c r="N487" s="62"/>
      <c r="O487" s="62"/>
      <c r="P487" s="62">
        <v>0</v>
      </c>
      <c r="Q487" s="62" t="s">
        <v>4367</v>
      </c>
      <c r="R487" s="62"/>
      <c r="S487" s="53" t="s">
        <v>4842</v>
      </c>
      <c r="T487" s="127" t="s">
        <v>4534</v>
      </c>
    </row>
    <row r="488" spans="1:20" s="68" customFormat="1" ht="27" customHeight="1">
      <c r="A488" s="61">
        <v>465</v>
      </c>
      <c r="B488" s="61" t="str">
        <f t="shared" si="28"/>
        <v>강남</v>
      </c>
      <c r="C488" s="61" t="s">
        <v>25</v>
      </c>
      <c r="D488" s="62">
        <v>26</v>
      </c>
      <c r="E488" s="62" t="str">
        <f t="shared" si="30"/>
        <v>송파구26</v>
      </c>
      <c r="F488" s="62" t="str">
        <f>IFERROR(IF(VLOOKUP($E488,#REF!,2,FALSE)="","",VLOOKUP($E488,#REF!,2,FALSE)),"")</f>
        <v/>
      </c>
      <c r="G488" s="62" t="s">
        <v>3171</v>
      </c>
      <c r="H488" s="62" t="s">
        <v>5052</v>
      </c>
      <c r="I488" s="62">
        <v>8</v>
      </c>
      <c r="J488" s="62">
        <v>45</v>
      </c>
      <c r="K488" s="62" t="s">
        <v>4813</v>
      </c>
      <c r="L488" s="62" t="s">
        <v>4822</v>
      </c>
      <c r="M488" s="62" t="str">
        <f>IFERROR(IF(VLOOKUP($E488,#REF!,17,FALSE)="","","완료"),"")</f>
        <v/>
      </c>
      <c r="N488" s="62"/>
      <c r="O488" s="62"/>
      <c r="P488" s="62" t="s">
        <v>0</v>
      </c>
      <c r="Q488" s="62" t="s">
        <v>0</v>
      </c>
      <c r="R488" s="62"/>
      <c r="S488" s="53" t="s">
        <v>4842</v>
      </c>
      <c r="T488" s="127" t="s">
        <v>4534</v>
      </c>
    </row>
    <row r="489" spans="1:20" s="68" customFormat="1" ht="27" customHeight="1">
      <c r="A489" s="61">
        <v>466</v>
      </c>
      <c r="B489" s="61" t="str">
        <f t="shared" si="28"/>
        <v>강남</v>
      </c>
      <c r="C489" s="61" t="s">
        <v>25</v>
      </c>
      <c r="D489" s="62">
        <v>27</v>
      </c>
      <c r="E489" s="62" t="str">
        <f t="shared" si="30"/>
        <v>송파구27</v>
      </c>
      <c r="F489" s="62" t="str">
        <f>IFERROR(IF(VLOOKUP($E489,#REF!,2,FALSE)="","",VLOOKUP($E489,#REF!,2,FALSE)),"")</f>
        <v/>
      </c>
      <c r="G489" s="62" t="s">
        <v>3186</v>
      </c>
      <c r="H489" s="62" t="s">
        <v>5055</v>
      </c>
      <c r="I489" s="62">
        <v>10</v>
      </c>
      <c r="J489" s="62">
        <v>45</v>
      </c>
      <c r="K489" s="62" t="s">
        <v>4813</v>
      </c>
      <c r="L489" s="62" t="s">
        <v>4822</v>
      </c>
      <c r="M489" s="62" t="str">
        <f>IFERROR(IF(VLOOKUP($E489,#REF!,17,FALSE)="","","완료"),"")</f>
        <v/>
      </c>
      <c r="N489" s="62"/>
      <c r="O489" s="62"/>
      <c r="P489" s="62" t="s">
        <v>3508</v>
      </c>
      <c r="Q489" s="62" t="s">
        <v>3508</v>
      </c>
      <c r="R489" s="62"/>
      <c r="S489" s="53" t="s">
        <v>4842</v>
      </c>
      <c r="T489" s="127" t="s">
        <v>4534</v>
      </c>
    </row>
    <row r="490" spans="1:20" s="68" customFormat="1" ht="27" customHeight="1">
      <c r="A490" s="61">
        <v>467</v>
      </c>
      <c r="B490" s="61" t="str">
        <f t="shared" si="28"/>
        <v>강남</v>
      </c>
      <c r="C490" s="80" t="s">
        <v>25</v>
      </c>
      <c r="D490" s="81">
        <v>28</v>
      </c>
      <c r="E490" s="81" t="str">
        <f t="shared" si="30"/>
        <v>송파구28</v>
      </c>
      <c r="F490" s="62" t="str">
        <f>IFERROR(IF(VLOOKUP($E490,#REF!,2,FALSE)="","",VLOOKUP($E490,#REF!,2,FALSE)),"")</f>
        <v/>
      </c>
      <c r="G490" s="81" t="s">
        <v>667</v>
      </c>
      <c r="H490" s="81" t="s">
        <v>3834</v>
      </c>
      <c r="I490" s="81">
        <v>10</v>
      </c>
      <c r="J490" s="81">
        <v>45</v>
      </c>
      <c r="K490" s="81" t="s">
        <v>4813</v>
      </c>
      <c r="L490" s="81" t="s">
        <v>4794</v>
      </c>
      <c r="M490" s="62" t="str">
        <f>IFERROR(IF(VLOOKUP($E490,#REF!,17,FALSE)="","","완료"),"")</f>
        <v/>
      </c>
      <c r="N490" s="81"/>
      <c r="O490" s="81" t="s">
        <v>3914</v>
      </c>
      <c r="P490" s="81" t="s">
        <v>3739</v>
      </c>
      <c r="Q490" s="81" t="s">
        <v>3575</v>
      </c>
      <c r="R490" s="81"/>
      <c r="S490" s="53" t="s">
        <v>4842</v>
      </c>
    </row>
    <row r="491" spans="1:20" s="68" customFormat="1" ht="27" customHeight="1">
      <c r="A491" s="61">
        <v>468</v>
      </c>
      <c r="B491" s="61" t="str">
        <f t="shared" si="28"/>
        <v>강남</v>
      </c>
      <c r="C491" s="80" t="s">
        <v>25</v>
      </c>
      <c r="D491" s="81">
        <v>29</v>
      </c>
      <c r="E491" s="81" t="str">
        <f t="shared" si="30"/>
        <v>송파구29</v>
      </c>
      <c r="F491" s="62" t="str">
        <f>IFERROR(IF(VLOOKUP($E491,#REF!,2,FALSE)="","",VLOOKUP($E491,#REF!,2,FALSE)),"")</f>
        <v/>
      </c>
      <c r="G491" s="81" t="s">
        <v>2039</v>
      </c>
      <c r="H491" s="81" t="s">
        <v>3834</v>
      </c>
      <c r="I491" s="81">
        <v>10</v>
      </c>
      <c r="J491" s="81">
        <v>45</v>
      </c>
      <c r="K491" s="81" t="s">
        <v>4813</v>
      </c>
      <c r="L491" s="81" t="s">
        <v>4794</v>
      </c>
      <c r="M491" s="62" t="str">
        <f>IFERROR(IF(VLOOKUP($E491,#REF!,17,FALSE)="","","완료"),"")</f>
        <v/>
      </c>
      <c r="N491" s="81"/>
      <c r="O491" s="81" t="s">
        <v>3914</v>
      </c>
      <c r="P491" s="81" t="s">
        <v>3739</v>
      </c>
      <c r="Q491" s="81" t="s">
        <v>3575</v>
      </c>
      <c r="R491" s="81"/>
      <c r="S491" s="53" t="s">
        <v>4842</v>
      </c>
    </row>
    <row r="492" spans="1:20" s="68" customFormat="1" ht="27" customHeight="1">
      <c r="A492" s="61">
        <v>469</v>
      </c>
      <c r="B492" s="61" t="str">
        <f t="shared" si="28"/>
        <v>강남</v>
      </c>
      <c r="C492" s="61" t="s">
        <v>25</v>
      </c>
      <c r="D492" s="62">
        <v>30</v>
      </c>
      <c r="E492" s="62" t="str">
        <f t="shared" ref="E492:E509" si="31">CONCATENATE(C492,D492)</f>
        <v>송파구30</v>
      </c>
      <c r="F492" s="62" t="str">
        <f>IFERROR(IF(VLOOKUP($E492,#REF!,2,FALSE)="","",VLOOKUP($E492,#REF!,2,FALSE)),"")</f>
        <v/>
      </c>
      <c r="G492" s="62" t="s">
        <v>3502</v>
      </c>
      <c r="H492" s="62" t="s">
        <v>3923</v>
      </c>
      <c r="I492" s="62">
        <v>10</v>
      </c>
      <c r="J492" s="62">
        <v>45</v>
      </c>
      <c r="K492" s="62" t="s">
        <v>4813</v>
      </c>
      <c r="L492" s="62" t="s">
        <v>4825</v>
      </c>
      <c r="M492" s="62" t="str">
        <f>IFERROR(IF(VLOOKUP($E492,#REF!,17,FALSE)="","","완료"),"")</f>
        <v/>
      </c>
      <c r="N492" s="62"/>
      <c r="O492" s="62"/>
      <c r="P492" s="62">
        <v>0</v>
      </c>
      <c r="Q492" s="62" t="s">
        <v>4766</v>
      </c>
      <c r="R492" s="62"/>
      <c r="S492" s="53" t="s">
        <v>4842</v>
      </c>
      <c r="T492" s="127" t="s">
        <v>4557</v>
      </c>
    </row>
    <row r="493" spans="1:20" s="68" customFormat="1" ht="27" customHeight="1">
      <c r="A493" s="61">
        <v>470</v>
      </c>
      <c r="B493" s="61" t="str">
        <f t="shared" si="28"/>
        <v>강남</v>
      </c>
      <c r="C493" s="61" t="s">
        <v>25</v>
      </c>
      <c r="D493" s="62">
        <v>31</v>
      </c>
      <c r="E493" s="62" t="str">
        <f t="shared" si="31"/>
        <v>송파구31</v>
      </c>
      <c r="F493" s="62" t="str">
        <f>IFERROR(IF(VLOOKUP($E493,#REF!,2,FALSE)="","",VLOOKUP($E493,#REF!,2,FALSE)),"")</f>
        <v/>
      </c>
      <c r="G493" s="62" t="s">
        <v>2704</v>
      </c>
      <c r="H493" s="62" t="s">
        <v>2709</v>
      </c>
      <c r="I493" s="62">
        <v>10</v>
      </c>
      <c r="J493" s="62">
        <v>45</v>
      </c>
      <c r="K493" s="62" t="s">
        <v>4813</v>
      </c>
      <c r="L493" s="62" t="s">
        <v>4825</v>
      </c>
      <c r="M493" s="62" t="str">
        <f>IFERROR(IF(VLOOKUP($E493,#REF!,17,FALSE)="","","완료"),"")</f>
        <v/>
      </c>
      <c r="N493" s="62"/>
      <c r="O493" s="62"/>
      <c r="P493" s="62">
        <v>0</v>
      </c>
      <c r="Q493" s="62" t="s">
        <v>4766</v>
      </c>
      <c r="R493" s="62"/>
      <c r="S493" s="53" t="s">
        <v>4842</v>
      </c>
      <c r="T493" s="127" t="s">
        <v>4557</v>
      </c>
    </row>
    <row r="494" spans="1:20" s="68" customFormat="1" ht="27" customHeight="1">
      <c r="A494" s="61">
        <v>471</v>
      </c>
      <c r="B494" s="61" t="str">
        <f t="shared" si="28"/>
        <v>강남</v>
      </c>
      <c r="C494" s="61" t="s">
        <v>25</v>
      </c>
      <c r="D494" s="62">
        <v>32</v>
      </c>
      <c r="E494" s="62" t="str">
        <f t="shared" si="31"/>
        <v>송파구32</v>
      </c>
      <c r="F494" s="62" t="str">
        <f>IFERROR(IF(VLOOKUP($E494,#REF!,2,FALSE)="","",VLOOKUP($E494,#REF!,2,FALSE)),"")</f>
        <v/>
      </c>
      <c r="G494" s="62" t="s">
        <v>2711</v>
      </c>
      <c r="H494" s="62" t="s">
        <v>2712</v>
      </c>
      <c r="I494" s="62">
        <v>10</v>
      </c>
      <c r="J494" s="62">
        <v>45</v>
      </c>
      <c r="K494" s="62" t="s">
        <v>4813</v>
      </c>
      <c r="L494" s="62" t="s">
        <v>4825</v>
      </c>
      <c r="M494" s="62" t="str">
        <f>IFERROR(IF(VLOOKUP($E494,#REF!,17,FALSE)="","","완료"),"")</f>
        <v/>
      </c>
      <c r="N494" s="62"/>
      <c r="O494" s="62"/>
      <c r="P494" s="62">
        <v>0</v>
      </c>
      <c r="Q494" s="62" t="s">
        <v>4766</v>
      </c>
      <c r="R494" s="62"/>
      <c r="S494" s="53" t="s">
        <v>4842</v>
      </c>
      <c r="T494" s="127" t="s">
        <v>4557</v>
      </c>
    </row>
    <row r="495" spans="1:20" s="68" customFormat="1" ht="27" customHeight="1">
      <c r="A495" s="61">
        <v>472</v>
      </c>
      <c r="B495" s="61" t="str">
        <f t="shared" si="28"/>
        <v>강남</v>
      </c>
      <c r="C495" s="61" t="s">
        <v>25</v>
      </c>
      <c r="D495" s="62">
        <v>33</v>
      </c>
      <c r="E495" s="62" t="str">
        <f t="shared" si="31"/>
        <v>송파구33</v>
      </c>
      <c r="F495" s="62" t="str">
        <f>IFERROR(IF(VLOOKUP($E495,#REF!,2,FALSE)="","",VLOOKUP($E495,#REF!,2,FALSE)),"")</f>
        <v/>
      </c>
      <c r="G495" s="62" t="s">
        <v>2850</v>
      </c>
      <c r="H495" s="62" t="s">
        <v>2720</v>
      </c>
      <c r="I495" s="62">
        <v>10</v>
      </c>
      <c r="J495" s="62">
        <v>45</v>
      </c>
      <c r="K495" s="62" t="s">
        <v>4813</v>
      </c>
      <c r="L495" s="62" t="s">
        <v>4825</v>
      </c>
      <c r="M495" s="62" t="str">
        <f>IFERROR(IF(VLOOKUP($E495,#REF!,17,FALSE)="","","완료"),"")</f>
        <v/>
      </c>
      <c r="N495" s="62"/>
      <c r="O495" s="62"/>
      <c r="P495" s="62">
        <v>0</v>
      </c>
      <c r="Q495" s="62" t="s">
        <v>4766</v>
      </c>
      <c r="R495" s="62"/>
      <c r="S495" s="53" t="s">
        <v>4842</v>
      </c>
      <c r="T495" s="127" t="s">
        <v>4557</v>
      </c>
    </row>
    <row r="496" spans="1:20" s="68" customFormat="1" ht="27" customHeight="1">
      <c r="A496" s="61">
        <v>473</v>
      </c>
      <c r="B496" s="61" t="str">
        <f t="shared" si="28"/>
        <v>강남</v>
      </c>
      <c r="C496" s="61" t="s">
        <v>25</v>
      </c>
      <c r="D496" s="62">
        <v>34</v>
      </c>
      <c r="E496" s="62" t="str">
        <f t="shared" si="31"/>
        <v>송파구34</v>
      </c>
      <c r="F496" s="62" t="str">
        <f>IFERROR(IF(VLOOKUP($E496,#REF!,2,FALSE)="","",VLOOKUP($E496,#REF!,2,FALSE)),"")</f>
        <v/>
      </c>
      <c r="G496" s="62" t="s">
        <v>2851</v>
      </c>
      <c r="H496" s="62" t="s">
        <v>2843</v>
      </c>
      <c r="I496" s="62">
        <v>10</v>
      </c>
      <c r="J496" s="62">
        <v>45</v>
      </c>
      <c r="K496" s="62" t="s">
        <v>4813</v>
      </c>
      <c r="L496" s="62" t="s">
        <v>4825</v>
      </c>
      <c r="M496" s="62" t="str">
        <f>IFERROR(IF(VLOOKUP($E496,#REF!,17,FALSE)="","","완료"),"")</f>
        <v/>
      </c>
      <c r="N496" s="62"/>
      <c r="O496" s="62"/>
      <c r="P496" s="62">
        <v>0</v>
      </c>
      <c r="Q496" s="62" t="s">
        <v>4766</v>
      </c>
      <c r="R496" s="62"/>
      <c r="S496" s="53" t="s">
        <v>4842</v>
      </c>
      <c r="T496" s="127" t="s">
        <v>4557</v>
      </c>
    </row>
    <row r="497" spans="1:20" s="68" customFormat="1" ht="27" customHeight="1">
      <c r="A497" s="61">
        <v>474</v>
      </c>
      <c r="B497" s="61" t="str">
        <f t="shared" si="28"/>
        <v>강남</v>
      </c>
      <c r="C497" s="61" t="s">
        <v>25</v>
      </c>
      <c r="D497" s="62">
        <v>35</v>
      </c>
      <c r="E497" s="62" t="str">
        <f t="shared" si="31"/>
        <v>송파구35</v>
      </c>
      <c r="F497" s="62" t="str">
        <f>IFERROR(IF(VLOOKUP($E497,#REF!,2,FALSE)="","",VLOOKUP($E497,#REF!,2,FALSE)),"")</f>
        <v/>
      </c>
      <c r="G497" s="62" t="s">
        <v>1763</v>
      </c>
      <c r="H497" s="62" t="s">
        <v>3906</v>
      </c>
      <c r="I497" s="62">
        <v>10</v>
      </c>
      <c r="J497" s="62">
        <v>45</v>
      </c>
      <c r="K497" s="62" t="s">
        <v>4813</v>
      </c>
      <c r="L497" s="62" t="s">
        <v>4825</v>
      </c>
      <c r="M497" s="62" t="str">
        <f>IFERROR(IF(VLOOKUP($E497,#REF!,17,FALSE)="","","완료"),"")</f>
        <v/>
      </c>
      <c r="N497" s="62"/>
      <c r="O497" s="62"/>
      <c r="P497" s="62">
        <v>0</v>
      </c>
      <c r="Q497" s="62" t="s">
        <v>4766</v>
      </c>
      <c r="R497" s="62"/>
      <c r="S497" s="53" t="s">
        <v>4842</v>
      </c>
      <c r="T497" s="127" t="s">
        <v>4557</v>
      </c>
    </row>
    <row r="498" spans="1:20" s="68" customFormat="1" ht="27" customHeight="1">
      <c r="A498" s="61">
        <v>475</v>
      </c>
      <c r="B498" s="61" t="str">
        <f t="shared" si="28"/>
        <v>강남</v>
      </c>
      <c r="C498" s="61" t="s">
        <v>25</v>
      </c>
      <c r="D498" s="62">
        <v>36</v>
      </c>
      <c r="E498" s="62" t="str">
        <f t="shared" si="31"/>
        <v>송파구36</v>
      </c>
      <c r="F498" s="62" t="str">
        <f>IFERROR(IF(VLOOKUP($E498,#REF!,2,FALSE)="","",VLOOKUP($E498,#REF!,2,FALSE)),"")</f>
        <v/>
      </c>
      <c r="G498" s="62" t="s">
        <v>2723</v>
      </c>
      <c r="H498" s="62" t="s">
        <v>2705</v>
      </c>
      <c r="I498" s="62">
        <v>10</v>
      </c>
      <c r="J498" s="62">
        <v>45</v>
      </c>
      <c r="K498" s="62" t="s">
        <v>4813</v>
      </c>
      <c r="L498" s="62" t="s">
        <v>4825</v>
      </c>
      <c r="M498" s="62" t="str">
        <f>IFERROR(IF(VLOOKUP($E498,#REF!,17,FALSE)="","","완료"),"")</f>
        <v/>
      </c>
      <c r="N498" s="62"/>
      <c r="O498" s="62"/>
      <c r="P498" s="62">
        <v>0</v>
      </c>
      <c r="Q498" s="62" t="s">
        <v>4766</v>
      </c>
      <c r="R498" s="62"/>
      <c r="S498" s="53" t="s">
        <v>4842</v>
      </c>
      <c r="T498" s="127" t="s">
        <v>4557</v>
      </c>
    </row>
    <row r="499" spans="1:20" s="68" customFormat="1" ht="27" customHeight="1">
      <c r="A499" s="61">
        <v>476</v>
      </c>
      <c r="B499" s="61" t="str">
        <f t="shared" si="28"/>
        <v>강남</v>
      </c>
      <c r="C499" s="61" t="s">
        <v>25</v>
      </c>
      <c r="D499" s="62">
        <v>37</v>
      </c>
      <c r="E499" s="62" t="str">
        <f t="shared" si="31"/>
        <v>송파구37</v>
      </c>
      <c r="F499" s="62" t="str">
        <f>IFERROR(IF(VLOOKUP($E499,#REF!,2,FALSE)="","",VLOOKUP($E499,#REF!,2,FALSE)),"")</f>
        <v/>
      </c>
      <c r="G499" s="62" t="s">
        <v>3532</v>
      </c>
      <c r="H499" s="62" t="s">
        <v>4667</v>
      </c>
      <c r="I499" s="62">
        <v>10</v>
      </c>
      <c r="J499" s="62">
        <v>45</v>
      </c>
      <c r="K499" s="62" t="s">
        <v>4813</v>
      </c>
      <c r="L499" s="62" t="s">
        <v>4825</v>
      </c>
      <c r="M499" s="62" t="str">
        <f>IFERROR(IF(VLOOKUP($E499,#REF!,17,FALSE)="","","완료"),"")</f>
        <v/>
      </c>
      <c r="N499" s="62"/>
      <c r="O499" s="62"/>
      <c r="P499" s="62">
        <v>0</v>
      </c>
      <c r="Q499" s="62" t="s">
        <v>4766</v>
      </c>
      <c r="R499" s="62"/>
      <c r="S499" s="53" t="s">
        <v>4842</v>
      </c>
      <c r="T499" s="127" t="s">
        <v>4557</v>
      </c>
    </row>
    <row r="500" spans="1:20" s="68" customFormat="1" ht="27" customHeight="1">
      <c r="A500" s="61">
        <v>477</v>
      </c>
      <c r="B500" s="61" t="str">
        <f t="shared" si="28"/>
        <v>강남</v>
      </c>
      <c r="C500" s="61" t="s">
        <v>25</v>
      </c>
      <c r="D500" s="62">
        <v>38</v>
      </c>
      <c r="E500" s="62" t="str">
        <f t="shared" si="31"/>
        <v>송파구38</v>
      </c>
      <c r="F500" s="62" t="str">
        <f>IFERROR(IF(VLOOKUP($E500,#REF!,2,FALSE)="","",VLOOKUP($E500,#REF!,2,FALSE)),"")</f>
        <v/>
      </c>
      <c r="G500" s="62" t="s">
        <v>2853</v>
      </c>
      <c r="H500" s="62" t="s">
        <v>2706</v>
      </c>
      <c r="I500" s="62">
        <v>10</v>
      </c>
      <c r="J500" s="62">
        <v>45</v>
      </c>
      <c r="K500" s="62" t="s">
        <v>4813</v>
      </c>
      <c r="L500" s="62" t="s">
        <v>4825</v>
      </c>
      <c r="M500" s="62" t="str">
        <f>IFERROR(IF(VLOOKUP($E500,#REF!,17,FALSE)="","","완료"),"")</f>
        <v/>
      </c>
      <c r="N500" s="62"/>
      <c r="O500" s="62"/>
      <c r="P500" s="62">
        <v>0</v>
      </c>
      <c r="Q500" s="62" t="s">
        <v>4766</v>
      </c>
      <c r="R500" s="62"/>
      <c r="S500" s="53" t="s">
        <v>4842</v>
      </c>
      <c r="T500" s="127" t="s">
        <v>4557</v>
      </c>
    </row>
    <row r="501" spans="1:20" s="68" customFormat="1" ht="27" customHeight="1">
      <c r="A501" s="61">
        <v>478</v>
      </c>
      <c r="B501" s="61" t="str">
        <f t="shared" si="28"/>
        <v>강남</v>
      </c>
      <c r="C501" s="61" t="s">
        <v>25</v>
      </c>
      <c r="D501" s="62">
        <v>39</v>
      </c>
      <c r="E501" s="62" t="str">
        <f t="shared" si="31"/>
        <v>송파구39</v>
      </c>
      <c r="F501" s="62" t="str">
        <f>IFERROR(IF(VLOOKUP($E501,#REF!,2,FALSE)="","",VLOOKUP($E501,#REF!,2,FALSE)),"")</f>
        <v/>
      </c>
      <c r="G501" s="62" t="s">
        <v>2852</v>
      </c>
      <c r="H501" s="62" t="s">
        <v>2714</v>
      </c>
      <c r="I501" s="62">
        <v>10</v>
      </c>
      <c r="J501" s="62">
        <v>45</v>
      </c>
      <c r="K501" s="62" t="s">
        <v>4813</v>
      </c>
      <c r="L501" s="62" t="s">
        <v>4825</v>
      </c>
      <c r="M501" s="62" t="str">
        <f>IFERROR(IF(VLOOKUP($E501,#REF!,17,FALSE)="","","완료"),"")</f>
        <v/>
      </c>
      <c r="N501" s="62"/>
      <c r="O501" s="62"/>
      <c r="P501" s="62">
        <v>0</v>
      </c>
      <c r="Q501" s="62" t="s">
        <v>4766</v>
      </c>
      <c r="R501" s="62"/>
      <c r="S501" s="53" t="s">
        <v>4842</v>
      </c>
      <c r="T501" s="127" t="s">
        <v>4557</v>
      </c>
    </row>
    <row r="502" spans="1:20" s="68" customFormat="1" ht="27" customHeight="1">
      <c r="A502" s="61">
        <v>479</v>
      </c>
      <c r="B502" s="61" t="str">
        <f t="shared" si="28"/>
        <v>강남</v>
      </c>
      <c r="C502" s="61" t="s">
        <v>25</v>
      </c>
      <c r="D502" s="62">
        <v>40</v>
      </c>
      <c r="E502" s="62" t="str">
        <f t="shared" si="31"/>
        <v>송파구40</v>
      </c>
      <c r="F502" s="62" t="str">
        <f>IFERROR(IF(VLOOKUP($E502,#REF!,2,FALSE)="","",VLOOKUP($E502,#REF!,2,FALSE)),"")</f>
        <v/>
      </c>
      <c r="G502" s="62" t="s">
        <v>2855</v>
      </c>
      <c r="H502" s="62" t="s">
        <v>2857</v>
      </c>
      <c r="I502" s="62">
        <v>10</v>
      </c>
      <c r="J502" s="62">
        <v>45</v>
      </c>
      <c r="K502" s="62" t="s">
        <v>4813</v>
      </c>
      <c r="L502" s="62" t="s">
        <v>4825</v>
      </c>
      <c r="M502" s="62" t="str">
        <f>IFERROR(IF(VLOOKUP($E502,#REF!,17,FALSE)="","","완료"),"")</f>
        <v/>
      </c>
      <c r="N502" s="62"/>
      <c r="O502" s="62"/>
      <c r="P502" s="62">
        <v>0</v>
      </c>
      <c r="Q502" s="62" t="s">
        <v>4766</v>
      </c>
      <c r="R502" s="62"/>
      <c r="S502" s="53" t="s">
        <v>4842</v>
      </c>
      <c r="T502" s="127" t="s">
        <v>4557</v>
      </c>
    </row>
    <row r="503" spans="1:20" s="68" customFormat="1" ht="27" customHeight="1">
      <c r="A503" s="61">
        <v>480</v>
      </c>
      <c r="B503" s="61" t="str">
        <f t="shared" si="28"/>
        <v>강남</v>
      </c>
      <c r="C503" s="61" t="s">
        <v>25</v>
      </c>
      <c r="D503" s="62">
        <v>41</v>
      </c>
      <c r="E503" s="62" t="str">
        <f t="shared" si="31"/>
        <v>송파구41</v>
      </c>
      <c r="F503" s="62" t="str">
        <f>IFERROR(IF(VLOOKUP($E503,#REF!,2,FALSE)="","",VLOOKUP($E503,#REF!,2,FALSE)),"")</f>
        <v/>
      </c>
      <c r="G503" s="62" t="s">
        <v>3251</v>
      </c>
      <c r="H503" s="62" t="s">
        <v>3910</v>
      </c>
      <c r="I503" s="62">
        <v>10</v>
      </c>
      <c r="J503" s="62">
        <v>45</v>
      </c>
      <c r="K503" s="62" t="s">
        <v>4813</v>
      </c>
      <c r="L503" s="62" t="s">
        <v>4825</v>
      </c>
      <c r="M503" s="62" t="str">
        <f>IFERROR(IF(VLOOKUP($E503,#REF!,17,FALSE)="","","완료"),"")</f>
        <v/>
      </c>
      <c r="N503" s="62"/>
      <c r="O503" s="62"/>
      <c r="P503" s="62">
        <v>0</v>
      </c>
      <c r="Q503" s="62" t="s">
        <v>4766</v>
      </c>
      <c r="R503" s="62"/>
      <c r="S503" s="53" t="s">
        <v>4842</v>
      </c>
      <c r="T503" s="127" t="s">
        <v>4557</v>
      </c>
    </row>
    <row r="504" spans="1:20" s="68" customFormat="1" ht="27" customHeight="1">
      <c r="A504" s="61">
        <v>481</v>
      </c>
      <c r="B504" s="61" t="str">
        <f t="shared" si="28"/>
        <v>강남</v>
      </c>
      <c r="C504" s="61" t="s">
        <v>25</v>
      </c>
      <c r="D504" s="62">
        <v>42</v>
      </c>
      <c r="E504" s="62" t="str">
        <f t="shared" si="31"/>
        <v>송파구42</v>
      </c>
      <c r="F504" s="62" t="str">
        <f>IFERROR(IF(VLOOKUP($E504,#REF!,2,FALSE)="","",VLOOKUP($E504,#REF!,2,FALSE)),"")</f>
        <v/>
      </c>
      <c r="G504" s="62" t="s">
        <v>4879</v>
      </c>
      <c r="H504" s="62" t="s">
        <v>2858</v>
      </c>
      <c r="I504" s="62">
        <v>10</v>
      </c>
      <c r="J504" s="62">
        <v>45</v>
      </c>
      <c r="K504" s="62" t="s">
        <v>4813</v>
      </c>
      <c r="L504" s="62" t="s">
        <v>4825</v>
      </c>
      <c r="M504" s="62" t="str">
        <f>IFERROR(IF(VLOOKUP($E504,#REF!,17,FALSE)="","","완료"),"")</f>
        <v/>
      </c>
      <c r="N504" s="62"/>
      <c r="O504" s="62"/>
      <c r="P504" s="62">
        <v>0</v>
      </c>
      <c r="Q504" s="62" t="s">
        <v>4766</v>
      </c>
      <c r="R504" s="62"/>
      <c r="S504" s="53" t="s">
        <v>4842</v>
      </c>
      <c r="T504" s="127" t="s">
        <v>4557</v>
      </c>
    </row>
    <row r="505" spans="1:20" s="68" customFormat="1" ht="27" customHeight="1">
      <c r="A505" s="61">
        <v>482</v>
      </c>
      <c r="B505" s="61" t="str">
        <f t="shared" si="28"/>
        <v>강남</v>
      </c>
      <c r="C505" s="61" t="s">
        <v>25</v>
      </c>
      <c r="D505" s="62">
        <v>43</v>
      </c>
      <c r="E505" s="62" t="str">
        <f t="shared" si="31"/>
        <v>송파구43</v>
      </c>
      <c r="F505" s="62" t="str">
        <f>IFERROR(IF(VLOOKUP($E505,#REF!,2,FALSE)="","",VLOOKUP($E505,#REF!,2,FALSE)),"")</f>
        <v/>
      </c>
      <c r="G505" s="62" t="s">
        <v>3501</v>
      </c>
      <c r="H505" s="62" t="s">
        <v>3924</v>
      </c>
      <c r="I505" s="62">
        <v>10</v>
      </c>
      <c r="J505" s="62">
        <v>45</v>
      </c>
      <c r="K505" s="62" t="s">
        <v>4813</v>
      </c>
      <c r="L505" s="62" t="s">
        <v>4825</v>
      </c>
      <c r="M505" s="62" t="str">
        <f>IFERROR(IF(VLOOKUP($E505,#REF!,17,FALSE)="","","완료"),"")</f>
        <v/>
      </c>
      <c r="N505" s="62"/>
      <c r="O505" s="62"/>
      <c r="P505" s="62">
        <v>0</v>
      </c>
      <c r="Q505" s="62" t="s">
        <v>4766</v>
      </c>
      <c r="R505" s="62"/>
      <c r="S505" s="53" t="s">
        <v>4842</v>
      </c>
      <c r="T505" s="127" t="s">
        <v>4557</v>
      </c>
    </row>
    <row r="506" spans="1:20" s="68" customFormat="1" ht="27" customHeight="1">
      <c r="A506" s="61">
        <v>483</v>
      </c>
      <c r="B506" s="61" t="str">
        <f t="shared" si="28"/>
        <v>강남</v>
      </c>
      <c r="C506" s="61" t="s">
        <v>25</v>
      </c>
      <c r="D506" s="62">
        <v>44</v>
      </c>
      <c r="E506" s="62" t="str">
        <f t="shared" si="31"/>
        <v>송파구44</v>
      </c>
      <c r="F506" s="62" t="str">
        <f>IFERROR(IF(VLOOKUP($E506,#REF!,2,FALSE)="","",VLOOKUP($E506,#REF!,2,FALSE)),"")</f>
        <v/>
      </c>
      <c r="G506" s="62" t="s">
        <v>2234</v>
      </c>
      <c r="H506" s="62" t="s">
        <v>2854</v>
      </c>
      <c r="I506" s="62">
        <v>10</v>
      </c>
      <c r="J506" s="62">
        <v>45</v>
      </c>
      <c r="K506" s="62" t="s">
        <v>4813</v>
      </c>
      <c r="L506" s="62" t="s">
        <v>4825</v>
      </c>
      <c r="M506" s="62" t="str">
        <f>IFERROR(IF(VLOOKUP($E506,#REF!,17,FALSE)="","","완료"),"")</f>
        <v/>
      </c>
      <c r="N506" s="62"/>
      <c r="O506" s="62"/>
      <c r="P506" s="62">
        <v>0</v>
      </c>
      <c r="Q506" s="62" t="s">
        <v>4766</v>
      </c>
      <c r="R506" s="62"/>
      <c r="S506" s="53" t="s">
        <v>4842</v>
      </c>
      <c r="T506" s="127" t="s">
        <v>4557</v>
      </c>
    </row>
    <row r="507" spans="1:20" s="68" customFormat="1" ht="27" customHeight="1">
      <c r="A507" s="61">
        <v>484</v>
      </c>
      <c r="B507" s="61" t="str">
        <f t="shared" si="28"/>
        <v>강남</v>
      </c>
      <c r="C507" s="61" t="s">
        <v>25</v>
      </c>
      <c r="D507" s="62">
        <v>45</v>
      </c>
      <c r="E507" s="62" t="str">
        <f t="shared" si="31"/>
        <v>송파구45</v>
      </c>
      <c r="F507" s="62" t="str">
        <f>IFERROR(IF(VLOOKUP($E507,#REF!,2,FALSE)="","",VLOOKUP($E507,#REF!,2,FALSE)),"")</f>
        <v/>
      </c>
      <c r="G507" s="62" t="s">
        <v>2859</v>
      </c>
      <c r="H507" s="62" t="s">
        <v>2721</v>
      </c>
      <c r="I507" s="62">
        <v>8</v>
      </c>
      <c r="J507" s="62">
        <v>45</v>
      </c>
      <c r="K507" s="62" t="s">
        <v>4813</v>
      </c>
      <c r="L507" s="62" t="s">
        <v>4825</v>
      </c>
      <c r="M507" s="62" t="str">
        <f>IFERROR(IF(VLOOKUP($E507,#REF!,17,FALSE)="","","완료"),"")</f>
        <v/>
      </c>
      <c r="N507" s="62"/>
      <c r="O507" s="62"/>
      <c r="P507" s="62">
        <v>0</v>
      </c>
      <c r="Q507" s="62" t="s">
        <v>4766</v>
      </c>
      <c r="R507" s="62"/>
      <c r="S507" s="53" t="s">
        <v>4842</v>
      </c>
      <c r="T507" s="127" t="s">
        <v>4557</v>
      </c>
    </row>
    <row r="508" spans="1:20" s="68" customFormat="1" ht="27" customHeight="1">
      <c r="A508" s="61">
        <v>485</v>
      </c>
      <c r="B508" s="61" t="str">
        <f t="shared" si="28"/>
        <v>강남</v>
      </c>
      <c r="C508" s="61" t="s">
        <v>25</v>
      </c>
      <c r="D508" s="62">
        <v>46</v>
      </c>
      <c r="E508" s="62" t="str">
        <f t="shared" si="31"/>
        <v>송파구46</v>
      </c>
      <c r="F508" s="62" t="str">
        <f>IFERROR(IF(VLOOKUP($E508,#REF!,2,FALSE)="","",VLOOKUP($E508,#REF!,2,FALSE)),"")</f>
        <v/>
      </c>
      <c r="G508" s="62" t="s">
        <v>3498</v>
      </c>
      <c r="H508" s="62" t="s">
        <v>4880</v>
      </c>
      <c r="I508" s="62">
        <v>5</v>
      </c>
      <c r="J508" s="62">
        <v>45</v>
      </c>
      <c r="K508" s="62" t="s">
        <v>4813</v>
      </c>
      <c r="L508" s="62" t="s">
        <v>4825</v>
      </c>
      <c r="M508" s="62" t="str">
        <f>IFERROR(IF(VLOOKUP($E508,#REF!,17,FALSE)="","","완료"),"")</f>
        <v/>
      </c>
      <c r="N508" s="62"/>
      <c r="O508" s="62"/>
      <c r="P508" s="62">
        <v>0</v>
      </c>
      <c r="Q508" s="62" t="s">
        <v>4766</v>
      </c>
      <c r="R508" s="62"/>
      <c r="S508" s="53" t="s">
        <v>4842</v>
      </c>
      <c r="T508" s="127" t="s">
        <v>4557</v>
      </c>
    </row>
    <row r="509" spans="1:20" s="68" customFormat="1" ht="27" customHeight="1">
      <c r="A509" s="61">
        <v>486</v>
      </c>
      <c r="B509" s="61" t="str">
        <f t="shared" si="28"/>
        <v>강남</v>
      </c>
      <c r="C509" s="61" t="s">
        <v>25</v>
      </c>
      <c r="D509" s="62">
        <v>47</v>
      </c>
      <c r="E509" s="62" t="str">
        <f t="shared" si="31"/>
        <v>송파구47</v>
      </c>
      <c r="F509" s="62" t="str">
        <f>IFERROR(IF(VLOOKUP($E509,#REF!,2,FALSE)="","",VLOOKUP($E509,#REF!,2,FALSE)),"")</f>
        <v/>
      </c>
      <c r="G509" s="62" t="s">
        <v>486</v>
      </c>
      <c r="H509" s="62" t="s">
        <v>2707</v>
      </c>
      <c r="I509" s="62">
        <v>10</v>
      </c>
      <c r="J509" s="62">
        <v>45</v>
      </c>
      <c r="K509" s="62" t="s">
        <v>4813</v>
      </c>
      <c r="L509" s="62" t="s">
        <v>4825</v>
      </c>
      <c r="M509" s="62" t="str">
        <f>IFERROR(IF(VLOOKUP($E509,#REF!,17,FALSE)="","","완료"),"")</f>
        <v/>
      </c>
      <c r="N509" s="62"/>
      <c r="O509" s="62"/>
      <c r="P509" s="62"/>
      <c r="Q509" s="62"/>
      <c r="R509" s="62"/>
      <c r="S509" s="88" t="s">
        <v>3696</v>
      </c>
      <c r="T509" s="127" t="s">
        <v>4547</v>
      </c>
    </row>
    <row r="510" spans="1:20" s="68" customFormat="1" ht="27" customHeight="1">
      <c r="A510" s="61">
        <v>487</v>
      </c>
      <c r="B510" s="61" t="str">
        <f t="shared" si="28"/>
        <v>강남</v>
      </c>
      <c r="C510" s="61" t="s">
        <v>25</v>
      </c>
      <c r="D510" s="62">
        <v>48</v>
      </c>
      <c r="E510" s="62" t="str">
        <f t="shared" ref="E510:E516" si="32">CONCATENATE(C510,D510)</f>
        <v>송파구48</v>
      </c>
      <c r="F510" s="62" t="str">
        <f>IFERROR(IF(VLOOKUP($E510,#REF!,2,FALSE)="","",VLOOKUP($E510,#REF!,2,FALSE)),"")</f>
        <v/>
      </c>
      <c r="G510" s="62" t="s">
        <v>3611</v>
      </c>
      <c r="H510" s="62" t="s">
        <v>4397</v>
      </c>
      <c r="I510" s="62">
        <v>10</v>
      </c>
      <c r="J510" s="62">
        <v>45</v>
      </c>
      <c r="K510" s="62" t="s">
        <v>4813</v>
      </c>
      <c r="L510" s="62" t="s">
        <v>4825</v>
      </c>
      <c r="M510" s="62" t="str">
        <f>IFERROR(IF(VLOOKUP($E510,#REF!,17,FALSE)="","","완료"),"")</f>
        <v/>
      </c>
      <c r="N510" s="62"/>
      <c r="O510" s="62"/>
      <c r="P510" s="62" t="s">
        <v>3400</v>
      </c>
      <c r="Q510" s="62"/>
      <c r="R510" s="62"/>
      <c r="S510" s="88" t="s">
        <v>3696</v>
      </c>
      <c r="T510" s="127" t="s">
        <v>4547</v>
      </c>
    </row>
    <row r="511" spans="1:20" s="68" customFormat="1" ht="27" customHeight="1">
      <c r="A511" s="61">
        <v>488</v>
      </c>
      <c r="B511" s="61" t="str">
        <f t="shared" si="28"/>
        <v>강남</v>
      </c>
      <c r="C511" s="95" t="s">
        <v>25</v>
      </c>
      <c r="D511" s="96">
        <v>49</v>
      </c>
      <c r="E511" s="96" t="str">
        <f t="shared" si="32"/>
        <v>송파구49</v>
      </c>
      <c r="F511" s="62" t="str">
        <f>IFERROR(IF(VLOOKUP($E511,#REF!,2,FALSE)="","",VLOOKUP($E511,#REF!,2,FALSE)),"")</f>
        <v/>
      </c>
      <c r="G511" s="96" t="s">
        <v>4395</v>
      </c>
      <c r="H511" s="96" t="s">
        <v>3608</v>
      </c>
      <c r="I511" s="96">
        <v>15</v>
      </c>
      <c r="J511" s="96">
        <v>45</v>
      </c>
      <c r="K511" s="96" t="s">
        <v>4813</v>
      </c>
      <c r="L511" s="96" t="s">
        <v>4825</v>
      </c>
      <c r="M511" s="96" t="str">
        <f>IFERROR(IF(VLOOKUP($E511,#REF!,17,FALSE)="","","완료"),"")</f>
        <v/>
      </c>
      <c r="N511" s="96"/>
      <c r="O511" s="96"/>
      <c r="P511" s="96" t="s">
        <v>3597</v>
      </c>
      <c r="Q511" s="96"/>
      <c r="R511" s="96"/>
      <c r="S511" s="88" t="s">
        <v>3696</v>
      </c>
      <c r="T511" s="127" t="s">
        <v>4547</v>
      </c>
    </row>
    <row r="512" spans="1:20" s="68" customFormat="1" ht="27" customHeight="1">
      <c r="A512" s="61">
        <v>489</v>
      </c>
      <c r="B512" s="61" t="str">
        <f t="shared" ref="B512:B587" si="33">IF(OR($C512="강남구",$C512="강동구",$C512="강서구",$C512="관악구",$C512="구로구",$C512="금천구",$C512="동작구",$C512="서초구",$C512="송파구",$C512="양천구",$C512="영등포구"),"강남","강북")</f>
        <v>강남</v>
      </c>
      <c r="C512" s="61" t="s">
        <v>25</v>
      </c>
      <c r="D512" s="62">
        <v>50</v>
      </c>
      <c r="E512" s="62" t="str">
        <f t="shared" si="32"/>
        <v>송파구50</v>
      </c>
      <c r="F512" s="62" t="str">
        <f>IFERROR(IF(VLOOKUP($E512,#REF!,2,FALSE)="","",VLOOKUP($E512,#REF!,2,FALSE)),"")</f>
        <v/>
      </c>
      <c r="G512" s="62" t="s">
        <v>2595</v>
      </c>
      <c r="H512" s="62" t="s">
        <v>2860</v>
      </c>
      <c r="I512" s="62">
        <v>10</v>
      </c>
      <c r="J512" s="62">
        <v>45</v>
      </c>
      <c r="K512" s="62" t="s">
        <v>4813</v>
      </c>
      <c r="L512" s="62" t="s">
        <v>4825</v>
      </c>
      <c r="M512" s="62" t="str">
        <f>IFERROR(IF(VLOOKUP($E512,#REF!,17,FALSE)="","","완료"),"")</f>
        <v/>
      </c>
      <c r="N512" s="62"/>
      <c r="O512" s="62"/>
      <c r="P512" s="62"/>
      <c r="Q512" s="62"/>
      <c r="R512" s="62"/>
      <c r="S512" s="88" t="s">
        <v>3696</v>
      </c>
      <c r="T512" s="127" t="s">
        <v>4547</v>
      </c>
    </row>
    <row r="513" spans="1:20" s="68" customFormat="1" ht="27" customHeight="1">
      <c r="A513" s="61">
        <v>490</v>
      </c>
      <c r="B513" s="61" t="str">
        <f t="shared" si="33"/>
        <v>강남</v>
      </c>
      <c r="C513" s="61" t="s">
        <v>25</v>
      </c>
      <c r="D513" s="62">
        <v>51</v>
      </c>
      <c r="E513" s="62" t="str">
        <f t="shared" si="32"/>
        <v>송파구51</v>
      </c>
      <c r="F513" s="62" t="str">
        <f>IFERROR(IF(VLOOKUP($E513,#REF!,2,FALSE)="","",VLOOKUP($E513,#REF!,2,FALSE)),"")</f>
        <v/>
      </c>
      <c r="G513" s="62" t="s">
        <v>2596</v>
      </c>
      <c r="H513" s="62" t="s">
        <v>2862</v>
      </c>
      <c r="I513" s="62">
        <v>10</v>
      </c>
      <c r="J513" s="62">
        <v>45</v>
      </c>
      <c r="K513" s="62" t="s">
        <v>4813</v>
      </c>
      <c r="L513" s="62" t="s">
        <v>4825</v>
      </c>
      <c r="M513" s="62" t="str">
        <f>IFERROR(IF(VLOOKUP($E513,#REF!,17,FALSE)="","","완료"),"")</f>
        <v/>
      </c>
      <c r="N513" s="62"/>
      <c r="O513" s="62"/>
      <c r="P513" s="62"/>
      <c r="Q513" s="62"/>
      <c r="R513" s="62"/>
      <c r="S513" s="88" t="s">
        <v>3696</v>
      </c>
      <c r="T513" s="127" t="s">
        <v>4547</v>
      </c>
    </row>
    <row r="514" spans="1:20" s="68" customFormat="1" ht="27" customHeight="1">
      <c r="A514" s="61">
        <v>491</v>
      </c>
      <c r="B514" s="61" t="str">
        <f t="shared" si="33"/>
        <v>강남</v>
      </c>
      <c r="C514" s="61" t="s">
        <v>25</v>
      </c>
      <c r="D514" s="62">
        <v>52</v>
      </c>
      <c r="E514" s="62" t="str">
        <f t="shared" si="32"/>
        <v>송파구52</v>
      </c>
      <c r="F514" s="62" t="str">
        <f>IFERROR(IF(VLOOKUP($E514,#REF!,2,FALSE)="","",VLOOKUP($E514,#REF!,2,FALSE)),"")</f>
        <v/>
      </c>
      <c r="G514" s="62" t="s">
        <v>4396</v>
      </c>
      <c r="H514" s="62" t="s">
        <v>4369</v>
      </c>
      <c r="I514" s="62">
        <v>10</v>
      </c>
      <c r="J514" s="62">
        <v>45</v>
      </c>
      <c r="K514" s="62" t="s">
        <v>4813</v>
      </c>
      <c r="L514" s="62" t="s">
        <v>4825</v>
      </c>
      <c r="M514" s="62" t="str">
        <f>IFERROR(IF(VLOOKUP($E514,#REF!,17,FALSE)="","","완료"),"")</f>
        <v/>
      </c>
      <c r="N514" s="62"/>
      <c r="O514" s="62"/>
      <c r="P514" s="62"/>
      <c r="Q514" s="62"/>
      <c r="R514" s="62"/>
      <c r="S514" s="88" t="s">
        <v>3696</v>
      </c>
      <c r="T514" s="127" t="s">
        <v>4547</v>
      </c>
    </row>
    <row r="515" spans="1:20" s="68" customFormat="1" ht="27" customHeight="1">
      <c r="A515" s="61">
        <v>492</v>
      </c>
      <c r="B515" s="61" t="str">
        <f t="shared" si="33"/>
        <v>강남</v>
      </c>
      <c r="C515" s="61" t="s">
        <v>25</v>
      </c>
      <c r="D515" s="62">
        <v>53</v>
      </c>
      <c r="E515" s="62" t="str">
        <f t="shared" si="32"/>
        <v>송파구53</v>
      </c>
      <c r="F515" s="62" t="str">
        <f>IFERROR(IF(VLOOKUP($E515,#REF!,2,FALSE)="","",VLOOKUP($E515,#REF!,2,FALSE)),"")</f>
        <v/>
      </c>
      <c r="G515" s="62" t="s">
        <v>2594</v>
      </c>
      <c r="H515" s="62" t="s">
        <v>2861</v>
      </c>
      <c r="I515" s="62">
        <v>10</v>
      </c>
      <c r="J515" s="62">
        <v>45</v>
      </c>
      <c r="K515" s="62" t="s">
        <v>4813</v>
      </c>
      <c r="L515" s="62" t="s">
        <v>4825</v>
      </c>
      <c r="M515" s="62" t="str">
        <f>IFERROR(IF(VLOOKUP($E515,#REF!,17,FALSE)="","","완료"),"")</f>
        <v/>
      </c>
      <c r="N515" s="62"/>
      <c r="O515" s="62"/>
      <c r="P515" s="62"/>
      <c r="Q515" s="62"/>
      <c r="R515" s="62"/>
      <c r="S515" s="88" t="s">
        <v>3696</v>
      </c>
      <c r="T515" s="127" t="s">
        <v>4547</v>
      </c>
    </row>
    <row r="516" spans="1:20" s="68" customFormat="1" ht="27" customHeight="1">
      <c r="A516" s="61">
        <v>493</v>
      </c>
      <c r="B516" s="61" t="str">
        <f t="shared" si="33"/>
        <v>강남</v>
      </c>
      <c r="C516" s="61" t="s">
        <v>25</v>
      </c>
      <c r="D516" s="62">
        <v>54</v>
      </c>
      <c r="E516" s="62" t="str">
        <f t="shared" si="32"/>
        <v>송파구54</v>
      </c>
      <c r="F516" s="62" t="str">
        <f>IFERROR(IF(VLOOKUP($E516,#REF!,2,FALSE)="","",VLOOKUP($E516,#REF!,2,FALSE)),"")</f>
        <v/>
      </c>
      <c r="G516" s="62" t="s">
        <v>2697</v>
      </c>
      <c r="H516" s="62" t="s">
        <v>2702</v>
      </c>
      <c r="I516" s="62">
        <v>10</v>
      </c>
      <c r="J516" s="62">
        <v>45</v>
      </c>
      <c r="K516" s="62" t="s">
        <v>4813</v>
      </c>
      <c r="L516" s="62" t="s">
        <v>4825</v>
      </c>
      <c r="M516" s="62" t="str">
        <f>IFERROR(IF(VLOOKUP($E516,#REF!,17,FALSE)="","","완료"),"")</f>
        <v/>
      </c>
      <c r="N516" s="62"/>
      <c r="O516" s="62"/>
      <c r="P516" s="62"/>
      <c r="Q516" s="62"/>
      <c r="R516" s="62"/>
      <c r="S516" s="88" t="s">
        <v>3696</v>
      </c>
      <c r="T516" s="127" t="s">
        <v>4547</v>
      </c>
    </row>
    <row r="517" spans="1:20" s="68" customFormat="1" ht="27" customHeight="1">
      <c r="A517" s="61">
        <v>494</v>
      </c>
      <c r="B517" s="61" t="str">
        <f t="shared" si="33"/>
        <v>강남</v>
      </c>
      <c r="C517" s="61" t="s">
        <v>25</v>
      </c>
      <c r="D517" s="62">
        <v>55</v>
      </c>
      <c r="E517" s="62" t="str">
        <f t="shared" ref="E517:E518" si="34">CONCATENATE(C517,D517)</f>
        <v>송파구55</v>
      </c>
      <c r="F517" s="62" t="str">
        <f>IFERROR(IF(VLOOKUP($E517,#REF!,2,FALSE)="","",VLOOKUP($E517,#REF!,2,FALSE)),"")</f>
        <v/>
      </c>
      <c r="G517" s="62" t="s">
        <v>3401</v>
      </c>
      <c r="H517" s="62" t="s">
        <v>3614</v>
      </c>
      <c r="I517" s="62">
        <v>10</v>
      </c>
      <c r="J517" s="62">
        <v>45</v>
      </c>
      <c r="K517" s="62" t="s">
        <v>4813</v>
      </c>
      <c r="L517" s="62" t="s">
        <v>4825</v>
      </c>
      <c r="M517" s="62" t="str">
        <f>IFERROR(IF(VLOOKUP($E517,#REF!,17,FALSE)="","","완료"),"")</f>
        <v/>
      </c>
      <c r="N517" s="62"/>
      <c r="O517" s="62"/>
      <c r="P517" s="62"/>
      <c r="Q517" s="62"/>
      <c r="R517" s="62"/>
      <c r="S517" s="88" t="s">
        <v>3696</v>
      </c>
      <c r="T517" s="127" t="s">
        <v>4550</v>
      </c>
    </row>
    <row r="518" spans="1:20" s="68" customFormat="1" ht="27" customHeight="1">
      <c r="A518" s="61">
        <v>495</v>
      </c>
      <c r="B518" s="61" t="str">
        <f t="shared" si="33"/>
        <v>강남</v>
      </c>
      <c r="C518" s="61" t="s">
        <v>25</v>
      </c>
      <c r="D518" s="62">
        <v>56</v>
      </c>
      <c r="E518" s="62" t="str">
        <f t="shared" si="34"/>
        <v>송파구56</v>
      </c>
      <c r="F518" s="62" t="str">
        <f>IFERROR(IF(VLOOKUP($E518,#REF!,2,FALSE)="","",VLOOKUP($E518,#REF!,2,FALSE)),"")</f>
        <v/>
      </c>
      <c r="G518" s="62" t="s">
        <v>2986</v>
      </c>
      <c r="H518" s="62" t="s">
        <v>2796</v>
      </c>
      <c r="I518" s="62">
        <v>10</v>
      </c>
      <c r="J518" s="62">
        <v>45</v>
      </c>
      <c r="K518" s="62" t="s">
        <v>4813</v>
      </c>
      <c r="L518" s="62" t="s">
        <v>4825</v>
      </c>
      <c r="M518" s="62" t="str">
        <f>IFERROR(IF(VLOOKUP($E518,#REF!,17,FALSE)="","","완료"),"")</f>
        <v/>
      </c>
      <c r="N518" s="62"/>
      <c r="O518" s="62"/>
      <c r="P518" s="62"/>
      <c r="Q518" s="62"/>
      <c r="R518" s="62"/>
      <c r="S518" s="88" t="s">
        <v>3696</v>
      </c>
      <c r="T518" s="127" t="s">
        <v>4550</v>
      </c>
    </row>
    <row r="519" spans="1:20" s="68" customFormat="1" ht="27" customHeight="1">
      <c r="A519" s="61">
        <v>496</v>
      </c>
      <c r="B519" s="61" t="str">
        <f t="shared" si="33"/>
        <v>강남</v>
      </c>
      <c r="C519" s="61" t="s">
        <v>25</v>
      </c>
      <c r="D519" s="62">
        <v>57</v>
      </c>
      <c r="E519" s="62" t="str">
        <f>CONCATENATE(C519,D519)</f>
        <v>송파구57</v>
      </c>
      <c r="F519" s="62" t="str">
        <f>IFERROR(IF(VLOOKUP($E519,#REF!,2,FALSE)="","",VLOOKUP($E519,#REF!,2,FALSE)),"")</f>
        <v/>
      </c>
      <c r="G519" s="90" t="s">
        <v>3000</v>
      </c>
      <c r="H519" s="90" t="s">
        <v>3001</v>
      </c>
      <c r="I519" s="62">
        <v>10</v>
      </c>
      <c r="J519" s="62">
        <v>45</v>
      </c>
      <c r="K519" s="90" t="s">
        <v>4813</v>
      </c>
      <c r="L519" s="62" t="s">
        <v>4825</v>
      </c>
      <c r="M519" s="62"/>
      <c r="N519" s="62"/>
      <c r="O519" s="62"/>
      <c r="P519" s="62"/>
      <c r="Q519" s="62"/>
      <c r="R519" s="62"/>
      <c r="S519" s="91" t="s">
        <v>3695</v>
      </c>
      <c r="T519" s="127" t="s">
        <v>4550</v>
      </c>
    </row>
    <row r="520" spans="1:20" s="68" customFormat="1" ht="27" customHeight="1">
      <c r="A520" s="61">
        <v>497</v>
      </c>
      <c r="B520" s="61" t="str">
        <f t="shared" si="33"/>
        <v>강남</v>
      </c>
      <c r="C520" s="61" t="s">
        <v>25</v>
      </c>
      <c r="D520" s="62">
        <v>58</v>
      </c>
      <c r="E520" s="62" t="str">
        <f t="shared" ref="E520:E530" si="35">CONCATENATE(C520,D520)</f>
        <v>송파구58</v>
      </c>
      <c r="F520" s="62" t="str">
        <f>IFERROR(IF(VLOOKUP($E520,#REF!,2,FALSE)="","",VLOOKUP($E520,#REF!,2,FALSE)),"")</f>
        <v/>
      </c>
      <c r="G520" s="90" t="s">
        <v>3003</v>
      </c>
      <c r="H520" s="90" t="s">
        <v>3002</v>
      </c>
      <c r="I520" s="62">
        <v>10</v>
      </c>
      <c r="J520" s="62">
        <v>45</v>
      </c>
      <c r="K520" s="90" t="s">
        <v>4813</v>
      </c>
      <c r="L520" s="62" t="s">
        <v>4825</v>
      </c>
      <c r="M520" s="62"/>
      <c r="N520" s="62"/>
      <c r="O520" s="62"/>
      <c r="P520" s="62"/>
      <c r="Q520" s="135" t="s">
        <v>4864</v>
      </c>
      <c r="R520" s="62"/>
      <c r="S520" s="91" t="s">
        <v>3695</v>
      </c>
      <c r="T520" s="127" t="s">
        <v>4558</v>
      </c>
    </row>
    <row r="521" spans="1:20" s="68" customFormat="1" ht="27" customHeight="1">
      <c r="A521" s="61">
        <v>498</v>
      </c>
      <c r="B521" s="61" t="str">
        <f t="shared" si="33"/>
        <v>강남</v>
      </c>
      <c r="C521" s="61" t="s">
        <v>25</v>
      </c>
      <c r="D521" s="62">
        <v>59</v>
      </c>
      <c r="E521" s="62" t="str">
        <f t="shared" si="35"/>
        <v>송파구59</v>
      </c>
      <c r="F521" s="62" t="str">
        <f>IFERROR(IF(VLOOKUP($E521,#REF!,2,FALSE)="","",VLOOKUP($E521,#REF!,2,FALSE)),"")</f>
        <v/>
      </c>
      <c r="G521" s="90" t="s">
        <v>2987</v>
      </c>
      <c r="H521" s="90" t="s">
        <v>3007</v>
      </c>
      <c r="I521" s="62">
        <v>10</v>
      </c>
      <c r="J521" s="62">
        <v>45</v>
      </c>
      <c r="K521" s="90" t="s">
        <v>4813</v>
      </c>
      <c r="L521" s="62" t="s">
        <v>4825</v>
      </c>
      <c r="M521" s="62"/>
      <c r="N521" s="62"/>
      <c r="O521" s="62"/>
      <c r="P521" s="62"/>
      <c r="Q521" s="135" t="s">
        <v>3522</v>
      </c>
      <c r="R521" s="62"/>
      <c r="S521" s="91" t="s">
        <v>3695</v>
      </c>
      <c r="T521" s="127" t="s">
        <v>4558</v>
      </c>
    </row>
    <row r="522" spans="1:20" s="68" customFormat="1" ht="27" customHeight="1">
      <c r="A522" s="61">
        <v>499</v>
      </c>
      <c r="B522" s="61" t="str">
        <f t="shared" si="33"/>
        <v>강남</v>
      </c>
      <c r="C522" s="61" t="s">
        <v>25</v>
      </c>
      <c r="D522" s="62">
        <v>60</v>
      </c>
      <c r="E522" s="62" t="str">
        <f t="shared" si="35"/>
        <v>송파구60</v>
      </c>
      <c r="F522" s="62" t="str">
        <f>IFERROR(IF(VLOOKUP($E522,#REF!,2,FALSE)="","",VLOOKUP($E522,#REF!,2,FALSE)),"")</f>
        <v/>
      </c>
      <c r="G522" s="90" t="s">
        <v>3004</v>
      </c>
      <c r="H522" s="90" t="s">
        <v>3009</v>
      </c>
      <c r="I522" s="62">
        <v>10</v>
      </c>
      <c r="J522" s="62">
        <v>45</v>
      </c>
      <c r="K522" s="90" t="s">
        <v>4813</v>
      </c>
      <c r="L522" s="62" t="s">
        <v>4825</v>
      </c>
      <c r="M522" s="62"/>
      <c r="N522" s="62"/>
      <c r="O522" s="62"/>
      <c r="P522" s="62"/>
      <c r="Q522" s="62">
        <f>IFERROR(VLOOKUP($E454,'[1]조사서 - 2020년 (하반기) 신규대여소 구축'!$E$36:$P$814,12,FALSE),"")</f>
        <v>0</v>
      </c>
      <c r="R522" s="62"/>
      <c r="S522" s="91" t="s">
        <v>3695</v>
      </c>
      <c r="T522" s="127" t="s">
        <v>4558</v>
      </c>
    </row>
    <row r="523" spans="1:20" s="68" customFormat="1" ht="27" customHeight="1">
      <c r="A523" s="61">
        <v>500</v>
      </c>
      <c r="B523" s="61" t="str">
        <f t="shared" si="33"/>
        <v>강남</v>
      </c>
      <c r="C523" s="61" t="s">
        <v>25</v>
      </c>
      <c r="D523" s="62">
        <v>61</v>
      </c>
      <c r="E523" s="62" t="str">
        <f t="shared" si="35"/>
        <v>송파구61</v>
      </c>
      <c r="F523" s="62" t="str">
        <f>IFERROR(IF(VLOOKUP($E523,#REF!,2,FALSE)="","",VLOOKUP($E523,#REF!,2,FALSE)),"")</f>
        <v/>
      </c>
      <c r="G523" s="90" t="s">
        <v>3006</v>
      </c>
      <c r="H523" s="90" t="s">
        <v>3005</v>
      </c>
      <c r="I523" s="62">
        <v>10</v>
      </c>
      <c r="J523" s="62">
        <v>45</v>
      </c>
      <c r="K523" s="90" t="s">
        <v>4813</v>
      </c>
      <c r="L523" s="61" t="str">
        <f>IFERROR(VLOOKUP($E523,'[1]조사서 - 2020년 (하반기) 신규대여소 구축'!$E$36:$L$814,8,FALSE),"")</f>
        <v>가능</v>
      </c>
      <c r="M523" s="62"/>
      <c r="N523" s="62"/>
      <c r="O523" s="62"/>
      <c r="P523" s="62"/>
      <c r="Q523" s="62">
        <f>IFERROR(VLOOKUP($E455,'[1]조사서 - 2020년 (하반기) 신규대여소 구축'!$E$36:$P$814,12,FALSE),"")</f>
        <v>0</v>
      </c>
      <c r="R523" s="62"/>
      <c r="S523" s="91" t="s">
        <v>3695</v>
      </c>
      <c r="T523" s="127" t="s">
        <v>4558</v>
      </c>
    </row>
    <row r="524" spans="1:20" s="68" customFormat="1" ht="27" customHeight="1">
      <c r="A524" s="61">
        <v>501</v>
      </c>
      <c r="B524" s="61" t="str">
        <f t="shared" si="33"/>
        <v>강남</v>
      </c>
      <c r="C524" s="61" t="s">
        <v>25</v>
      </c>
      <c r="D524" s="62">
        <v>62</v>
      </c>
      <c r="E524" s="62" t="str">
        <f t="shared" si="35"/>
        <v>송파구62</v>
      </c>
      <c r="F524" s="62" t="str">
        <f>IFERROR(IF(VLOOKUP($E524,#REF!,2,FALSE)="","",VLOOKUP($E524,#REF!,2,FALSE)),"")</f>
        <v/>
      </c>
      <c r="G524" s="90" t="s">
        <v>4506</v>
      </c>
      <c r="H524" s="90" t="s">
        <v>3650</v>
      </c>
      <c r="I524" s="62">
        <v>10</v>
      </c>
      <c r="J524" s="62">
        <v>45</v>
      </c>
      <c r="K524" s="90" t="s">
        <v>4813</v>
      </c>
      <c r="L524" s="62" t="s">
        <v>4825</v>
      </c>
      <c r="M524" s="62"/>
      <c r="N524" s="62"/>
      <c r="O524" s="62"/>
      <c r="P524" s="62"/>
      <c r="Q524" s="135" t="s">
        <v>1756</v>
      </c>
      <c r="R524" s="62"/>
      <c r="S524" s="91" t="s">
        <v>3695</v>
      </c>
      <c r="T524" s="127" t="s">
        <v>4558</v>
      </c>
    </row>
    <row r="525" spans="1:20" s="68" customFormat="1" ht="27" customHeight="1">
      <c r="A525" s="61">
        <v>502</v>
      </c>
      <c r="B525" s="61" t="str">
        <f t="shared" si="33"/>
        <v>강남</v>
      </c>
      <c r="C525" s="61" t="s">
        <v>25</v>
      </c>
      <c r="D525" s="62">
        <v>63</v>
      </c>
      <c r="E525" s="62" t="str">
        <f t="shared" si="35"/>
        <v>송파구63</v>
      </c>
      <c r="F525" s="62" t="str">
        <f>IFERROR(IF(VLOOKUP($E525,#REF!,2,FALSE)="","",VLOOKUP($E525,#REF!,2,FALSE)),"")</f>
        <v/>
      </c>
      <c r="G525" s="90" t="s">
        <v>3325</v>
      </c>
      <c r="H525" s="90" t="s">
        <v>3654</v>
      </c>
      <c r="I525" s="62">
        <v>10</v>
      </c>
      <c r="J525" s="62">
        <v>45</v>
      </c>
      <c r="K525" s="90" t="s">
        <v>4813</v>
      </c>
      <c r="L525" s="62" t="s">
        <v>4822</v>
      </c>
      <c r="M525" s="62"/>
      <c r="N525" s="62"/>
      <c r="O525" s="62"/>
      <c r="P525" s="62" t="s">
        <v>4374</v>
      </c>
      <c r="Q525" s="62"/>
      <c r="R525" s="62"/>
      <c r="S525" s="91" t="s">
        <v>3695</v>
      </c>
      <c r="T525" s="127" t="s">
        <v>4558</v>
      </c>
    </row>
    <row r="526" spans="1:20" s="68" customFormat="1" ht="27" customHeight="1">
      <c r="A526" s="61">
        <v>503</v>
      </c>
      <c r="B526" s="61" t="str">
        <f t="shared" si="33"/>
        <v>강남</v>
      </c>
      <c r="C526" s="61" t="s">
        <v>25</v>
      </c>
      <c r="D526" s="62">
        <v>64</v>
      </c>
      <c r="E526" s="62" t="str">
        <f t="shared" si="35"/>
        <v>송파구64</v>
      </c>
      <c r="F526" s="62" t="str">
        <f>IFERROR(IF(VLOOKUP($E526,#REF!,2,FALSE)="","",VLOOKUP($E526,#REF!,2,FALSE)),"")</f>
        <v/>
      </c>
      <c r="G526" s="90" t="s">
        <v>2589</v>
      </c>
      <c r="H526" s="90" t="s">
        <v>2836</v>
      </c>
      <c r="I526" s="62">
        <v>15</v>
      </c>
      <c r="J526" s="62">
        <v>45</v>
      </c>
      <c r="K526" s="90" t="s">
        <v>4813</v>
      </c>
      <c r="L526" s="62" t="s">
        <v>4825</v>
      </c>
      <c r="M526" s="62"/>
      <c r="N526" s="62"/>
      <c r="O526" s="62"/>
      <c r="P526" s="62"/>
      <c r="Q526" s="62"/>
      <c r="R526" s="62"/>
      <c r="S526" s="91" t="s">
        <v>3695</v>
      </c>
      <c r="T526" s="127" t="s">
        <v>4558</v>
      </c>
    </row>
    <row r="527" spans="1:20" s="68" customFormat="1" ht="27" customHeight="1">
      <c r="A527" s="61">
        <v>504</v>
      </c>
      <c r="B527" s="61" t="str">
        <f t="shared" si="33"/>
        <v>강남</v>
      </c>
      <c r="C527" s="61" t="s">
        <v>25</v>
      </c>
      <c r="D527" s="62">
        <v>65</v>
      </c>
      <c r="E527" s="62" t="str">
        <f t="shared" si="35"/>
        <v>송파구65</v>
      </c>
      <c r="F527" s="62" t="str">
        <f>IFERROR(IF(VLOOKUP($E527,#REF!,2,FALSE)="","",VLOOKUP($E527,#REF!,2,FALSE)),"")</f>
        <v/>
      </c>
      <c r="G527" s="90" t="s">
        <v>3410</v>
      </c>
      <c r="H527" s="90" t="s">
        <v>2686</v>
      </c>
      <c r="I527" s="62">
        <v>15</v>
      </c>
      <c r="J527" s="62">
        <v>45</v>
      </c>
      <c r="K527" s="90" t="s">
        <v>4813</v>
      </c>
      <c r="L527" s="62" t="s">
        <v>4825</v>
      </c>
      <c r="M527" s="62"/>
      <c r="N527" s="62"/>
      <c r="O527" s="62"/>
      <c r="P527" s="62"/>
      <c r="Q527" s="62"/>
      <c r="R527" s="62"/>
      <c r="S527" s="91" t="s">
        <v>3695</v>
      </c>
      <c r="T527" s="127" t="s">
        <v>4558</v>
      </c>
    </row>
    <row r="528" spans="1:20" s="68" customFormat="1" ht="27" customHeight="1">
      <c r="A528" s="61">
        <v>505</v>
      </c>
      <c r="B528" s="61" t="str">
        <f t="shared" si="33"/>
        <v>강남</v>
      </c>
      <c r="C528" s="61" t="s">
        <v>25</v>
      </c>
      <c r="D528" s="62">
        <v>66</v>
      </c>
      <c r="E528" s="62" t="str">
        <f t="shared" si="35"/>
        <v>송파구66</v>
      </c>
      <c r="F528" s="62" t="str">
        <f>IFERROR(IF(VLOOKUP($E528,#REF!,2,FALSE)="","",VLOOKUP($E528,#REF!,2,FALSE)),"")</f>
        <v/>
      </c>
      <c r="G528" s="90" t="s">
        <v>3411</v>
      </c>
      <c r="H528" s="90" t="s">
        <v>4489</v>
      </c>
      <c r="I528" s="62">
        <v>10</v>
      </c>
      <c r="J528" s="62">
        <v>45</v>
      </c>
      <c r="K528" s="90" t="s">
        <v>4813</v>
      </c>
      <c r="L528" s="62" t="s">
        <v>4825</v>
      </c>
      <c r="M528" s="62"/>
      <c r="N528" s="62"/>
      <c r="O528" s="62"/>
      <c r="P528" s="62"/>
      <c r="Q528" s="62"/>
      <c r="R528" s="62"/>
      <c r="S528" s="91" t="s">
        <v>3695</v>
      </c>
      <c r="T528" s="127" t="s">
        <v>4558</v>
      </c>
    </row>
    <row r="529" spans="1:20" s="68" customFormat="1" ht="27" customHeight="1">
      <c r="A529" s="61">
        <v>506</v>
      </c>
      <c r="B529" s="61" t="str">
        <f t="shared" si="33"/>
        <v>강남</v>
      </c>
      <c r="C529" s="61" t="s">
        <v>25</v>
      </c>
      <c r="D529" s="62">
        <v>67</v>
      </c>
      <c r="E529" s="62" t="str">
        <f t="shared" si="35"/>
        <v>송파구67</v>
      </c>
      <c r="F529" s="62" t="str">
        <f>IFERROR(IF(VLOOKUP($E529,#REF!,2,FALSE)="","",VLOOKUP($E529,#REF!,2,FALSE)),"")</f>
        <v/>
      </c>
      <c r="G529" s="90" t="s">
        <v>2590</v>
      </c>
      <c r="H529" s="90" t="s">
        <v>2838</v>
      </c>
      <c r="I529" s="62">
        <v>10</v>
      </c>
      <c r="J529" s="62">
        <v>45</v>
      </c>
      <c r="K529" s="90" t="s">
        <v>4813</v>
      </c>
      <c r="L529" s="62" t="s">
        <v>4825</v>
      </c>
      <c r="M529" s="62"/>
      <c r="N529" s="62"/>
      <c r="O529" s="62"/>
      <c r="P529" s="62"/>
      <c r="Q529" s="62"/>
      <c r="R529" s="62"/>
      <c r="S529" s="91" t="s">
        <v>3695</v>
      </c>
      <c r="T529" s="127" t="s">
        <v>4558</v>
      </c>
    </row>
    <row r="530" spans="1:20" s="68" customFormat="1" ht="27" customHeight="1">
      <c r="A530" s="61">
        <v>507</v>
      </c>
      <c r="B530" s="61" t="str">
        <f t="shared" si="33"/>
        <v>강남</v>
      </c>
      <c r="C530" s="61" t="s">
        <v>25</v>
      </c>
      <c r="D530" s="62">
        <v>68</v>
      </c>
      <c r="E530" s="62" t="str">
        <f t="shared" si="35"/>
        <v>송파구68</v>
      </c>
      <c r="F530" s="62" t="str">
        <f>IFERROR(IF(VLOOKUP($E530,#REF!,2,FALSE)="","",VLOOKUP($E530,#REF!,2,FALSE)),"")</f>
        <v/>
      </c>
      <c r="G530" s="90" t="s">
        <v>2840</v>
      </c>
      <c r="H530" s="90" t="s">
        <v>2837</v>
      </c>
      <c r="I530" s="62">
        <v>10</v>
      </c>
      <c r="J530" s="62">
        <v>45</v>
      </c>
      <c r="K530" s="90" t="s">
        <v>4813</v>
      </c>
      <c r="L530" s="62" t="s">
        <v>4825</v>
      </c>
      <c r="M530" s="62"/>
      <c r="N530" s="62"/>
      <c r="O530" s="62"/>
      <c r="P530" s="62"/>
      <c r="Q530" s="62"/>
      <c r="R530" s="62"/>
      <c r="S530" s="91" t="s">
        <v>3695</v>
      </c>
      <c r="T530" s="127" t="s">
        <v>4558</v>
      </c>
    </row>
    <row r="531" spans="1:20" s="68" customFormat="1" ht="27" customHeight="1">
      <c r="A531" s="61"/>
      <c r="B531" s="61" t="str">
        <f t="shared" si="33"/>
        <v>강남</v>
      </c>
      <c r="C531" s="62" t="s">
        <v>25</v>
      </c>
      <c r="D531" s="62">
        <v>69</v>
      </c>
      <c r="E531" s="62" t="str">
        <f>CONCATENATE(C531,D531)</f>
        <v>송파구69</v>
      </c>
      <c r="F531" s="62" t="str">
        <f>IFERROR(IF(VLOOKUP($E531,#REF!,2,FALSE)="","",VLOOKUP($E531,#REF!,2,FALSE)),"")</f>
        <v/>
      </c>
      <c r="G531" s="90" t="s">
        <v>3008</v>
      </c>
      <c r="H531" s="90" t="s">
        <v>2799</v>
      </c>
      <c r="I531" s="62">
        <v>15</v>
      </c>
      <c r="J531" s="62">
        <v>45</v>
      </c>
      <c r="K531" s="90" t="s">
        <v>4813</v>
      </c>
      <c r="L531" s="62" t="s">
        <v>4825</v>
      </c>
      <c r="M531" s="62"/>
      <c r="N531" s="62"/>
      <c r="O531" s="62"/>
      <c r="P531" s="62"/>
      <c r="Q531" s="62"/>
      <c r="R531" s="62"/>
      <c r="S531" s="152" t="s">
        <v>3557</v>
      </c>
      <c r="T531" s="127" t="s">
        <v>4607</v>
      </c>
    </row>
    <row r="532" spans="1:20" s="68" customFormat="1" ht="27" customHeight="1">
      <c r="A532" s="61">
        <v>508</v>
      </c>
      <c r="B532" s="61" t="str">
        <f t="shared" si="33"/>
        <v>강북</v>
      </c>
      <c r="C532" s="61" t="s">
        <v>19</v>
      </c>
      <c r="D532" s="62">
        <v>1</v>
      </c>
      <c r="E532" s="62" t="str">
        <f t="shared" si="30"/>
        <v>용산구1</v>
      </c>
      <c r="F532" s="62" t="str">
        <f>IFERROR(IF(VLOOKUP($E532,#REF!,2,FALSE)="","",VLOOKUP($E532,#REF!,2,FALSE)),"")</f>
        <v/>
      </c>
      <c r="G532" s="62" t="s">
        <v>2625</v>
      </c>
      <c r="H532" s="62" t="s">
        <v>4669</v>
      </c>
      <c r="I532" s="62">
        <v>10</v>
      </c>
      <c r="J532" s="62">
        <v>90</v>
      </c>
      <c r="K532" s="62" t="s">
        <v>4798</v>
      </c>
      <c r="L532" s="62" t="s">
        <v>4825</v>
      </c>
      <c r="M532" s="62" t="str">
        <f>IFERROR(IF(VLOOKUP($E532,#REF!,17,FALSE)="","","완료"),"")</f>
        <v/>
      </c>
      <c r="N532" s="62"/>
      <c r="O532" s="62"/>
      <c r="P532" s="62">
        <v>0</v>
      </c>
      <c r="Q532" s="62"/>
      <c r="R532" s="62"/>
      <c r="S532" s="53" t="s">
        <v>4842</v>
      </c>
      <c r="T532" s="127" t="s">
        <v>4559</v>
      </c>
    </row>
    <row r="533" spans="1:20" s="68" customFormat="1" ht="27" customHeight="1">
      <c r="A533" s="61">
        <v>509</v>
      </c>
      <c r="B533" s="61" t="str">
        <f t="shared" si="33"/>
        <v>강북</v>
      </c>
      <c r="C533" s="61" t="s">
        <v>19</v>
      </c>
      <c r="D533" s="62">
        <v>2</v>
      </c>
      <c r="E533" s="62" t="str">
        <f t="shared" si="30"/>
        <v>용산구2</v>
      </c>
      <c r="F533" s="62" t="str">
        <f>IFERROR(IF(VLOOKUP($E533,#REF!,2,FALSE)="","",VLOOKUP($E533,#REF!,2,FALSE)),"")</f>
        <v/>
      </c>
      <c r="G533" s="62" t="s">
        <v>3709</v>
      </c>
      <c r="H533" s="62" t="s">
        <v>2744</v>
      </c>
      <c r="I533" s="62">
        <v>10</v>
      </c>
      <c r="J533" s="62">
        <v>90</v>
      </c>
      <c r="K533" s="62" t="s">
        <v>4798</v>
      </c>
      <c r="L533" s="62" t="s">
        <v>4825</v>
      </c>
      <c r="M533" s="62" t="str">
        <f>IFERROR(IF(VLOOKUP($E533,#REF!,17,FALSE)="","","완료"),"")</f>
        <v/>
      </c>
      <c r="N533" s="62"/>
      <c r="O533" s="62"/>
      <c r="P533" s="62">
        <v>0</v>
      </c>
      <c r="Q533" s="62"/>
      <c r="R533" s="62"/>
      <c r="S533" s="53" t="s">
        <v>4842</v>
      </c>
      <c r="T533" s="127" t="s">
        <v>4559</v>
      </c>
    </row>
    <row r="534" spans="1:20" s="68" customFormat="1" ht="27" customHeight="1">
      <c r="A534" s="61">
        <v>510</v>
      </c>
      <c r="B534" s="61" t="str">
        <f t="shared" si="33"/>
        <v>강북</v>
      </c>
      <c r="C534" s="61" t="s">
        <v>19</v>
      </c>
      <c r="D534" s="62">
        <v>3</v>
      </c>
      <c r="E534" s="62" t="str">
        <f t="shared" si="30"/>
        <v>용산구3</v>
      </c>
      <c r="F534" s="62" t="str">
        <f>IFERROR(IF(VLOOKUP($E534,#REF!,2,FALSE)="","",VLOOKUP($E534,#REF!,2,FALSE)),"")</f>
        <v/>
      </c>
      <c r="G534" s="62" t="s">
        <v>2900</v>
      </c>
      <c r="H534" s="62" t="s">
        <v>4668</v>
      </c>
      <c r="I534" s="62">
        <v>10</v>
      </c>
      <c r="J534" s="62">
        <v>90</v>
      </c>
      <c r="K534" s="62" t="s">
        <v>4798</v>
      </c>
      <c r="L534" s="62" t="s">
        <v>4825</v>
      </c>
      <c r="M534" s="62" t="str">
        <f>IFERROR(IF(VLOOKUP($E534,#REF!,17,FALSE)="","","완료"),"")</f>
        <v/>
      </c>
      <c r="N534" s="62"/>
      <c r="O534" s="62"/>
      <c r="P534" s="62">
        <v>0</v>
      </c>
      <c r="Q534" s="62"/>
      <c r="R534" s="62"/>
      <c r="S534" s="53" t="s">
        <v>4842</v>
      </c>
      <c r="T534" s="127" t="s">
        <v>4559</v>
      </c>
    </row>
    <row r="535" spans="1:20" s="68" customFormat="1" ht="27" customHeight="1">
      <c r="A535" s="61">
        <v>511</v>
      </c>
      <c r="B535" s="61" t="str">
        <f t="shared" si="33"/>
        <v>강북</v>
      </c>
      <c r="C535" s="61" t="s">
        <v>19</v>
      </c>
      <c r="D535" s="62">
        <v>4</v>
      </c>
      <c r="E535" s="62" t="str">
        <f t="shared" si="30"/>
        <v>용산구4</v>
      </c>
      <c r="F535" s="62" t="str">
        <f>IFERROR(IF(VLOOKUP($E535,#REF!,2,FALSE)="","",VLOOKUP($E535,#REF!,2,FALSE)),"")</f>
        <v/>
      </c>
      <c r="G535" s="62" t="s">
        <v>3712</v>
      </c>
      <c r="H535" s="62" t="s">
        <v>4671</v>
      </c>
      <c r="I535" s="62">
        <v>10</v>
      </c>
      <c r="J535" s="62">
        <v>90</v>
      </c>
      <c r="K535" s="62" t="s">
        <v>4798</v>
      </c>
      <c r="L535" s="62" t="s">
        <v>4825</v>
      </c>
      <c r="M535" s="62" t="str">
        <f>IFERROR(IF(VLOOKUP($E535,#REF!,17,FALSE)="","","완료"),"")</f>
        <v/>
      </c>
      <c r="N535" s="62"/>
      <c r="O535" s="62"/>
      <c r="P535" s="62">
        <v>0</v>
      </c>
      <c r="Q535" s="62"/>
      <c r="R535" s="62"/>
      <c r="S535" s="53" t="s">
        <v>4842</v>
      </c>
      <c r="T535" s="127" t="s">
        <v>4559</v>
      </c>
    </row>
    <row r="536" spans="1:20" s="68" customFormat="1" ht="27" customHeight="1">
      <c r="A536" s="61">
        <v>512</v>
      </c>
      <c r="B536" s="61" t="str">
        <f t="shared" si="33"/>
        <v>강북</v>
      </c>
      <c r="C536" s="61" t="s">
        <v>19</v>
      </c>
      <c r="D536" s="62">
        <v>5</v>
      </c>
      <c r="E536" s="62" t="str">
        <f t="shared" si="30"/>
        <v>용산구5</v>
      </c>
      <c r="F536" s="62" t="str">
        <f>IFERROR(IF(VLOOKUP($E536,#REF!,2,FALSE)="","",VLOOKUP($E536,#REF!,2,FALSE)),"")</f>
        <v/>
      </c>
      <c r="G536" s="62" t="s">
        <v>1058</v>
      </c>
      <c r="H536" s="62" t="s">
        <v>4671</v>
      </c>
      <c r="I536" s="62">
        <v>10</v>
      </c>
      <c r="J536" s="62">
        <v>45</v>
      </c>
      <c r="K536" s="62" t="s">
        <v>4823</v>
      </c>
      <c r="L536" s="62" t="s">
        <v>4822</v>
      </c>
      <c r="M536" s="62" t="str">
        <f>IFERROR(IF(VLOOKUP($E536,#REF!,17,FALSE)="","","완료"),"")</f>
        <v/>
      </c>
      <c r="N536" s="62"/>
      <c r="O536" s="62" t="s">
        <v>3739</v>
      </c>
      <c r="P536" s="62" t="s">
        <v>3739</v>
      </c>
      <c r="Q536" s="62"/>
      <c r="R536" s="62"/>
      <c r="S536" s="53" t="s">
        <v>4842</v>
      </c>
      <c r="T536" s="127" t="s">
        <v>4559</v>
      </c>
    </row>
    <row r="537" spans="1:20" s="68" customFormat="1" ht="27" customHeight="1">
      <c r="A537" s="61">
        <v>513</v>
      </c>
      <c r="B537" s="61" t="str">
        <f t="shared" si="33"/>
        <v>강북</v>
      </c>
      <c r="C537" s="61" t="s">
        <v>19</v>
      </c>
      <c r="D537" s="62">
        <v>6</v>
      </c>
      <c r="E537" s="62" t="str">
        <f t="shared" si="30"/>
        <v>용산구6</v>
      </c>
      <c r="F537" s="62" t="str">
        <f>IFERROR(IF(VLOOKUP($E537,#REF!,2,FALSE)="","",VLOOKUP($E537,#REF!,2,FALSE)),"")</f>
        <v/>
      </c>
      <c r="G537" s="62" t="s">
        <v>3459</v>
      </c>
      <c r="H537" s="62" t="s">
        <v>4670</v>
      </c>
      <c r="I537" s="62">
        <v>10</v>
      </c>
      <c r="J537" s="62">
        <v>90</v>
      </c>
      <c r="K537" s="62" t="s">
        <v>4798</v>
      </c>
      <c r="L537" s="62" t="s">
        <v>4825</v>
      </c>
      <c r="M537" s="62" t="str">
        <f>IFERROR(IF(VLOOKUP($E537,#REF!,17,FALSE)="","","완료"),"")</f>
        <v/>
      </c>
      <c r="N537" s="62"/>
      <c r="O537" s="62"/>
      <c r="P537" s="62">
        <v>0</v>
      </c>
      <c r="Q537" s="62"/>
      <c r="R537" s="62"/>
      <c r="S537" s="53" t="s">
        <v>4842</v>
      </c>
      <c r="T537" s="127" t="s">
        <v>4559</v>
      </c>
    </row>
    <row r="538" spans="1:20" s="68" customFormat="1" ht="27" customHeight="1">
      <c r="A538" s="61">
        <v>514</v>
      </c>
      <c r="B538" s="61" t="str">
        <f t="shared" si="33"/>
        <v>강북</v>
      </c>
      <c r="C538" s="61" t="s">
        <v>19</v>
      </c>
      <c r="D538" s="62">
        <v>7</v>
      </c>
      <c r="E538" s="62" t="str">
        <f t="shared" si="30"/>
        <v>용산구7</v>
      </c>
      <c r="F538" s="62" t="str">
        <f>IFERROR(IF(VLOOKUP($E538,#REF!,2,FALSE)="","",VLOOKUP($E538,#REF!,2,FALSE)),"")</f>
        <v/>
      </c>
      <c r="G538" s="62" t="s">
        <v>3715</v>
      </c>
      <c r="H538" s="62" t="s">
        <v>4757</v>
      </c>
      <c r="I538" s="62">
        <v>10</v>
      </c>
      <c r="J538" s="62">
        <v>90</v>
      </c>
      <c r="K538" s="62" t="s">
        <v>4798</v>
      </c>
      <c r="L538" s="62" t="s">
        <v>4825</v>
      </c>
      <c r="M538" s="62" t="str">
        <f>IFERROR(IF(VLOOKUP($E538,#REF!,17,FALSE)="","","완료"),"")</f>
        <v/>
      </c>
      <c r="N538" s="62"/>
      <c r="O538" s="62"/>
      <c r="P538" s="62">
        <v>0</v>
      </c>
      <c r="Q538" s="62"/>
      <c r="R538" s="62"/>
      <c r="S538" s="53" t="s">
        <v>4842</v>
      </c>
      <c r="T538" s="127" t="s">
        <v>4559</v>
      </c>
    </row>
    <row r="539" spans="1:20" s="68" customFormat="1" ht="27" customHeight="1">
      <c r="A539" s="61">
        <v>515</v>
      </c>
      <c r="B539" s="61" t="str">
        <f t="shared" si="33"/>
        <v>강북</v>
      </c>
      <c r="C539" s="61" t="s">
        <v>19</v>
      </c>
      <c r="D539" s="62">
        <v>8</v>
      </c>
      <c r="E539" s="62" t="str">
        <f t="shared" si="30"/>
        <v>용산구8</v>
      </c>
      <c r="F539" s="62" t="str">
        <f>IFERROR(IF(VLOOKUP($E539,#REF!,2,FALSE)="","",VLOOKUP($E539,#REF!,2,FALSE)),"")</f>
        <v/>
      </c>
      <c r="G539" s="62" t="s">
        <v>2626</v>
      </c>
      <c r="H539" s="62" t="s">
        <v>4757</v>
      </c>
      <c r="I539" s="62">
        <v>10</v>
      </c>
      <c r="J539" s="62">
        <v>90</v>
      </c>
      <c r="K539" s="62" t="s">
        <v>4798</v>
      </c>
      <c r="L539" s="62" t="s">
        <v>4825</v>
      </c>
      <c r="M539" s="62" t="str">
        <f>IFERROR(IF(VLOOKUP($E539,#REF!,17,FALSE)="","","완료"),"")</f>
        <v/>
      </c>
      <c r="N539" s="62"/>
      <c r="O539" s="62"/>
      <c r="P539" s="62">
        <v>0</v>
      </c>
      <c r="Q539" s="62"/>
      <c r="R539" s="62"/>
      <c r="S539" s="53" t="s">
        <v>4842</v>
      </c>
      <c r="T539" s="127" t="s">
        <v>4559</v>
      </c>
    </row>
    <row r="540" spans="1:20" s="68" customFormat="1" ht="27" customHeight="1">
      <c r="A540" s="61">
        <v>516</v>
      </c>
      <c r="B540" s="61" t="str">
        <f t="shared" si="33"/>
        <v>강북</v>
      </c>
      <c r="C540" s="61" t="s">
        <v>19</v>
      </c>
      <c r="D540" s="62">
        <v>9</v>
      </c>
      <c r="E540" s="62" t="str">
        <f t="shared" si="30"/>
        <v>용산구9</v>
      </c>
      <c r="F540" s="62" t="str">
        <f>IFERROR(IF(VLOOKUP($E540,#REF!,2,FALSE)="","",VLOOKUP($E540,#REF!,2,FALSE)),"")</f>
        <v/>
      </c>
      <c r="G540" s="62" t="s">
        <v>4672</v>
      </c>
      <c r="H540" s="62" t="s">
        <v>3542</v>
      </c>
      <c r="I540" s="62">
        <v>10</v>
      </c>
      <c r="J540" s="62">
        <v>90</v>
      </c>
      <c r="K540" s="62" t="s">
        <v>4798</v>
      </c>
      <c r="L540" s="62" t="s">
        <v>4825</v>
      </c>
      <c r="M540" s="62" t="str">
        <f>IFERROR(IF(VLOOKUP($E540,#REF!,17,FALSE)="","","완료"),"")</f>
        <v/>
      </c>
      <c r="N540" s="62"/>
      <c r="O540" s="62"/>
      <c r="P540" s="62">
        <v>0</v>
      </c>
      <c r="Q540" s="62"/>
      <c r="R540" s="62"/>
      <c r="S540" s="53" t="s">
        <v>4842</v>
      </c>
      <c r="T540" s="127" t="s">
        <v>4559</v>
      </c>
    </row>
    <row r="541" spans="1:20" s="68" customFormat="1" ht="27" customHeight="1">
      <c r="A541" s="61">
        <v>517</v>
      </c>
      <c r="B541" s="61" t="str">
        <f t="shared" si="33"/>
        <v>강북</v>
      </c>
      <c r="C541" s="61" t="s">
        <v>19</v>
      </c>
      <c r="D541" s="62">
        <v>10</v>
      </c>
      <c r="E541" s="62" t="str">
        <f t="shared" si="30"/>
        <v>용산구10</v>
      </c>
      <c r="F541" s="62" t="str">
        <f>IFERROR(IF(VLOOKUP($E541,#REF!,2,FALSE)="","",VLOOKUP($E541,#REF!,2,FALSE)),"")</f>
        <v/>
      </c>
      <c r="G541" s="62" t="s">
        <v>4742</v>
      </c>
      <c r="H541" s="62" t="s">
        <v>3535</v>
      </c>
      <c r="I541" s="62">
        <v>10</v>
      </c>
      <c r="J541" s="62">
        <v>90</v>
      </c>
      <c r="K541" s="62" t="s">
        <v>4798</v>
      </c>
      <c r="L541" s="62" t="s">
        <v>4825</v>
      </c>
      <c r="M541" s="62" t="str">
        <f>IFERROR(IF(VLOOKUP($E541,#REF!,17,FALSE)="","","완료"),"")</f>
        <v/>
      </c>
      <c r="N541" s="62"/>
      <c r="O541" s="62" t="s">
        <v>4741</v>
      </c>
      <c r="P541" s="62">
        <v>0</v>
      </c>
      <c r="Q541" s="62"/>
      <c r="R541" s="62"/>
      <c r="S541" s="53" t="s">
        <v>4842</v>
      </c>
      <c r="T541" s="127" t="s">
        <v>4559</v>
      </c>
    </row>
    <row r="542" spans="1:20" s="68" customFormat="1" ht="27" customHeight="1">
      <c r="A542" s="61">
        <v>518</v>
      </c>
      <c r="B542" s="61" t="str">
        <f t="shared" si="33"/>
        <v>강북</v>
      </c>
      <c r="C542" s="61" t="s">
        <v>19</v>
      </c>
      <c r="D542" s="62">
        <v>11</v>
      </c>
      <c r="E542" s="62" t="str">
        <f t="shared" si="30"/>
        <v>용산구11</v>
      </c>
      <c r="F542" s="62" t="str">
        <f>IFERROR(IF(VLOOKUP($E542,#REF!,2,FALSE)="","",VLOOKUP($E542,#REF!,2,FALSE)),"")</f>
        <v/>
      </c>
      <c r="G542" s="62" t="s">
        <v>2906</v>
      </c>
      <c r="H542" s="62" t="s">
        <v>4673</v>
      </c>
      <c r="I542" s="62">
        <v>10</v>
      </c>
      <c r="J542" s="62">
        <v>90</v>
      </c>
      <c r="K542" s="62" t="s">
        <v>4798</v>
      </c>
      <c r="L542" s="62" t="s">
        <v>4825</v>
      </c>
      <c r="M542" s="62" t="str">
        <f>IFERROR(IF(VLOOKUP($E542,#REF!,17,FALSE)="","","완료"),"")</f>
        <v/>
      </c>
      <c r="N542" s="62"/>
      <c r="O542" s="62"/>
      <c r="P542" s="62">
        <v>0</v>
      </c>
      <c r="Q542" s="62"/>
      <c r="R542" s="62"/>
      <c r="S542" s="53" t="s">
        <v>4842</v>
      </c>
      <c r="T542" s="127" t="s">
        <v>4559</v>
      </c>
    </row>
    <row r="543" spans="1:20" s="68" customFormat="1" ht="27" customHeight="1">
      <c r="A543" s="61">
        <v>519</v>
      </c>
      <c r="B543" s="61" t="str">
        <f t="shared" si="33"/>
        <v>강북</v>
      </c>
      <c r="C543" s="61" t="s">
        <v>19</v>
      </c>
      <c r="D543" s="62">
        <v>12</v>
      </c>
      <c r="E543" s="62" t="str">
        <f t="shared" si="30"/>
        <v>용산구12</v>
      </c>
      <c r="F543" s="62" t="str">
        <f>IFERROR(IF(VLOOKUP($E543,#REF!,2,FALSE)="","",VLOOKUP($E543,#REF!,2,FALSE)),"")</f>
        <v/>
      </c>
      <c r="G543" s="62" t="s">
        <v>4745</v>
      </c>
      <c r="H543" s="62" t="s">
        <v>3536</v>
      </c>
      <c r="I543" s="62">
        <v>10</v>
      </c>
      <c r="J543" s="62">
        <v>90</v>
      </c>
      <c r="K543" s="62" t="s">
        <v>4798</v>
      </c>
      <c r="L543" s="62" t="s">
        <v>4825</v>
      </c>
      <c r="M543" s="62" t="str">
        <f>IFERROR(IF(VLOOKUP($E543,#REF!,17,FALSE)="","","완료"),"")</f>
        <v/>
      </c>
      <c r="N543" s="62"/>
      <c r="O543" s="62"/>
      <c r="P543" s="62">
        <v>0</v>
      </c>
      <c r="Q543" s="62"/>
      <c r="R543" s="62"/>
      <c r="S543" s="53" t="s">
        <v>4842</v>
      </c>
      <c r="T543" s="127" t="s">
        <v>4559</v>
      </c>
    </row>
    <row r="544" spans="1:20" s="68" customFormat="1" ht="27" customHeight="1">
      <c r="A544" s="61">
        <v>520</v>
      </c>
      <c r="B544" s="61" t="str">
        <f t="shared" si="33"/>
        <v>강북</v>
      </c>
      <c r="C544" s="61" t="s">
        <v>19</v>
      </c>
      <c r="D544" s="62">
        <v>13</v>
      </c>
      <c r="E544" s="62" t="str">
        <f t="shared" si="30"/>
        <v>용산구13</v>
      </c>
      <c r="F544" s="62" t="str">
        <f>IFERROR(IF(VLOOKUP($E544,#REF!,2,FALSE)="","",VLOOKUP($E544,#REF!,2,FALSE)),"")</f>
        <v/>
      </c>
      <c r="G544" s="62" t="s">
        <v>2905</v>
      </c>
      <c r="H544" s="62" t="s">
        <v>4674</v>
      </c>
      <c r="I544" s="62">
        <v>7</v>
      </c>
      <c r="J544" s="62">
        <v>90</v>
      </c>
      <c r="K544" s="62" t="s">
        <v>4798</v>
      </c>
      <c r="L544" s="62" t="s">
        <v>4825</v>
      </c>
      <c r="M544" s="62" t="str">
        <f>IFERROR(IF(VLOOKUP($E544,#REF!,17,FALSE)="","","완료"),"")</f>
        <v/>
      </c>
      <c r="N544" s="62"/>
      <c r="O544" s="62"/>
      <c r="P544" s="62">
        <v>0</v>
      </c>
      <c r="Q544" s="62"/>
      <c r="R544" s="62"/>
      <c r="S544" s="53" t="s">
        <v>4842</v>
      </c>
      <c r="T544" s="127" t="s">
        <v>4559</v>
      </c>
    </row>
    <row r="545" spans="1:20" s="68" customFormat="1" ht="27" customHeight="1">
      <c r="A545" s="61">
        <v>521</v>
      </c>
      <c r="B545" s="61" t="str">
        <f t="shared" si="33"/>
        <v>강북</v>
      </c>
      <c r="C545" s="61" t="s">
        <v>19</v>
      </c>
      <c r="D545" s="62">
        <v>14</v>
      </c>
      <c r="E545" s="62" t="str">
        <f t="shared" si="30"/>
        <v>용산구14</v>
      </c>
      <c r="F545" s="62" t="str">
        <f>IFERROR(IF(VLOOKUP($E545,#REF!,2,FALSE)="","",VLOOKUP($E545,#REF!,2,FALSE)),"")</f>
        <v/>
      </c>
      <c r="G545" s="62" t="s">
        <v>3453</v>
      </c>
      <c r="H545" s="62" t="s">
        <v>4676</v>
      </c>
      <c r="I545" s="62">
        <v>10</v>
      </c>
      <c r="J545" s="62">
        <v>90</v>
      </c>
      <c r="K545" s="62" t="s">
        <v>4798</v>
      </c>
      <c r="L545" s="62" t="s">
        <v>4825</v>
      </c>
      <c r="M545" s="62" t="str">
        <f>IFERROR(IF(VLOOKUP($E545,#REF!,17,FALSE)="","","완료"),"")</f>
        <v/>
      </c>
      <c r="N545" s="62"/>
      <c r="O545" s="62"/>
      <c r="P545" s="62">
        <v>0</v>
      </c>
      <c r="Q545" s="62"/>
      <c r="R545" s="62"/>
      <c r="S545" s="53" t="s">
        <v>4842</v>
      </c>
      <c r="T545" s="127" t="s">
        <v>4559</v>
      </c>
    </row>
    <row r="546" spans="1:20" s="68" customFormat="1" ht="27" customHeight="1">
      <c r="A546" s="61">
        <v>522</v>
      </c>
      <c r="B546" s="61" t="str">
        <f t="shared" si="33"/>
        <v>강북</v>
      </c>
      <c r="C546" s="61" t="s">
        <v>19</v>
      </c>
      <c r="D546" s="62">
        <v>15</v>
      </c>
      <c r="E546" s="62" t="str">
        <f t="shared" si="30"/>
        <v>용산구15</v>
      </c>
      <c r="F546" s="62" t="str">
        <f>IFERROR(IF(VLOOKUP($E546,#REF!,2,FALSE)="","",VLOOKUP($E546,#REF!,2,FALSE)),"")</f>
        <v/>
      </c>
      <c r="G546" s="62" t="s">
        <v>2629</v>
      </c>
      <c r="H546" s="62" t="s">
        <v>4677</v>
      </c>
      <c r="I546" s="62">
        <v>7</v>
      </c>
      <c r="J546" s="62">
        <v>45</v>
      </c>
      <c r="K546" s="62" t="s">
        <v>4798</v>
      </c>
      <c r="L546" s="62" t="s">
        <v>4825</v>
      </c>
      <c r="M546" s="62" t="str">
        <f>IFERROR(IF(VLOOKUP($E546,#REF!,17,FALSE)="","","완료"),"")</f>
        <v/>
      </c>
      <c r="N546" s="62"/>
      <c r="O546" s="62"/>
      <c r="P546" s="62">
        <v>0</v>
      </c>
      <c r="Q546" s="62"/>
      <c r="R546" s="62"/>
      <c r="S546" s="53" t="s">
        <v>4842</v>
      </c>
      <c r="T546" s="127" t="s">
        <v>4559</v>
      </c>
    </row>
    <row r="547" spans="1:20" s="68" customFormat="1" ht="27" customHeight="1">
      <c r="A547" s="61">
        <v>523</v>
      </c>
      <c r="B547" s="61" t="str">
        <f t="shared" si="33"/>
        <v>강북</v>
      </c>
      <c r="C547" s="61" t="s">
        <v>19</v>
      </c>
      <c r="D547" s="62">
        <v>16</v>
      </c>
      <c r="E547" s="62" t="str">
        <f t="shared" si="30"/>
        <v>용산구16</v>
      </c>
      <c r="F547" s="62" t="str">
        <f>IFERROR(IF(VLOOKUP($E547,#REF!,2,FALSE)="","",VLOOKUP($E547,#REF!,2,FALSE)),"")</f>
        <v/>
      </c>
      <c r="G547" s="62" t="s">
        <v>2909</v>
      </c>
      <c r="H547" s="62" t="s">
        <v>3531</v>
      </c>
      <c r="I547" s="62">
        <v>15</v>
      </c>
      <c r="J547" s="62">
        <v>90</v>
      </c>
      <c r="K547" s="62" t="s">
        <v>4798</v>
      </c>
      <c r="L547" s="62" t="s">
        <v>4825</v>
      </c>
      <c r="M547" s="62" t="str">
        <f>IFERROR(IF(VLOOKUP($E547,#REF!,17,FALSE)="","","완료"),"")</f>
        <v/>
      </c>
      <c r="N547" s="62"/>
      <c r="O547" s="62"/>
      <c r="P547" s="62">
        <v>0</v>
      </c>
      <c r="Q547" s="62"/>
      <c r="R547" s="62"/>
      <c r="S547" s="53" t="s">
        <v>4842</v>
      </c>
      <c r="T547" s="127" t="s">
        <v>4559</v>
      </c>
    </row>
    <row r="548" spans="1:20" s="68" customFormat="1" ht="27" customHeight="1">
      <c r="A548" s="61">
        <v>524</v>
      </c>
      <c r="B548" s="61" t="str">
        <f t="shared" si="33"/>
        <v>강북</v>
      </c>
      <c r="C548" s="61" t="s">
        <v>19</v>
      </c>
      <c r="D548" s="62">
        <v>17</v>
      </c>
      <c r="E548" s="62" t="str">
        <f t="shared" si="30"/>
        <v>용산구17</v>
      </c>
      <c r="F548" s="62" t="str">
        <f>IFERROR(IF(VLOOKUP($E548,#REF!,2,FALSE)="","",VLOOKUP($E548,#REF!,2,FALSE)),"")</f>
        <v/>
      </c>
      <c r="G548" s="62" t="s">
        <v>2910</v>
      </c>
      <c r="H548" s="62" t="s">
        <v>4675</v>
      </c>
      <c r="I548" s="62">
        <v>6</v>
      </c>
      <c r="J548" s="62">
        <v>90</v>
      </c>
      <c r="K548" s="62" t="s">
        <v>4798</v>
      </c>
      <c r="L548" s="62" t="s">
        <v>4825</v>
      </c>
      <c r="M548" s="62" t="str">
        <f>IFERROR(IF(VLOOKUP($E548,#REF!,17,FALSE)="","","완료"),"")</f>
        <v/>
      </c>
      <c r="N548" s="62"/>
      <c r="O548" s="62"/>
      <c r="P548" s="62">
        <v>0</v>
      </c>
      <c r="Q548" s="62"/>
      <c r="R548" s="62"/>
      <c r="S548" s="53" t="s">
        <v>4842</v>
      </c>
      <c r="T548" s="127" t="s">
        <v>4559</v>
      </c>
    </row>
    <row r="549" spans="1:20" s="68" customFormat="1" ht="27" customHeight="1">
      <c r="A549" s="61">
        <v>525</v>
      </c>
      <c r="B549" s="61" t="str">
        <f t="shared" si="33"/>
        <v>강북</v>
      </c>
      <c r="C549" s="61" t="s">
        <v>19</v>
      </c>
      <c r="D549" s="62">
        <v>18</v>
      </c>
      <c r="E549" s="62" t="str">
        <f t="shared" si="30"/>
        <v>용산구18</v>
      </c>
      <c r="F549" s="62" t="str">
        <f>IFERROR(IF(VLOOKUP($E549,#REF!,2,FALSE)="","",VLOOKUP($E549,#REF!,2,FALSE)),"")</f>
        <v/>
      </c>
      <c r="G549" s="62" t="s">
        <v>2913</v>
      </c>
      <c r="H549" s="62" t="s">
        <v>4748</v>
      </c>
      <c r="I549" s="62">
        <v>10</v>
      </c>
      <c r="J549" s="62">
        <v>90</v>
      </c>
      <c r="K549" s="62" t="s">
        <v>4798</v>
      </c>
      <c r="L549" s="62" t="s">
        <v>4825</v>
      </c>
      <c r="M549" s="62" t="str">
        <f>IFERROR(IF(VLOOKUP($E549,#REF!,17,FALSE)="","","완료"),"")</f>
        <v/>
      </c>
      <c r="N549" s="62"/>
      <c r="O549" s="62"/>
      <c r="P549" s="62">
        <v>0</v>
      </c>
      <c r="Q549" s="62"/>
      <c r="R549" s="62"/>
      <c r="S549" s="53" t="s">
        <v>4842</v>
      </c>
      <c r="T549" s="127" t="s">
        <v>4559</v>
      </c>
    </row>
    <row r="550" spans="1:20" s="68" customFormat="1" ht="27" customHeight="1">
      <c r="A550" s="61">
        <v>526</v>
      </c>
      <c r="B550" s="61" t="str">
        <f t="shared" si="33"/>
        <v>강북</v>
      </c>
      <c r="C550" s="61" t="s">
        <v>19</v>
      </c>
      <c r="D550" s="62">
        <v>19</v>
      </c>
      <c r="E550" s="62" t="str">
        <f t="shared" si="30"/>
        <v>용산구19</v>
      </c>
      <c r="F550" s="62" t="str">
        <f>IFERROR(IF(VLOOKUP($E550,#REF!,2,FALSE)="","",VLOOKUP($E550,#REF!,2,FALSE)),"")</f>
        <v/>
      </c>
      <c r="G550" s="62" t="s">
        <v>4750</v>
      </c>
      <c r="H550" s="62" t="s">
        <v>3550</v>
      </c>
      <c r="I550" s="62">
        <v>10</v>
      </c>
      <c r="J550" s="62">
        <v>45</v>
      </c>
      <c r="K550" s="62" t="s">
        <v>4798</v>
      </c>
      <c r="L550" s="62" t="s">
        <v>4361</v>
      </c>
      <c r="M550" s="62" t="str">
        <f>IFERROR(IF(VLOOKUP($E550,#REF!,17,FALSE)="","","완료"),"")</f>
        <v/>
      </c>
      <c r="N550" s="62"/>
      <c r="O550" s="62"/>
      <c r="P550" s="62" t="s">
        <v>3241</v>
      </c>
      <c r="Q550" s="62" t="s">
        <v>3241</v>
      </c>
      <c r="R550" s="62"/>
      <c r="S550" s="53" t="s">
        <v>4842</v>
      </c>
      <c r="T550" s="127" t="s">
        <v>4559</v>
      </c>
    </row>
    <row r="551" spans="1:20" s="68" customFormat="1" ht="27" customHeight="1">
      <c r="A551" s="61">
        <v>527</v>
      </c>
      <c r="B551" s="61" t="str">
        <f t="shared" si="33"/>
        <v>강북</v>
      </c>
      <c r="C551" s="61" t="s">
        <v>19</v>
      </c>
      <c r="D551" s="62">
        <v>20</v>
      </c>
      <c r="E551" s="62" t="str">
        <f t="shared" si="30"/>
        <v>용산구20</v>
      </c>
      <c r="F551" s="62" t="str">
        <f>IFERROR(IF(VLOOKUP($E551,#REF!,2,FALSE)="","",VLOOKUP($E551,#REF!,2,FALSE)),"")</f>
        <v/>
      </c>
      <c r="G551" s="62" t="s">
        <v>3806</v>
      </c>
      <c r="H551" s="62" t="s">
        <v>3537</v>
      </c>
      <c r="I551" s="62">
        <v>10</v>
      </c>
      <c r="J551" s="62">
        <v>90</v>
      </c>
      <c r="K551" s="62" t="s">
        <v>4798</v>
      </c>
      <c r="L551" s="62" t="s">
        <v>4361</v>
      </c>
      <c r="M551" s="62" t="str">
        <f>IFERROR(IF(VLOOKUP($E551,#REF!,17,FALSE)="","","완료"),"")</f>
        <v/>
      </c>
      <c r="N551" s="62"/>
      <c r="O551" s="62"/>
      <c r="P551" s="62" t="s">
        <v>3241</v>
      </c>
      <c r="Q551" s="62" t="s">
        <v>3241</v>
      </c>
      <c r="R551" s="62"/>
      <c r="S551" s="53" t="s">
        <v>4842</v>
      </c>
      <c r="T551" s="127" t="s">
        <v>4559</v>
      </c>
    </row>
    <row r="552" spans="1:20" s="68" customFormat="1" ht="27" customHeight="1">
      <c r="A552" s="61">
        <v>528</v>
      </c>
      <c r="B552" s="61" t="str">
        <f t="shared" si="33"/>
        <v>강북</v>
      </c>
      <c r="C552" s="61" t="s">
        <v>19</v>
      </c>
      <c r="D552" s="62">
        <v>21</v>
      </c>
      <c r="E552" s="62" t="str">
        <f t="shared" si="30"/>
        <v>용산구21</v>
      </c>
      <c r="F552" s="62" t="str">
        <f>IFERROR(IF(VLOOKUP($E552,#REF!,2,FALSE)="","",VLOOKUP($E552,#REF!,2,FALSE)),"")</f>
        <v/>
      </c>
      <c r="G552" s="62" t="s">
        <v>5054</v>
      </c>
      <c r="H552" s="62" t="s">
        <v>3546</v>
      </c>
      <c r="I552" s="62">
        <v>10</v>
      </c>
      <c r="J552" s="62">
        <v>45</v>
      </c>
      <c r="K552" s="62" t="s">
        <v>4798</v>
      </c>
      <c r="L552" s="62" t="s">
        <v>4361</v>
      </c>
      <c r="M552" s="62" t="str">
        <f>IFERROR(IF(VLOOKUP($E552,#REF!,17,FALSE)="","","완료"),"")</f>
        <v/>
      </c>
      <c r="N552" s="62"/>
      <c r="O552" s="62"/>
      <c r="P552" s="62" t="s">
        <v>3241</v>
      </c>
      <c r="Q552" s="62" t="s">
        <v>3241</v>
      </c>
      <c r="R552" s="62"/>
      <c r="S552" s="53" t="s">
        <v>4842</v>
      </c>
      <c r="T552" s="127" t="s">
        <v>4559</v>
      </c>
    </row>
    <row r="553" spans="1:20" s="68" customFormat="1" ht="27" customHeight="1">
      <c r="A553" s="61">
        <v>529</v>
      </c>
      <c r="B553" s="61" t="str">
        <f t="shared" si="33"/>
        <v>강북</v>
      </c>
      <c r="C553" s="61" t="s">
        <v>19</v>
      </c>
      <c r="D553" s="62">
        <v>22</v>
      </c>
      <c r="E553" s="62" t="str">
        <f t="shared" si="30"/>
        <v>용산구22</v>
      </c>
      <c r="F553" s="62" t="str">
        <f>IFERROR(IF(VLOOKUP($E553,#REF!,2,FALSE)="","",VLOOKUP($E553,#REF!,2,FALSE)),"")</f>
        <v/>
      </c>
      <c r="G553" s="62" t="s">
        <v>3169</v>
      </c>
      <c r="H553" s="62" t="s">
        <v>3548</v>
      </c>
      <c r="I553" s="62">
        <v>7</v>
      </c>
      <c r="J553" s="62">
        <v>45</v>
      </c>
      <c r="K553" s="62" t="s">
        <v>4798</v>
      </c>
      <c r="L553" s="62" t="s">
        <v>4822</v>
      </c>
      <c r="M553" s="62" t="str">
        <f>IFERROR(IF(VLOOKUP($E553,#REF!,17,FALSE)="","","완료"),"")</f>
        <v/>
      </c>
      <c r="N553" s="62"/>
      <c r="O553" s="62"/>
      <c r="P553" s="62" t="s">
        <v>1725</v>
      </c>
      <c r="Q553" s="62" t="s">
        <v>1725</v>
      </c>
      <c r="R553" s="62"/>
      <c r="S553" s="53" t="s">
        <v>4842</v>
      </c>
      <c r="T553" s="127" t="s">
        <v>4559</v>
      </c>
    </row>
    <row r="554" spans="1:20" s="68" customFormat="1" ht="27" customHeight="1">
      <c r="A554" s="61">
        <v>530</v>
      </c>
      <c r="B554" s="61" t="str">
        <f t="shared" si="33"/>
        <v>강북</v>
      </c>
      <c r="C554" s="61" t="s">
        <v>19</v>
      </c>
      <c r="D554" s="62">
        <v>23</v>
      </c>
      <c r="E554" s="62" t="str">
        <f t="shared" si="30"/>
        <v>용산구23</v>
      </c>
      <c r="F554" s="62" t="str">
        <f>IFERROR(IF(VLOOKUP($E554,#REF!,2,FALSE)="","",VLOOKUP($E554,#REF!,2,FALSE)),"")</f>
        <v/>
      </c>
      <c r="G554" s="62" t="s">
        <v>5056</v>
      </c>
      <c r="H554" s="62" t="s">
        <v>3530</v>
      </c>
      <c r="I554" s="62">
        <v>10</v>
      </c>
      <c r="J554" s="62">
        <v>90</v>
      </c>
      <c r="K554" s="62" t="s">
        <v>4798</v>
      </c>
      <c r="L554" s="62" t="s">
        <v>4822</v>
      </c>
      <c r="M554" s="62" t="str">
        <f>IFERROR(IF(VLOOKUP($E554,#REF!,17,FALSE)="","","완료"),"")</f>
        <v/>
      </c>
      <c r="N554" s="62"/>
      <c r="O554" s="62"/>
      <c r="P554" s="62" t="s">
        <v>3241</v>
      </c>
      <c r="Q554" s="62" t="s">
        <v>3241</v>
      </c>
      <c r="R554" s="62"/>
      <c r="S554" s="53" t="s">
        <v>4842</v>
      </c>
      <c r="T554" s="127" t="s">
        <v>4559</v>
      </c>
    </row>
    <row r="555" spans="1:20" s="68" customFormat="1" ht="27" customHeight="1">
      <c r="A555" s="61">
        <v>531</v>
      </c>
      <c r="B555" s="61" t="str">
        <f t="shared" si="33"/>
        <v>강북</v>
      </c>
      <c r="C555" s="61" t="s">
        <v>19</v>
      </c>
      <c r="D555" s="62">
        <v>24</v>
      </c>
      <c r="E555" s="62" t="str">
        <f t="shared" si="30"/>
        <v>용산구24</v>
      </c>
      <c r="F555" s="62" t="str">
        <f>IFERROR(IF(VLOOKUP($E555,#REF!,2,FALSE)="","",VLOOKUP($E555,#REF!,2,FALSE)),"")</f>
        <v/>
      </c>
      <c r="G555" s="62" t="s">
        <v>3458</v>
      </c>
      <c r="H555" s="62" t="s">
        <v>4678</v>
      </c>
      <c r="I555" s="62">
        <v>7</v>
      </c>
      <c r="J555" s="62">
        <v>45</v>
      </c>
      <c r="K555" s="62" t="s">
        <v>4798</v>
      </c>
      <c r="L555" s="62" t="s">
        <v>4361</v>
      </c>
      <c r="M555" s="62" t="str">
        <f>IFERROR(IF(VLOOKUP($E555,#REF!,17,FALSE)="","","완료"),"")</f>
        <v/>
      </c>
      <c r="N555" s="62"/>
      <c r="O555" s="62"/>
      <c r="P555" s="62" t="s">
        <v>4871</v>
      </c>
      <c r="Q555" s="62" t="s">
        <v>4871</v>
      </c>
      <c r="R555" s="62"/>
      <c r="S555" s="53" t="s">
        <v>4842</v>
      </c>
      <c r="T555" s="127" t="s">
        <v>4559</v>
      </c>
    </row>
    <row r="556" spans="1:20" s="68" customFormat="1" ht="27" customHeight="1">
      <c r="A556" s="61">
        <v>532</v>
      </c>
      <c r="B556" s="61" t="str">
        <f t="shared" si="33"/>
        <v>강북</v>
      </c>
      <c r="C556" s="61" t="s">
        <v>19</v>
      </c>
      <c r="D556" s="62">
        <v>25</v>
      </c>
      <c r="E556" s="62" t="str">
        <f t="shared" si="30"/>
        <v>용산구25</v>
      </c>
      <c r="F556" s="62" t="str">
        <f>IFERROR(IF(VLOOKUP($E556,#REF!,2,FALSE)="","",VLOOKUP($E556,#REF!,2,FALSE)),"")</f>
        <v/>
      </c>
      <c r="G556" s="62" t="s">
        <v>5053</v>
      </c>
      <c r="H556" s="62" t="s">
        <v>3534</v>
      </c>
      <c r="I556" s="62">
        <v>10</v>
      </c>
      <c r="J556" s="62">
        <v>90</v>
      </c>
      <c r="K556" s="62" t="s">
        <v>4798</v>
      </c>
      <c r="L556" s="62" t="s">
        <v>4825</v>
      </c>
      <c r="M556" s="62" t="str">
        <f>IFERROR(IF(VLOOKUP($E556,#REF!,17,FALSE)="","","완료"),"")</f>
        <v/>
      </c>
      <c r="N556" s="62"/>
      <c r="O556" s="62"/>
      <c r="P556" s="62">
        <v>0</v>
      </c>
      <c r="Q556" s="62"/>
      <c r="R556" s="62"/>
      <c r="S556" s="53" t="s">
        <v>4842</v>
      </c>
      <c r="T556" s="127" t="s">
        <v>4559</v>
      </c>
    </row>
    <row r="557" spans="1:20" s="68" customFormat="1" ht="27" customHeight="1">
      <c r="A557" s="61">
        <v>533</v>
      </c>
      <c r="B557" s="61" t="str">
        <f t="shared" si="33"/>
        <v>강북</v>
      </c>
      <c r="C557" s="61" t="s">
        <v>19</v>
      </c>
      <c r="D557" s="62">
        <v>26</v>
      </c>
      <c r="E557" s="62" t="str">
        <f t="shared" si="30"/>
        <v>용산구26</v>
      </c>
      <c r="F557" s="62" t="str">
        <f>IFERROR(IF(VLOOKUP($E557,#REF!,2,FALSE)="","",VLOOKUP($E557,#REF!,2,FALSE)),"")</f>
        <v/>
      </c>
      <c r="G557" s="62" t="s">
        <v>3714</v>
      </c>
      <c r="H557" s="62" t="s">
        <v>3533</v>
      </c>
      <c r="I557" s="62">
        <v>8</v>
      </c>
      <c r="J557" s="62">
        <v>45</v>
      </c>
      <c r="K557" s="62" t="s">
        <v>4798</v>
      </c>
      <c r="L557" s="62" t="s">
        <v>4825</v>
      </c>
      <c r="M557" s="62" t="str">
        <f>IFERROR(IF(VLOOKUP($E557,#REF!,17,FALSE)="","","완료"),"")</f>
        <v/>
      </c>
      <c r="N557" s="62"/>
      <c r="O557" s="62"/>
      <c r="P557" s="62">
        <v>0</v>
      </c>
      <c r="Q557" s="62"/>
      <c r="R557" s="62"/>
      <c r="S557" s="53" t="s">
        <v>4842</v>
      </c>
      <c r="T557" s="127" t="s">
        <v>4559</v>
      </c>
    </row>
    <row r="558" spans="1:20" s="68" customFormat="1" ht="27" customHeight="1">
      <c r="A558" s="61">
        <v>534</v>
      </c>
      <c r="B558" s="61" t="str">
        <f t="shared" si="33"/>
        <v>강북</v>
      </c>
      <c r="C558" s="61" t="s">
        <v>19</v>
      </c>
      <c r="D558" s="62">
        <v>27</v>
      </c>
      <c r="E558" s="62" t="str">
        <f t="shared" si="30"/>
        <v>용산구27</v>
      </c>
      <c r="F558" s="62" t="str">
        <f>IFERROR(IF(VLOOKUP($E558,#REF!,2,FALSE)="","",VLOOKUP($E558,#REF!,2,FALSE)),"")</f>
        <v/>
      </c>
      <c r="G558" s="62" t="s">
        <v>3822</v>
      </c>
      <c r="H558" s="62" t="s">
        <v>3825</v>
      </c>
      <c r="I558" s="62">
        <v>10</v>
      </c>
      <c r="J558" s="62">
        <v>90</v>
      </c>
      <c r="K558" s="62" t="s">
        <v>4798</v>
      </c>
      <c r="L558" s="62" t="s">
        <v>4825</v>
      </c>
      <c r="M558" s="62" t="str">
        <f>IFERROR(IF(VLOOKUP($E558,#REF!,17,FALSE)="","","완료"),"")</f>
        <v/>
      </c>
      <c r="N558" s="62"/>
      <c r="O558" s="62"/>
      <c r="P558" s="62">
        <v>0</v>
      </c>
      <c r="Q558" s="62"/>
      <c r="R558" s="62"/>
      <c r="S558" s="53" t="s">
        <v>4842</v>
      </c>
      <c r="T558" s="127" t="s">
        <v>4559</v>
      </c>
    </row>
    <row r="559" spans="1:20" s="68" customFormat="1" ht="27" customHeight="1">
      <c r="A559" s="61">
        <v>535</v>
      </c>
      <c r="B559" s="61" t="str">
        <f t="shared" si="33"/>
        <v>강북</v>
      </c>
      <c r="C559" s="61" t="s">
        <v>19</v>
      </c>
      <c r="D559" s="62">
        <v>28</v>
      </c>
      <c r="E559" s="62" t="str">
        <f t="shared" si="30"/>
        <v>용산구28</v>
      </c>
      <c r="F559" s="62" t="str">
        <f>IFERROR(IF(VLOOKUP($E559,#REF!,2,FALSE)="","",VLOOKUP($E559,#REF!,2,FALSE)),"")</f>
        <v/>
      </c>
      <c r="G559" s="62" t="s">
        <v>2632</v>
      </c>
      <c r="H559" s="62" t="s">
        <v>2751</v>
      </c>
      <c r="I559" s="62">
        <v>6</v>
      </c>
      <c r="J559" s="62">
        <v>45</v>
      </c>
      <c r="K559" s="62" t="s">
        <v>4798</v>
      </c>
      <c r="L559" s="62" t="s">
        <v>4825</v>
      </c>
      <c r="M559" s="62" t="str">
        <f>IFERROR(IF(VLOOKUP($E559,#REF!,17,FALSE)="","","완료"),"")</f>
        <v/>
      </c>
      <c r="N559" s="62"/>
      <c r="O559" s="62"/>
      <c r="P559" s="62">
        <v>0</v>
      </c>
      <c r="Q559" s="62"/>
      <c r="R559" s="62"/>
      <c r="S559" s="53" t="s">
        <v>4842</v>
      </c>
      <c r="T559" s="127" t="s">
        <v>4559</v>
      </c>
    </row>
    <row r="560" spans="1:20" s="68" customFormat="1" ht="27" customHeight="1">
      <c r="A560" s="61">
        <v>536</v>
      </c>
      <c r="B560" s="61" t="str">
        <f t="shared" si="33"/>
        <v>강북</v>
      </c>
      <c r="C560" s="61" t="s">
        <v>19</v>
      </c>
      <c r="D560" s="62">
        <v>29</v>
      </c>
      <c r="E560" s="62" t="str">
        <f t="shared" si="30"/>
        <v>용산구29</v>
      </c>
      <c r="F560" s="62" t="str">
        <f>IFERROR(IF(VLOOKUP($E560,#REF!,2,FALSE)="","",VLOOKUP($E560,#REF!,2,FALSE)),"")</f>
        <v/>
      </c>
      <c r="G560" s="62" t="s">
        <v>2915</v>
      </c>
      <c r="H560" s="62" t="s">
        <v>2752</v>
      </c>
      <c r="I560" s="62">
        <v>10</v>
      </c>
      <c r="J560" s="62">
        <v>90</v>
      </c>
      <c r="K560" s="62" t="s">
        <v>4798</v>
      </c>
      <c r="L560" s="62" t="s">
        <v>4825</v>
      </c>
      <c r="M560" s="62" t="str">
        <f>IFERROR(IF(VLOOKUP($E560,#REF!,17,FALSE)="","","완료"),"")</f>
        <v/>
      </c>
      <c r="N560" s="62"/>
      <c r="O560" s="62"/>
      <c r="P560" s="62">
        <v>0</v>
      </c>
      <c r="Q560" s="62"/>
      <c r="R560" s="62"/>
      <c r="S560" s="53" t="s">
        <v>4842</v>
      </c>
      <c r="T560" s="127" t="s">
        <v>4559</v>
      </c>
    </row>
    <row r="561" spans="1:20" s="68" customFormat="1" ht="27" customHeight="1">
      <c r="A561" s="61">
        <v>537</v>
      </c>
      <c r="B561" s="61" t="str">
        <f t="shared" si="33"/>
        <v>강북</v>
      </c>
      <c r="C561" s="61" t="s">
        <v>19</v>
      </c>
      <c r="D561" s="62">
        <v>30</v>
      </c>
      <c r="E561" s="62" t="str">
        <f t="shared" si="30"/>
        <v>용산구30</v>
      </c>
      <c r="F561" s="62" t="str">
        <f>IFERROR(IF(VLOOKUP($E561,#REF!,2,FALSE)="","",VLOOKUP($E561,#REF!,2,FALSE)),"")</f>
        <v/>
      </c>
      <c r="G561" s="62" t="s">
        <v>3471</v>
      </c>
      <c r="H561" s="62" t="s">
        <v>3835</v>
      </c>
      <c r="I561" s="62">
        <v>10</v>
      </c>
      <c r="J561" s="62">
        <v>90</v>
      </c>
      <c r="K561" s="62" t="s">
        <v>4798</v>
      </c>
      <c r="L561" s="62" t="s">
        <v>4825</v>
      </c>
      <c r="M561" s="62" t="str">
        <f>IFERROR(IF(VLOOKUP($E561,#REF!,17,FALSE)="","","완료"),"")</f>
        <v/>
      </c>
      <c r="N561" s="62"/>
      <c r="O561" s="62"/>
      <c r="P561" s="62">
        <v>0</v>
      </c>
      <c r="Q561" s="62"/>
      <c r="R561" s="62"/>
      <c r="S561" s="53" t="s">
        <v>4842</v>
      </c>
      <c r="T561" s="127" t="s">
        <v>4559</v>
      </c>
    </row>
    <row r="562" spans="1:20" s="68" customFormat="1" ht="27" customHeight="1">
      <c r="A562" s="61">
        <v>538</v>
      </c>
      <c r="B562" s="61" t="str">
        <f t="shared" si="33"/>
        <v>강북</v>
      </c>
      <c r="C562" s="61" t="s">
        <v>19</v>
      </c>
      <c r="D562" s="62">
        <v>31</v>
      </c>
      <c r="E562" s="62" t="str">
        <f t="shared" si="30"/>
        <v>용산구31</v>
      </c>
      <c r="F562" s="62" t="str">
        <f>IFERROR(IF(VLOOKUP($E562,#REF!,2,FALSE)="","",VLOOKUP($E562,#REF!,2,FALSE)),"")</f>
        <v/>
      </c>
      <c r="G562" s="61" t="s">
        <v>2916</v>
      </c>
      <c r="H562" s="61" t="s">
        <v>4679</v>
      </c>
      <c r="I562" s="61">
        <v>10</v>
      </c>
      <c r="J562" s="61">
        <v>45</v>
      </c>
      <c r="K562" s="61" t="s">
        <v>4798</v>
      </c>
      <c r="L562" s="61" t="s">
        <v>4825</v>
      </c>
      <c r="M562" s="62" t="str">
        <f>IFERROR(IF(VLOOKUP($E562,#REF!,17,FALSE)="","","완료"),"")</f>
        <v/>
      </c>
      <c r="N562" s="61"/>
      <c r="O562" s="61"/>
      <c r="P562" s="61">
        <v>0</v>
      </c>
      <c r="Q562" s="61"/>
      <c r="R562" s="61"/>
      <c r="S562" s="53" t="s">
        <v>4842</v>
      </c>
      <c r="T562" s="127" t="s">
        <v>4559</v>
      </c>
    </row>
    <row r="563" spans="1:20" s="68" customFormat="1" ht="27" customHeight="1">
      <c r="A563" s="61">
        <v>539</v>
      </c>
      <c r="B563" s="61" t="str">
        <f t="shared" si="33"/>
        <v>강북</v>
      </c>
      <c r="C563" s="61" t="s">
        <v>19</v>
      </c>
      <c r="D563" s="62">
        <v>32</v>
      </c>
      <c r="E563" s="62" t="str">
        <f t="shared" si="30"/>
        <v>용산구32</v>
      </c>
      <c r="F563" s="62" t="str">
        <f>IFERROR(IF(VLOOKUP($E563,#REF!,2,FALSE)="","",VLOOKUP($E563,#REF!,2,FALSE)),"")</f>
        <v/>
      </c>
      <c r="G563" s="62" t="s">
        <v>4744</v>
      </c>
      <c r="H563" s="62" t="s">
        <v>4680</v>
      </c>
      <c r="I563" s="62">
        <v>10</v>
      </c>
      <c r="J563" s="62">
        <v>90</v>
      </c>
      <c r="K563" s="62" t="s">
        <v>4798</v>
      </c>
      <c r="L563" s="62" t="s">
        <v>4825</v>
      </c>
      <c r="M563" s="62" t="str">
        <f>IFERROR(IF(VLOOKUP($E563,#REF!,17,FALSE)="","","완료"),"")</f>
        <v/>
      </c>
      <c r="N563" s="62"/>
      <c r="O563" s="62"/>
      <c r="P563" s="62">
        <v>0</v>
      </c>
      <c r="Q563" s="62"/>
      <c r="R563" s="62"/>
      <c r="S563" s="53" t="s">
        <v>4842</v>
      </c>
      <c r="T563" s="127" t="s">
        <v>4559</v>
      </c>
    </row>
    <row r="564" spans="1:20" s="68" customFormat="1" ht="27" customHeight="1">
      <c r="A564" s="61">
        <v>540</v>
      </c>
      <c r="B564" s="61" t="str">
        <f t="shared" si="33"/>
        <v>강북</v>
      </c>
      <c r="C564" s="61" t="s">
        <v>19</v>
      </c>
      <c r="D564" s="62">
        <v>33</v>
      </c>
      <c r="E564" s="62" t="str">
        <f t="shared" si="30"/>
        <v>용산구33</v>
      </c>
      <c r="F564" s="62" t="str">
        <f>IFERROR(IF(VLOOKUP($E564,#REF!,2,FALSE)="","",VLOOKUP($E564,#REF!,2,FALSE)),"")</f>
        <v/>
      </c>
      <c r="G564" s="62" t="s">
        <v>4747</v>
      </c>
      <c r="H564" s="62" t="s">
        <v>4682</v>
      </c>
      <c r="I564" s="62">
        <v>7</v>
      </c>
      <c r="J564" s="62">
        <v>90</v>
      </c>
      <c r="K564" s="62" t="s">
        <v>4798</v>
      </c>
      <c r="L564" s="62" t="s">
        <v>4825</v>
      </c>
      <c r="M564" s="62" t="str">
        <f>IFERROR(IF(VLOOKUP($E564,#REF!,17,FALSE)="","","완료"),"")</f>
        <v/>
      </c>
      <c r="N564" s="62"/>
      <c r="O564" s="62"/>
      <c r="P564" s="62">
        <v>0</v>
      </c>
      <c r="Q564" s="62"/>
      <c r="R564" s="62"/>
      <c r="S564" s="53" t="s">
        <v>4842</v>
      </c>
      <c r="T564" s="127" t="s">
        <v>4559</v>
      </c>
    </row>
    <row r="565" spans="1:20" s="68" customFormat="1" ht="27" customHeight="1">
      <c r="A565" s="61">
        <v>541</v>
      </c>
      <c r="B565" s="61" t="str">
        <f t="shared" si="33"/>
        <v>강북</v>
      </c>
      <c r="C565" s="61" t="s">
        <v>19</v>
      </c>
      <c r="D565" s="62">
        <v>34</v>
      </c>
      <c r="E565" s="62" t="str">
        <f t="shared" si="30"/>
        <v>용산구34</v>
      </c>
      <c r="F565" s="62" t="str">
        <f>IFERROR(IF(VLOOKUP($E565,#REF!,2,FALSE)="","",VLOOKUP($E565,#REF!,2,FALSE)),"")</f>
        <v/>
      </c>
      <c r="G565" s="62" t="s">
        <v>3480</v>
      </c>
      <c r="H565" s="62" t="s">
        <v>4681</v>
      </c>
      <c r="I565" s="62">
        <v>9</v>
      </c>
      <c r="J565" s="62">
        <v>90</v>
      </c>
      <c r="K565" s="62" t="s">
        <v>4798</v>
      </c>
      <c r="L565" s="62" t="s">
        <v>4349</v>
      </c>
      <c r="M565" s="62" t="str">
        <f>IFERROR(IF(VLOOKUP($E565,#REF!,17,FALSE)="","","완료"),"")</f>
        <v/>
      </c>
      <c r="N565" s="62"/>
      <c r="O565" s="62"/>
      <c r="P565" s="62" t="s">
        <v>3385</v>
      </c>
      <c r="Q565" s="62" t="s">
        <v>1742</v>
      </c>
      <c r="R565" s="62"/>
      <c r="S565" s="53" t="s">
        <v>4842</v>
      </c>
      <c r="T565" s="127" t="s">
        <v>4559</v>
      </c>
    </row>
    <row r="566" spans="1:20" s="68" customFormat="1" ht="27" customHeight="1">
      <c r="A566" s="61">
        <v>542</v>
      </c>
      <c r="B566" s="61" t="str">
        <f t="shared" si="33"/>
        <v>강북</v>
      </c>
      <c r="C566" s="61" t="s">
        <v>19</v>
      </c>
      <c r="D566" s="62">
        <v>35</v>
      </c>
      <c r="E566" s="62" t="str">
        <f t="shared" si="30"/>
        <v>용산구35</v>
      </c>
      <c r="F566" s="62" t="str">
        <f>IFERROR(IF(VLOOKUP($E566,#REF!,2,FALSE)="","",VLOOKUP($E566,#REF!,2,FALSE)),"")</f>
        <v/>
      </c>
      <c r="G566" s="62" t="s">
        <v>4683</v>
      </c>
      <c r="H566" s="62" t="s">
        <v>4684</v>
      </c>
      <c r="I566" s="62">
        <v>6</v>
      </c>
      <c r="J566" s="62">
        <v>90</v>
      </c>
      <c r="K566" s="62" t="s">
        <v>4798</v>
      </c>
      <c r="L566" s="62" t="s">
        <v>4825</v>
      </c>
      <c r="M566" s="62" t="str">
        <f>IFERROR(IF(VLOOKUP($E566,#REF!,17,FALSE)="","","완료"),"")</f>
        <v/>
      </c>
      <c r="N566" s="62"/>
      <c r="O566" s="62"/>
      <c r="P566" s="62">
        <v>0</v>
      </c>
      <c r="Q566" s="62"/>
      <c r="R566" s="62"/>
      <c r="S566" s="53" t="s">
        <v>4842</v>
      </c>
      <c r="T566" s="127" t="s">
        <v>4559</v>
      </c>
    </row>
    <row r="567" spans="1:20" s="68" customFormat="1" ht="27" customHeight="1">
      <c r="A567" s="61">
        <v>543</v>
      </c>
      <c r="B567" s="61" t="str">
        <f t="shared" si="33"/>
        <v>강북</v>
      </c>
      <c r="C567" s="61" t="s">
        <v>19</v>
      </c>
      <c r="D567" s="62">
        <v>36</v>
      </c>
      <c r="E567" s="62" t="str">
        <f t="shared" si="30"/>
        <v>용산구36</v>
      </c>
      <c r="F567" s="62" t="str">
        <f>IFERROR(IF(VLOOKUP($E567,#REF!,2,FALSE)="","",VLOOKUP($E567,#REF!,2,FALSE)),"")</f>
        <v/>
      </c>
      <c r="G567" s="62" t="s">
        <v>2918</v>
      </c>
      <c r="H567" s="62" t="s">
        <v>4685</v>
      </c>
      <c r="I567" s="62">
        <v>8</v>
      </c>
      <c r="J567" s="62">
        <v>90</v>
      </c>
      <c r="K567" s="62" t="s">
        <v>4798</v>
      </c>
      <c r="L567" s="62" t="s">
        <v>4825</v>
      </c>
      <c r="M567" s="62" t="str">
        <f>IFERROR(IF(VLOOKUP($E567,#REF!,17,FALSE)="","","완료"),"")</f>
        <v/>
      </c>
      <c r="N567" s="62"/>
      <c r="O567" s="62"/>
      <c r="P567" s="62">
        <v>0</v>
      </c>
      <c r="Q567" s="62"/>
      <c r="R567" s="62"/>
      <c r="S567" s="53" t="s">
        <v>4842</v>
      </c>
      <c r="T567" s="127" t="s">
        <v>4559</v>
      </c>
    </row>
    <row r="568" spans="1:20" s="68" customFormat="1" ht="27" customHeight="1">
      <c r="A568" s="61">
        <v>544</v>
      </c>
      <c r="B568" s="61" t="str">
        <f t="shared" si="33"/>
        <v>강북</v>
      </c>
      <c r="C568" s="61" t="s">
        <v>19</v>
      </c>
      <c r="D568" s="62">
        <v>37</v>
      </c>
      <c r="E568" s="62" t="str">
        <f t="shared" si="30"/>
        <v>용산구37</v>
      </c>
      <c r="F568" s="62" t="str">
        <f>IFERROR(IF(VLOOKUP($E568,#REF!,2,FALSE)="","",VLOOKUP($E568,#REF!,2,FALSE)),"")</f>
        <v/>
      </c>
      <c r="G568" s="62" t="s">
        <v>5057</v>
      </c>
      <c r="H568" s="62" t="s">
        <v>3541</v>
      </c>
      <c r="I568" s="62">
        <v>10</v>
      </c>
      <c r="J568" s="62">
        <v>90</v>
      </c>
      <c r="K568" s="62" t="s">
        <v>4798</v>
      </c>
      <c r="L568" s="62" t="s">
        <v>4825</v>
      </c>
      <c r="M568" s="62" t="str">
        <f>IFERROR(IF(VLOOKUP($E568,#REF!,17,FALSE)="","","완료"),"")</f>
        <v/>
      </c>
      <c r="N568" s="62"/>
      <c r="O568" s="62"/>
      <c r="P568" s="62">
        <v>0</v>
      </c>
      <c r="Q568" s="62" t="s">
        <v>4766</v>
      </c>
      <c r="R568" s="62"/>
      <c r="S568" s="53" t="s">
        <v>4842</v>
      </c>
      <c r="T568" s="127" t="s">
        <v>4559</v>
      </c>
    </row>
    <row r="569" spans="1:20" s="68" customFormat="1" ht="27" customHeight="1">
      <c r="A569" s="61">
        <v>545</v>
      </c>
      <c r="B569" s="61" t="str">
        <f t="shared" si="33"/>
        <v>강북</v>
      </c>
      <c r="C569" s="61" t="s">
        <v>20</v>
      </c>
      <c r="D569" s="62">
        <v>1</v>
      </c>
      <c r="E569" s="62" t="str">
        <f t="shared" si="30"/>
        <v>은평구1</v>
      </c>
      <c r="F569" s="62" t="str">
        <f>IFERROR(IF(VLOOKUP($E569,#REF!,2,FALSE)="","",VLOOKUP($E569,#REF!,2,FALSE)),"")</f>
        <v/>
      </c>
      <c r="G569" s="61" t="s">
        <v>2770</v>
      </c>
      <c r="H569" s="61" t="s">
        <v>3543</v>
      </c>
      <c r="I569" s="61">
        <v>10</v>
      </c>
      <c r="J569" s="61">
        <v>45</v>
      </c>
      <c r="K569" s="61" t="s">
        <v>4799</v>
      </c>
      <c r="L569" s="61" t="s">
        <v>4825</v>
      </c>
      <c r="M569" s="62" t="str">
        <f>IFERROR(IF(VLOOKUP($E569,#REF!,17,FALSE)="","","완료"),"")</f>
        <v/>
      </c>
      <c r="N569" s="61"/>
      <c r="O569" s="61"/>
      <c r="P569" s="61">
        <v>0</v>
      </c>
      <c r="Q569" s="61" t="s">
        <v>4766</v>
      </c>
      <c r="R569" s="61"/>
      <c r="S569" s="53" t="s">
        <v>4842</v>
      </c>
      <c r="T569" s="127" t="s">
        <v>4546</v>
      </c>
    </row>
    <row r="570" spans="1:20" s="68" customFormat="1" ht="27" customHeight="1">
      <c r="A570" s="61">
        <v>546</v>
      </c>
      <c r="B570" s="61" t="str">
        <f t="shared" si="33"/>
        <v>강북</v>
      </c>
      <c r="C570" s="61" t="s">
        <v>20</v>
      </c>
      <c r="D570" s="62">
        <v>2</v>
      </c>
      <c r="E570" s="62" t="str">
        <f t="shared" si="30"/>
        <v>은평구2</v>
      </c>
      <c r="F570" s="62" t="str">
        <f>IFERROR(IF(VLOOKUP($E570,#REF!,2,FALSE)="","",VLOOKUP($E570,#REF!,2,FALSE)),"")</f>
        <v/>
      </c>
      <c r="G570" s="62" t="s">
        <v>4687</v>
      </c>
      <c r="H570" s="62" t="s">
        <v>5</v>
      </c>
      <c r="I570" s="62">
        <v>10</v>
      </c>
      <c r="J570" s="62">
        <v>90</v>
      </c>
      <c r="K570" s="62" t="s">
        <v>4799</v>
      </c>
      <c r="L570" s="62" t="s">
        <v>4825</v>
      </c>
      <c r="M570" s="62" t="str">
        <f>IFERROR(IF(VLOOKUP($E570,#REF!,17,FALSE)="","","완료"),"")</f>
        <v/>
      </c>
      <c r="N570" s="62"/>
      <c r="O570" s="62"/>
      <c r="P570" s="62">
        <v>0</v>
      </c>
      <c r="Q570" s="62" t="s">
        <v>4766</v>
      </c>
      <c r="R570" s="62"/>
      <c r="S570" s="53" t="s">
        <v>4842</v>
      </c>
      <c r="T570" s="127" t="s">
        <v>4546</v>
      </c>
    </row>
    <row r="571" spans="1:20" s="68" customFormat="1" ht="27" customHeight="1">
      <c r="A571" s="61">
        <v>547</v>
      </c>
      <c r="B571" s="61" t="str">
        <f t="shared" si="33"/>
        <v>강북</v>
      </c>
      <c r="C571" s="61" t="s">
        <v>20</v>
      </c>
      <c r="D571" s="62">
        <v>3</v>
      </c>
      <c r="E571" s="62" t="str">
        <f t="shared" si="30"/>
        <v>은평구3</v>
      </c>
      <c r="F571" s="62" t="str">
        <f>IFERROR(IF(VLOOKUP($E571,#REF!,2,FALSE)="","",VLOOKUP($E571,#REF!,2,FALSE)),"")</f>
        <v/>
      </c>
      <c r="G571" s="62" t="s">
        <v>2924</v>
      </c>
      <c r="H571" s="62" t="s">
        <v>3549</v>
      </c>
      <c r="I571" s="62">
        <v>10</v>
      </c>
      <c r="J571" s="62">
        <v>90</v>
      </c>
      <c r="K571" s="62" t="s">
        <v>4799</v>
      </c>
      <c r="L571" s="62" t="s">
        <v>4825</v>
      </c>
      <c r="M571" s="62" t="str">
        <f>IFERROR(IF(VLOOKUP($E571,#REF!,17,FALSE)="","","완료"),"")</f>
        <v/>
      </c>
      <c r="N571" s="62"/>
      <c r="O571" s="62"/>
      <c r="P571" s="62">
        <v>0</v>
      </c>
      <c r="Q571" s="62" t="s">
        <v>4766</v>
      </c>
      <c r="R571" s="62"/>
      <c r="S571" s="53" t="s">
        <v>4842</v>
      </c>
      <c r="T571" s="127" t="s">
        <v>4546</v>
      </c>
    </row>
    <row r="572" spans="1:20" s="68" customFormat="1" ht="27" customHeight="1">
      <c r="A572" s="61">
        <v>548</v>
      </c>
      <c r="B572" s="61" t="str">
        <f t="shared" si="33"/>
        <v>강북</v>
      </c>
      <c r="C572" s="61" t="s">
        <v>20</v>
      </c>
      <c r="D572" s="62">
        <v>4</v>
      </c>
      <c r="E572" s="62" t="str">
        <f t="shared" si="30"/>
        <v>은평구4</v>
      </c>
      <c r="F572" s="62" t="str">
        <f>IFERROR(IF(VLOOKUP($E572,#REF!,2,FALSE)="","",VLOOKUP($E572,#REF!,2,FALSE)),"")</f>
        <v/>
      </c>
      <c r="G572" s="62" t="s">
        <v>5061</v>
      </c>
      <c r="H572" s="62" t="s">
        <v>4686</v>
      </c>
      <c r="I572" s="62">
        <v>10</v>
      </c>
      <c r="J572" s="62">
        <v>90</v>
      </c>
      <c r="K572" s="62" t="s">
        <v>4799</v>
      </c>
      <c r="L572" s="62" t="s">
        <v>4825</v>
      </c>
      <c r="M572" s="62" t="str">
        <f>IFERROR(IF(VLOOKUP($E572,#REF!,17,FALSE)="","","완료"),"")</f>
        <v/>
      </c>
      <c r="N572" s="62"/>
      <c r="O572" s="62"/>
      <c r="P572" s="62">
        <v>0</v>
      </c>
      <c r="Q572" s="62" t="s">
        <v>4766</v>
      </c>
      <c r="R572" s="62"/>
      <c r="S572" s="53" t="s">
        <v>4842</v>
      </c>
      <c r="T572" s="127" t="s">
        <v>4546</v>
      </c>
    </row>
    <row r="573" spans="1:20" s="68" customFormat="1" ht="27" customHeight="1">
      <c r="A573" s="61">
        <v>549</v>
      </c>
      <c r="B573" s="61" t="str">
        <f t="shared" si="33"/>
        <v>강북</v>
      </c>
      <c r="C573" s="61" t="s">
        <v>20</v>
      </c>
      <c r="D573" s="62">
        <v>5</v>
      </c>
      <c r="E573" s="62" t="str">
        <f t="shared" si="30"/>
        <v>은평구5</v>
      </c>
      <c r="F573" s="62" t="str">
        <f>IFERROR(IF(VLOOKUP($E573,#REF!,2,FALSE)="","",VLOOKUP($E573,#REF!,2,FALSE)),"")</f>
        <v/>
      </c>
      <c r="G573" s="62" t="s">
        <v>4756</v>
      </c>
      <c r="H573" s="62" t="s">
        <v>4688</v>
      </c>
      <c r="I573" s="62">
        <v>10</v>
      </c>
      <c r="J573" s="62">
        <v>90</v>
      </c>
      <c r="K573" s="62" t="s">
        <v>4799</v>
      </c>
      <c r="L573" s="62" t="s">
        <v>4825</v>
      </c>
      <c r="M573" s="62" t="str">
        <f>IFERROR(IF(VLOOKUP($E573,#REF!,17,FALSE)="","","완료"),"")</f>
        <v/>
      </c>
      <c r="N573" s="62"/>
      <c r="O573" s="62"/>
      <c r="P573" s="62">
        <v>0</v>
      </c>
      <c r="Q573" s="62" t="s">
        <v>4766</v>
      </c>
      <c r="R573" s="62"/>
      <c r="S573" s="53" t="s">
        <v>4842</v>
      </c>
      <c r="T573" s="127" t="s">
        <v>4546</v>
      </c>
    </row>
    <row r="574" spans="1:20" s="68" customFormat="1" ht="27" customHeight="1">
      <c r="A574" s="61">
        <v>550</v>
      </c>
      <c r="B574" s="61" t="str">
        <f t="shared" si="33"/>
        <v>강북</v>
      </c>
      <c r="C574" s="61" t="s">
        <v>20</v>
      </c>
      <c r="D574" s="62">
        <v>6</v>
      </c>
      <c r="E574" s="62" t="str">
        <f t="shared" si="30"/>
        <v>은평구6</v>
      </c>
      <c r="F574" s="62" t="str">
        <f>IFERROR(IF(VLOOKUP($E574,#REF!,2,FALSE)="","",VLOOKUP($E574,#REF!,2,FALSE)),"")</f>
        <v/>
      </c>
      <c r="G574" s="72" t="s">
        <v>4689</v>
      </c>
      <c r="H574" s="72" t="s">
        <v>4793</v>
      </c>
      <c r="I574" s="72">
        <v>10</v>
      </c>
      <c r="J574" s="72">
        <v>90</v>
      </c>
      <c r="K574" s="72" t="s">
        <v>4799</v>
      </c>
      <c r="L574" s="72" t="s">
        <v>4825</v>
      </c>
      <c r="M574" s="62" t="str">
        <f>IFERROR(IF(VLOOKUP($E574,#REF!,17,FALSE)="","","완료"),"")</f>
        <v/>
      </c>
      <c r="N574" s="72"/>
      <c r="O574" s="72"/>
      <c r="P574" s="72">
        <v>0</v>
      </c>
      <c r="Q574" s="72" t="s">
        <v>4766</v>
      </c>
      <c r="R574" s="72"/>
      <c r="S574" s="53" t="s">
        <v>4842</v>
      </c>
      <c r="T574" s="127" t="s">
        <v>4546</v>
      </c>
    </row>
    <row r="575" spans="1:20" s="68" customFormat="1" ht="27" customHeight="1">
      <c r="A575" s="61">
        <v>551</v>
      </c>
      <c r="B575" s="61" t="str">
        <f t="shared" si="33"/>
        <v>강북</v>
      </c>
      <c r="C575" s="61" t="s">
        <v>20</v>
      </c>
      <c r="D575" s="62">
        <v>7</v>
      </c>
      <c r="E575" s="62" t="str">
        <f t="shared" ref="E575:E663" si="36">CONCATENATE(C575,D575)</f>
        <v>은평구7</v>
      </c>
      <c r="F575" s="62" t="str">
        <f>IFERROR(IF(VLOOKUP($E575,#REF!,2,FALSE)="","",VLOOKUP($E575,#REF!,2,FALSE)),"")</f>
        <v/>
      </c>
      <c r="G575" s="62" t="s">
        <v>2925</v>
      </c>
      <c r="H575" s="62" t="s">
        <v>3544</v>
      </c>
      <c r="I575" s="62">
        <v>10</v>
      </c>
      <c r="J575" s="62">
        <v>45</v>
      </c>
      <c r="K575" s="62" t="s">
        <v>4799</v>
      </c>
      <c r="L575" s="62" t="s">
        <v>4825</v>
      </c>
      <c r="M575" s="62" t="str">
        <f>IFERROR(IF(VLOOKUP($E575,#REF!,17,FALSE)="","","완료"),"")</f>
        <v/>
      </c>
      <c r="N575" s="62"/>
      <c r="O575" s="62"/>
      <c r="P575" s="62">
        <v>0</v>
      </c>
      <c r="Q575" s="62" t="s">
        <v>4766</v>
      </c>
      <c r="R575" s="62"/>
      <c r="S575" s="53" t="s">
        <v>4842</v>
      </c>
      <c r="T575" s="127" t="s">
        <v>4546</v>
      </c>
    </row>
    <row r="576" spans="1:20" s="68" customFormat="1" ht="27" customHeight="1">
      <c r="A576" s="61">
        <v>552</v>
      </c>
      <c r="B576" s="61" t="str">
        <f t="shared" si="33"/>
        <v>강북</v>
      </c>
      <c r="C576" s="61" t="s">
        <v>20</v>
      </c>
      <c r="D576" s="62">
        <v>8</v>
      </c>
      <c r="E576" s="62" t="str">
        <f t="shared" si="36"/>
        <v>은평구8</v>
      </c>
      <c r="F576" s="62" t="str">
        <f>IFERROR(IF(VLOOKUP($E576,#REF!,2,FALSE)="","",VLOOKUP($E576,#REF!,2,FALSE)),"")</f>
        <v/>
      </c>
      <c r="G576" s="62" t="s">
        <v>3805</v>
      </c>
      <c r="H576" s="62" t="s">
        <v>3540</v>
      </c>
      <c r="I576" s="62">
        <v>10</v>
      </c>
      <c r="J576" s="62">
        <v>45</v>
      </c>
      <c r="K576" s="62" t="s">
        <v>4799</v>
      </c>
      <c r="L576" s="62" t="s">
        <v>4825</v>
      </c>
      <c r="M576" s="62" t="str">
        <f>IFERROR(IF(VLOOKUP($E576,#REF!,17,FALSE)="","","완료"),"")</f>
        <v/>
      </c>
      <c r="N576" s="62"/>
      <c r="O576" s="62"/>
      <c r="P576" s="62">
        <v>0</v>
      </c>
      <c r="Q576" s="62" t="s">
        <v>4766</v>
      </c>
      <c r="R576" s="62"/>
      <c r="S576" s="53" t="s">
        <v>4842</v>
      </c>
      <c r="T576" s="127" t="s">
        <v>4546</v>
      </c>
    </row>
    <row r="577" spans="1:20" s="68" customFormat="1" ht="27" customHeight="1">
      <c r="A577" s="61">
        <v>553</v>
      </c>
      <c r="B577" s="61" t="str">
        <f t="shared" si="33"/>
        <v>강북</v>
      </c>
      <c r="C577" s="61" t="s">
        <v>20</v>
      </c>
      <c r="D577" s="62">
        <v>9</v>
      </c>
      <c r="E577" s="62" t="str">
        <f t="shared" si="36"/>
        <v>은평구9</v>
      </c>
      <c r="F577" s="62" t="str">
        <f>IFERROR(IF(VLOOKUP($E577,#REF!,2,FALSE)="","",VLOOKUP($E577,#REF!,2,FALSE)),"")</f>
        <v/>
      </c>
      <c r="G577" s="62" t="s">
        <v>4690</v>
      </c>
      <c r="H577" s="62" t="s">
        <v>2635</v>
      </c>
      <c r="I577" s="62">
        <v>10</v>
      </c>
      <c r="J577" s="62">
        <v>45</v>
      </c>
      <c r="K577" s="62" t="s">
        <v>4799</v>
      </c>
      <c r="L577" s="62" t="s">
        <v>4825</v>
      </c>
      <c r="M577" s="62" t="str">
        <f>IFERROR(IF(VLOOKUP($E577,#REF!,17,FALSE)="","","완료"),"")</f>
        <v/>
      </c>
      <c r="N577" s="62"/>
      <c r="O577" s="62"/>
      <c r="P577" s="62">
        <v>0</v>
      </c>
      <c r="Q577" s="62" t="s">
        <v>4766</v>
      </c>
      <c r="R577" s="62"/>
      <c r="S577" s="53" t="s">
        <v>4842</v>
      </c>
      <c r="T577" s="127" t="s">
        <v>4546</v>
      </c>
    </row>
    <row r="578" spans="1:20" s="68" customFormat="1" ht="27" customHeight="1">
      <c r="A578" s="61">
        <v>554</v>
      </c>
      <c r="B578" s="61" t="str">
        <f t="shared" si="33"/>
        <v>강북</v>
      </c>
      <c r="C578" s="61" t="s">
        <v>20</v>
      </c>
      <c r="D578" s="62">
        <v>10</v>
      </c>
      <c r="E578" s="62" t="str">
        <f t="shared" si="36"/>
        <v>은평구10</v>
      </c>
      <c r="F578" s="62" t="str">
        <f>IFERROR(IF(VLOOKUP($E578,#REF!,2,FALSE)="","",VLOOKUP($E578,#REF!,2,FALSE)),"")</f>
        <v/>
      </c>
      <c r="G578" s="62" t="s">
        <v>5059</v>
      </c>
      <c r="H578" s="62" t="s">
        <v>3826</v>
      </c>
      <c r="I578" s="62">
        <v>10</v>
      </c>
      <c r="J578" s="62">
        <v>45</v>
      </c>
      <c r="K578" s="62" t="s">
        <v>4799</v>
      </c>
      <c r="L578" s="62" t="s">
        <v>4822</v>
      </c>
      <c r="M578" s="62" t="str">
        <f>IFERROR(IF(VLOOKUP($E578,#REF!,17,FALSE)="","","완료"),"")</f>
        <v/>
      </c>
      <c r="N578" s="62"/>
      <c r="O578" s="62"/>
      <c r="P578" s="62" t="s">
        <v>4704</v>
      </c>
      <c r="Q578" s="62" t="s">
        <v>4704</v>
      </c>
      <c r="R578" s="62"/>
      <c r="S578" s="53" t="s">
        <v>4842</v>
      </c>
      <c r="T578" s="127" t="s">
        <v>4546</v>
      </c>
    </row>
    <row r="579" spans="1:20" s="68" customFormat="1" ht="27" customHeight="1">
      <c r="A579" s="61">
        <v>555</v>
      </c>
      <c r="B579" s="61" t="str">
        <f t="shared" si="33"/>
        <v>강북</v>
      </c>
      <c r="C579" s="61" t="s">
        <v>20</v>
      </c>
      <c r="D579" s="62">
        <v>11</v>
      </c>
      <c r="E579" s="62" t="str">
        <f t="shared" si="36"/>
        <v>은평구11</v>
      </c>
      <c r="F579" s="62" t="str">
        <f>IFERROR(IF(VLOOKUP($E579,#REF!,2,FALSE)="","",VLOOKUP($E579,#REF!,2,FALSE)),"")</f>
        <v/>
      </c>
      <c r="G579" s="62" t="s">
        <v>3182</v>
      </c>
      <c r="H579" s="62" t="s">
        <v>3808</v>
      </c>
      <c r="I579" s="62">
        <v>10</v>
      </c>
      <c r="J579" s="62">
        <v>45</v>
      </c>
      <c r="K579" s="62" t="s">
        <v>4799</v>
      </c>
      <c r="L579" s="62" t="s">
        <v>4825</v>
      </c>
      <c r="M579" s="62" t="str">
        <f>IFERROR(IF(VLOOKUP($E579,#REF!,17,FALSE)="","","완료"),"")</f>
        <v/>
      </c>
      <c r="N579" s="62"/>
      <c r="O579" s="62"/>
      <c r="P579" s="62">
        <v>0</v>
      </c>
      <c r="Q579" s="62" t="s">
        <v>4341</v>
      </c>
      <c r="R579" s="62"/>
      <c r="S579" s="53" t="s">
        <v>4842</v>
      </c>
      <c r="T579" s="127" t="s">
        <v>4546</v>
      </c>
    </row>
    <row r="580" spans="1:20" s="68" customFormat="1" ht="27" customHeight="1">
      <c r="A580" s="61">
        <v>556</v>
      </c>
      <c r="B580" s="61" t="str">
        <f t="shared" si="33"/>
        <v>강북</v>
      </c>
      <c r="C580" s="61" t="s">
        <v>20</v>
      </c>
      <c r="D580" s="62">
        <v>12</v>
      </c>
      <c r="E580" s="62" t="str">
        <f t="shared" si="36"/>
        <v>은평구12</v>
      </c>
      <c r="F580" s="62" t="str">
        <f>IFERROR(IF(VLOOKUP($E580,#REF!,2,FALSE)="","",VLOOKUP($E580,#REF!,2,FALSE)),"")</f>
        <v/>
      </c>
      <c r="G580" s="62" t="s">
        <v>2927</v>
      </c>
      <c r="H580" s="62" t="s">
        <v>6</v>
      </c>
      <c r="I580" s="62">
        <v>10</v>
      </c>
      <c r="J580" s="62">
        <v>45</v>
      </c>
      <c r="K580" s="62" t="s">
        <v>4799</v>
      </c>
      <c r="L580" s="62" t="s">
        <v>4825</v>
      </c>
      <c r="M580" s="62" t="str">
        <f>IFERROR(IF(VLOOKUP($E580,#REF!,17,FALSE)="","","완료"),"")</f>
        <v/>
      </c>
      <c r="N580" s="62"/>
      <c r="O580" s="62"/>
      <c r="P580" s="62">
        <v>0</v>
      </c>
      <c r="Q580" s="62" t="s">
        <v>1735</v>
      </c>
      <c r="R580" s="62"/>
      <c r="S580" s="53" t="s">
        <v>4842</v>
      </c>
      <c r="T580" s="127" t="s">
        <v>4546</v>
      </c>
    </row>
    <row r="581" spans="1:20" s="68" customFormat="1" ht="27" customHeight="1">
      <c r="A581" s="61">
        <v>557</v>
      </c>
      <c r="B581" s="61" t="str">
        <f t="shared" si="33"/>
        <v>강북</v>
      </c>
      <c r="C581" s="61" t="s">
        <v>20</v>
      </c>
      <c r="D581" s="62">
        <v>13</v>
      </c>
      <c r="E581" s="62" t="str">
        <f t="shared" si="36"/>
        <v>은평구13</v>
      </c>
      <c r="F581" s="62" t="str">
        <f>IFERROR(IF(VLOOKUP($E581,#REF!,2,FALSE)="","",VLOOKUP($E581,#REF!,2,FALSE)),"")</f>
        <v/>
      </c>
      <c r="G581" s="90" t="s">
        <v>2784</v>
      </c>
      <c r="H581" s="62" t="s">
        <v>2759</v>
      </c>
      <c r="I581" s="62">
        <v>10</v>
      </c>
      <c r="J581" s="62">
        <v>45</v>
      </c>
      <c r="K581" s="62" t="s">
        <v>4799</v>
      </c>
      <c r="L581" s="62" t="s">
        <v>4825</v>
      </c>
      <c r="M581" s="62" t="str">
        <f>IFERROR(IF(VLOOKUP($E581,#REF!,17,FALSE)="","","완료"),"")</f>
        <v/>
      </c>
      <c r="N581" s="62"/>
      <c r="O581" s="62"/>
      <c r="P581" s="62">
        <v>0</v>
      </c>
      <c r="Q581" s="62" t="s">
        <v>1736</v>
      </c>
      <c r="R581" s="62"/>
      <c r="S581" s="53" t="s">
        <v>4842</v>
      </c>
      <c r="T581" s="127" t="s">
        <v>4546</v>
      </c>
    </row>
    <row r="582" spans="1:20" s="68" customFormat="1" ht="27" customHeight="1">
      <c r="A582" s="61">
        <v>558</v>
      </c>
      <c r="B582" s="61" t="str">
        <f t="shared" si="33"/>
        <v>강북</v>
      </c>
      <c r="C582" s="61" t="s">
        <v>20</v>
      </c>
      <c r="D582" s="62">
        <v>14</v>
      </c>
      <c r="E582" s="62" t="str">
        <f t="shared" si="36"/>
        <v>은평구14</v>
      </c>
      <c r="F582" s="62" t="str">
        <f>IFERROR(IF(VLOOKUP($E582,#REF!,2,FALSE)="","",VLOOKUP($E582,#REF!,2,FALSE)),"")</f>
        <v/>
      </c>
      <c r="G582" s="62" t="s">
        <v>5058</v>
      </c>
      <c r="H582" s="62" t="s">
        <v>3864</v>
      </c>
      <c r="I582" s="62">
        <v>10</v>
      </c>
      <c r="J582" s="62">
        <v>45</v>
      </c>
      <c r="K582" s="62" t="s">
        <v>4799</v>
      </c>
      <c r="L582" s="62" t="s">
        <v>4825</v>
      </c>
      <c r="M582" s="62" t="str">
        <f>IFERROR(IF(VLOOKUP($E582,#REF!,17,FALSE)="","","완료"),"")</f>
        <v/>
      </c>
      <c r="N582" s="62"/>
      <c r="O582" s="62"/>
      <c r="P582" s="62">
        <v>0</v>
      </c>
      <c r="Q582" s="62" t="s">
        <v>4341</v>
      </c>
      <c r="R582" s="62"/>
      <c r="S582" s="53" t="s">
        <v>4842</v>
      </c>
      <c r="T582" s="127" t="s">
        <v>4546</v>
      </c>
    </row>
    <row r="583" spans="1:20" s="68" customFormat="1" ht="27" customHeight="1">
      <c r="A583" s="61">
        <v>559</v>
      </c>
      <c r="B583" s="61" t="str">
        <f t="shared" si="33"/>
        <v>강북</v>
      </c>
      <c r="C583" s="61" t="s">
        <v>20</v>
      </c>
      <c r="D583" s="62">
        <v>15</v>
      </c>
      <c r="E583" s="62" t="str">
        <f t="shared" si="36"/>
        <v>은평구15</v>
      </c>
      <c r="F583" s="62" t="str">
        <f>IFERROR(IF(VLOOKUP($E583,#REF!,2,FALSE)="","",VLOOKUP($E583,#REF!,2,FALSE)),"")</f>
        <v/>
      </c>
      <c r="G583" s="62" t="s">
        <v>3466</v>
      </c>
      <c r="H583" s="62"/>
      <c r="I583" s="62">
        <v>10</v>
      </c>
      <c r="J583" s="62">
        <v>45</v>
      </c>
      <c r="K583" s="62" t="s">
        <v>4799</v>
      </c>
      <c r="L583" s="62" t="s">
        <v>4822</v>
      </c>
      <c r="M583" s="62" t="str">
        <f>IFERROR(IF(VLOOKUP($E583,#REF!,17,FALSE)="","","완료"),"")</f>
        <v/>
      </c>
      <c r="N583" s="62"/>
      <c r="O583" s="62"/>
      <c r="P583" s="62" t="s">
        <v>3287</v>
      </c>
      <c r="Q583" s="62" t="s">
        <v>3287</v>
      </c>
      <c r="R583" s="62"/>
      <c r="S583" s="53" t="s">
        <v>4842</v>
      </c>
      <c r="T583" s="127" t="s">
        <v>4546</v>
      </c>
    </row>
    <row r="584" spans="1:20" s="68" customFormat="1" ht="27" customHeight="1">
      <c r="A584" s="61">
        <v>560</v>
      </c>
      <c r="B584" s="61" t="str">
        <f t="shared" si="33"/>
        <v>강북</v>
      </c>
      <c r="C584" s="61" t="s">
        <v>20</v>
      </c>
      <c r="D584" s="62">
        <v>16</v>
      </c>
      <c r="E584" s="62" t="str">
        <f t="shared" si="36"/>
        <v>은평구16</v>
      </c>
      <c r="F584" s="62" t="str">
        <f>IFERROR(IF(VLOOKUP($E584,#REF!,2,FALSE)="","",VLOOKUP($E584,#REF!,2,FALSE)),"")</f>
        <v/>
      </c>
      <c r="G584" s="62" t="s">
        <v>5060</v>
      </c>
      <c r="H584" s="62" t="s">
        <v>5</v>
      </c>
      <c r="I584" s="62">
        <v>10</v>
      </c>
      <c r="J584" s="62">
        <v>45</v>
      </c>
      <c r="K584" s="62" t="s">
        <v>4799</v>
      </c>
      <c r="L584" s="62" t="s">
        <v>4822</v>
      </c>
      <c r="M584" s="62" t="str">
        <f>IFERROR(IF(VLOOKUP($E584,#REF!,17,FALSE)="","","완료"),"")</f>
        <v/>
      </c>
      <c r="N584" s="62"/>
      <c r="O584" s="62"/>
      <c r="P584" s="62" t="s">
        <v>3583</v>
      </c>
      <c r="Q584" s="62" t="s">
        <v>3583</v>
      </c>
      <c r="R584" s="62"/>
      <c r="S584" s="53" t="s">
        <v>4842</v>
      </c>
      <c r="T584" s="127" t="s">
        <v>4546</v>
      </c>
    </row>
    <row r="585" spans="1:20" s="68" customFormat="1" ht="27" customHeight="1">
      <c r="A585" s="61">
        <v>561</v>
      </c>
      <c r="B585" s="61" t="str">
        <f t="shared" si="33"/>
        <v>강북</v>
      </c>
      <c r="C585" s="61" t="s">
        <v>20</v>
      </c>
      <c r="D585" s="62">
        <v>17</v>
      </c>
      <c r="E585" s="62" t="str">
        <f t="shared" si="36"/>
        <v>은평구17</v>
      </c>
      <c r="F585" s="62" t="str">
        <f>IFERROR(IF(VLOOKUP($E585,#REF!,2,FALSE)="","",VLOOKUP($E585,#REF!,2,FALSE)),"")</f>
        <v/>
      </c>
      <c r="G585" s="62" t="s">
        <v>5063</v>
      </c>
      <c r="H585" s="62"/>
      <c r="I585" s="62">
        <v>10</v>
      </c>
      <c r="J585" s="62">
        <v>45</v>
      </c>
      <c r="K585" s="62" t="s">
        <v>4799</v>
      </c>
      <c r="L585" s="62" t="s">
        <v>4825</v>
      </c>
      <c r="M585" s="62" t="str">
        <f>IFERROR(IF(VLOOKUP($E585,#REF!,17,FALSE)="","","완료"),"")</f>
        <v/>
      </c>
      <c r="N585" s="62"/>
      <c r="O585" s="62"/>
      <c r="P585" s="62">
        <v>0</v>
      </c>
      <c r="Q585" s="62" t="s">
        <v>1744</v>
      </c>
      <c r="R585" s="62"/>
      <c r="S585" s="53" t="s">
        <v>4842</v>
      </c>
      <c r="T585" s="127" t="s">
        <v>4546</v>
      </c>
    </row>
    <row r="586" spans="1:20" s="68" customFormat="1" ht="27" customHeight="1">
      <c r="A586" s="61">
        <v>562</v>
      </c>
      <c r="B586" s="61" t="str">
        <f t="shared" si="33"/>
        <v>강북</v>
      </c>
      <c r="C586" s="61" t="s">
        <v>20</v>
      </c>
      <c r="D586" s="62">
        <v>18</v>
      </c>
      <c r="E586" s="62" t="str">
        <f t="shared" si="36"/>
        <v>은평구18</v>
      </c>
      <c r="F586" s="62" t="str">
        <f>IFERROR(IF(VLOOKUP($E586,#REF!,2,FALSE)="","",VLOOKUP($E586,#REF!,2,FALSE)),"")</f>
        <v/>
      </c>
      <c r="G586" s="62" t="s">
        <v>3678</v>
      </c>
      <c r="H586" s="62" t="s">
        <v>2759</v>
      </c>
      <c r="I586" s="62">
        <v>10</v>
      </c>
      <c r="J586" s="62">
        <v>45</v>
      </c>
      <c r="K586" s="62" t="s">
        <v>4799</v>
      </c>
      <c r="L586" s="62" t="s">
        <v>4825</v>
      </c>
      <c r="M586" s="62" t="str">
        <f>IFERROR(IF(VLOOKUP($E586,#REF!,17,FALSE)="","","완료"),"")</f>
        <v/>
      </c>
      <c r="N586" s="62"/>
      <c r="O586" s="62"/>
      <c r="P586" s="62">
        <v>0</v>
      </c>
      <c r="Q586" s="62" t="s">
        <v>3582</v>
      </c>
      <c r="R586" s="62"/>
      <c r="S586" s="53" t="s">
        <v>4842</v>
      </c>
      <c r="T586" s="127" t="s">
        <v>4546</v>
      </c>
    </row>
    <row r="587" spans="1:20" s="68" customFormat="1" ht="27" customHeight="1">
      <c r="A587" s="61">
        <v>563</v>
      </c>
      <c r="B587" s="61" t="str">
        <f t="shared" si="33"/>
        <v>강북</v>
      </c>
      <c r="C587" s="61" t="s">
        <v>20</v>
      </c>
      <c r="D587" s="62">
        <v>19</v>
      </c>
      <c r="E587" s="62" t="str">
        <f t="shared" si="36"/>
        <v>은평구19</v>
      </c>
      <c r="F587" s="62" t="str">
        <f>IFERROR(IF(VLOOKUP($E587,#REF!,2,FALSE)="","",VLOOKUP($E587,#REF!,2,FALSE)),"")</f>
        <v/>
      </c>
      <c r="G587" s="62" t="s">
        <v>3852</v>
      </c>
      <c r="H587" s="62" t="s">
        <v>2759</v>
      </c>
      <c r="I587" s="62">
        <v>10</v>
      </c>
      <c r="J587" s="62">
        <v>45</v>
      </c>
      <c r="K587" s="62" t="s">
        <v>4799</v>
      </c>
      <c r="L587" s="62" t="s">
        <v>4825</v>
      </c>
      <c r="M587" s="62" t="str">
        <f>IFERROR(IF(VLOOKUP($E587,#REF!,17,FALSE)="","","완료"),"")</f>
        <v/>
      </c>
      <c r="N587" s="62"/>
      <c r="O587" s="62"/>
      <c r="P587" s="62">
        <v>0</v>
      </c>
      <c r="Q587" s="62" t="s">
        <v>3582</v>
      </c>
      <c r="R587" s="62"/>
      <c r="S587" s="53" t="s">
        <v>4842</v>
      </c>
      <c r="T587" s="127" t="s">
        <v>4546</v>
      </c>
    </row>
    <row r="588" spans="1:20" s="68" customFormat="1" ht="27" customHeight="1">
      <c r="A588" s="61">
        <v>564</v>
      </c>
      <c r="B588" s="61" t="str">
        <f t="shared" ref="B588:B655" si="37">IF(OR($C588="강남구",$C588="강동구",$C588="강서구",$C588="관악구",$C588="구로구",$C588="금천구",$C588="동작구",$C588="서초구",$C588="송파구",$C588="양천구",$C588="영등포구"),"강남","강북")</f>
        <v>강북</v>
      </c>
      <c r="C588" s="61" t="s">
        <v>20</v>
      </c>
      <c r="D588" s="62">
        <v>20</v>
      </c>
      <c r="E588" s="62" t="str">
        <f t="shared" si="36"/>
        <v>은평구20</v>
      </c>
      <c r="F588" s="62" t="str">
        <f>IFERROR(IF(VLOOKUP($E588,#REF!,2,FALSE)="","",VLOOKUP($E588,#REF!,2,FALSE)),"")</f>
        <v/>
      </c>
      <c r="G588" s="62" t="s">
        <v>3842</v>
      </c>
      <c r="H588" s="62" t="s">
        <v>3841</v>
      </c>
      <c r="I588" s="62">
        <v>10</v>
      </c>
      <c r="J588" s="62">
        <v>45</v>
      </c>
      <c r="K588" s="62" t="s">
        <v>4799</v>
      </c>
      <c r="L588" s="62" t="s">
        <v>4825</v>
      </c>
      <c r="M588" s="62" t="str">
        <f>IFERROR(IF(VLOOKUP($E588,#REF!,17,FALSE)="","","완료"),"")</f>
        <v/>
      </c>
      <c r="N588" s="62"/>
      <c r="O588" s="62"/>
      <c r="P588" s="62">
        <v>0</v>
      </c>
      <c r="Q588" s="62" t="s">
        <v>4355</v>
      </c>
      <c r="R588" s="62"/>
      <c r="S588" s="53" t="s">
        <v>4842</v>
      </c>
      <c r="T588" s="127" t="s">
        <v>4546</v>
      </c>
    </row>
    <row r="589" spans="1:20" s="68" customFormat="1" ht="27" customHeight="1">
      <c r="A589" s="61">
        <v>565</v>
      </c>
      <c r="B589" s="61" t="str">
        <f t="shared" si="37"/>
        <v>강북</v>
      </c>
      <c r="C589" s="61" t="s">
        <v>20</v>
      </c>
      <c r="D589" s="62">
        <v>21</v>
      </c>
      <c r="E589" s="62" t="str">
        <f t="shared" si="36"/>
        <v>은평구21</v>
      </c>
      <c r="F589" s="62" t="str">
        <f>IFERROR(IF(VLOOKUP($E589,#REF!,2,FALSE)="","",VLOOKUP($E589,#REF!,2,FALSE)),"")</f>
        <v/>
      </c>
      <c r="G589" s="62" t="s">
        <v>5062</v>
      </c>
      <c r="H589" s="62" t="s">
        <v>3856</v>
      </c>
      <c r="I589" s="62">
        <v>10</v>
      </c>
      <c r="J589" s="62">
        <v>45</v>
      </c>
      <c r="K589" s="62" t="s">
        <v>4799</v>
      </c>
      <c r="L589" s="62" t="s">
        <v>4822</v>
      </c>
      <c r="M589" s="62" t="str">
        <f>IFERROR(IF(VLOOKUP($E589,#REF!,17,FALSE)="","","완료"),"")</f>
        <v/>
      </c>
      <c r="N589" s="62"/>
      <c r="O589" s="62"/>
      <c r="P589" s="62" t="s">
        <v>1733</v>
      </c>
      <c r="Q589" s="62" t="s">
        <v>1733</v>
      </c>
      <c r="R589" s="62"/>
      <c r="S589" s="53" t="s">
        <v>4842</v>
      </c>
      <c r="T589" s="127" t="s">
        <v>4546</v>
      </c>
    </row>
    <row r="590" spans="1:20" s="68" customFormat="1" ht="27" customHeight="1">
      <c r="A590" s="61">
        <v>566</v>
      </c>
      <c r="B590" s="61" t="str">
        <f t="shared" si="37"/>
        <v>강북</v>
      </c>
      <c r="C590" s="61" t="s">
        <v>20</v>
      </c>
      <c r="D590" s="62">
        <v>22</v>
      </c>
      <c r="E590" s="62" t="str">
        <f t="shared" si="36"/>
        <v>은평구22</v>
      </c>
      <c r="F590" s="62" t="str">
        <f>IFERROR(IF(VLOOKUP($E590,#REF!,2,FALSE)="","",VLOOKUP($E590,#REF!,2,FALSE)),"")</f>
        <v/>
      </c>
      <c r="G590" s="62" t="s">
        <v>5072</v>
      </c>
      <c r="H590" s="62" t="s">
        <v>3859</v>
      </c>
      <c r="I590" s="62">
        <v>10</v>
      </c>
      <c r="J590" s="62">
        <v>45</v>
      </c>
      <c r="K590" s="62" t="s">
        <v>4799</v>
      </c>
      <c r="L590" s="62" t="s">
        <v>4822</v>
      </c>
      <c r="M590" s="62" t="str">
        <f>IFERROR(IF(VLOOKUP($E590,#REF!,17,FALSE)="","","완료"),"")</f>
        <v/>
      </c>
      <c r="N590" s="62"/>
      <c r="O590" s="62"/>
      <c r="P590" s="62" t="s">
        <v>3303</v>
      </c>
      <c r="Q590" s="62" t="s">
        <v>3303</v>
      </c>
      <c r="R590" s="62"/>
      <c r="S590" s="53" t="s">
        <v>4842</v>
      </c>
      <c r="T590" s="127" t="s">
        <v>4546</v>
      </c>
    </row>
    <row r="591" spans="1:20" s="68" customFormat="1" ht="27" customHeight="1">
      <c r="A591" s="61">
        <v>567</v>
      </c>
      <c r="B591" s="61" t="str">
        <f t="shared" si="37"/>
        <v>강북</v>
      </c>
      <c r="C591" s="61" t="s">
        <v>20</v>
      </c>
      <c r="D591" s="62">
        <v>23</v>
      </c>
      <c r="E591" s="62" t="str">
        <f t="shared" si="36"/>
        <v>은평구23</v>
      </c>
      <c r="F591" s="62" t="str">
        <f>IFERROR(IF(VLOOKUP($E591,#REF!,2,FALSE)="","",VLOOKUP($E591,#REF!,2,FALSE)),"")</f>
        <v/>
      </c>
      <c r="G591" s="62" t="s">
        <v>3194</v>
      </c>
      <c r="H591" s="62" t="s">
        <v>4691</v>
      </c>
      <c r="I591" s="62">
        <v>10</v>
      </c>
      <c r="J591" s="62">
        <v>45</v>
      </c>
      <c r="K591" s="62" t="s">
        <v>4799</v>
      </c>
      <c r="L591" s="62" t="s">
        <v>4822</v>
      </c>
      <c r="M591" s="62" t="str">
        <f>IFERROR(IF(VLOOKUP($E591,#REF!,17,FALSE)="","","완료"),"")</f>
        <v/>
      </c>
      <c r="N591" s="62"/>
      <c r="O591" s="62"/>
      <c r="P591" s="62" t="s">
        <v>3303</v>
      </c>
      <c r="Q591" s="62" t="s">
        <v>3303</v>
      </c>
      <c r="R591" s="62"/>
      <c r="S591" s="53" t="s">
        <v>4842</v>
      </c>
      <c r="T591" s="127" t="s">
        <v>4546</v>
      </c>
    </row>
    <row r="592" spans="1:20" s="68" customFormat="1" ht="27" customHeight="1">
      <c r="A592" s="61">
        <v>568</v>
      </c>
      <c r="B592" s="61" t="str">
        <f t="shared" si="37"/>
        <v>강북</v>
      </c>
      <c r="C592" s="61" t="s">
        <v>20</v>
      </c>
      <c r="D592" s="62">
        <v>24</v>
      </c>
      <c r="E592" s="62" t="str">
        <f t="shared" si="36"/>
        <v>은평구24</v>
      </c>
      <c r="F592" s="62" t="str">
        <f>IFERROR(IF(VLOOKUP($E592,#REF!,2,FALSE)="","",VLOOKUP($E592,#REF!,2,FALSE)),"")</f>
        <v/>
      </c>
      <c r="G592" s="62" t="s">
        <v>3863</v>
      </c>
      <c r="H592" s="62" t="s">
        <v>3839</v>
      </c>
      <c r="I592" s="62">
        <v>10</v>
      </c>
      <c r="J592" s="62">
        <v>45</v>
      </c>
      <c r="K592" s="62" t="s">
        <v>4799</v>
      </c>
      <c r="L592" s="62" t="s">
        <v>4822</v>
      </c>
      <c r="M592" s="62" t="str">
        <f>IFERROR(IF(VLOOKUP($E592,#REF!,17,FALSE)="","","완료"),"")</f>
        <v/>
      </c>
      <c r="N592" s="62"/>
      <c r="O592" s="62"/>
      <c r="P592" s="62" t="s">
        <v>3379</v>
      </c>
      <c r="Q592" s="62" t="s">
        <v>3379</v>
      </c>
      <c r="R592" s="62"/>
      <c r="S592" s="53" t="s">
        <v>4842</v>
      </c>
      <c r="T592" s="127" t="s">
        <v>4546</v>
      </c>
    </row>
    <row r="593" spans="1:20" s="68" customFormat="1" ht="27" customHeight="1">
      <c r="A593" s="61">
        <v>569</v>
      </c>
      <c r="B593" s="61" t="str">
        <f t="shared" si="37"/>
        <v>강북</v>
      </c>
      <c r="C593" s="61" t="s">
        <v>20</v>
      </c>
      <c r="D593" s="62">
        <v>25</v>
      </c>
      <c r="E593" s="62" t="str">
        <f t="shared" si="36"/>
        <v>은평구25</v>
      </c>
      <c r="F593" s="62" t="str">
        <f>IFERROR(IF(VLOOKUP($E593,#REF!,2,FALSE)="","",VLOOKUP($E593,#REF!,2,FALSE)),"")</f>
        <v/>
      </c>
      <c r="G593" s="62" t="s">
        <v>3237</v>
      </c>
      <c r="H593" s="62" t="s">
        <v>5198</v>
      </c>
      <c r="I593" s="62">
        <v>10</v>
      </c>
      <c r="J593" s="62">
        <v>45</v>
      </c>
      <c r="K593" s="62" t="s">
        <v>4799</v>
      </c>
      <c r="L593" s="62" t="s">
        <v>4822</v>
      </c>
      <c r="M593" s="62" t="str">
        <f>IFERROR(IF(VLOOKUP($E593,#REF!,17,FALSE)="","","완료"),"")</f>
        <v/>
      </c>
      <c r="N593" s="62"/>
      <c r="O593" s="62"/>
      <c r="P593" s="62" t="s">
        <v>1745</v>
      </c>
      <c r="Q593" s="62" t="s">
        <v>1745</v>
      </c>
      <c r="R593" s="62"/>
      <c r="S593" s="53" t="s">
        <v>4842</v>
      </c>
      <c r="T593" s="127" t="s">
        <v>4546</v>
      </c>
    </row>
    <row r="594" spans="1:20" s="68" customFormat="1" ht="27" customHeight="1">
      <c r="A594" s="61">
        <v>570</v>
      </c>
      <c r="B594" s="61" t="str">
        <f t="shared" si="37"/>
        <v>강북</v>
      </c>
      <c r="C594" s="61" t="s">
        <v>20</v>
      </c>
      <c r="D594" s="62">
        <v>26</v>
      </c>
      <c r="E594" s="62" t="str">
        <f t="shared" si="36"/>
        <v>은평구26</v>
      </c>
      <c r="F594" s="62" t="str">
        <f>IFERROR(IF(VLOOKUP($E594,#REF!,2,FALSE)="","",VLOOKUP($E594,#REF!,2,FALSE)),"")</f>
        <v/>
      </c>
      <c r="G594" s="62" t="s">
        <v>2634</v>
      </c>
      <c r="H594" s="62" t="s">
        <v>2753</v>
      </c>
      <c r="I594" s="62">
        <v>10</v>
      </c>
      <c r="J594" s="62">
        <v>45</v>
      </c>
      <c r="K594" s="62" t="s">
        <v>4799</v>
      </c>
      <c r="L594" s="62" t="s">
        <v>4825</v>
      </c>
      <c r="M594" s="62" t="str">
        <f>IFERROR(IF(VLOOKUP($E594,#REF!,17,FALSE)="","","완료"),"")</f>
        <v/>
      </c>
      <c r="N594" s="62"/>
      <c r="O594" s="62"/>
      <c r="P594" s="62"/>
      <c r="Q594" s="62"/>
      <c r="R594" s="62"/>
      <c r="S594" s="88" t="s">
        <v>3696</v>
      </c>
      <c r="T594" s="127" t="s">
        <v>4546</v>
      </c>
    </row>
    <row r="595" spans="1:20" s="68" customFormat="1" ht="27" customHeight="1">
      <c r="A595" s="61">
        <v>571</v>
      </c>
      <c r="B595" s="61" t="str">
        <f t="shared" si="37"/>
        <v>강북</v>
      </c>
      <c r="C595" s="61" t="s">
        <v>20</v>
      </c>
      <c r="D595" s="62">
        <v>27</v>
      </c>
      <c r="E595" s="62" t="str">
        <f t="shared" si="36"/>
        <v>은평구27</v>
      </c>
      <c r="F595" s="62" t="str">
        <f>IFERROR(IF(VLOOKUP($E595,#REF!,2,FALSE)="","",VLOOKUP($E595,#REF!,2,FALSE)),"")</f>
        <v/>
      </c>
      <c r="G595" s="62" t="s">
        <v>3604</v>
      </c>
      <c r="H595" s="62" t="s">
        <v>4389</v>
      </c>
      <c r="I595" s="62">
        <v>10</v>
      </c>
      <c r="J595" s="62">
        <v>45</v>
      </c>
      <c r="K595" s="62" t="s">
        <v>4799</v>
      </c>
      <c r="L595" s="62" t="s">
        <v>4822</v>
      </c>
      <c r="M595" s="62" t="str">
        <f>IFERROR(IF(VLOOKUP($E595,#REF!,17,FALSE)="","","완료"),"")</f>
        <v/>
      </c>
      <c r="N595" s="62"/>
      <c r="O595" s="62"/>
      <c r="P595" s="62" t="s">
        <v>3331</v>
      </c>
      <c r="Q595" s="62"/>
      <c r="R595" s="62"/>
      <c r="S595" s="88" t="s">
        <v>3696</v>
      </c>
      <c r="T595" s="127" t="s">
        <v>4546</v>
      </c>
    </row>
    <row r="596" spans="1:20" s="68" customFormat="1" ht="27" customHeight="1">
      <c r="A596" s="61">
        <v>572</v>
      </c>
      <c r="B596" s="61" t="str">
        <f t="shared" si="37"/>
        <v>강북</v>
      </c>
      <c r="C596" s="61" t="s">
        <v>20</v>
      </c>
      <c r="D596" s="62">
        <v>28</v>
      </c>
      <c r="E596" s="62" t="str">
        <f>CONCATENATE(C596,D596)</f>
        <v>은평구28</v>
      </c>
      <c r="F596" s="62" t="str">
        <f>IFERROR(IF(VLOOKUP($E596,#REF!,2,FALSE)="","",VLOOKUP($E596,#REF!,2,FALSE)),"")</f>
        <v/>
      </c>
      <c r="G596" s="62" t="s">
        <v>2180</v>
      </c>
      <c r="H596" s="62" t="s">
        <v>2763</v>
      </c>
      <c r="I596" s="62">
        <v>10</v>
      </c>
      <c r="J596" s="62">
        <v>45</v>
      </c>
      <c r="K596" s="62" t="s">
        <v>4836</v>
      </c>
      <c r="L596" s="62" t="s">
        <v>4825</v>
      </c>
      <c r="M596" s="62" t="str">
        <f>IFERROR(IF(VLOOKUP($E596,#REF!,17,FALSE)="","","완료"),"")</f>
        <v/>
      </c>
      <c r="N596" s="62"/>
      <c r="O596" s="62"/>
      <c r="P596" s="62"/>
      <c r="Q596" s="62"/>
      <c r="R596" s="62"/>
      <c r="S596" s="88" t="s">
        <v>3696</v>
      </c>
      <c r="T596" s="127" t="s">
        <v>4546</v>
      </c>
    </row>
    <row r="597" spans="1:20" s="68" customFormat="1" ht="27" customHeight="1">
      <c r="A597" s="61">
        <v>573</v>
      </c>
      <c r="B597" s="61" t="str">
        <f t="shared" si="37"/>
        <v>강북</v>
      </c>
      <c r="C597" s="61" t="s">
        <v>20</v>
      </c>
      <c r="D597" s="62">
        <v>29</v>
      </c>
      <c r="E597" s="62" t="str">
        <f>CONCATENATE(C597,D597)</f>
        <v>은평구29</v>
      </c>
      <c r="F597" s="62" t="str">
        <f>IFERROR(IF(VLOOKUP($E597,#REF!,2,FALSE)="","",VLOOKUP($E597,#REF!,2,FALSE)),"")</f>
        <v/>
      </c>
      <c r="G597" s="62" t="s">
        <v>4692</v>
      </c>
      <c r="H597" s="62" t="s">
        <v>3539</v>
      </c>
      <c r="I597" s="62">
        <v>10</v>
      </c>
      <c r="J597" s="62">
        <v>45</v>
      </c>
      <c r="K597" s="62" t="s">
        <v>4836</v>
      </c>
      <c r="L597" s="62" t="s">
        <v>4825</v>
      </c>
      <c r="M597" s="62"/>
      <c r="N597" s="62"/>
      <c r="O597" s="62" t="s">
        <v>3636</v>
      </c>
      <c r="P597" s="62"/>
      <c r="Q597" s="62"/>
      <c r="R597" s="62"/>
      <c r="S597" s="93" t="s">
        <v>3703</v>
      </c>
      <c r="T597" s="127" t="s">
        <v>4546</v>
      </c>
    </row>
    <row r="598" spans="1:20" s="68" customFormat="1" ht="27" customHeight="1">
      <c r="A598" s="61">
        <v>574</v>
      </c>
      <c r="B598" s="61" t="str">
        <f t="shared" si="37"/>
        <v>강북</v>
      </c>
      <c r="C598" s="61" t="s">
        <v>20</v>
      </c>
      <c r="D598" s="62">
        <v>30</v>
      </c>
      <c r="E598" s="62" t="str">
        <f>CONCATENATE(C598,D598)</f>
        <v>은평구30</v>
      </c>
      <c r="F598" s="62" t="str">
        <f>IFERROR(IF(VLOOKUP($E598,#REF!,2,FALSE)="","",VLOOKUP($E598,#REF!,2,FALSE)),"")</f>
        <v/>
      </c>
      <c r="G598" s="62" t="s">
        <v>4443</v>
      </c>
      <c r="H598" s="62" t="s">
        <v>4444</v>
      </c>
      <c r="I598" s="62">
        <v>10</v>
      </c>
      <c r="J598" s="62">
        <v>45</v>
      </c>
      <c r="K598" s="62" t="s">
        <v>4836</v>
      </c>
      <c r="L598" s="62" t="s">
        <v>4825</v>
      </c>
      <c r="M598" s="62"/>
      <c r="N598" s="62"/>
      <c r="O598" s="62"/>
      <c r="P598" s="62"/>
      <c r="Q598" s="62"/>
      <c r="R598" s="62"/>
      <c r="S598" s="101" t="s">
        <v>3703</v>
      </c>
      <c r="T598" s="127" t="s">
        <v>4546</v>
      </c>
    </row>
    <row r="599" spans="1:20" s="68" customFormat="1" ht="27" customHeight="1">
      <c r="A599" s="61">
        <v>575</v>
      </c>
      <c r="B599" s="61" t="str">
        <f t="shared" si="37"/>
        <v>강북</v>
      </c>
      <c r="C599" s="61" t="s">
        <v>20</v>
      </c>
      <c r="D599" s="62">
        <v>31</v>
      </c>
      <c r="E599" s="62" t="str">
        <f t="shared" ref="E599:E600" si="38">CONCATENATE(C599,D599)</f>
        <v>은평구31</v>
      </c>
      <c r="F599" s="62" t="str">
        <f>IFERROR(IF(VLOOKUP($E599,#REF!,2,FALSE)="","",VLOOKUP($E599,#REF!,2,FALSE)),"")</f>
        <v/>
      </c>
      <c r="G599" s="62" t="s">
        <v>2762</v>
      </c>
      <c r="H599" s="62" t="s">
        <v>2921</v>
      </c>
      <c r="I599" s="62">
        <v>10</v>
      </c>
      <c r="J599" s="62">
        <v>45</v>
      </c>
      <c r="K599" s="62" t="s">
        <v>4836</v>
      </c>
      <c r="L599" s="62" t="s">
        <v>4825</v>
      </c>
      <c r="M599" s="62"/>
      <c r="N599" s="62"/>
      <c r="O599" s="62" t="s">
        <v>3636</v>
      </c>
      <c r="P599" s="62"/>
      <c r="Q599" s="62"/>
      <c r="R599" s="62"/>
      <c r="S599" s="101" t="s">
        <v>3703</v>
      </c>
      <c r="T599" s="127" t="s">
        <v>4546</v>
      </c>
    </row>
    <row r="600" spans="1:20" s="68" customFormat="1" ht="27" customHeight="1">
      <c r="A600" s="61">
        <v>576</v>
      </c>
      <c r="B600" s="61" t="str">
        <f t="shared" si="37"/>
        <v>강북</v>
      </c>
      <c r="C600" s="61" t="s">
        <v>20</v>
      </c>
      <c r="D600" s="62">
        <v>32</v>
      </c>
      <c r="E600" s="62" t="str">
        <f t="shared" si="38"/>
        <v>은평구32</v>
      </c>
      <c r="F600" s="62" t="str">
        <f>IFERROR(IF(VLOOKUP($E600,#REF!,2,FALSE)="","",VLOOKUP($E600,#REF!,2,FALSE)),"")</f>
        <v/>
      </c>
      <c r="G600" s="62" t="s">
        <v>3629</v>
      </c>
      <c r="H600" s="62" t="s">
        <v>3634</v>
      </c>
      <c r="I600" s="62">
        <v>10</v>
      </c>
      <c r="J600" s="62">
        <v>45</v>
      </c>
      <c r="K600" s="62" t="s">
        <v>4836</v>
      </c>
      <c r="L600" s="62" t="s">
        <v>4825</v>
      </c>
      <c r="M600" s="62"/>
      <c r="N600" s="62"/>
      <c r="O600" s="62" t="s">
        <v>3636</v>
      </c>
      <c r="P600" s="62"/>
      <c r="Q600" s="62"/>
      <c r="R600" s="62"/>
      <c r="S600" s="101" t="s">
        <v>3703</v>
      </c>
      <c r="T600" s="127" t="s">
        <v>4546</v>
      </c>
    </row>
    <row r="601" spans="1:20" s="68" customFormat="1" ht="27" customHeight="1">
      <c r="A601" s="61">
        <v>577</v>
      </c>
      <c r="B601" s="61" t="str">
        <f t="shared" si="37"/>
        <v>강북</v>
      </c>
      <c r="C601" s="61" t="s">
        <v>20</v>
      </c>
      <c r="D601" s="62">
        <v>33</v>
      </c>
      <c r="E601" s="62" t="str">
        <f>CONCATENATE(C601,D601)</f>
        <v>은평구33</v>
      </c>
      <c r="F601" s="62" t="str">
        <f>IFERROR(IF(VLOOKUP($E601,#REF!,2,FALSE)="","",VLOOKUP($E601,#REF!,2,FALSE)),"")</f>
        <v/>
      </c>
      <c r="G601" s="62" t="s">
        <v>3635</v>
      </c>
      <c r="H601" s="62" t="s">
        <v>3407</v>
      </c>
      <c r="I601" s="62">
        <v>10</v>
      </c>
      <c r="J601" s="62">
        <v>45</v>
      </c>
      <c r="K601" s="62" t="s">
        <v>4836</v>
      </c>
      <c r="L601" s="62" t="s">
        <v>4825</v>
      </c>
      <c r="M601" s="62"/>
      <c r="N601" s="62"/>
      <c r="O601" s="62" t="s">
        <v>3636</v>
      </c>
      <c r="P601" s="62"/>
      <c r="Q601" s="62"/>
      <c r="R601" s="62"/>
      <c r="S601" s="101" t="s">
        <v>3703</v>
      </c>
      <c r="T601" s="127" t="s">
        <v>4546</v>
      </c>
    </row>
    <row r="602" spans="1:20" s="68" customFormat="1" ht="27" customHeight="1">
      <c r="A602" s="61"/>
      <c r="B602" s="61" t="str">
        <f t="shared" si="37"/>
        <v>강북</v>
      </c>
      <c r="C602" s="61" t="s">
        <v>20</v>
      </c>
      <c r="D602" s="62">
        <v>34</v>
      </c>
      <c r="E602" s="62" t="str">
        <f>CONCATENATE(C602,D602)</f>
        <v>은평구34</v>
      </c>
      <c r="F602" s="62" t="str">
        <f>IFERROR(IF(VLOOKUP($E602,#REF!,2,FALSE)="","",VLOOKUP($E602,#REF!,2,FALSE)),"")</f>
        <v/>
      </c>
      <c r="G602" s="62" t="s">
        <v>4694</v>
      </c>
      <c r="H602" s="117" t="s">
        <v>3097</v>
      </c>
      <c r="I602" s="62">
        <v>10</v>
      </c>
      <c r="J602" s="62">
        <v>45</v>
      </c>
      <c r="K602" s="62" t="s">
        <v>4836</v>
      </c>
      <c r="L602" s="62"/>
      <c r="M602" s="62"/>
      <c r="N602" s="62"/>
      <c r="O602" s="90" t="s">
        <v>3636</v>
      </c>
      <c r="P602" s="62"/>
      <c r="Q602" s="62"/>
      <c r="R602" s="62"/>
      <c r="S602" s="157" t="s">
        <v>4855</v>
      </c>
      <c r="T602" s="127" t="s">
        <v>4854</v>
      </c>
    </row>
    <row r="603" spans="1:20" s="68" customFormat="1" ht="27" customHeight="1">
      <c r="A603" s="61">
        <v>578</v>
      </c>
      <c r="B603" s="61" t="str">
        <f t="shared" si="37"/>
        <v>강북</v>
      </c>
      <c r="C603" s="80" t="s">
        <v>13</v>
      </c>
      <c r="D603" s="81">
        <v>1</v>
      </c>
      <c r="E603" s="81" t="str">
        <f t="shared" si="36"/>
        <v>종로구1</v>
      </c>
      <c r="F603" s="62" t="str">
        <f>IFERROR(IF(VLOOKUP($E603,#REF!,2,FALSE)="","",VLOOKUP($E603,#REF!,2,FALSE)),"")</f>
        <v/>
      </c>
      <c r="G603" s="81" t="s">
        <v>5070</v>
      </c>
      <c r="H603" s="81" t="s">
        <v>4693</v>
      </c>
      <c r="I603" s="81">
        <v>10</v>
      </c>
      <c r="J603" s="81">
        <v>90</v>
      </c>
      <c r="K603" s="81" t="s">
        <v>4814</v>
      </c>
      <c r="L603" s="81" t="s">
        <v>4794</v>
      </c>
      <c r="M603" s="62" t="str">
        <f>IFERROR(IF(VLOOKUP($E603,#REF!,17,FALSE)="","","완료"),"")</f>
        <v/>
      </c>
      <c r="N603" s="81"/>
      <c r="O603" s="81" t="s">
        <v>3914</v>
      </c>
      <c r="P603" s="81" t="s">
        <v>3739</v>
      </c>
      <c r="Q603" s="81"/>
      <c r="R603" s="81"/>
      <c r="S603" s="53" t="s">
        <v>4842</v>
      </c>
      <c r="T603" s="127"/>
    </row>
    <row r="604" spans="1:20" s="68" customFormat="1" ht="27" customHeight="1">
      <c r="A604" s="61">
        <v>579</v>
      </c>
      <c r="B604" s="61" t="str">
        <f t="shared" si="37"/>
        <v>강북</v>
      </c>
      <c r="C604" s="61" t="s">
        <v>13</v>
      </c>
      <c r="D604" s="62">
        <v>2</v>
      </c>
      <c r="E604" s="62" t="str">
        <f t="shared" si="36"/>
        <v>종로구2</v>
      </c>
      <c r="F604" s="62" t="str">
        <f>IFERROR(IF(VLOOKUP($E604,#REF!,2,FALSE)="","",VLOOKUP($E604,#REF!,2,FALSE)),"")</f>
        <v/>
      </c>
      <c r="G604" s="62" t="s">
        <v>3371</v>
      </c>
      <c r="H604" s="62" t="s">
        <v>3932</v>
      </c>
      <c r="I604" s="62">
        <v>5</v>
      </c>
      <c r="J604" s="62">
        <v>45</v>
      </c>
      <c r="K604" s="62" t="s">
        <v>4814</v>
      </c>
      <c r="L604" s="62" t="s">
        <v>4794</v>
      </c>
      <c r="M604" s="62" t="str">
        <f>IFERROR(IF(VLOOKUP($E604,#REF!,17,FALSE)="","","완료"),"")</f>
        <v/>
      </c>
      <c r="N604" s="62"/>
      <c r="O604" s="62"/>
      <c r="P604" s="62">
        <v>0</v>
      </c>
      <c r="Q604" s="62"/>
      <c r="R604" s="62"/>
      <c r="S604" s="53" t="s">
        <v>4842</v>
      </c>
      <c r="T604" s="127" t="s">
        <v>4551</v>
      </c>
    </row>
    <row r="605" spans="1:20" s="68" customFormat="1" ht="27" customHeight="1">
      <c r="A605" s="61">
        <v>580</v>
      </c>
      <c r="B605" s="61" t="str">
        <f t="shared" si="37"/>
        <v>강북</v>
      </c>
      <c r="C605" s="61" t="s">
        <v>13</v>
      </c>
      <c r="D605" s="62">
        <v>3</v>
      </c>
      <c r="E605" s="62" t="str">
        <f t="shared" si="36"/>
        <v>종로구3</v>
      </c>
      <c r="F605" s="62" t="str">
        <f>IFERROR(IF(VLOOKUP($E605,#REF!,2,FALSE)="","",VLOOKUP($E605,#REF!,2,FALSE)),"")</f>
        <v/>
      </c>
      <c r="G605" s="62" t="s">
        <v>5194</v>
      </c>
      <c r="H605" s="62" t="s">
        <v>3909</v>
      </c>
      <c r="I605" s="62">
        <v>5</v>
      </c>
      <c r="J605" s="62">
        <v>45</v>
      </c>
      <c r="K605" s="62" t="s">
        <v>4814</v>
      </c>
      <c r="L605" s="62" t="s">
        <v>4822</v>
      </c>
      <c r="M605" s="62" t="str">
        <f>IFERROR(IF(VLOOKUP($E605,#REF!,17,FALSE)="","","완료"),"")</f>
        <v/>
      </c>
      <c r="N605" s="62"/>
      <c r="O605" s="62"/>
      <c r="P605" s="62" t="s">
        <v>4374</v>
      </c>
      <c r="Q605" s="62" t="s">
        <v>4702</v>
      </c>
      <c r="R605" s="62"/>
      <c r="S605" s="53" t="s">
        <v>4842</v>
      </c>
      <c r="T605" s="127" t="s">
        <v>4555</v>
      </c>
    </row>
    <row r="606" spans="1:20" s="68" customFormat="1" ht="27" customHeight="1">
      <c r="A606" s="61">
        <v>581</v>
      </c>
      <c r="B606" s="61" t="str">
        <f t="shared" si="37"/>
        <v>강북</v>
      </c>
      <c r="C606" s="61" t="s">
        <v>13</v>
      </c>
      <c r="D606" s="62">
        <v>4</v>
      </c>
      <c r="E606" s="62" t="str">
        <f t="shared" si="36"/>
        <v>종로구4</v>
      </c>
      <c r="F606" s="62" t="str">
        <f>IFERROR(IF(VLOOKUP($E606,#REF!,2,FALSE)="","",VLOOKUP($E606,#REF!,2,FALSE)),"")</f>
        <v/>
      </c>
      <c r="G606" s="62" t="s">
        <v>2931</v>
      </c>
      <c r="H606" s="62" t="s">
        <v>2504</v>
      </c>
      <c r="I606" s="62">
        <v>6</v>
      </c>
      <c r="J606" s="62">
        <v>45</v>
      </c>
      <c r="K606" s="62" t="s">
        <v>4814</v>
      </c>
      <c r="L606" s="62" t="s">
        <v>4825</v>
      </c>
      <c r="M606" s="62" t="str">
        <f>IFERROR(IF(VLOOKUP($E606,#REF!,17,FALSE)="","","완료"),"")</f>
        <v/>
      </c>
      <c r="N606" s="62"/>
      <c r="O606" s="62"/>
      <c r="P606" s="62">
        <v>0</v>
      </c>
      <c r="Q606" s="62"/>
      <c r="R606" s="62"/>
      <c r="S606" s="53" t="s">
        <v>4842</v>
      </c>
      <c r="T606" s="127" t="s">
        <v>4555</v>
      </c>
    </row>
    <row r="607" spans="1:20" s="68" customFormat="1" ht="27" customHeight="1">
      <c r="A607" s="61">
        <v>582</v>
      </c>
      <c r="B607" s="61" t="str">
        <f t="shared" si="37"/>
        <v>강북</v>
      </c>
      <c r="C607" s="61" t="s">
        <v>13</v>
      </c>
      <c r="D607" s="62">
        <v>5</v>
      </c>
      <c r="E607" s="62" t="str">
        <f t="shared" si="36"/>
        <v>종로구5</v>
      </c>
      <c r="F607" s="62" t="str">
        <f>IFERROR(IF(VLOOKUP($E607,#REF!,2,FALSE)="","",VLOOKUP($E607,#REF!,2,FALSE)),"")</f>
        <v/>
      </c>
      <c r="G607" s="62" t="s">
        <v>3347</v>
      </c>
      <c r="H607" s="62" t="s">
        <v>2504</v>
      </c>
      <c r="I607" s="62">
        <v>5</v>
      </c>
      <c r="J607" s="62">
        <v>45</v>
      </c>
      <c r="K607" s="62" t="s">
        <v>4814</v>
      </c>
      <c r="L607" s="62" t="s">
        <v>4825</v>
      </c>
      <c r="M607" s="62" t="str">
        <f>IFERROR(IF(VLOOKUP($E607,#REF!,17,FALSE)="","","완료"),"")</f>
        <v/>
      </c>
      <c r="N607" s="62"/>
      <c r="O607" s="62"/>
      <c r="P607" s="62">
        <v>0</v>
      </c>
      <c r="Q607" s="62"/>
      <c r="R607" s="62"/>
      <c r="S607" s="53" t="s">
        <v>4842</v>
      </c>
      <c r="T607" s="127" t="s">
        <v>4555</v>
      </c>
    </row>
    <row r="608" spans="1:20" s="68" customFormat="1" ht="27" customHeight="1">
      <c r="A608" s="61">
        <v>583</v>
      </c>
      <c r="B608" s="61" t="str">
        <f t="shared" si="37"/>
        <v>강북</v>
      </c>
      <c r="C608" s="61" t="s">
        <v>13</v>
      </c>
      <c r="D608" s="62">
        <v>6</v>
      </c>
      <c r="E608" s="62" t="str">
        <f t="shared" si="36"/>
        <v>종로구6</v>
      </c>
      <c r="F608" s="62" t="str">
        <f>IFERROR(IF(VLOOKUP($E608,#REF!,2,FALSE)="","",VLOOKUP($E608,#REF!,2,FALSE)),"")</f>
        <v/>
      </c>
      <c r="G608" s="62" t="s">
        <v>4695</v>
      </c>
      <c r="H608" s="62" t="s">
        <v>5199</v>
      </c>
      <c r="I608" s="62">
        <v>8</v>
      </c>
      <c r="J608" s="62">
        <v>45</v>
      </c>
      <c r="K608" s="62" t="s">
        <v>4814</v>
      </c>
      <c r="L608" s="85" t="s">
        <v>4822</v>
      </c>
      <c r="M608" s="62" t="str">
        <f>IFERROR(IF(VLOOKUP($E608,#REF!,17,FALSE)="","","완료"),"")</f>
        <v/>
      </c>
      <c r="N608" s="62"/>
      <c r="O608" s="62"/>
      <c r="P608" s="62">
        <v>0</v>
      </c>
      <c r="Q608" s="62"/>
      <c r="R608" s="62"/>
      <c r="S608" s="53" t="s">
        <v>4842</v>
      </c>
      <c r="T608" s="127" t="s">
        <v>4555</v>
      </c>
    </row>
    <row r="609" spans="1:20" s="68" customFormat="1" ht="27" customHeight="1">
      <c r="A609" s="61">
        <v>584</v>
      </c>
      <c r="B609" s="61" t="str">
        <f t="shared" si="37"/>
        <v>강북</v>
      </c>
      <c r="C609" s="61" t="s">
        <v>13</v>
      </c>
      <c r="D609" s="62">
        <v>7</v>
      </c>
      <c r="E609" s="62" t="str">
        <f t="shared" si="36"/>
        <v>종로구7</v>
      </c>
      <c r="F609" s="62" t="str">
        <f>IFERROR(IF(VLOOKUP($E609,#REF!,2,FALSE)="","",VLOOKUP($E609,#REF!,2,FALSE)),"")</f>
        <v/>
      </c>
      <c r="G609" s="62" t="s">
        <v>3912</v>
      </c>
      <c r="H609" s="62" t="s">
        <v>5200</v>
      </c>
      <c r="I609" s="62">
        <v>5</v>
      </c>
      <c r="J609" s="62">
        <v>45</v>
      </c>
      <c r="K609" s="62" t="s">
        <v>4814</v>
      </c>
      <c r="L609" s="62" t="s">
        <v>4825</v>
      </c>
      <c r="M609" s="62" t="str">
        <f>IFERROR(IF(VLOOKUP($E609,#REF!,17,FALSE)="","","완료"),"")</f>
        <v/>
      </c>
      <c r="N609" s="62"/>
      <c r="O609" s="62"/>
      <c r="P609" s="62">
        <v>0</v>
      </c>
      <c r="Q609" s="62"/>
      <c r="R609" s="62"/>
      <c r="S609" s="53" t="s">
        <v>4842</v>
      </c>
      <c r="T609" s="127" t="s">
        <v>4555</v>
      </c>
    </row>
    <row r="610" spans="1:20" s="68" customFormat="1" ht="27" customHeight="1">
      <c r="A610" s="61">
        <v>585</v>
      </c>
      <c r="B610" s="61" t="str">
        <f t="shared" si="37"/>
        <v>강북</v>
      </c>
      <c r="C610" s="61" t="s">
        <v>13</v>
      </c>
      <c r="D610" s="62">
        <v>8</v>
      </c>
      <c r="E610" s="62" t="str">
        <f t="shared" si="36"/>
        <v>종로구8</v>
      </c>
      <c r="F610" s="62" t="str">
        <f>IFERROR(IF(VLOOKUP($E610,#REF!,2,FALSE)="","",VLOOKUP($E610,#REF!,2,FALSE)),"")</f>
        <v/>
      </c>
      <c r="G610" s="62" t="s">
        <v>2930</v>
      </c>
      <c r="H610" s="62" t="s">
        <v>2785</v>
      </c>
      <c r="I610" s="62">
        <v>5</v>
      </c>
      <c r="J610" s="62">
        <v>45</v>
      </c>
      <c r="K610" s="62" t="s">
        <v>4814</v>
      </c>
      <c r="L610" s="62" t="s">
        <v>4825</v>
      </c>
      <c r="M610" s="62" t="str">
        <f>IFERROR(IF(VLOOKUP($E610,#REF!,17,FALSE)="","","완료"),"")</f>
        <v/>
      </c>
      <c r="N610" s="62"/>
      <c r="O610" s="62"/>
      <c r="P610" s="62">
        <v>0</v>
      </c>
      <c r="Q610" s="62"/>
      <c r="R610" s="62"/>
      <c r="S610" s="53" t="s">
        <v>4842</v>
      </c>
      <c r="T610" s="127" t="s">
        <v>4555</v>
      </c>
    </row>
    <row r="611" spans="1:20" s="68" customFormat="1" ht="27" customHeight="1">
      <c r="A611" s="61">
        <v>586</v>
      </c>
      <c r="B611" s="61" t="str">
        <f t="shared" si="37"/>
        <v>강북</v>
      </c>
      <c r="C611" s="61" t="s">
        <v>13</v>
      </c>
      <c r="D611" s="62">
        <v>9</v>
      </c>
      <c r="E611" s="62" t="str">
        <f t="shared" si="36"/>
        <v>종로구9</v>
      </c>
      <c r="F611" s="62" t="str">
        <f>IFERROR(IF(VLOOKUP($E611,#REF!,2,FALSE)="","",VLOOKUP($E611,#REF!,2,FALSE)),"")</f>
        <v/>
      </c>
      <c r="G611" s="62" t="s">
        <v>2507</v>
      </c>
      <c r="H611" s="62" t="s">
        <v>2505</v>
      </c>
      <c r="I611" s="62">
        <v>8</v>
      </c>
      <c r="J611" s="62">
        <v>45</v>
      </c>
      <c r="K611" s="62" t="s">
        <v>4814</v>
      </c>
      <c r="L611" s="62" t="s">
        <v>4825</v>
      </c>
      <c r="M611" s="62" t="str">
        <f>IFERROR(IF(VLOOKUP($E611,#REF!,17,FALSE)="","","완료"),"")</f>
        <v/>
      </c>
      <c r="N611" s="62"/>
      <c r="O611" s="62"/>
      <c r="P611" s="62">
        <v>0</v>
      </c>
      <c r="Q611" s="62" t="s">
        <v>4766</v>
      </c>
      <c r="R611" s="62"/>
      <c r="S611" s="53" t="s">
        <v>4842</v>
      </c>
      <c r="T611" s="127" t="s">
        <v>4552</v>
      </c>
    </row>
    <row r="612" spans="1:20" s="68" customFormat="1" ht="27" customHeight="1">
      <c r="A612" s="61">
        <v>587</v>
      </c>
      <c r="B612" s="61" t="str">
        <f t="shared" si="37"/>
        <v>강북</v>
      </c>
      <c r="C612" s="62" t="s">
        <v>13</v>
      </c>
      <c r="D612" s="62">
        <v>10</v>
      </c>
      <c r="E612" s="62" t="str">
        <f t="shared" si="36"/>
        <v>종로구10</v>
      </c>
      <c r="F612" s="62" t="str">
        <f>IFERROR(IF(VLOOKUP($E612,#REF!,2,FALSE)="","",VLOOKUP($E612,#REF!,2,FALSE)),"")</f>
        <v/>
      </c>
      <c r="G612" s="62" t="s">
        <v>2780</v>
      </c>
      <c r="H612" s="62" t="s">
        <v>2778</v>
      </c>
      <c r="I612" s="62">
        <v>8</v>
      </c>
      <c r="J612" s="62">
        <v>45</v>
      </c>
      <c r="K612" s="62" t="s">
        <v>4814</v>
      </c>
      <c r="L612" s="62" t="s">
        <v>4825</v>
      </c>
      <c r="M612" s="62" t="str">
        <f>IFERROR(IF(VLOOKUP($E612,#REF!,17,FALSE)="","","완료"),"")</f>
        <v/>
      </c>
      <c r="N612" s="62"/>
      <c r="O612" s="62"/>
      <c r="P612" s="62"/>
      <c r="Q612" s="62"/>
      <c r="R612" s="62"/>
      <c r="S612" s="88" t="s">
        <v>3696</v>
      </c>
      <c r="T612" s="127" t="s">
        <v>4552</v>
      </c>
    </row>
    <row r="613" spans="1:20" s="68" customFormat="1" ht="27" customHeight="1">
      <c r="A613" s="61">
        <v>588</v>
      </c>
      <c r="B613" s="61" t="str">
        <f t="shared" si="37"/>
        <v>강북</v>
      </c>
      <c r="C613" s="62" t="s">
        <v>13</v>
      </c>
      <c r="D613" s="62">
        <v>11</v>
      </c>
      <c r="E613" s="62" t="str">
        <f>CONCATENATE(C613,D613)</f>
        <v>종로구11</v>
      </c>
      <c r="F613" s="62" t="str">
        <f>IFERROR(IF(VLOOKUP($E613,#REF!,2,FALSE)="","",VLOOKUP($E613,#REF!,2,FALSE)),"")</f>
        <v/>
      </c>
      <c r="G613" s="62" t="s">
        <v>3354</v>
      </c>
      <c r="H613" s="62" t="s">
        <v>2933</v>
      </c>
      <c r="I613" s="62">
        <v>10</v>
      </c>
      <c r="J613" s="62">
        <v>45</v>
      </c>
      <c r="K613" s="62" t="s">
        <v>4828</v>
      </c>
      <c r="L613" s="62" t="s">
        <v>4825</v>
      </c>
      <c r="M613" s="62" t="str">
        <f>IFERROR(IF(VLOOKUP($E613,#REF!,17,FALSE)="","","완료"),"")</f>
        <v/>
      </c>
      <c r="N613" s="62"/>
      <c r="O613" s="62"/>
      <c r="P613" s="62"/>
      <c r="Q613" s="62"/>
      <c r="R613" s="62"/>
      <c r="S613" s="88" t="s">
        <v>3696</v>
      </c>
      <c r="T613" s="127" t="s">
        <v>4552</v>
      </c>
    </row>
    <row r="614" spans="1:20" s="68" customFormat="1" ht="27" customHeight="1">
      <c r="A614" s="61">
        <v>589</v>
      </c>
      <c r="B614" s="61" t="str">
        <f t="shared" si="37"/>
        <v>강북</v>
      </c>
      <c r="C614" s="62" t="s">
        <v>13</v>
      </c>
      <c r="D614" s="62">
        <v>12</v>
      </c>
      <c r="E614" s="62" t="str">
        <f>CONCATENATE(C614,D614)</f>
        <v>종로구12</v>
      </c>
      <c r="F614" s="62" t="str">
        <f>IFERROR(IF(VLOOKUP($E614,#REF!,2,FALSE)="","",VLOOKUP($E614,#REF!,2,FALSE)),"")</f>
        <v/>
      </c>
      <c r="G614" s="62" t="s">
        <v>4696</v>
      </c>
      <c r="H614" s="62" t="s">
        <v>3553</v>
      </c>
      <c r="I614" s="62">
        <v>8</v>
      </c>
      <c r="J614" s="62">
        <v>45</v>
      </c>
      <c r="K614" s="62" t="s">
        <v>4814</v>
      </c>
      <c r="L614" s="62" t="s">
        <v>4825</v>
      </c>
      <c r="M614" s="62" t="str">
        <f>IFERROR(IF(VLOOKUP($E614,#REF!,17,FALSE)="","","완료"),"")</f>
        <v/>
      </c>
      <c r="N614" s="62"/>
      <c r="O614" s="62"/>
      <c r="P614" s="62"/>
      <c r="Q614" s="62"/>
      <c r="R614" s="62"/>
      <c r="S614" s="133" t="s">
        <v>4763</v>
      </c>
      <c r="T614" s="127" t="s">
        <v>4552</v>
      </c>
    </row>
    <row r="615" spans="1:20" s="68" customFormat="1" ht="27" customHeight="1">
      <c r="A615" s="61">
        <v>590</v>
      </c>
      <c r="B615" s="61" t="str">
        <f t="shared" si="37"/>
        <v>강북</v>
      </c>
      <c r="C615" s="62" t="s">
        <v>13</v>
      </c>
      <c r="D615" s="62">
        <v>13</v>
      </c>
      <c r="E615" s="62" t="str">
        <f>CONCATENATE(C615,D615)</f>
        <v>종로구13</v>
      </c>
      <c r="F615" s="62" t="str">
        <f>IFERROR(IF(VLOOKUP($E615,#REF!,2,FALSE)="","",VLOOKUP($E615,#REF!,2,FALSE)),"")</f>
        <v/>
      </c>
      <c r="G615" s="62" t="s">
        <v>4749</v>
      </c>
      <c r="H615" s="62" t="s">
        <v>3555</v>
      </c>
      <c r="I615" s="62">
        <v>6</v>
      </c>
      <c r="J615" s="62">
        <v>45</v>
      </c>
      <c r="K615" s="62" t="s">
        <v>4814</v>
      </c>
      <c r="L615" s="90" t="s">
        <v>4825</v>
      </c>
      <c r="M615" s="62" t="str">
        <f>IFERROR(IF(VLOOKUP($E615,#REF!,17,FALSE)="","","완료"),"")</f>
        <v/>
      </c>
      <c r="N615" s="62"/>
      <c r="O615" s="62"/>
      <c r="P615" s="62"/>
      <c r="Q615" s="62"/>
      <c r="R615" s="62"/>
      <c r="S615" s="133" t="s">
        <v>3699</v>
      </c>
      <c r="T615" s="127" t="s">
        <v>4552</v>
      </c>
    </row>
    <row r="616" spans="1:20" s="68" customFormat="1" ht="27" customHeight="1">
      <c r="A616" s="61"/>
      <c r="B616" s="61" t="str">
        <f t="shared" si="37"/>
        <v>강북</v>
      </c>
      <c r="C616" s="62" t="s">
        <v>13</v>
      </c>
      <c r="D616" s="62">
        <v>14</v>
      </c>
      <c r="E616" s="62" t="str">
        <f>CONCATENATE(C616,D616)</f>
        <v>종로구14</v>
      </c>
      <c r="F616" s="62" t="str">
        <f>IFERROR(IF(VLOOKUP($E616,#REF!,2,FALSE)="","",VLOOKUP($E616,#REF!,2,FALSE)),"")</f>
        <v/>
      </c>
      <c r="G616" s="62" t="s">
        <v>4659</v>
      </c>
      <c r="H616" s="62" t="s">
        <v>4660</v>
      </c>
      <c r="I616" s="62">
        <v>5</v>
      </c>
      <c r="J616" s="62">
        <v>45</v>
      </c>
      <c r="K616" s="62" t="s">
        <v>4814</v>
      </c>
      <c r="L616" s="90" t="s">
        <v>4825</v>
      </c>
      <c r="M616" s="62" t="str">
        <f>IFERROR(IF(VLOOKUP($E616,#REF!,17,FALSE)="","","완료"),"")</f>
        <v/>
      </c>
      <c r="N616" s="62"/>
      <c r="O616" s="62"/>
      <c r="P616" s="62"/>
      <c r="Q616" s="62"/>
      <c r="R616" s="62"/>
      <c r="S616" s="133" t="s">
        <v>3700</v>
      </c>
      <c r="T616" s="127" t="s">
        <v>4552</v>
      </c>
    </row>
    <row r="617" spans="1:20" s="68" customFormat="1" ht="27" customHeight="1">
      <c r="A617" s="61"/>
      <c r="B617" s="61" t="str">
        <f t="shared" si="37"/>
        <v>강북</v>
      </c>
      <c r="C617" s="62" t="s">
        <v>13</v>
      </c>
      <c r="D617" s="62">
        <v>15</v>
      </c>
      <c r="E617" s="62" t="str">
        <f>CONCATENATE(C617,D617)</f>
        <v>종로구15</v>
      </c>
      <c r="F617" s="62" t="str">
        <f>IFERROR(IF(VLOOKUP($E617,#REF!,2,FALSE)="","",VLOOKUP($E617,#REF!,2,FALSE)),"")</f>
        <v/>
      </c>
      <c r="G617" s="62" t="s">
        <v>2509</v>
      </c>
      <c r="H617" s="62" t="s">
        <v>2935</v>
      </c>
      <c r="I617" s="62">
        <v>7</v>
      </c>
      <c r="J617" s="62">
        <v>45</v>
      </c>
      <c r="K617" s="62" t="s">
        <v>4814</v>
      </c>
      <c r="L617" s="90" t="s">
        <v>4825</v>
      </c>
      <c r="M617" s="62" t="str">
        <f>IFERROR(IF(VLOOKUP($E617,#REF!,17,FALSE)="","","완료"),"")</f>
        <v/>
      </c>
      <c r="N617" s="62"/>
      <c r="O617" s="62"/>
      <c r="P617" s="62"/>
      <c r="Q617" s="62"/>
      <c r="R617" s="62"/>
      <c r="S617" s="78" t="s">
        <v>4855</v>
      </c>
      <c r="T617" s="127" t="s">
        <v>4552</v>
      </c>
    </row>
    <row r="618" spans="1:20" s="68" customFormat="1" ht="27" customHeight="1">
      <c r="A618" s="61">
        <v>591</v>
      </c>
      <c r="B618" s="61" t="str">
        <f t="shared" si="37"/>
        <v>강북</v>
      </c>
      <c r="C618" s="61" t="s">
        <v>14</v>
      </c>
      <c r="D618" s="62">
        <v>1</v>
      </c>
      <c r="E618" s="62" t="str">
        <f t="shared" si="36"/>
        <v>중구1</v>
      </c>
      <c r="F618" s="62" t="str">
        <f>IFERROR(IF(VLOOKUP($E618,#REF!,2,FALSE)="","",VLOOKUP($E618,#REF!,2,FALSE)),"")</f>
        <v/>
      </c>
      <c r="G618" s="61" t="s">
        <v>2936</v>
      </c>
      <c r="H618" s="61" t="s">
        <v>2783</v>
      </c>
      <c r="I618" s="61">
        <v>10</v>
      </c>
      <c r="J618" s="61">
        <v>45</v>
      </c>
      <c r="K618" s="61" t="s">
        <v>4808</v>
      </c>
      <c r="L618" s="61" t="s">
        <v>4825</v>
      </c>
      <c r="M618" s="62" t="str">
        <f>IFERROR(IF(VLOOKUP($E618,#REF!,17,FALSE)="","","완료"),"")</f>
        <v/>
      </c>
      <c r="N618" s="61"/>
      <c r="O618" s="61"/>
      <c r="P618" s="61">
        <v>0</v>
      </c>
      <c r="Q618" s="61"/>
      <c r="R618" s="61"/>
      <c r="S618" s="53" t="s">
        <v>4842</v>
      </c>
      <c r="T618" s="127" t="s">
        <v>4560</v>
      </c>
    </row>
    <row r="619" spans="1:20" s="68" customFormat="1" ht="27" customHeight="1">
      <c r="A619" s="61">
        <v>592</v>
      </c>
      <c r="B619" s="61" t="str">
        <f t="shared" si="37"/>
        <v>강북</v>
      </c>
      <c r="C619" s="61" t="s">
        <v>14</v>
      </c>
      <c r="D619" s="62">
        <v>2</v>
      </c>
      <c r="E619" s="62" t="str">
        <f t="shared" si="36"/>
        <v>중구2</v>
      </c>
      <c r="F619" s="62" t="str">
        <f>IFERROR(IF(VLOOKUP($E619,#REF!,2,FALSE)="","",VLOOKUP($E619,#REF!,2,FALSE)),"")</f>
        <v/>
      </c>
      <c r="G619" s="61" t="s">
        <v>2510</v>
      </c>
      <c r="H619" s="61" t="s">
        <v>2938</v>
      </c>
      <c r="I619" s="61">
        <v>10</v>
      </c>
      <c r="J619" s="61">
        <v>45</v>
      </c>
      <c r="K619" s="61" t="s">
        <v>4808</v>
      </c>
      <c r="L619" s="61" t="s">
        <v>4825</v>
      </c>
      <c r="M619" s="62" t="str">
        <f>IFERROR(IF(VLOOKUP($E619,#REF!,17,FALSE)="","","완료"),"")</f>
        <v/>
      </c>
      <c r="N619" s="61"/>
      <c r="O619" s="61"/>
      <c r="P619" s="61">
        <v>0</v>
      </c>
      <c r="Q619" s="61"/>
      <c r="R619" s="61"/>
      <c r="S619" s="53" t="s">
        <v>4842</v>
      </c>
      <c r="T619" s="127" t="s">
        <v>4560</v>
      </c>
    </row>
    <row r="620" spans="1:20" s="68" customFormat="1" ht="27" customHeight="1">
      <c r="A620" s="61">
        <v>593</v>
      </c>
      <c r="B620" s="61" t="str">
        <f t="shared" si="37"/>
        <v>강북</v>
      </c>
      <c r="C620" s="61" t="s">
        <v>14</v>
      </c>
      <c r="D620" s="62">
        <v>3</v>
      </c>
      <c r="E620" s="62" t="str">
        <f t="shared" si="36"/>
        <v>중구3</v>
      </c>
      <c r="F620" s="62" t="str">
        <f>IFERROR(IF(VLOOKUP($E620,#REF!,2,FALSE)="","",VLOOKUP($E620,#REF!,2,FALSE)),"")</f>
        <v/>
      </c>
      <c r="G620" s="62" t="s">
        <v>5068</v>
      </c>
      <c r="H620" s="62" t="s">
        <v>5071</v>
      </c>
      <c r="I620" s="62">
        <v>8</v>
      </c>
      <c r="J620" s="62">
        <v>45</v>
      </c>
      <c r="K620" s="62" t="s">
        <v>4808</v>
      </c>
      <c r="L620" s="62" t="s">
        <v>4825</v>
      </c>
      <c r="M620" s="62" t="str">
        <f>IFERROR(IF(VLOOKUP($E620,#REF!,17,FALSE)="","","완료"),"")</f>
        <v/>
      </c>
      <c r="N620" s="62"/>
      <c r="O620" s="62"/>
      <c r="P620" s="62">
        <v>0</v>
      </c>
      <c r="Q620" s="62"/>
      <c r="R620" s="62"/>
      <c r="S620" s="53" t="s">
        <v>4842</v>
      </c>
      <c r="T620" s="127" t="s">
        <v>4560</v>
      </c>
    </row>
    <row r="621" spans="1:20" s="68" customFormat="1" ht="27" customHeight="1">
      <c r="A621" s="61">
        <v>594</v>
      </c>
      <c r="B621" s="61" t="str">
        <f t="shared" si="37"/>
        <v>강북</v>
      </c>
      <c r="C621" s="61" t="s">
        <v>14</v>
      </c>
      <c r="D621" s="62">
        <v>4</v>
      </c>
      <c r="E621" s="62" t="str">
        <f t="shared" si="36"/>
        <v>중구4</v>
      </c>
      <c r="F621" s="62" t="str">
        <f>IFERROR(IF(VLOOKUP($E621,#REF!,2,FALSE)="","",VLOOKUP($E621,#REF!,2,FALSE)),"")</f>
        <v/>
      </c>
      <c r="G621" s="62" t="s">
        <v>5069</v>
      </c>
      <c r="H621" s="62" t="s">
        <v>5066</v>
      </c>
      <c r="I621" s="62">
        <v>10</v>
      </c>
      <c r="J621" s="62">
        <v>45</v>
      </c>
      <c r="K621" s="62" t="s">
        <v>4808</v>
      </c>
      <c r="L621" s="62" t="s">
        <v>4825</v>
      </c>
      <c r="M621" s="62" t="str">
        <f>IFERROR(IF(VLOOKUP($E621,#REF!,17,FALSE)="","","완료"),"")</f>
        <v/>
      </c>
      <c r="N621" s="62"/>
      <c r="O621" s="62"/>
      <c r="P621" s="62">
        <v>0</v>
      </c>
      <c r="Q621" s="62"/>
      <c r="R621" s="62"/>
      <c r="S621" s="53" t="s">
        <v>4842</v>
      </c>
      <c r="T621" s="127" t="s">
        <v>4560</v>
      </c>
    </row>
    <row r="622" spans="1:20" s="68" customFormat="1" ht="27" customHeight="1">
      <c r="A622" s="61">
        <v>595</v>
      </c>
      <c r="B622" s="61" t="str">
        <f t="shared" si="37"/>
        <v>강북</v>
      </c>
      <c r="C622" s="61" t="s">
        <v>14</v>
      </c>
      <c r="D622" s="62">
        <v>5</v>
      </c>
      <c r="E622" s="62" t="str">
        <f t="shared" si="36"/>
        <v>중구5</v>
      </c>
      <c r="F622" s="62" t="str">
        <f>IFERROR(IF(VLOOKUP($E622,#REF!,2,FALSE)="","",VLOOKUP($E622,#REF!,2,FALSE)),"")</f>
        <v/>
      </c>
      <c r="G622" s="62" t="s">
        <v>3860</v>
      </c>
      <c r="H622" s="62" t="s">
        <v>5064</v>
      </c>
      <c r="I622" s="62">
        <v>10</v>
      </c>
      <c r="J622" s="62">
        <v>45</v>
      </c>
      <c r="K622" s="62" t="s">
        <v>4808</v>
      </c>
      <c r="L622" s="62" t="s">
        <v>4825</v>
      </c>
      <c r="M622" s="62" t="str">
        <f>IFERROR(IF(VLOOKUP($E622,#REF!,17,FALSE)="","","완료"),"")</f>
        <v/>
      </c>
      <c r="N622" s="62"/>
      <c r="O622" s="62"/>
      <c r="P622" s="62">
        <v>0</v>
      </c>
      <c r="Q622" s="62"/>
      <c r="R622" s="62"/>
      <c r="S622" s="53" t="s">
        <v>4842</v>
      </c>
      <c r="T622" s="127" t="s">
        <v>4560</v>
      </c>
    </row>
    <row r="623" spans="1:20" s="68" customFormat="1" ht="27" customHeight="1">
      <c r="A623" s="61">
        <v>596</v>
      </c>
      <c r="B623" s="61" t="str">
        <f t="shared" si="37"/>
        <v>강북</v>
      </c>
      <c r="C623" s="61" t="s">
        <v>14</v>
      </c>
      <c r="D623" s="62">
        <v>6</v>
      </c>
      <c r="E623" s="62" t="str">
        <f t="shared" si="36"/>
        <v>중구6</v>
      </c>
      <c r="F623" s="62" t="str">
        <f>IFERROR(IF(VLOOKUP($E623,#REF!,2,FALSE)="","",VLOOKUP($E623,#REF!,2,FALSE)),"")</f>
        <v/>
      </c>
      <c r="G623" s="62" t="s">
        <v>3840</v>
      </c>
      <c r="H623" s="62" t="s">
        <v>5073</v>
      </c>
      <c r="I623" s="62">
        <v>18</v>
      </c>
      <c r="J623" s="62">
        <v>45</v>
      </c>
      <c r="K623" s="62" t="s">
        <v>4808</v>
      </c>
      <c r="L623" s="62" t="s">
        <v>4825</v>
      </c>
      <c r="M623" s="62" t="str">
        <f>IFERROR(IF(VLOOKUP($E623,#REF!,17,FALSE)="","","완료"),"")</f>
        <v/>
      </c>
      <c r="N623" s="62"/>
      <c r="O623" s="62"/>
      <c r="P623" s="62">
        <v>0</v>
      </c>
      <c r="Q623" s="62"/>
      <c r="R623" s="62"/>
      <c r="S623" s="53" t="s">
        <v>4842</v>
      </c>
      <c r="T623" s="127" t="s">
        <v>4560</v>
      </c>
    </row>
    <row r="624" spans="1:20" s="68" customFormat="1" ht="27" customHeight="1">
      <c r="A624" s="61">
        <v>597</v>
      </c>
      <c r="B624" s="61" t="str">
        <f t="shared" si="37"/>
        <v>강북</v>
      </c>
      <c r="C624" s="61" t="s">
        <v>14</v>
      </c>
      <c r="D624" s="62">
        <v>7</v>
      </c>
      <c r="E624" s="62" t="str">
        <f t="shared" si="36"/>
        <v>중구7</v>
      </c>
      <c r="F624" s="62" t="str">
        <f>IFERROR(IF(VLOOKUP($E624,#REF!,2,FALSE)="","",VLOOKUP($E624,#REF!,2,FALSE)),"")</f>
        <v/>
      </c>
      <c r="G624" s="62" t="s">
        <v>3857</v>
      </c>
      <c r="H624" s="62" t="s">
        <v>5074</v>
      </c>
      <c r="I624" s="62">
        <v>15</v>
      </c>
      <c r="J624" s="62">
        <v>90</v>
      </c>
      <c r="K624" s="62" t="s">
        <v>4808</v>
      </c>
      <c r="L624" s="62" t="s">
        <v>4825</v>
      </c>
      <c r="M624" s="62" t="str">
        <f>IFERROR(IF(VLOOKUP($E624,#REF!,17,FALSE)="","","완료"),"")</f>
        <v/>
      </c>
      <c r="N624" s="62"/>
      <c r="O624" s="62"/>
      <c r="P624" s="62">
        <v>0</v>
      </c>
      <c r="Q624" s="62"/>
      <c r="R624" s="62"/>
      <c r="S624" s="53" t="s">
        <v>4842</v>
      </c>
      <c r="T624" s="127" t="s">
        <v>4560</v>
      </c>
    </row>
    <row r="625" spans="1:20" s="68" customFormat="1" ht="27" customHeight="1">
      <c r="A625" s="61">
        <v>598</v>
      </c>
      <c r="B625" s="61" t="str">
        <f t="shared" si="37"/>
        <v>강북</v>
      </c>
      <c r="C625" s="61" t="s">
        <v>14</v>
      </c>
      <c r="D625" s="62">
        <v>8</v>
      </c>
      <c r="E625" s="62" t="str">
        <f t="shared" si="36"/>
        <v>중구8</v>
      </c>
      <c r="F625" s="62" t="str">
        <f>IFERROR(IF(VLOOKUP($E625,#REF!,2,FALSE)="","",VLOOKUP($E625,#REF!,2,FALSE)),"")</f>
        <v/>
      </c>
      <c r="G625" s="62" t="s">
        <v>3850</v>
      </c>
      <c r="H625" s="62" t="s">
        <v>5065</v>
      </c>
      <c r="I625" s="62">
        <v>10</v>
      </c>
      <c r="J625" s="62">
        <v>45</v>
      </c>
      <c r="K625" s="62" t="s">
        <v>4808</v>
      </c>
      <c r="L625" s="62" t="s">
        <v>4825</v>
      </c>
      <c r="M625" s="62" t="str">
        <f>IFERROR(IF(VLOOKUP($E625,#REF!,17,FALSE)="","","완료"),"")</f>
        <v/>
      </c>
      <c r="N625" s="62"/>
      <c r="O625" s="62"/>
      <c r="P625" s="62">
        <v>0</v>
      </c>
      <c r="Q625" s="62"/>
      <c r="R625" s="62"/>
      <c r="S625" s="53" t="s">
        <v>4842</v>
      </c>
      <c r="T625" s="127" t="s">
        <v>4560</v>
      </c>
    </row>
    <row r="626" spans="1:20" s="68" customFormat="1" ht="27" customHeight="1">
      <c r="A626" s="61">
        <v>599</v>
      </c>
      <c r="B626" s="61" t="str">
        <f t="shared" si="37"/>
        <v>강북</v>
      </c>
      <c r="C626" s="61" t="s">
        <v>14</v>
      </c>
      <c r="D626" s="62">
        <v>9</v>
      </c>
      <c r="E626" s="62" t="str">
        <f t="shared" si="36"/>
        <v>중구9</v>
      </c>
      <c r="F626" s="62" t="str">
        <f>IFERROR(IF(VLOOKUP($E626,#REF!,2,FALSE)="","",VLOOKUP($E626,#REF!,2,FALSE)),"")</f>
        <v/>
      </c>
      <c r="G626" s="62" t="s">
        <v>5067</v>
      </c>
      <c r="H626" s="62" t="s">
        <v>5080</v>
      </c>
      <c r="I626" s="62">
        <v>12</v>
      </c>
      <c r="J626" s="62">
        <v>45</v>
      </c>
      <c r="K626" s="62" t="s">
        <v>4808</v>
      </c>
      <c r="L626" s="62" t="s">
        <v>4361</v>
      </c>
      <c r="M626" s="62" t="str">
        <f>IFERROR(IF(VLOOKUP($E626,#REF!,17,FALSE)="","","완료"),"")</f>
        <v/>
      </c>
      <c r="N626" s="62"/>
      <c r="O626" s="62"/>
      <c r="P626" s="62" t="s">
        <v>1726</v>
      </c>
      <c r="Q626" s="62" t="s">
        <v>4848</v>
      </c>
      <c r="R626" s="62"/>
      <c r="S626" s="53" t="s">
        <v>4842</v>
      </c>
      <c r="T626" s="127" t="s">
        <v>4560</v>
      </c>
    </row>
    <row r="627" spans="1:20" s="68" customFormat="1" ht="27" customHeight="1">
      <c r="A627" s="61">
        <v>600</v>
      </c>
      <c r="B627" s="61" t="str">
        <f t="shared" si="37"/>
        <v>강북</v>
      </c>
      <c r="C627" s="61" t="s">
        <v>14</v>
      </c>
      <c r="D627" s="62">
        <v>10</v>
      </c>
      <c r="E627" s="62" t="str">
        <f t="shared" si="36"/>
        <v>중구10</v>
      </c>
      <c r="F627" s="62" t="str">
        <f>IFERROR(IF(VLOOKUP($E627,#REF!,2,FALSE)="","",VLOOKUP($E627,#REF!,2,FALSE)),"")</f>
        <v/>
      </c>
      <c r="G627" s="62" t="s">
        <v>2937</v>
      </c>
      <c r="H627" s="62" t="s">
        <v>2511</v>
      </c>
      <c r="I627" s="62">
        <v>10</v>
      </c>
      <c r="J627" s="62">
        <v>45</v>
      </c>
      <c r="K627" s="62" t="s">
        <v>4808</v>
      </c>
      <c r="L627" s="62" t="s">
        <v>4825</v>
      </c>
      <c r="M627" s="62" t="str">
        <f>IFERROR(IF(VLOOKUP($E627,#REF!,17,FALSE)="","","완료"),"")</f>
        <v/>
      </c>
      <c r="N627" s="62"/>
      <c r="O627" s="62"/>
      <c r="P627" s="62">
        <v>0</v>
      </c>
      <c r="Q627" s="62"/>
      <c r="R627" s="62"/>
      <c r="S627" s="53" t="s">
        <v>4842</v>
      </c>
      <c r="T627" s="127" t="s">
        <v>4560</v>
      </c>
    </row>
    <row r="628" spans="1:20" s="68" customFormat="1" ht="27" customHeight="1">
      <c r="A628" s="61">
        <v>601</v>
      </c>
      <c r="B628" s="61" t="str">
        <f t="shared" si="37"/>
        <v>강북</v>
      </c>
      <c r="C628" s="61" t="s">
        <v>14</v>
      </c>
      <c r="D628" s="62">
        <v>11</v>
      </c>
      <c r="E628" s="62" t="str">
        <f t="shared" si="36"/>
        <v>중구11</v>
      </c>
      <c r="F628" s="62" t="str">
        <f>IFERROR(IF(VLOOKUP($E628,#REF!,2,FALSE)="","",VLOOKUP($E628,#REF!,2,FALSE)),"")</f>
        <v/>
      </c>
      <c r="G628" s="62" t="s">
        <v>2941</v>
      </c>
      <c r="H628" s="62" t="s">
        <v>2939</v>
      </c>
      <c r="I628" s="62">
        <v>10</v>
      </c>
      <c r="J628" s="62">
        <v>45</v>
      </c>
      <c r="K628" s="62" t="s">
        <v>4808</v>
      </c>
      <c r="L628" s="62" t="s">
        <v>4825</v>
      </c>
      <c r="M628" s="62" t="str">
        <f>IFERROR(IF(VLOOKUP($E628,#REF!,17,FALSE)="","","완료"),"")</f>
        <v/>
      </c>
      <c r="N628" s="62"/>
      <c r="O628" s="62"/>
      <c r="P628" s="62">
        <v>0</v>
      </c>
      <c r="Q628" s="62"/>
      <c r="R628" s="62"/>
      <c r="S628" s="53" t="s">
        <v>4842</v>
      </c>
      <c r="T628" s="127" t="s">
        <v>4560</v>
      </c>
    </row>
    <row r="629" spans="1:20" s="68" customFormat="1" ht="27" customHeight="1">
      <c r="A629" s="61">
        <v>602</v>
      </c>
      <c r="B629" s="61" t="str">
        <f t="shared" si="37"/>
        <v>강북</v>
      </c>
      <c r="C629" s="61" t="s">
        <v>14</v>
      </c>
      <c r="D629" s="62">
        <v>12</v>
      </c>
      <c r="E629" s="62" t="str">
        <f t="shared" si="36"/>
        <v>중구12</v>
      </c>
      <c r="F629" s="62" t="str">
        <f>IFERROR(IF(VLOOKUP($E629,#REF!,2,FALSE)="","",VLOOKUP($E629,#REF!,2,FALSE)),"")</f>
        <v/>
      </c>
      <c r="G629" s="62" t="s">
        <v>2779</v>
      </c>
      <c r="H629" s="62" t="s">
        <v>2940</v>
      </c>
      <c r="I629" s="62">
        <v>10</v>
      </c>
      <c r="J629" s="62">
        <v>90</v>
      </c>
      <c r="K629" s="62" t="s">
        <v>4808</v>
      </c>
      <c r="L629" s="62" t="s">
        <v>4825</v>
      </c>
      <c r="M629" s="62" t="str">
        <f>IFERROR(IF(VLOOKUP($E629,#REF!,17,FALSE)="","","완료"),"")</f>
        <v/>
      </c>
      <c r="N629" s="62"/>
      <c r="O629" s="62"/>
      <c r="P629" s="62">
        <v>0</v>
      </c>
      <c r="Q629" s="62"/>
      <c r="R629" s="62"/>
      <c r="S629" s="53" t="s">
        <v>4842</v>
      </c>
      <c r="T629" s="127" t="s">
        <v>4560</v>
      </c>
    </row>
    <row r="630" spans="1:20" s="68" customFormat="1" ht="27" customHeight="1">
      <c r="A630" s="61">
        <v>603</v>
      </c>
      <c r="B630" s="61" t="str">
        <f t="shared" si="37"/>
        <v>강북</v>
      </c>
      <c r="C630" s="61" t="s">
        <v>14</v>
      </c>
      <c r="D630" s="62">
        <v>13</v>
      </c>
      <c r="E630" s="62" t="str">
        <f t="shared" si="36"/>
        <v>중구13</v>
      </c>
      <c r="F630" s="62" t="str">
        <f>IFERROR(IF(VLOOKUP($E630,#REF!,2,FALSE)="","",VLOOKUP($E630,#REF!,2,FALSE)),"")</f>
        <v/>
      </c>
      <c r="G630" s="62" t="s">
        <v>3837</v>
      </c>
      <c r="H630" s="62" t="s">
        <v>3192</v>
      </c>
      <c r="I630" s="62">
        <v>12</v>
      </c>
      <c r="J630" s="62">
        <v>45</v>
      </c>
      <c r="K630" s="62" t="s">
        <v>4808</v>
      </c>
      <c r="L630" s="62" t="s">
        <v>4825</v>
      </c>
      <c r="M630" s="62" t="str">
        <f>IFERROR(IF(VLOOKUP($E630,#REF!,17,FALSE)="","","완료"),"")</f>
        <v/>
      </c>
      <c r="N630" s="62"/>
      <c r="O630" s="62"/>
      <c r="P630" s="62">
        <v>0</v>
      </c>
      <c r="Q630" s="62"/>
      <c r="R630" s="62"/>
      <c r="S630" s="53" t="s">
        <v>4842</v>
      </c>
      <c r="T630" s="127" t="s">
        <v>4560</v>
      </c>
    </row>
    <row r="631" spans="1:20" s="68" customFormat="1" ht="27" customHeight="1">
      <c r="A631" s="61">
        <v>604</v>
      </c>
      <c r="B631" s="61" t="str">
        <f t="shared" si="37"/>
        <v>강북</v>
      </c>
      <c r="C631" s="61" t="s">
        <v>14</v>
      </c>
      <c r="D631" s="62">
        <v>14</v>
      </c>
      <c r="E631" s="62" t="str">
        <f t="shared" si="36"/>
        <v>중구14</v>
      </c>
      <c r="F631" s="62" t="str">
        <f>IFERROR(IF(VLOOKUP($E631,#REF!,2,FALSE)="","",VLOOKUP($E631,#REF!,2,FALSE)),"")</f>
        <v/>
      </c>
      <c r="G631" s="62" t="s">
        <v>3853</v>
      </c>
      <c r="H631" s="62" t="s">
        <v>3172</v>
      </c>
      <c r="I631" s="62">
        <v>10</v>
      </c>
      <c r="J631" s="62">
        <v>45</v>
      </c>
      <c r="K631" s="62" t="s">
        <v>4808</v>
      </c>
      <c r="L631" s="62" t="s">
        <v>4825</v>
      </c>
      <c r="M631" s="62" t="str">
        <f>IFERROR(IF(VLOOKUP($E631,#REF!,17,FALSE)="","","완료"),"")</f>
        <v/>
      </c>
      <c r="N631" s="62"/>
      <c r="O631" s="62"/>
      <c r="P631" s="62">
        <v>0</v>
      </c>
      <c r="Q631" s="62"/>
      <c r="R631" s="62"/>
      <c r="S631" s="53" t="s">
        <v>4842</v>
      </c>
      <c r="T631" s="127" t="s">
        <v>4560</v>
      </c>
    </row>
    <row r="632" spans="1:20" s="68" customFormat="1" ht="27" customHeight="1">
      <c r="A632" s="61">
        <v>605</v>
      </c>
      <c r="B632" s="61" t="str">
        <f t="shared" si="37"/>
        <v>강북</v>
      </c>
      <c r="C632" s="61" t="s">
        <v>14</v>
      </c>
      <c r="D632" s="62">
        <v>15</v>
      </c>
      <c r="E632" s="62" t="str">
        <f t="shared" si="36"/>
        <v>중구15</v>
      </c>
      <c r="F632" s="62" t="str">
        <f>IFERROR(IF(VLOOKUP($E632,#REF!,2,FALSE)="","",VLOOKUP($E632,#REF!,2,FALSE)),"")</f>
        <v/>
      </c>
      <c r="G632" s="62" t="s">
        <v>2942</v>
      </c>
      <c r="H632" s="62" t="s">
        <v>2512</v>
      </c>
      <c r="I632" s="62">
        <v>20</v>
      </c>
      <c r="J632" s="62">
        <v>45</v>
      </c>
      <c r="K632" s="62" t="s">
        <v>4808</v>
      </c>
      <c r="L632" s="62" t="s">
        <v>4825</v>
      </c>
      <c r="M632" s="62" t="str">
        <f>IFERROR(IF(VLOOKUP($E632,#REF!,17,FALSE)="","","완료"),"")</f>
        <v/>
      </c>
      <c r="N632" s="62"/>
      <c r="O632" s="62"/>
      <c r="P632" s="62">
        <v>0</v>
      </c>
      <c r="Q632" s="62"/>
      <c r="R632" s="62"/>
      <c r="S632" s="53" t="s">
        <v>4842</v>
      </c>
      <c r="T632" s="127" t="s">
        <v>4560</v>
      </c>
    </row>
    <row r="633" spans="1:20" s="68" customFormat="1" ht="27" customHeight="1">
      <c r="A633" s="61">
        <v>606</v>
      </c>
      <c r="B633" s="61" t="str">
        <f t="shared" si="37"/>
        <v>강북</v>
      </c>
      <c r="C633" s="61" t="s">
        <v>14</v>
      </c>
      <c r="D633" s="62">
        <v>16</v>
      </c>
      <c r="E633" s="62" t="str">
        <f t="shared" si="36"/>
        <v>중구16</v>
      </c>
      <c r="F633" s="62" t="str">
        <f>IFERROR(IF(VLOOKUP($E633,#REF!,2,FALSE)="","",VLOOKUP($E633,#REF!,2,FALSE)),"")</f>
        <v/>
      </c>
      <c r="G633" s="62" t="s">
        <v>5081</v>
      </c>
      <c r="H633" s="62" t="s">
        <v>2772</v>
      </c>
      <c r="I633" s="62">
        <v>18</v>
      </c>
      <c r="J633" s="62">
        <v>45</v>
      </c>
      <c r="K633" s="62" t="s">
        <v>4808</v>
      </c>
      <c r="L633" s="62" t="s">
        <v>4825</v>
      </c>
      <c r="M633" s="62" t="str">
        <f>IFERROR(IF(VLOOKUP($E633,#REF!,17,FALSE)="","","완료"),"")</f>
        <v/>
      </c>
      <c r="N633" s="62"/>
      <c r="O633" s="62"/>
      <c r="P633" s="62">
        <v>0</v>
      </c>
      <c r="Q633" s="62"/>
      <c r="R633" s="62"/>
      <c r="S633" s="53" t="s">
        <v>4842</v>
      </c>
      <c r="T633" s="127" t="s">
        <v>4560</v>
      </c>
    </row>
    <row r="634" spans="1:20" s="68" customFormat="1" ht="27" customHeight="1">
      <c r="A634" s="61">
        <v>607</v>
      </c>
      <c r="B634" s="61" t="str">
        <f t="shared" si="37"/>
        <v>강북</v>
      </c>
      <c r="C634" s="61" t="s">
        <v>14</v>
      </c>
      <c r="D634" s="62">
        <v>17</v>
      </c>
      <c r="E634" s="62" t="str">
        <f t="shared" si="36"/>
        <v>중구17</v>
      </c>
      <c r="F634" s="62" t="str">
        <f>IFERROR(IF(VLOOKUP($E634,#REF!,2,FALSE)="","",VLOOKUP($E634,#REF!,2,FALSE)),"")</f>
        <v/>
      </c>
      <c r="G634" s="62" t="s">
        <v>3858</v>
      </c>
      <c r="H634" s="62" t="s">
        <v>5075</v>
      </c>
      <c r="I634" s="62">
        <v>10</v>
      </c>
      <c r="J634" s="62">
        <v>45</v>
      </c>
      <c r="K634" s="62" t="s">
        <v>4808</v>
      </c>
      <c r="L634" s="62" t="s">
        <v>4825</v>
      </c>
      <c r="M634" s="62" t="str">
        <f>IFERROR(IF(VLOOKUP($E634,#REF!,17,FALSE)="","","완료"),"")</f>
        <v/>
      </c>
      <c r="N634" s="62"/>
      <c r="O634" s="62"/>
      <c r="P634" s="62">
        <v>0</v>
      </c>
      <c r="Q634" s="62"/>
      <c r="R634" s="62"/>
      <c r="S634" s="53" t="s">
        <v>4842</v>
      </c>
      <c r="T634" s="127" t="s">
        <v>4560</v>
      </c>
    </row>
    <row r="635" spans="1:20" s="68" customFormat="1" ht="27" customHeight="1">
      <c r="A635" s="61">
        <v>608</v>
      </c>
      <c r="B635" s="61" t="str">
        <f t="shared" si="37"/>
        <v>강북</v>
      </c>
      <c r="C635" s="61" t="s">
        <v>14</v>
      </c>
      <c r="D635" s="62">
        <v>18</v>
      </c>
      <c r="E635" s="62" t="str">
        <f t="shared" si="36"/>
        <v>중구18</v>
      </c>
      <c r="F635" s="62" t="str">
        <f>IFERROR(IF(VLOOKUP($E635,#REF!,2,FALSE)="","",VLOOKUP($E635,#REF!,2,FALSE)),"")</f>
        <v/>
      </c>
      <c r="G635" s="62" t="s">
        <v>2946</v>
      </c>
      <c r="H635" s="62" t="s">
        <v>2774</v>
      </c>
      <c r="I635" s="62">
        <v>12</v>
      </c>
      <c r="J635" s="62">
        <v>90</v>
      </c>
      <c r="K635" s="62" t="s">
        <v>4808</v>
      </c>
      <c r="L635" s="62" t="s">
        <v>4825</v>
      </c>
      <c r="M635" s="62" t="str">
        <f>IFERROR(IF(VLOOKUP($E635,#REF!,17,FALSE)="","","완료"),"")</f>
        <v/>
      </c>
      <c r="N635" s="62"/>
      <c r="O635" s="62"/>
      <c r="P635" s="62">
        <v>0</v>
      </c>
      <c r="Q635" s="62"/>
      <c r="R635" s="62"/>
      <c r="S635" s="53" t="s">
        <v>4842</v>
      </c>
      <c r="T635" s="127" t="s">
        <v>4560</v>
      </c>
    </row>
    <row r="636" spans="1:20" s="68" customFormat="1" ht="27" customHeight="1">
      <c r="A636" s="61">
        <v>609</v>
      </c>
      <c r="B636" s="61" t="str">
        <f t="shared" si="37"/>
        <v>강북</v>
      </c>
      <c r="C636" s="61" t="s">
        <v>14</v>
      </c>
      <c r="D636" s="62">
        <v>19</v>
      </c>
      <c r="E636" s="62" t="str">
        <f t="shared" si="36"/>
        <v>중구19</v>
      </c>
      <c r="F636" s="62" t="str">
        <f>IFERROR(IF(VLOOKUP($E636,#REF!,2,FALSE)="","",VLOOKUP($E636,#REF!,2,FALSE)),"")</f>
        <v/>
      </c>
      <c r="G636" s="62" t="s">
        <v>3851</v>
      </c>
      <c r="H636" s="62" t="s">
        <v>3861</v>
      </c>
      <c r="I636" s="62">
        <v>10</v>
      </c>
      <c r="J636" s="62">
        <v>45</v>
      </c>
      <c r="K636" s="62" t="s">
        <v>4808</v>
      </c>
      <c r="L636" s="62" t="s">
        <v>4825</v>
      </c>
      <c r="M636" s="62" t="str">
        <f>IFERROR(IF(VLOOKUP($E636,#REF!,17,FALSE)="","","완료"),"")</f>
        <v/>
      </c>
      <c r="N636" s="62"/>
      <c r="O636" s="62"/>
      <c r="P636" s="62">
        <v>0</v>
      </c>
      <c r="Q636" s="62"/>
      <c r="R636" s="62"/>
      <c r="S636" s="53" t="s">
        <v>4842</v>
      </c>
      <c r="T636" s="127" t="s">
        <v>4560</v>
      </c>
    </row>
    <row r="637" spans="1:20" s="68" customFormat="1" ht="27" customHeight="1">
      <c r="A637" s="61">
        <v>610</v>
      </c>
      <c r="B637" s="61" t="str">
        <f t="shared" si="37"/>
        <v>강북</v>
      </c>
      <c r="C637" s="61" t="s">
        <v>14</v>
      </c>
      <c r="D637" s="62">
        <v>20</v>
      </c>
      <c r="E637" s="62" t="str">
        <f t="shared" si="36"/>
        <v>중구20</v>
      </c>
      <c r="F637" s="62" t="str">
        <f>IFERROR(IF(VLOOKUP($E637,#REF!,2,FALSE)="","",VLOOKUP($E637,#REF!,2,FALSE)),"")</f>
        <v/>
      </c>
      <c r="G637" s="62" t="s">
        <v>5078</v>
      </c>
      <c r="H637" s="62" t="s">
        <v>3862</v>
      </c>
      <c r="I637" s="62">
        <v>10</v>
      </c>
      <c r="J637" s="62">
        <v>45</v>
      </c>
      <c r="K637" s="62" t="s">
        <v>4808</v>
      </c>
      <c r="L637" s="62" t="s">
        <v>4825</v>
      </c>
      <c r="M637" s="62" t="str">
        <f>IFERROR(IF(VLOOKUP($E637,#REF!,17,FALSE)="","","완료"),"")</f>
        <v/>
      </c>
      <c r="N637" s="62"/>
      <c r="O637" s="62"/>
      <c r="P637" s="62">
        <v>0</v>
      </c>
      <c r="Q637" s="62"/>
      <c r="R637" s="62"/>
      <c r="S637" s="53" t="s">
        <v>4842</v>
      </c>
      <c r="T637" s="127" t="s">
        <v>4560</v>
      </c>
    </row>
    <row r="638" spans="1:20" s="68" customFormat="1" ht="27" customHeight="1">
      <c r="A638" s="61">
        <v>611</v>
      </c>
      <c r="B638" s="61" t="str">
        <f t="shared" si="37"/>
        <v>강북</v>
      </c>
      <c r="C638" s="61" t="s">
        <v>14</v>
      </c>
      <c r="D638" s="62">
        <v>21</v>
      </c>
      <c r="E638" s="62" t="str">
        <f t="shared" si="36"/>
        <v>중구21</v>
      </c>
      <c r="F638" s="62" t="str">
        <f>IFERROR(IF(VLOOKUP($E638,#REF!,2,FALSE)="","",VLOOKUP($E638,#REF!,2,FALSE)),"")</f>
        <v/>
      </c>
      <c r="G638" s="62" t="s">
        <v>5082</v>
      </c>
      <c r="H638" s="62" t="s">
        <v>5077</v>
      </c>
      <c r="I638" s="62">
        <v>10</v>
      </c>
      <c r="J638" s="62">
        <v>90</v>
      </c>
      <c r="K638" s="62" t="s">
        <v>4808</v>
      </c>
      <c r="L638" s="62" t="s">
        <v>4361</v>
      </c>
      <c r="M638" s="62" t="str">
        <f>IFERROR(IF(VLOOKUP($E638,#REF!,17,FALSE)="","","완료"),"")</f>
        <v/>
      </c>
      <c r="N638" s="62"/>
      <c r="O638" s="62"/>
      <c r="P638" s="62" t="s">
        <v>1726</v>
      </c>
      <c r="Q638" s="62" t="s">
        <v>3384</v>
      </c>
      <c r="R638" s="62"/>
      <c r="S638" s="53" t="s">
        <v>4842</v>
      </c>
      <c r="T638" s="127" t="s">
        <v>4560</v>
      </c>
    </row>
    <row r="639" spans="1:20" s="68" customFormat="1" ht="27" customHeight="1">
      <c r="A639" s="61">
        <v>612</v>
      </c>
      <c r="B639" s="61" t="str">
        <f t="shared" si="37"/>
        <v>강북</v>
      </c>
      <c r="C639" s="61" t="s">
        <v>14</v>
      </c>
      <c r="D639" s="62">
        <v>22</v>
      </c>
      <c r="E639" s="62" t="str">
        <f t="shared" si="36"/>
        <v>중구22</v>
      </c>
      <c r="F639" s="62" t="str">
        <f>IFERROR(IF(VLOOKUP($E639,#REF!,2,FALSE)="","",VLOOKUP($E639,#REF!,2,FALSE)),"")</f>
        <v/>
      </c>
      <c r="G639" s="62" t="s">
        <v>5083</v>
      </c>
      <c r="H639" s="62" t="s">
        <v>5084</v>
      </c>
      <c r="I639" s="62">
        <v>7</v>
      </c>
      <c r="J639" s="62">
        <v>45</v>
      </c>
      <c r="K639" s="62" t="s">
        <v>4808</v>
      </c>
      <c r="L639" s="62" t="s">
        <v>4825</v>
      </c>
      <c r="M639" s="62" t="str">
        <f>IFERROR(IF(VLOOKUP($E639,#REF!,17,FALSE)="","","완료"),"")</f>
        <v/>
      </c>
      <c r="N639" s="62"/>
      <c r="O639" s="62"/>
      <c r="P639" s="62">
        <v>0</v>
      </c>
      <c r="Q639" s="62"/>
      <c r="R639" s="62"/>
      <c r="S639" s="53" t="s">
        <v>4842</v>
      </c>
      <c r="T639" s="127" t="s">
        <v>4560</v>
      </c>
    </row>
    <row r="640" spans="1:20" s="68" customFormat="1" ht="27" customHeight="1">
      <c r="A640" s="61">
        <v>613</v>
      </c>
      <c r="B640" s="61" t="str">
        <f t="shared" si="37"/>
        <v>강북</v>
      </c>
      <c r="C640" s="61" t="s">
        <v>14</v>
      </c>
      <c r="D640" s="62">
        <v>23</v>
      </c>
      <c r="E640" s="62" t="str">
        <f t="shared" si="36"/>
        <v>중구23</v>
      </c>
      <c r="F640" s="62" t="str">
        <f>IFERROR(IF(VLOOKUP($E640,#REF!,2,FALSE)="","",VLOOKUP($E640,#REF!,2,FALSE)),"")</f>
        <v/>
      </c>
      <c r="G640" s="62" t="s">
        <v>2764</v>
      </c>
      <c r="H640" s="62" t="s">
        <v>2945</v>
      </c>
      <c r="I640" s="62">
        <v>10</v>
      </c>
      <c r="J640" s="62">
        <v>90</v>
      </c>
      <c r="K640" s="62" t="s">
        <v>4808</v>
      </c>
      <c r="L640" s="62" t="s">
        <v>4825</v>
      </c>
      <c r="M640" s="62" t="str">
        <f>IFERROR(IF(VLOOKUP($E640,#REF!,17,FALSE)="","","완료"),"")</f>
        <v/>
      </c>
      <c r="N640" s="62"/>
      <c r="O640" s="62"/>
      <c r="P640" s="62">
        <v>0</v>
      </c>
      <c r="Q640" s="62"/>
      <c r="R640" s="62"/>
      <c r="S640" s="53" t="s">
        <v>4842</v>
      </c>
      <c r="T640" s="127" t="s">
        <v>4560</v>
      </c>
    </row>
    <row r="641" spans="1:20" s="68" customFormat="1" ht="27" customHeight="1">
      <c r="A641" s="61">
        <v>614</v>
      </c>
      <c r="B641" s="61" t="str">
        <f t="shared" si="37"/>
        <v>강북</v>
      </c>
      <c r="C641" s="61" t="s">
        <v>14</v>
      </c>
      <c r="D641" s="62">
        <v>24</v>
      </c>
      <c r="E641" s="62" t="str">
        <f t="shared" si="36"/>
        <v>중구24</v>
      </c>
      <c r="F641" s="62" t="str">
        <f>IFERROR(IF(VLOOKUP($E641,#REF!,2,FALSE)="","",VLOOKUP($E641,#REF!,2,FALSE)),"")</f>
        <v/>
      </c>
      <c r="G641" s="62" t="s">
        <v>5085</v>
      </c>
      <c r="H641" s="62" t="s">
        <v>5076</v>
      </c>
      <c r="I641" s="62">
        <v>8</v>
      </c>
      <c r="J641" s="62">
        <v>45</v>
      </c>
      <c r="K641" s="62" t="s">
        <v>4808</v>
      </c>
      <c r="L641" s="62" t="s">
        <v>4825</v>
      </c>
      <c r="M641" s="62" t="str">
        <f>IFERROR(IF(VLOOKUP($E641,#REF!,17,FALSE)="","","완료"),"")</f>
        <v/>
      </c>
      <c r="N641" s="62"/>
      <c r="O641" s="62"/>
      <c r="P641" s="62">
        <v>0</v>
      </c>
      <c r="Q641" s="62"/>
      <c r="R641" s="62"/>
      <c r="S641" s="53" t="s">
        <v>4842</v>
      </c>
      <c r="T641" s="127" t="s">
        <v>4560</v>
      </c>
    </row>
    <row r="642" spans="1:20" s="68" customFormat="1" ht="27" customHeight="1">
      <c r="A642" s="61">
        <v>615</v>
      </c>
      <c r="B642" s="61" t="str">
        <f t="shared" si="37"/>
        <v>강북</v>
      </c>
      <c r="C642" s="61" t="s">
        <v>14</v>
      </c>
      <c r="D642" s="62">
        <v>25</v>
      </c>
      <c r="E642" s="62" t="str">
        <f t="shared" si="36"/>
        <v>중구25</v>
      </c>
      <c r="F642" s="62" t="str">
        <f>IFERROR(IF(VLOOKUP($E642,#REF!,2,FALSE)="","",VLOOKUP($E642,#REF!,2,FALSE)),"")</f>
        <v/>
      </c>
      <c r="G642" s="62" t="s">
        <v>2943</v>
      </c>
      <c r="H642" s="62" t="s">
        <v>2948</v>
      </c>
      <c r="I642" s="62">
        <v>10</v>
      </c>
      <c r="J642" s="62">
        <v>45</v>
      </c>
      <c r="K642" s="62" t="s">
        <v>4808</v>
      </c>
      <c r="L642" s="62" t="s">
        <v>4825</v>
      </c>
      <c r="M642" s="62" t="str">
        <f>IFERROR(IF(VLOOKUP($E642,#REF!,17,FALSE)="","","완료"),"")</f>
        <v/>
      </c>
      <c r="N642" s="62"/>
      <c r="O642" s="62"/>
      <c r="P642" s="62">
        <v>0</v>
      </c>
      <c r="Q642" s="62"/>
      <c r="R642" s="62"/>
      <c r="S642" s="53" t="s">
        <v>4842</v>
      </c>
      <c r="T642" s="127" t="s">
        <v>4560</v>
      </c>
    </row>
    <row r="643" spans="1:20" s="68" customFormat="1" ht="27" customHeight="1">
      <c r="A643" s="61">
        <v>616</v>
      </c>
      <c r="B643" s="61" t="str">
        <f t="shared" si="37"/>
        <v>강북</v>
      </c>
      <c r="C643" s="61" t="s">
        <v>14</v>
      </c>
      <c r="D643" s="62">
        <v>26</v>
      </c>
      <c r="E643" s="62" t="str">
        <f t="shared" si="36"/>
        <v>중구26</v>
      </c>
      <c r="F643" s="62" t="str">
        <f>IFERROR(IF(VLOOKUP($E643,#REF!,2,FALSE)="","",VLOOKUP($E643,#REF!,2,FALSE)),"")</f>
        <v/>
      </c>
      <c r="G643" s="62" t="s">
        <v>2950</v>
      </c>
      <c r="H643" s="62" t="s">
        <v>2975</v>
      </c>
      <c r="I643" s="62">
        <v>10</v>
      </c>
      <c r="J643" s="62">
        <v>45</v>
      </c>
      <c r="K643" s="62" t="s">
        <v>4808</v>
      </c>
      <c r="L643" s="62" t="s">
        <v>4825</v>
      </c>
      <c r="M643" s="62" t="str">
        <f>IFERROR(IF(VLOOKUP($E643,#REF!,17,FALSE)="","","완료"),"")</f>
        <v/>
      </c>
      <c r="N643" s="62"/>
      <c r="O643" s="62"/>
      <c r="P643" s="62">
        <v>0</v>
      </c>
      <c r="Q643" s="62"/>
      <c r="R643" s="62"/>
      <c r="S643" s="53" t="s">
        <v>4842</v>
      </c>
      <c r="T643" s="127" t="s">
        <v>4560</v>
      </c>
    </row>
    <row r="644" spans="1:20" s="68" customFormat="1" ht="27" customHeight="1">
      <c r="A644" s="61">
        <v>617</v>
      </c>
      <c r="B644" s="61" t="str">
        <f t="shared" si="37"/>
        <v>강북</v>
      </c>
      <c r="C644" s="80" t="s">
        <v>14</v>
      </c>
      <c r="D644" s="81">
        <v>27</v>
      </c>
      <c r="E644" s="81" t="str">
        <f t="shared" si="36"/>
        <v>중구27</v>
      </c>
      <c r="F644" s="62" t="str">
        <f>IFERROR(IF(VLOOKUP($E644,#REF!,2,FALSE)="","",VLOOKUP($E644,#REF!,2,FALSE)),"")</f>
        <v/>
      </c>
      <c r="G644" s="81" t="s">
        <v>2081</v>
      </c>
      <c r="H644" s="81" t="s">
        <v>688</v>
      </c>
      <c r="I644" s="81">
        <v>20</v>
      </c>
      <c r="J644" s="81">
        <v>45</v>
      </c>
      <c r="K644" s="81" t="s">
        <v>4808</v>
      </c>
      <c r="L644" s="81" t="s">
        <v>4794</v>
      </c>
      <c r="M644" s="62" t="str">
        <f>IFERROR(IF(VLOOKUP($E644,#REF!,17,FALSE)="","","완료"),"")</f>
        <v/>
      </c>
      <c r="N644" s="81"/>
      <c r="O644" s="81"/>
      <c r="P644" s="81" t="s">
        <v>3739</v>
      </c>
      <c r="Q644" s="81"/>
      <c r="R644" s="81"/>
      <c r="S644" s="53" t="s">
        <v>4842</v>
      </c>
      <c r="T644" s="127" t="s">
        <v>4560</v>
      </c>
    </row>
    <row r="645" spans="1:20" s="68" customFormat="1" ht="27" customHeight="1">
      <c r="A645" s="61">
        <v>618</v>
      </c>
      <c r="B645" s="61" t="str">
        <f t="shared" si="37"/>
        <v>강북</v>
      </c>
      <c r="C645" s="61" t="s">
        <v>14</v>
      </c>
      <c r="D645" s="62">
        <v>28</v>
      </c>
      <c r="E645" s="62" t="str">
        <f t="shared" si="36"/>
        <v>중구28</v>
      </c>
      <c r="F645" s="62" t="str">
        <f>IFERROR(IF(VLOOKUP($E645,#REF!,2,FALSE)="","",VLOOKUP($E645,#REF!,2,FALSE)),"")</f>
        <v/>
      </c>
      <c r="G645" s="62" t="s">
        <v>2765</v>
      </c>
      <c r="H645" s="62" t="s">
        <v>2947</v>
      </c>
      <c r="I645" s="62">
        <v>10</v>
      </c>
      <c r="J645" s="62">
        <v>90</v>
      </c>
      <c r="K645" s="62" t="s">
        <v>4808</v>
      </c>
      <c r="L645" s="62" t="s">
        <v>4825</v>
      </c>
      <c r="M645" s="62" t="str">
        <f>IFERROR(IF(VLOOKUP($E645,#REF!,17,FALSE)="","","완료"),"")</f>
        <v/>
      </c>
      <c r="N645" s="62"/>
      <c r="O645" s="62"/>
      <c r="P645" s="62">
        <v>0</v>
      </c>
      <c r="Q645" s="62"/>
      <c r="R645" s="62"/>
      <c r="S645" s="53" t="s">
        <v>4842</v>
      </c>
      <c r="T645" s="127" t="s">
        <v>4560</v>
      </c>
    </row>
    <row r="646" spans="1:20" s="68" customFormat="1" ht="27" customHeight="1">
      <c r="A646" s="61">
        <v>619</v>
      </c>
      <c r="B646" s="61" t="str">
        <f t="shared" si="37"/>
        <v>강북</v>
      </c>
      <c r="C646" s="61" t="s">
        <v>14</v>
      </c>
      <c r="D646" s="62">
        <v>29</v>
      </c>
      <c r="E646" s="62" t="str">
        <f t="shared" si="36"/>
        <v>중구29</v>
      </c>
      <c r="F646" s="62" t="str">
        <f>IFERROR(IF(VLOOKUP($E646,#REF!,2,FALSE)="","",VLOOKUP($E646,#REF!,2,FALSE)),"")</f>
        <v/>
      </c>
      <c r="G646" s="62" t="s">
        <v>2949</v>
      </c>
      <c r="H646" s="62" t="s">
        <v>2768</v>
      </c>
      <c r="I646" s="62">
        <v>12</v>
      </c>
      <c r="J646" s="62">
        <v>45</v>
      </c>
      <c r="K646" s="62" t="s">
        <v>4808</v>
      </c>
      <c r="L646" s="62" t="s">
        <v>4825</v>
      </c>
      <c r="M646" s="62" t="str">
        <f>IFERROR(IF(VLOOKUP($E646,#REF!,17,FALSE)="","","완료"),"")</f>
        <v/>
      </c>
      <c r="N646" s="62"/>
      <c r="O646" s="62"/>
      <c r="P646" s="62">
        <v>0</v>
      </c>
      <c r="Q646" s="62"/>
      <c r="R646" s="62"/>
      <c r="S646" s="53" t="s">
        <v>4842</v>
      </c>
      <c r="T646" s="127" t="s">
        <v>4560</v>
      </c>
    </row>
    <row r="647" spans="1:20" s="68" customFormat="1" ht="27" customHeight="1">
      <c r="A647" s="61">
        <v>620</v>
      </c>
      <c r="B647" s="61" t="str">
        <f t="shared" si="37"/>
        <v>강북</v>
      </c>
      <c r="C647" s="61" t="s">
        <v>14</v>
      </c>
      <c r="D647" s="62">
        <v>30</v>
      </c>
      <c r="E647" s="62" t="str">
        <f t="shared" si="36"/>
        <v>중구30</v>
      </c>
      <c r="F647" s="62" t="str">
        <f>IFERROR(IF(VLOOKUP($E647,#REF!,2,FALSE)="","",VLOOKUP($E647,#REF!,2,FALSE)),"")</f>
        <v/>
      </c>
      <c r="G647" s="62" t="s">
        <v>2953</v>
      </c>
      <c r="H647" s="62" t="s">
        <v>2954</v>
      </c>
      <c r="I647" s="62">
        <v>10</v>
      </c>
      <c r="J647" s="62">
        <v>45</v>
      </c>
      <c r="K647" s="62" t="s">
        <v>4808</v>
      </c>
      <c r="L647" s="62" t="s">
        <v>4825</v>
      </c>
      <c r="M647" s="62" t="str">
        <f>IFERROR(IF(VLOOKUP($E647,#REF!,17,FALSE)="","","완료"),"")</f>
        <v/>
      </c>
      <c r="N647" s="62"/>
      <c r="O647" s="62"/>
      <c r="P647" s="62">
        <v>0</v>
      </c>
      <c r="Q647" s="62"/>
      <c r="R647" s="62"/>
      <c r="S647" s="53" t="s">
        <v>4842</v>
      </c>
      <c r="T647" s="127" t="s">
        <v>4560</v>
      </c>
    </row>
    <row r="648" spans="1:20" s="68" customFormat="1" ht="27" customHeight="1">
      <c r="A648" s="61">
        <v>621</v>
      </c>
      <c r="B648" s="61" t="str">
        <f t="shared" si="37"/>
        <v>강북</v>
      </c>
      <c r="C648" s="61" t="s">
        <v>14</v>
      </c>
      <c r="D648" s="62">
        <v>31</v>
      </c>
      <c r="E648" s="62" t="str">
        <f t="shared" si="36"/>
        <v>중구31</v>
      </c>
      <c r="F648" s="62" t="str">
        <f>IFERROR(IF(VLOOKUP($E648,#REF!,2,FALSE)="","",VLOOKUP($E648,#REF!,2,FALSE)),"")</f>
        <v/>
      </c>
      <c r="G648" s="62" t="s">
        <v>4817</v>
      </c>
      <c r="H648" s="62" t="s">
        <v>3854</v>
      </c>
      <c r="I648" s="62">
        <v>8</v>
      </c>
      <c r="J648" s="62">
        <v>45</v>
      </c>
      <c r="K648" s="62" t="s">
        <v>4808</v>
      </c>
      <c r="L648" s="62" t="s">
        <v>4825</v>
      </c>
      <c r="M648" s="62" t="str">
        <f>IFERROR(IF(VLOOKUP($E648,#REF!,17,FALSE)="","","완료"),"")</f>
        <v/>
      </c>
      <c r="N648" s="62"/>
      <c r="O648" s="62"/>
      <c r="P648" s="62">
        <v>0</v>
      </c>
      <c r="Q648" s="62"/>
      <c r="R648" s="62"/>
      <c r="S648" s="53" t="s">
        <v>4842</v>
      </c>
      <c r="T648" s="127" t="s">
        <v>4560</v>
      </c>
    </row>
    <row r="649" spans="1:20" s="68" customFormat="1" ht="27" customHeight="1">
      <c r="A649" s="61">
        <v>622</v>
      </c>
      <c r="B649" s="61" t="str">
        <f t="shared" si="37"/>
        <v>강북</v>
      </c>
      <c r="C649" s="61" t="s">
        <v>14</v>
      </c>
      <c r="D649" s="62">
        <v>32</v>
      </c>
      <c r="E649" s="62" t="str">
        <f t="shared" si="36"/>
        <v>중구32</v>
      </c>
      <c r="F649" s="62" t="str">
        <f>IFERROR(IF(VLOOKUP($E649,#REF!,2,FALSE)="","",VLOOKUP($E649,#REF!,2,FALSE)),"")</f>
        <v/>
      </c>
      <c r="G649" s="62" t="s">
        <v>2979</v>
      </c>
      <c r="H649" s="62" t="s">
        <v>5079</v>
      </c>
      <c r="I649" s="62">
        <v>20</v>
      </c>
      <c r="J649" s="62">
        <v>90</v>
      </c>
      <c r="K649" s="62" t="s">
        <v>4808</v>
      </c>
      <c r="L649" s="62" t="s">
        <v>4822</v>
      </c>
      <c r="M649" s="62" t="str">
        <f>IFERROR(IF(VLOOKUP($E649,#REF!,17,FALSE)="","","완료"),"")</f>
        <v/>
      </c>
      <c r="N649" s="62"/>
      <c r="O649" s="62" t="s">
        <v>4437</v>
      </c>
      <c r="P649" s="62">
        <v>0</v>
      </c>
      <c r="Q649" s="62"/>
      <c r="R649" s="62"/>
      <c r="S649" s="53" t="s">
        <v>4842</v>
      </c>
      <c r="T649" s="127" t="s">
        <v>4560</v>
      </c>
    </row>
    <row r="650" spans="1:20" s="68" customFormat="1" ht="27" customHeight="1">
      <c r="A650" s="61">
        <v>623</v>
      </c>
      <c r="B650" s="61" t="str">
        <f t="shared" si="37"/>
        <v>강북</v>
      </c>
      <c r="C650" s="61" t="s">
        <v>14</v>
      </c>
      <c r="D650" s="62">
        <v>33</v>
      </c>
      <c r="E650" s="62" t="str">
        <f t="shared" si="36"/>
        <v>중구33</v>
      </c>
      <c r="F650" s="62" t="str">
        <f>IFERROR(IF(VLOOKUP($E650,#REF!,2,FALSE)="","",VLOOKUP($E650,#REF!,2,FALSE)),"")</f>
        <v/>
      </c>
      <c r="G650" s="62" t="s">
        <v>2952</v>
      </c>
      <c r="H650" s="62" t="s">
        <v>2951</v>
      </c>
      <c r="I650" s="62">
        <v>10</v>
      </c>
      <c r="J650" s="62">
        <v>45</v>
      </c>
      <c r="K650" s="62" t="s">
        <v>4808</v>
      </c>
      <c r="L650" s="62" t="s">
        <v>4825</v>
      </c>
      <c r="M650" s="62" t="str">
        <f>IFERROR(IF(VLOOKUP($E650,#REF!,17,FALSE)="","","완료"),"")</f>
        <v/>
      </c>
      <c r="N650" s="62"/>
      <c r="O650" s="62"/>
      <c r="P650" s="62">
        <v>0</v>
      </c>
      <c r="Q650" s="62"/>
      <c r="R650" s="62"/>
      <c r="S650" s="53" t="s">
        <v>4842</v>
      </c>
      <c r="T650" s="127" t="s">
        <v>4560</v>
      </c>
    </row>
    <row r="651" spans="1:20" s="68" customFormat="1" ht="27" customHeight="1">
      <c r="A651" s="61">
        <v>624</v>
      </c>
      <c r="B651" s="61" t="str">
        <f t="shared" si="37"/>
        <v>강북</v>
      </c>
      <c r="C651" s="61" t="s">
        <v>14</v>
      </c>
      <c r="D651" s="62">
        <v>34</v>
      </c>
      <c r="E651" s="62" t="str">
        <f t="shared" si="36"/>
        <v>중구34</v>
      </c>
      <c r="F651" s="62" t="str">
        <f>IFERROR(IF(VLOOKUP($E651,#REF!,2,FALSE)="","",VLOOKUP($E651,#REF!,2,FALSE)),"")</f>
        <v/>
      </c>
      <c r="G651" s="62" t="s">
        <v>2761</v>
      </c>
      <c r="H651" s="62" t="s">
        <v>2957</v>
      </c>
      <c r="I651" s="62">
        <v>10</v>
      </c>
      <c r="J651" s="62">
        <v>90</v>
      </c>
      <c r="K651" s="62" t="s">
        <v>4808</v>
      </c>
      <c r="L651" s="62" t="s">
        <v>4825</v>
      </c>
      <c r="M651" s="62" t="str">
        <f>IFERROR(IF(VLOOKUP($E651,#REF!,17,FALSE)="","","완료"),"")</f>
        <v/>
      </c>
      <c r="N651" s="62"/>
      <c r="O651" s="62"/>
      <c r="P651" s="62">
        <v>0</v>
      </c>
      <c r="Q651" s="62"/>
      <c r="R651" s="62"/>
      <c r="S651" s="53" t="s">
        <v>4842</v>
      </c>
      <c r="T651" s="127" t="s">
        <v>4560</v>
      </c>
    </row>
    <row r="652" spans="1:20" s="68" customFormat="1" ht="27" customHeight="1">
      <c r="A652" s="61">
        <v>625</v>
      </c>
      <c r="B652" s="61" t="str">
        <f t="shared" si="37"/>
        <v>강북</v>
      </c>
      <c r="C652" s="61" t="s">
        <v>14</v>
      </c>
      <c r="D652" s="62">
        <v>35</v>
      </c>
      <c r="E652" s="62" t="str">
        <f t="shared" si="36"/>
        <v>중구35</v>
      </c>
      <c r="F652" s="62" t="str">
        <f>IFERROR(IF(VLOOKUP($E652,#REF!,2,FALSE)="","",VLOOKUP($E652,#REF!,2,FALSE)),"")</f>
        <v/>
      </c>
      <c r="G652" s="62" t="s">
        <v>5089</v>
      </c>
      <c r="H652" s="62" t="s">
        <v>3177</v>
      </c>
      <c r="I652" s="62">
        <v>10</v>
      </c>
      <c r="J652" s="62">
        <v>45</v>
      </c>
      <c r="K652" s="62" t="s">
        <v>4808</v>
      </c>
      <c r="L652" s="62" t="s">
        <v>4825</v>
      </c>
      <c r="M652" s="62" t="str">
        <f>IFERROR(IF(VLOOKUP($E652,#REF!,17,FALSE)="","","완료"),"")</f>
        <v/>
      </c>
      <c r="N652" s="62"/>
      <c r="O652" s="62"/>
      <c r="P652" s="62">
        <v>0</v>
      </c>
      <c r="Q652" s="62"/>
      <c r="R652" s="62"/>
      <c r="S652" s="53" t="s">
        <v>4842</v>
      </c>
      <c r="T652" s="127" t="s">
        <v>4560</v>
      </c>
    </row>
    <row r="653" spans="1:20" s="68" customFormat="1" ht="27" customHeight="1">
      <c r="A653" s="61">
        <v>626</v>
      </c>
      <c r="B653" s="61" t="str">
        <f t="shared" si="37"/>
        <v>강북</v>
      </c>
      <c r="C653" s="61" t="s">
        <v>14</v>
      </c>
      <c r="D653" s="62">
        <v>36</v>
      </c>
      <c r="E653" s="62" t="str">
        <f t="shared" si="36"/>
        <v>중구36</v>
      </c>
      <c r="F653" s="62" t="str">
        <f>IFERROR(IF(VLOOKUP($E653,#REF!,2,FALSE)="","",VLOOKUP($E653,#REF!,2,FALSE)),"")</f>
        <v/>
      </c>
      <c r="G653" s="62" t="s">
        <v>2956</v>
      </c>
      <c r="H653" s="62" t="s">
        <v>2955</v>
      </c>
      <c r="I653" s="62">
        <v>10</v>
      </c>
      <c r="J653" s="62">
        <v>45</v>
      </c>
      <c r="K653" s="62" t="s">
        <v>4808</v>
      </c>
      <c r="L653" s="62" t="s">
        <v>4825</v>
      </c>
      <c r="M653" s="62" t="str">
        <f>IFERROR(IF(VLOOKUP($E653,#REF!,17,FALSE)="","","완료"),"")</f>
        <v/>
      </c>
      <c r="N653" s="62"/>
      <c r="O653" s="62"/>
      <c r="P653" s="62">
        <v>0</v>
      </c>
      <c r="Q653" s="62"/>
      <c r="R653" s="62"/>
      <c r="S653" s="53" t="s">
        <v>4842</v>
      </c>
      <c r="T653" s="127" t="s">
        <v>4560</v>
      </c>
    </row>
    <row r="654" spans="1:20" s="68" customFormat="1" ht="27" customHeight="1">
      <c r="A654" s="61">
        <v>627</v>
      </c>
      <c r="B654" s="61" t="str">
        <f t="shared" si="37"/>
        <v>강북</v>
      </c>
      <c r="C654" s="61" t="s">
        <v>14</v>
      </c>
      <c r="D654" s="62">
        <v>37</v>
      </c>
      <c r="E654" s="62" t="str">
        <f t="shared" si="36"/>
        <v>중구37</v>
      </c>
      <c r="F654" s="62" t="str">
        <f>IFERROR(IF(VLOOKUP($E654,#REF!,2,FALSE)="","",VLOOKUP($E654,#REF!,2,FALSE)),"")</f>
        <v/>
      </c>
      <c r="G654" s="62" t="s">
        <v>2758</v>
      </c>
      <c r="H654" s="62" t="s">
        <v>2767</v>
      </c>
      <c r="I654" s="62">
        <v>8</v>
      </c>
      <c r="J654" s="62">
        <v>90</v>
      </c>
      <c r="K654" s="62" t="s">
        <v>4808</v>
      </c>
      <c r="L654" s="62" t="s">
        <v>4825</v>
      </c>
      <c r="M654" s="62" t="str">
        <f>IFERROR(IF(VLOOKUP($E654,#REF!,17,FALSE)="","","완료"),"")</f>
        <v/>
      </c>
      <c r="N654" s="62"/>
      <c r="O654" s="62"/>
      <c r="P654" s="62">
        <v>0</v>
      </c>
      <c r="Q654" s="62"/>
      <c r="R654" s="62"/>
      <c r="S654" s="53" t="s">
        <v>4842</v>
      </c>
      <c r="T654" s="127" t="s">
        <v>4560</v>
      </c>
    </row>
    <row r="655" spans="1:20" s="68" customFormat="1" ht="27" customHeight="1">
      <c r="A655" s="61">
        <v>628</v>
      </c>
      <c r="B655" s="61" t="str">
        <f t="shared" si="37"/>
        <v>강북</v>
      </c>
      <c r="C655" s="61" t="s">
        <v>14</v>
      </c>
      <c r="D655" s="62">
        <v>38</v>
      </c>
      <c r="E655" s="62" t="str">
        <f t="shared" si="36"/>
        <v>중구38</v>
      </c>
      <c r="F655" s="62" t="str">
        <f>IFERROR(IF(VLOOKUP($E655,#REF!,2,FALSE)="","",VLOOKUP($E655,#REF!,2,FALSE)),"")</f>
        <v/>
      </c>
      <c r="G655" s="62" t="s">
        <v>3849</v>
      </c>
      <c r="H655" s="62" t="s">
        <v>5090</v>
      </c>
      <c r="I655" s="62">
        <v>20</v>
      </c>
      <c r="J655" s="62">
        <v>45</v>
      </c>
      <c r="K655" s="62" t="s">
        <v>4808</v>
      </c>
      <c r="L655" s="62" t="s">
        <v>4825</v>
      </c>
      <c r="M655" s="62" t="str">
        <f>IFERROR(IF(VLOOKUP($E655,#REF!,17,FALSE)="","","완료"),"")</f>
        <v/>
      </c>
      <c r="N655" s="62"/>
      <c r="O655" s="62"/>
      <c r="P655" s="62">
        <v>0</v>
      </c>
      <c r="Q655" s="62"/>
      <c r="R655" s="62"/>
      <c r="S655" s="53" t="s">
        <v>4842</v>
      </c>
      <c r="T655" s="127" t="s">
        <v>4560</v>
      </c>
    </row>
    <row r="656" spans="1:20" s="68" customFormat="1" ht="27" customHeight="1">
      <c r="A656" s="61">
        <v>629</v>
      </c>
      <c r="B656" s="61" t="str">
        <f t="shared" ref="B656:B728" si="39">IF(OR($C656="강남구",$C656="강동구",$C656="강서구",$C656="관악구",$C656="구로구",$C656="금천구",$C656="동작구",$C656="서초구",$C656="송파구",$C656="양천구",$C656="영등포구"),"강남","강북")</f>
        <v>강북</v>
      </c>
      <c r="C656" s="61" t="s">
        <v>14</v>
      </c>
      <c r="D656" s="62">
        <v>39</v>
      </c>
      <c r="E656" s="62" t="str">
        <f t="shared" si="36"/>
        <v>중구39</v>
      </c>
      <c r="F656" s="62" t="str">
        <f>IFERROR(IF(VLOOKUP($E656,#REF!,2,FALSE)="","",VLOOKUP($E656,#REF!,2,FALSE)),"")</f>
        <v/>
      </c>
      <c r="G656" s="62" t="s">
        <v>5091</v>
      </c>
      <c r="H656" s="62" t="s">
        <v>5092</v>
      </c>
      <c r="I656" s="62">
        <v>10</v>
      </c>
      <c r="J656" s="62">
        <v>45</v>
      </c>
      <c r="K656" s="62" t="s">
        <v>4808</v>
      </c>
      <c r="L656" s="62" t="s">
        <v>4825</v>
      </c>
      <c r="M656" s="62" t="str">
        <f>IFERROR(IF(VLOOKUP($E656,#REF!,17,FALSE)="","","완료"),"")</f>
        <v/>
      </c>
      <c r="N656" s="62"/>
      <c r="O656" s="62"/>
      <c r="P656" s="62">
        <v>0</v>
      </c>
      <c r="Q656" s="62"/>
      <c r="R656" s="62"/>
      <c r="S656" s="53" t="s">
        <v>4842</v>
      </c>
      <c r="T656" s="127" t="s">
        <v>4560</v>
      </c>
    </row>
    <row r="657" spans="1:20" s="68" customFormat="1" ht="27" customHeight="1">
      <c r="A657" s="61">
        <v>630</v>
      </c>
      <c r="B657" s="61" t="str">
        <f t="shared" si="39"/>
        <v>강북</v>
      </c>
      <c r="C657" s="61" t="s">
        <v>14</v>
      </c>
      <c r="D657" s="62">
        <v>40</v>
      </c>
      <c r="E657" s="62" t="str">
        <f t="shared" si="36"/>
        <v>중구40</v>
      </c>
      <c r="F657" s="62" t="str">
        <f>IFERROR(IF(VLOOKUP($E657,#REF!,2,FALSE)="","",VLOOKUP($E657,#REF!,2,FALSE)),"")</f>
        <v/>
      </c>
      <c r="G657" s="62" t="s">
        <v>5094</v>
      </c>
      <c r="H657" s="62" t="s">
        <v>5093</v>
      </c>
      <c r="I657" s="62">
        <v>10</v>
      </c>
      <c r="J657" s="62">
        <v>45</v>
      </c>
      <c r="K657" s="62" t="s">
        <v>4808</v>
      </c>
      <c r="L657" s="62" t="s">
        <v>4825</v>
      </c>
      <c r="M657" s="62" t="str">
        <f>IFERROR(IF(VLOOKUP($E657,#REF!,17,FALSE)="","","완료"),"")</f>
        <v/>
      </c>
      <c r="N657" s="62"/>
      <c r="O657" s="62"/>
      <c r="P657" s="62">
        <v>0</v>
      </c>
      <c r="Q657" s="62"/>
      <c r="R657" s="62"/>
      <c r="S657" s="53" t="s">
        <v>4842</v>
      </c>
      <c r="T657" s="127" t="s">
        <v>4560</v>
      </c>
    </row>
    <row r="658" spans="1:20" s="68" customFormat="1" ht="27" customHeight="1">
      <c r="A658" s="61">
        <v>631</v>
      </c>
      <c r="B658" s="61" t="str">
        <f t="shared" si="39"/>
        <v>강북</v>
      </c>
      <c r="C658" s="61" t="s">
        <v>14</v>
      </c>
      <c r="D658" s="62">
        <v>41</v>
      </c>
      <c r="E658" s="62" t="str">
        <f t="shared" si="36"/>
        <v>중구41</v>
      </c>
      <c r="F658" s="62" t="str">
        <f>IFERROR(IF(VLOOKUP($E658,#REF!,2,FALSE)="","",VLOOKUP($E658,#REF!,2,FALSE)),"")</f>
        <v/>
      </c>
      <c r="G658" s="62" t="s">
        <v>5097</v>
      </c>
      <c r="H658" s="62" t="s">
        <v>5088</v>
      </c>
      <c r="I658" s="62">
        <v>10</v>
      </c>
      <c r="J658" s="62">
        <v>45</v>
      </c>
      <c r="K658" s="62" t="s">
        <v>4808</v>
      </c>
      <c r="L658" s="62" t="s">
        <v>4825</v>
      </c>
      <c r="M658" s="62" t="str">
        <f>IFERROR(IF(VLOOKUP($E658,#REF!,17,FALSE)="","","완료"),"")</f>
        <v/>
      </c>
      <c r="N658" s="62"/>
      <c r="O658" s="62"/>
      <c r="P658" s="62">
        <v>0</v>
      </c>
      <c r="Q658" s="62"/>
      <c r="R658" s="62"/>
      <c r="S658" s="53" t="s">
        <v>4842</v>
      </c>
      <c r="T658" s="127" t="s">
        <v>4560</v>
      </c>
    </row>
    <row r="659" spans="1:20" s="68" customFormat="1" ht="27" customHeight="1">
      <c r="A659" s="61">
        <v>632</v>
      </c>
      <c r="B659" s="61" t="str">
        <f t="shared" si="39"/>
        <v>강북</v>
      </c>
      <c r="C659" s="61" t="s">
        <v>14</v>
      </c>
      <c r="D659" s="62">
        <v>42</v>
      </c>
      <c r="E659" s="62" t="str">
        <f t="shared" si="36"/>
        <v>중구42</v>
      </c>
      <c r="F659" s="62" t="str">
        <f>IFERROR(IF(VLOOKUP($E659,#REF!,2,FALSE)="","",VLOOKUP($E659,#REF!,2,FALSE)),"")</f>
        <v/>
      </c>
      <c r="G659" s="62" t="s">
        <v>5095</v>
      </c>
      <c r="H659" s="62" t="s">
        <v>5096</v>
      </c>
      <c r="I659" s="62">
        <v>8</v>
      </c>
      <c r="J659" s="62">
        <v>45</v>
      </c>
      <c r="K659" s="62" t="s">
        <v>4808</v>
      </c>
      <c r="L659" s="62" t="s">
        <v>4822</v>
      </c>
      <c r="M659" s="62" t="str">
        <f>IFERROR(IF(VLOOKUP($E659,#REF!,17,FALSE)="","","완료"),"")</f>
        <v/>
      </c>
      <c r="N659" s="62"/>
      <c r="O659" s="62" t="s">
        <v>4437</v>
      </c>
      <c r="P659" s="62">
        <v>0</v>
      </c>
      <c r="Q659" s="62"/>
      <c r="R659" s="62"/>
      <c r="S659" s="53" t="s">
        <v>4842</v>
      </c>
      <c r="T659" s="127" t="s">
        <v>4553</v>
      </c>
    </row>
    <row r="660" spans="1:20" s="68" customFormat="1" ht="27" customHeight="1">
      <c r="A660" s="61">
        <v>633</v>
      </c>
      <c r="B660" s="61" t="str">
        <f t="shared" si="39"/>
        <v>강북</v>
      </c>
      <c r="C660" s="61" t="s">
        <v>14</v>
      </c>
      <c r="D660" s="62">
        <v>43</v>
      </c>
      <c r="E660" s="62" t="str">
        <f>CONCATENATE(C660,D660)</f>
        <v>중구43</v>
      </c>
      <c r="F660" s="62" t="str">
        <f>IFERROR(IF(VLOOKUP($E660,#REF!,2,FALSE)="","",VLOOKUP($E660,#REF!,2,FALSE)),"")</f>
        <v/>
      </c>
      <c r="G660" s="62" t="s">
        <v>3610</v>
      </c>
      <c r="H660" s="62" t="s">
        <v>2977</v>
      </c>
      <c r="I660" s="62">
        <v>10</v>
      </c>
      <c r="J660" s="62">
        <v>45</v>
      </c>
      <c r="K660" s="62" t="s">
        <v>4808</v>
      </c>
      <c r="L660" s="62" t="s">
        <v>4361</v>
      </c>
      <c r="M660" s="62" t="str">
        <f>IFERROR(IF(VLOOKUP($E660,#REF!,17,FALSE)="","","완료"),"")</f>
        <v/>
      </c>
      <c r="N660" s="62"/>
      <c r="O660" s="62"/>
      <c r="P660" s="62" t="s">
        <v>4716</v>
      </c>
      <c r="Q660" s="62"/>
      <c r="R660" s="62"/>
      <c r="S660" s="88" t="s">
        <v>3696</v>
      </c>
      <c r="T660" s="127" t="s">
        <v>4553</v>
      </c>
    </row>
    <row r="661" spans="1:20" s="68" customFormat="1" ht="27" customHeight="1">
      <c r="A661" s="61">
        <v>634</v>
      </c>
      <c r="B661" s="61" t="str">
        <f t="shared" si="39"/>
        <v>강북</v>
      </c>
      <c r="C661" s="137" t="s">
        <v>14</v>
      </c>
      <c r="D661" s="62">
        <v>44</v>
      </c>
      <c r="E661" s="62" t="str">
        <f t="shared" ref="E661:E662" si="40">CONCATENATE(C661,D661)</f>
        <v>중구44</v>
      </c>
      <c r="F661" s="62" t="str">
        <f>IFERROR(IF(VLOOKUP($E661,#REF!,2,FALSE)="","",VLOOKUP($E661,#REF!,2,FALSE)),"")</f>
        <v/>
      </c>
      <c r="G661" s="62" t="s">
        <v>3367</v>
      </c>
      <c r="H661" s="62" t="s">
        <v>3677</v>
      </c>
      <c r="I661" s="62">
        <v>10</v>
      </c>
      <c r="J661" s="62">
        <v>45</v>
      </c>
      <c r="K661" s="62" t="s">
        <v>4808</v>
      </c>
      <c r="L661" s="90" t="s">
        <v>4825</v>
      </c>
      <c r="M661" s="62" t="str">
        <f>IFERROR(IF(VLOOKUP($E661,#REF!,17,FALSE)="","","완료"),"")</f>
        <v/>
      </c>
      <c r="N661" s="62"/>
      <c r="O661" s="62"/>
      <c r="P661" s="62"/>
      <c r="Q661" s="143" t="s">
        <v>3516</v>
      </c>
      <c r="R661" s="62"/>
      <c r="S661" s="138" t="s">
        <v>5224</v>
      </c>
      <c r="T661" s="127" t="s">
        <v>4553</v>
      </c>
    </row>
    <row r="662" spans="1:20" s="68" customFormat="1" ht="27" customHeight="1">
      <c r="A662" s="61">
        <v>635</v>
      </c>
      <c r="B662" s="61" t="str">
        <f t="shared" si="39"/>
        <v>강북</v>
      </c>
      <c r="C662" s="90" t="s">
        <v>14</v>
      </c>
      <c r="D662" s="62">
        <v>45</v>
      </c>
      <c r="E662" s="62" t="str">
        <f t="shared" si="40"/>
        <v>중구45</v>
      </c>
      <c r="F662" s="62" t="str">
        <f>IFERROR(IF(VLOOKUP($E662,#REF!,2,FALSE)="","",VLOOKUP($E662,#REF!,2,FALSE)),"")</f>
        <v/>
      </c>
      <c r="G662" s="62" t="s">
        <v>3357</v>
      </c>
      <c r="H662" s="62" t="s">
        <v>3342</v>
      </c>
      <c r="I662" s="62">
        <v>10</v>
      </c>
      <c r="J662" s="62">
        <v>45</v>
      </c>
      <c r="K662" s="62" t="s">
        <v>4808</v>
      </c>
      <c r="L662" s="90" t="s">
        <v>4825</v>
      </c>
      <c r="M662" s="62" t="str">
        <f>IFERROR(IF(VLOOKUP($E662,#REF!,17,FALSE)="","","완료"),"")</f>
        <v/>
      </c>
      <c r="N662" s="62"/>
      <c r="O662" s="62"/>
      <c r="P662" s="62"/>
      <c r="Q662" s="62"/>
      <c r="R662" s="62"/>
      <c r="S662" s="138" t="s">
        <v>5224</v>
      </c>
      <c r="T662" s="127" t="s">
        <v>4553</v>
      </c>
    </row>
    <row r="663" spans="1:20" s="68" customFormat="1" ht="27" customHeight="1">
      <c r="A663" s="61">
        <v>634</v>
      </c>
      <c r="B663" s="61" t="str">
        <f t="shared" si="39"/>
        <v>강북</v>
      </c>
      <c r="C663" s="61" t="s">
        <v>26</v>
      </c>
      <c r="D663" s="62">
        <v>1</v>
      </c>
      <c r="E663" s="62" t="str">
        <f t="shared" si="36"/>
        <v>성북구1</v>
      </c>
      <c r="F663" s="62" t="str">
        <f>IFERROR(IF(VLOOKUP($E663,#REF!,2,FALSE)="","",VLOOKUP($E663,#REF!,2,FALSE)),"")</f>
        <v/>
      </c>
      <c r="G663" s="61" t="s">
        <v>3196</v>
      </c>
      <c r="H663" s="61" t="s">
        <v>3867</v>
      </c>
      <c r="I663" s="61">
        <v>10</v>
      </c>
      <c r="J663" s="61">
        <v>45</v>
      </c>
      <c r="K663" s="61" t="s">
        <v>4803</v>
      </c>
      <c r="L663" s="61" t="s">
        <v>4825</v>
      </c>
      <c r="M663" s="62" t="str">
        <f>IFERROR(IF(VLOOKUP($E663,#REF!,17,FALSE)="","","완료"),"")</f>
        <v/>
      </c>
      <c r="N663" s="61"/>
      <c r="O663" s="61"/>
      <c r="P663" s="61">
        <v>0</v>
      </c>
      <c r="Q663" s="61"/>
      <c r="R663" s="61"/>
      <c r="S663" s="53" t="s">
        <v>4842</v>
      </c>
      <c r="T663" s="127" t="s">
        <v>4548</v>
      </c>
    </row>
    <row r="664" spans="1:20" s="68" customFormat="1" ht="27" customHeight="1">
      <c r="A664" s="61">
        <v>635</v>
      </c>
      <c r="B664" s="61" t="str">
        <f t="shared" si="39"/>
        <v>강북</v>
      </c>
      <c r="C664" s="61" t="s">
        <v>26</v>
      </c>
      <c r="D664" s="62">
        <v>2</v>
      </c>
      <c r="E664" s="62" t="str">
        <f t="shared" ref="E664:E734" si="41">CONCATENATE(C664,D664)</f>
        <v>성북구2</v>
      </c>
      <c r="F664" s="62" t="str">
        <f>IFERROR(IF(VLOOKUP($E664,#REF!,2,FALSE)="","",VLOOKUP($E664,#REF!,2,FALSE)),"")</f>
        <v/>
      </c>
      <c r="G664" s="61" t="s">
        <v>3178</v>
      </c>
      <c r="H664" s="61" t="s">
        <v>5086</v>
      </c>
      <c r="I664" s="61">
        <v>10</v>
      </c>
      <c r="J664" s="61">
        <v>45</v>
      </c>
      <c r="K664" s="61" t="s">
        <v>4803</v>
      </c>
      <c r="L664" s="61" t="s">
        <v>4825</v>
      </c>
      <c r="M664" s="62" t="str">
        <f>IFERROR(IF(VLOOKUP($E664,#REF!,17,FALSE)="","","완료"),"")</f>
        <v/>
      </c>
      <c r="N664" s="61"/>
      <c r="O664" s="61"/>
      <c r="P664" s="61">
        <v>0</v>
      </c>
      <c r="Q664" s="61"/>
      <c r="R664" s="61"/>
      <c r="S664" s="53" t="s">
        <v>4842</v>
      </c>
      <c r="T664" s="127" t="s">
        <v>4548</v>
      </c>
    </row>
    <row r="665" spans="1:20" s="68" customFormat="1" ht="27" customHeight="1">
      <c r="A665" s="61">
        <v>636</v>
      </c>
      <c r="B665" s="61" t="str">
        <f t="shared" si="39"/>
        <v>강북</v>
      </c>
      <c r="C665" s="61" t="s">
        <v>26</v>
      </c>
      <c r="D665" s="62">
        <v>3</v>
      </c>
      <c r="E665" s="62" t="str">
        <f t="shared" si="41"/>
        <v>성북구3</v>
      </c>
      <c r="F665" s="62" t="str">
        <f>IFERROR(IF(VLOOKUP($E665,#REF!,2,FALSE)="","",VLOOKUP($E665,#REF!,2,FALSE)),"")</f>
        <v/>
      </c>
      <c r="G665" s="61" t="s">
        <v>3176</v>
      </c>
      <c r="H665" s="61" t="s">
        <v>5087</v>
      </c>
      <c r="I665" s="61">
        <v>10</v>
      </c>
      <c r="J665" s="61">
        <v>45</v>
      </c>
      <c r="K665" s="61" t="s">
        <v>4803</v>
      </c>
      <c r="L665" s="61" t="s">
        <v>4825</v>
      </c>
      <c r="M665" s="62" t="str">
        <f>IFERROR(IF(VLOOKUP($E665,#REF!,17,FALSE)="","","완료"),"")</f>
        <v/>
      </c>
      <c r="N665" s="61"/>
      <c r="O665" s="61"/>
      <c r="P665" s="61">
        <v>0</v>
      </c>
      <c r="Q665" s="61"/>
      <c r="R665" s="61"/>
      <c r="S665" s="53" t="s">
        <v>4842</v>
      </c>
      <c r="T665" s="127" t="s">
        <v>4548</v>
      </c>
    </row>
    <row r="666" spans="1:20" s="68" customFormat="1" ht="27" customHeight="1">
      <c r="A666" s="61">
        <v>637</v>
      </c>
      <c r="B666" s="61" t="str">
        <f t="shared" si="39"/>
        <v>강북</v>
      </c>
      <c r="C666" s="61" t="s">
        <v>26</v>
      </c>
      <c r="D666" s="62">
        <v>4</v>
      </c>
      <c r="E666" s="62" t="str">
        <f t="shared" si="41"/>
        <v>성북구4</v>
      </c>
      <c r="F666" s="62" t="str">
        <f>IFERROR(IF(VLOOKUP($E666,#REF!,2,FALSE)="","",VLOOKUP($E666,#REF!,2,FALSE)),"")</f>
        <v/>
      </c>
      <c r="G666" s="61" t="s">
        <v>3843</v>
      </c>
      <c r="H666" s="61" t="s">
        <v>5104</v>
      </c>
      <c r="I666" s="61">
        <v>10</v>
      </c>
      <c r="J666" s="61">
        <v>45</v>
      </c>
      <c r="K666" s="61" t="s">
        <v>4803</v>
      </c>
      <c r="L666" s="61" t="s">
        <v>4822</v>
      </c>
      <c r="M666" s="62" t="str">
        <f>IFERROR(IF(VLOOKUP($E666,#REF!,17,FALSE)="","","완료"),"")</f>
        <v/>
      </c>
      <c r="N666" s="61"/>
      <c r="O666" s="61"/>
      <c r="P666" s="61" t="s">
        <v>4363</v>
      </c>
      <c r="Q666" s="61" t="s">
        <v>3586</v>
      </c>
      <c r="R666" s="61"/>
      <c r="S666" s="53" t="s">
        <v>4842</v>
      </c>
      <c r="T666" s="127" t="s">
        <v>4548</v>
      </c>
    </row>
    <row r="667" spans="1:20" s="68" customFormat="1" ht="27" customHeight="1">
      <c r="A667" s="61">
        <v>638</v>
      </c>
      <c r="B667" s="61" t="str">
        <f t="shared" si="39"/>
        <v>강북</v>
      </c>
      <c r="C667" s="61" t="s">
        <v>26</v>
      </c>
      <c r="D667" s="62">
        <v>5</v>
      </c>
      <c r="E667" s="62" t="str">
        <f t="shared" si="41"/>
        <v>성북구5</v>
      </c>
      <c r="F667" s="62" t="str">
        <f>IFERROR(IF(VLOOKUP($E667,#REF!,2,FALSE)="","",VLOOKUP($E667,#REF!,2,FALSE)),"")</f>
        <v/>
      </c>
      <c r="G667" s="61" t="s">
        <v>5103</v>
      </c>
      <c r="H667" s="61" t="s">
        <v>5110</v>
      </c>
      <c r="I667" s="61">
        <v>10</v>
      </c>
      <c r="J667" s="61">
        <v>45</v>
      </c>
      <c r="K667" s="61" t="s">
        <v>4803</v>
      </c>
      <c r="L667" s="61" t="s">
        <v>4822</v>
      </c>
      <c r="M667" s="62" t="str">
        <f>IFERROR(IF(VLOOKUP($E667,#REF!,17,FALSE)="","","완료"),"")</f>
        <v/>
      </c>
      <c r="N667" s="61"/>
      <c r="O667" s="61"/>
      <c r="P667" s="61" t="s">
        <v>4363</v>
      </c>
      <c r="Q667" s="61" t="s">
        <v>3689</v>
      </c>
      <c r="R667" s="61"/>
      <c r="S667" s="53" t="s">
        <v>4842</v>
      </c>
      <c r="T667" s="127" t="s">
        <v>4548</v>
      </c>
    </row>
    <row r="668" spans="1:20" s="68" customFormat="1" ht="27" customHeight="1">
      <c r="A668" s="61">
        <v>639</v>
      </c>
      <c r="B668" s="61" t="str">
        <f t="shared" si="39"/>
        <v>강북</v>
      </c>
      <c r="C668" s="61" t="s">
        <v>26</v>
      </c>
      <c r="D668" s="62">
        <v>6</v>
      </c>
      <c r="E668" s="62" t="str">
        <f t="shared" si="41"/>
        <v>성북구6</v>
      </c>
      <c r="F668" s="62" t="str">
        <f>IFERROR(IF(VLOOKUP($E668,#REF!,2,FALSE)="","",VLOOKUP($E668,#REF!,2,FALSE)),"")</f>
        <v/>
      </c>
      <c r="G668" s="61" t="s">
        <v>5102</v>
      </c>
      <c r="H668" s="61" t="s">
        <v>5098</v>
      </c>
      <c r="I668" s="61">
        <v>10</v>
      </c>
      <c r="J668" s="61">
        <v>45</v>
      </c>
      <c r="K668" s="61" t="s">
        <v>4803</v>
      </c>
      <c r="L668" s="61" t="s">
        <v>4822</v>
      </c>
      <c r="M668" s="62" t="str">
        <f>IFERROR(IF(VLOOKUP($E668,#REF!,17,FALSE)="","","완료"),"")</f>
        <v/>
      </c>
      <c r="N668" s="61"/>
      <c r="O668" s="61"/>
      <c r="P668" s="61" t="s">
        <v>4363</v>
      </c>
      <c r="Q668" s="61" t="s">
        <v>3689</v>
      </c>
      <c r="R668" s="61"/>
      <c r="S668" s="53" t="s">
        <v>4842</v>
      </c>
      <c r="T668" s="127" t="s">
        <v>4548</v>
      </c>
    </row>
    <row r="669" spans="1:20" s="68" customFormat="1" ht="27" customHeight="1">
      <c r="A669" s="61">
        <v>640</v>
      </c>
      <c r="B669" s="61" t="str">
        <f t="shared" si="39"/>
        <v>강북</v>
      </c>
      <c r="C669" s="61" t="s">
        <v>26</v>
      </c>
      <c r="D669" s="62">
        <v>7</v>
      </c>
      <c r="E669" s="62" t="str">
        <f t="shared" si="41"/>
        <v>성북구7</v>
      </c>
      <c r="F669" s="62" t="str">
        <f>IFERROR(IF(VLOOKUP($E669,#REF!,2,FALSE)="","",VLOOKUP($E669,#REF!,2,FALSE)),"")</f>
        <v/>
      </c>
      <c r="G669" s="61" t="s">
        <v>5100</v>
      </c>
      <c r="H669" s="61" t="s">
        <v>5105</v>
      </c>
      <c r="I669" s="61">
        <v>10</v>
      </c>
      <c r="J669" s="61">
        <v>45</v>
      </c>
      <c r="K669" s="61" t="s">
        <v>4803</v>
      </c>
      <c r="L669" s="61" t="s">
        <v>4822</v>
      </c>
      <c r="M669" s="62" t="str">
        <f>IFERROR(IF(VLOOKUP($E669,#REF!,17,FALSE)="","","완료"),"")</f>
        <v/>
      </c>
      <c r="N669" s="61"/>
      <c r="O669" s="61"/>
      <c r="P669" s="61" t="s">
        <v>4363</v>
      </c>
      <c r="Q669" s="61" t="s">
        <v>3689</v>
      </c>
      <c r="R669" s="61"/>
      <c r="S669" s="53" t="s">
        <v>4842</v>
      </c>
      <c r="T669" s="127" t="s">
        <v>4548</v>
      </c>
    </row>
    <row r="670" spans="1:20" s="68" customFormat="1" ht="27" customHeight="1">
      <c r="A670" s="61">
        <v>641</v>
      </c>
      <c r="B670" s="61" t="str">
        <f t="shared" si="39"/>
        <v>강북</v>
      </c>
      <c r="C670" s="61" t="s">
        <v>26</v>
      </c>
      <c r="D670" s="62">
        <v>8</v>
      </c>
      <c r="E670" s="62" t="str">
        <f t="shared" si="41"/>
        <v>성북구8</v>
      </c>
      <c r="F670" s="62" t="str">
        <f>IFERROR(IF(VLOOKUP($E670,#REF!,2,FALSE)="","",VLOOKUP($E670,#REF!,2,FALSE)),"")</f>
        <v/>
      </c>
      <c r="G670" s="61" t="s">
        <v>3173</v>
      </c>
      <c r="H670" s="61" t="s">
        <v>5106</v>
      </c>
      <c r="I670" s="61">
        <v>10</v>
      </c>
      <c r="J670" s="61">
        <v>45</v>
      </c>
      <c r="K670" s="61" t="s">
        <v>4803</v>
      </c>
      <c r="L670" s="61" t="s">
        <v>4822</v>
      </c>
      <c r="M670" s="62" t="str">
        <f>IFERROR(IF(VLOOKUP($E670,#REF!,17,FALSE)="","","완료"),"")</f>
        <v/>
      </c>
      <c r="N670" s="61"/>
      <c r="O670" s="61"/>
      <c r="P670" s="61" t="s">
        <v>4363</v>
      </c>
      <c r="Q670" s="61" t="s">
        <v>3689</v>
      </c>
      <c r="R670" s="61"/>
      <c r="S670" s="53" t="s">
        <v>4842</v>
      </c>
      <c r="T670" s="127" t="s">
        <v>4548</v>
      </c>
    </row>
    <row r="671" spans="1:20" s="68" customFormat="1" ht="27" customHeight="1">
      <c r="A671" s="61">
        <v>642</v>
      </c>
      <c r="B671" s="61" t="str">
        <f t="shared" si="39"/>
        <v>강북</v>
      </c>
      <c r="C671" s="61" t="s">
        <v>26</v>
      </c>
      <c r="D671" s="62">
        <v>9</v>
      </c>
      <c r="E671" s="62" t="str">
        <f t="shared" si="41"/>
        <v>성북구9</v>
      </c>
      <c r="F671" s="62" t="str">
        <f>IFERROR(IF(VLOOKUP($E671,#REF!,2,FALSE)="","",VLOOKUP($E671,#REF!,2,FALSE)),"")</f>
        <v/>
      </c>
      <c r="G671" s="61" t="s">
        <v>5101</v>
      </c>
      <c r="H671" s="61" t="s">
        <v>5107</v>
      </c>
      <c r="I671" s="61">
        <v>10</v>
      </c>
      <c r="J671" s="61">
        <v>45</v>
      </c>
      <c r="K671" s="61" t="s">
        <v>4803</v>
      </c>
      <c r="L671" s="61" t="s">
        <v>4361</v>
      </c>
      <c r="M671" s="62" t="str">
        <f>IFERROR(IF(VLOOKUP($E671,#REF!,17,FALSE)="","","완료"),"")</f>
        <v/>
      </c>
      <c r="N671" s="61"/>
      <c r="O671" s="61"/>
      <c r="P671" s="61" t="s">
        <v>1726</v>
      </c>
      <c r="Q671" s="61" t="s">
        <v>4848</v>
      </c>
      <c r="R671" s="61"/>
      <c r="S671" s="53" t="s">
        <v>4842</v>
      </c>
      <c r="T671" s="127" t="s">
        <v>4548</v>
      </c>
    </row>
    <row r="672" spans="1:20" s="68" customFormat="1" ht="27" customHeight="1">
      <c r="A672" s="61">
        <v>643</v>
      </c>
      <c r="B672" s="61" t="str">
        <f t="shared" si="39"/>
        <v>강북</v>
      </c>
      <c r="C672" s="61" t="s">
        <v>26</v>
      </c>
      <c r="D672" s="62">
        <v>10</v>
      </c>
      <c r="E672" s="62" t="str">
        <f t="shared" si="41"/>
        <v>성북구10</v>
      </c>
      <c r="F672" s="62" t="str">
        <f>IFERROR(IF(VLOOKUP($E672,#REF!,2,FALSE)="","",VLOOKUP($E672,#REF!,2,FALSE)),"")</f>
        <v/>
      </c>
      <c r="G672" s="61" t="s">
        <v>5108</v>
      </c>
      <c r="H672" s="61" t="s">
        <v>5109</v>
      </c>
      <c r="I672" s="61">
        <v>10</v>
      </c>
      <c r="J672" s="61">
        <v>45</v>
      </c>
      <c r="K672" s="61" t="s">
        <v>4803</v>
      </c>
      <c r="L672" s="61" t="s">
        <v>4361</v>
      </c>
      <c r="M672" s="62" t="str">
        <f>IFERROR(IF(VLOOKUP($E672,#REF!,17,FALSE)="","","완료"),"")</f>
        <v/>
      </c>
      <c r="N672" s="61"/>
      <c r="O672" s="61"/>
      <c r="P672" s="61" t="s">
        <v>1726</v>
      </c>
      <c r="Q672" s="61" t="s">
        <v>3579</v>
      </c>
      <c r="R672" s="61"/>
      <c r="S672" s="53" t="s">
        <v>4842</v>
      </c>
      <c r="T672" s="127" t="s">
        <v>4548</v>
      </c>
    </row>
    <row r="673" spans="1:20" s="68" customFormat="1" ht="27" customHeight="1">
      <c r="A673" s="61">
        <v>644</v>
      </c>
      <c r="B673" s="61" t="str">
        <f t="shared" si="39"/>
        <v>강북</v>
      </c>
      <c r="C673" s="61" t="s">
        <v>26</v>
      </c>
      <c r="D673" s="62">
        <v>11</v>
      </c>
      <c r="E673" s="62" t="str">
        <f t="shared" si="41"/>
        <v>성북구11</v>
      </c>
      <c r="F673" s="62" t="str">
        <f>IFERROR(IF(VLOOKUP($E673,#REF!,2,FALSE)="","",VLOOKUP($E673,#REF!,2,FALSE)),"")</f>
        <v/>
      </c>
      <c r="G673" s="61" t="s">
        <v>5111</v>
      </c>
      <c r="H673" s="61" t="s">
        <v>5112</v>
      </c>
      <c r="I673" s="61">
        <v>10</v>
      </c>
      <c r="J673" s="61">
        <v>45</v>
      </c>
      <c r="K673" s="61" t="s">
        <v>4803</v>
      </c>
      <c r="L673" s="61" t="s">
        <v>4361</v>
      </c>
      <c r="M673" s="62" t="str">
        <f>IFERROR(IF(VLOOKUP($E673,#REF!,17,FALSE)="","","완료"),"")</f>
        <v/>
      </c>
      <c r="N673" s="61"/>
      <c r="O673" s="61"/>
      <c r="P673" s="61" t="s">
        <v>1726</v>
      </c>
      <c r="Q673" s="61" t="s">
        <v>3579</v>
      </c>
      <c r="R673" s="61"/>
      <c r="S673" s="53" t="s">
        <v>4842</v>
      </c>
      <c r="T673" s="127" t="s">
        <v>4548</v>
      </c>
    </row>
    <row r="674" spans="1:20" s="68" customFormat="1" ht="27" customHeight="1">
      <c r="A674" s="61">
        <v>645</v>
      </c>
      <c r="B674" s="61" t="str">
        <f t="shared" si="39"/>
        <v>강북</v>
      </c>
      <c r="C674" s="61" t="s">
        <v>26</v>
      </c>
      <c r="D674" s="62">
        <v>12</v>
      </c>
      <c r="E674" s="62" t="str">
        <f t="shared" si="41"/>
        <v>성북구12</v>
      </c>
      <c r="F674" s="62" t="str">
        <f>IFERROR(IF(VLOOKUP($E674,#REF!,2,FALSE)="","",VLOOKUP($E674,#REF!,2,FALSE)),"")</f>
        <v/>
      </c>
      <c r="G674" s="61" t="s">
        <v>3179</v>
      </c>
      <c r="H674" s="61" t="s">
        <v>5099</v>
      </c>
      <c r="I674" s="61">
        <v>10</v>
      </c>
      <c r="J674" s="61">
        <v>45</v>
      </c>
      <c r="K674" s="61" t="s">
        <v>4803</v>
      </c>
      <c r="L674" s="61" t="s">
        <v>4825</v>
      </c>
      <c r="M674" s="62" t="str">
        <f>IFERROR(IF(VLOOKUP($E674,#REF!,17,FALSE)="","","완료"),"")</f>
        <v/>
      </c>
      <c r="N674" s="61"/>
      <c r="O674" s="61"/>
      <c r="P674" s="61">
        <v>0</v>
      </c>
      <c r="Q674" s="61"/>
      <c r="R674" s="61"/>
      <c r="S674" s="53" t="s">
        <v>4842</v>
      </c>
      <c r="T674" s="127" t="s">
        <v>4548</v>
      </c>
    </row>
    <row r="675" spans="1:20" s="68" customFormat="1" ht="27" customHeight="1">
      <c r="A675" s="61">
        <v>646</v>
      </c>
      <c r="B675" s="61" t="str">
        <f t="shared" si="39"/>
        <v>강남</v>
      </c>
      <c r="C675" s="61" t="s">
        <v>12</v>
      </c>
      <c r="D675" s="62">
        <v>1</v>
      </c>
      <c r="E675" s="62" t="str">
        <f t="shared" si="41"/>
        <v>동작구1</v>
      </c>
      <c r="F675" s="62" t="str">
        <f>IFERROR(IF(VLOOKUP($E675,#REF!,2,FALSE)="","",VLOOKUP($E675,#REF!,2,FALSE)),"")</f>
        <v/>
      </c>
      <c r="G675" s="62" t="s">
        <v>2483</v>
      </c>
      <c r="H675" s="62" t="s">
        <v>2815</v>
      </c>
      <c r="I675" s="62">
        <v>10</v>
      </c>
      <c r="J675" s="62">
        <v>90</v>
      </c>
      <c r="K675" s="62" t="s">
        <v>4804</v>
      </c>
      <c r="L675" s="62" t="s">
        <v>4825</v>
      </c>
      <c r="M675" s="62" t="str">
        <f>IFERROR(IF(VLOOKUP($E675,#REF!,17,FALSE)="","","완료"),"")</f>
        <v/>
      </c>
      <c r="N675" s="62"/>
      <c r="O675" s="62"/>
      <c r="P675" s="62">
        <v>0</v>
      </c>
      <c r="Q675" s="62" t="s">
        <v>4367</v>
      </c>
      <c r="R675" s="62"/>
      <c r="S675" s="53" t="s">
        <v>4842</v>
      </c>
      <c r="T675" s="127" t="s">
        <v>4512</v>
      </c>
    </row>
    <row r="676" spans="1:20" s="68" customFormat="1" ht="27" customHeight="1">
      <c r="A676" s="61">
        <v>647</v>
      </c>
      <c r="B676" s="61" t="str">
        <f t="shared" si="39"/>
        <v>강남</v>
      </c>
      <c r="C676" s="61" t="s">
        <v>12</v>
      </c>
      <c r="D676" s="62">
        <v>2</v>
      </c>
      <c r="E676" s="62" t="str">
        <f t="shared" si="41"/>
        <v>동작구2</v>
      </c>
      <c r="F676" s="62" t="str">
        <f>IFERROR(IF(VLOOKUP($E676,#REF!,2,FALSE)="","",VLOOKUP($E676,#REF!,2,FALSE)),"")</f>
        <v/>
      </c>
      <c r="G676" s="62" t="s">
        <v>3847</v>
      </c>
      <c r="H676" s="62" t="s">
        <v>5116</v>
      </c>
      <c r="I676" s="62">
        <v>10</v>
      </c>
      <c r="J676" s="62">
        <v>45</v>
      </c>
      <c r="K676" s="62" t="s">
        <v>4804</v>
      </c>
      <c r="L676" s="62" t="s">
        <v>4822</v>
      </c>
      <c r="M676" s="62" t="str">
        <f>IFERROR(IF(VLOOKUP($E676,#REF!,17,FALSE)="","","완료"),"")</f>
        <v/>
      </c>
      <c r="N676" s="62"/>
      <c r="O676" s="62"/>
      <c r="P676" s="62" t="s">
        <v>3605</v>
      </c>
      <c r="Q676" s="62" t="s">
        <v>3288</v>
      </c>
      <c r="R676" s="62"/>
      <c r="S676" s="53" t="s">
        <v>4842</v>
      </c>
      <c r="T676" s="127" t="s">
        <v>4512</v>
      </c>
    </row>
    <row r="677" spans="1:20" s="68" customFormat="1" ht="27" customHeight="1">
      <c r="A677" s="61">
        <v>648</v>
      </c>
      <c r="B677" s="61" t="str">
        <f t="shared" si="39"/>
        <v>강남</v>
      </c>
      <c r="C677" s="61" t="s">
        <v>12</v>
      </c>
      <c r="D677" s="62">
        <v>3</v>
      </c>
      <c r="E677" s="62" t="str">
        <f t="shared" si="41"/>
        <v>동작구3</v>
      </c>
      <c r="F677" s="62" t="str">
        <f>IFERROR(IF(VLOOKUP($E677,#REF!,2,FALSE)="","",VLOOKUP($E677,#REF!,2,FALSE)),"")</f>
        <v/>
      </c>
      <c r="G677" s="62" t="s">
        <v>2641</v>
      </c>
      <c r="H677" s="62" t="s">
        <v>2481</v>
      </c>
      <c r="I677" s="62">
        <v>10</v>
      </c>
      <c r="J677" s="62">
        <v>90</v>
      </c>
      <c r="K677" s="62" t="s">
        <v>4804</v>
      </c>
      <c r="L677" s="62" t="s">
        <v>4825</v>
      </c>
      <c r="M677" s="62" t="str">
        <f>IFERROR(IF(VLOOKUP($E677,#REF!,17,FALSE)="","","완료"),"")</f>
        <v/>
      </c>
      <c r="N677" s="62"/>
      <c r="O677" s="62"/>
      <c r="P677" s="62">
        <v>0</v>
      </c>
      <c r="Q677" s="62" t="s">
        <v>4367</v>
      </c>
      <c r="R677" s="62"/>
      <c r="S677" s="53" t="s">
        <v>4842</v>
      </c>
      <c r="T677" s="127" t="s">
        <v>4512</v>
      </c>
    </row>
    <row r="678" spans="1:20" s="68" customFormat="1" ht="27" customHeight="1">
      <c r="A678" s="61">
        <v>649</v>
      </c>
      <c r="B678" s="61" t="str">
        <f t="shared" si="39"/>
        <v>강남</v>
      </c>
      <c r="C678" s="61" t="s">
        <v>12</v>
      </c>
      <c r="D678" s="62">
        <v>4</v>
      </c>
      <c r="E678" s="62" t="str">
        <f t="shared" si="41"/>
        <v>동작구4</v>
      </c>
      <c r="F678" s="62" t="str">
        <f>IFERROR(IF(VLOOKUP($E678,#REF!,2,FALSE)="","",VLOOKUP($E678,#REF!,2,FALSE)),"")</f>
        <v/>
      </c>
      <c r="G678" s="62" t="s">
        <v>5115</v>
      </c>
      <c r="H678" s="62" t="s">
        <v>3846</v>
      </c>
      <c r="I678" s="62">
        <v>10</v>
      </c>
      <c r="J678" s="62">
        <v>90</v>
      </c>
      <c r="K678" s="62" t="s">
        <v>4804</v>
      </c>
      <c r="L678" s="62" t="s">
        <v>4825</v>
      </c>
      <c r="M678" s="62" t="str">
        <f>IFERROR(IF(VLOOKUP($E678,#REF!,17,FALSE)="","","완료"),"")</f>
        <v/>
      </c>
      <c r="N678" s="62"/>
      <c r="O678" s="62"/>
      <c r="P678" s="62">
        <v>0</v>
      </c>
      <c r="Q678" s="62" t="s">
        <v>4367</v>
      </c>
      <c r="R678" s="62"/>
      <c r="S678" s="53" t="s">
        <v>4842</v>
      </c>
      <c r="T678" s="127" t="s">
        <v>4512</v>
      </c>
    </row>
    <row r="679" spans="1:20" s="68" customFormat="1" ht="27" customHeight="1">
      <c r="A679" s="61">
        <v>650</v>
      </c>
      <c r="B679" s="61" t="str">
        <f t="shared" si="39"/>
        <v>강남</v>
      </c>
      <c r="C679" s="61" t="s">
        <v>12</v>
      </c>
      <c r="D679" s="62">
        <v>5</v>
      </c>
      <c r="E679" s="62" t="str">
        <f t="shared" si="41"/>
        <v>동작구5</v>
      </c>
      <c r="F679" s="62" t="str">
        <f>IFERROR(IF(VLOOKUP($E679,#REF!,2,FALSE)="","",VLOOKUP($E679,#REF!,2,FALSE)),"")</f>
        <v/>
      </c>
      <c r="G679" s="62" t="s">
        <v>3174</v>
      </c>
      <c r="H679" s="62" t="s">
        <v>3844</v>
      </c>
      <c r="I679" s="62">
        <v>10</v>
      </c>
      <c r="J679" s="62">
        <v>90</v>
      </c>
      <c r="K679" s="62" t="s">
        <v>4804</v>
      </c>
      <c r="L679" s="62" t="s">
        <v>4825</v>
      </c>
      <c r="M679" s="62" t="str">
        <f>IFERROR(IF(VLOOKUP($E679,#REF!,17,FALSE)="","","완료"),"")</f>
        <v/>
      </c>
      <c r="N679" s="62"/>
      <c r="O679" s="62"/>
      <c r="P679" s="62">
        <v>0</v>
      </c>
      <c r="Q679" s="62" t="s">
        <v>4367</v>
      </c>
      <c r="R679" s="62"/>
      <c r="S679" s="53" t="s">
        <v>4842</v>
      </c>
      <c r="T679" s="127" t="s">
        <v>4512</v>
      </c>
    </row>
    <row r="680" spans="1:20" s="68" customFormat="1" ht="27" customHeight="1">
      <c r="A680" s="61">
        <v>651</v>
      </c>
      <c r="B680" s="61" t="str">
        <f t="shared" si="39"/>
        <v>강남</v>
      </c>
      <c r="C680" s="61" t="s">
        <v>12</v>
      </c>
      <c r="D680" s="62">
        <v>6</v>
      </c>
      <c r="E680" s="62" t="str">
        <f t="shared" si="41"/>
        <v>동작구6</v>
      </c>
      <c r="F680" s="62" t="str">
        <f>IFERROR(IF(VLOOKUP($E680,#REF!,2,FALSE)="","",VLOOKUP($E680,#REF!,2,FALSE)),"")</f>
        <v/>
      </c>
      <c r="G680" s="62" t="s">
        <v>3838</v>
      </c>
      <c r="H680" s="62" t="s">
        <v>4734</v>
      </c>
      <c r="I680" s="62">
        <v>10</v>
      </c>
      <c r="J680" s="62">
        <v>45</v>
      </c>
      <c r="K680" s="62" t="s">
        <v>4804</v>
      </c>
      <c r="L680" s="62" t="s">
        <v>4825</v>
      </c>
      <c r="M680" s="62" t="str">
        <f>IFERROR(IF(VLOOKUP($E680,#REF!,17,FALSE)="","","완료"),"")</f>
        <v/>
      </c>
      <c r="N680" s="62"/>
      <c r="O680" s="62"/>
      <c r="P680" s="62">
        <v>0</v>
      </c>
      <c r="Q680" s="62" t="s">
        <v>4367</v>
      </c>
      <c r="R680" s="62"/>
      <c r="S680" s="53" t="s">
        <v>4842</v>
      </c>
      <c r="T680" s="127" t="s">
        <v>4512</v>
      </c>
    </row>
    <row r="681" spans="1:20" s="68" customFormat="1" ht="27" customHeight="1">
      <c r="A681" s="61">
        <v>652</v>
      </c>
      <c r="B681" s="61" t="str">
        <f t="shared" si="39"/>
        <v>강남</v>
      </c>
      <c r="C681" s="61" t="s">
        <v>12</v>
      </c>
      <c r="D681" s="62">
        <v>7</v>
      </c>
      <c r="E681" s="62" t="str">
        <f t="shared" si="41"/>
        <v>동작구7</v>
      </c>
      <c r="F681" s="62" t="str">
        <f>IFERROR(IF(VLOOKUP($E681,#REF!,2,FALSE)="","",VLOOKUP($E681,#REF!,2,FALSE)),"")</f>
        <v/>
      </c>
      <c r="G681" s="62" t="s">
        <v>3460</v>
      </c>
      <c r="H681" s="62" t="s">
        <v>3189</v>
      </c>
      <c r="I681" s="62">
        <v>10</v>
      </c>
      <c r="J681" s="62">
        <v>45</v>
      </c>
      <c r="K681" s="62" t="s">
        <v>4804</v>
      </c>
      <c r="L681" s="62" t="s">
        <v>4822</v>
      </c>
      <c r="M681" s="62" t="str">
        <f>IFERROR(IF(VLOOKUP($E681,#REF!,17,FALSE)="","","완료"),"")</f>
        <v/>
      </c>
      <c r="N681" s="62"/>
      <c r="O681" s="62"/>
      <c r="P681" s="62" t="s">
        <v>4374</v>
      </c>
      <c r="Q681" s="62" t="s">
        <v>3393</v>
      </c>
      <c r="R681" s="62"/>
      <c r="S681" s="53" t="s">
        <v>4842</v>
      </c>
      <c r="T681" s="127" t="s">
        <v>4512</v>
      </c>
    </row>
    <row r="682" spans="1:20" s="68" customFormat="1" ht="27" customHeight="1">
      <c r="A682" s="61">
        <v>653</v>
      </c>
      <c r="B682" s="61" t="str">
        <f t="shared" si="39"/>
        <v>강남</v>
      </c>
      <c r="C682" s="61" t="s">
        <v>12</v>
      </c>
      <c r="D682" s="62">
        <v>8</v>
      </c>
      <c r="E682" s="62" t="str">
        <f t="shared" si="41"/>
        <v>동작구8</v>
      </c>
      <c r="F682" s="62" t="str">
        <f>IFERROR(IF(VLOOKUP($E682,#REF!,2,FALSE)="","",VLOOKUP($E682,#REF!,2,FALSE)),"")</f>
        <v/>
      </c>
      <c r="G682" s="62" t="s">
        <v>3845</v>
      </c>
      <c r="H682" s="62" t="s">
        <v>3866</v>
      </c>
      <c r="I682" s="62">
        <v>10</v>
      </c>
      <c r="J682" s="62">
        <v>45</v>
      </c>
      <c r="K682" s="62" t="s">
        <v>4804</v>
      </c>
      <c r="L682" s="62" t="s">
        <v>4825</v>
      </c>
      <c r="M682" s="62" t="str">
        <f>IFERROR(IF(VLOOKUP($E682,#REF!,17,FALSE)="","","완료"),"")</f>
        <v/>
      </c>
      <c r="N682" s="62"/>
      <c r="O682" s="62"/>
      <c r="P682" s="62">
        <v>0</v>
      </c>
      <c r="Q682" s="62" t="s">
        <v>4367</v>
      </c>
      <c r="R682" s="62"/>
      <c r="S682" s="53" t="s">
        <v>4842</v>
      </c>
      <c r="T682" s="127" t="s">
        <v>4512</v>
      </c>
    </row>
    <row r="683" spans="1:20" s="68" customFormat="1" ht="27" customHeight="1">
      <c r="A683" s="61">
        <v>654</v>
      </c>
      <c r="B683" s="61" t="str">
        <f t="shared" si="39"/>
        <v>강남</v>
      </c>
      <c r="C683" s="61" t="s">
        <v>12</v>
      </c>
      <c r="D683" s="62">
        <v>9</v>
      </c>
      <c r="E683" s="62" t="str">
        <f t="shared" si="41"/>
        <v>동작구9</v>
      </c>
      <c r="F683" s="62" t="str">
        <f>IFERROR(IF(VLOOKUP($E683,#REF!,2,FALSE)="","",VLOOKUP($E683,#REF!,2,FALSE)),"")</f>
        <v/>
      </c>
      <c r="G683" s="62" t="s">
        <v>2642</v>
      </c>
      <c r="H683" s="62" t="s">
        <v>2482</v>
      </c>
      <c r="I683" s="62">
        <v>10</v>
      </c>
      <c r="J683" s="62">
        <v>90</v>
      </c>
      <c r="K683" s="62" t="s">
        <v>4804</v>
      </c>
      <c r="L683" s="62" t="s">
        <v>4825</v>
      </c>
      <c r="M683" s="62" t="str">
        <f>IFERROR(IF(VLOOKUP($E683,#REF!,17,FALSE)="","","완료"),"")</f>
        <v/>
      </c>
      <c r="N683" s="62"/>
      <c r="O683" s="62"/>
      <c r="P683" s="62">
        <v>0</v>
      </c>
      <c r="Q683" s="62" t="s">
        <v>4367</v>
      </c>
      <c r="R683" s="62"/>
      <c r="S683" s="53" t="s">
        <v>4842</v>
      </c>
      <c r="T683" s="127" t="s">
        <v>4512</v>
      </c>
    </row>
    <row r="684" spans="1:20" s="68" customFormat="1" ht="27" customHeight="1">
      <c r="A684" s="61">
        <v>655</v>
      </c>
      <c r="B684" s="61" t="str">
        <f t="shared" si="39"/>
        <v>강남</v>
      </c>
      <c r="C684" s="61" t="s">
        <v>12</v>
      </c>
      <c r="D684" s="62">
        <v>10</v>
      </c>
      <c r="E684" s="62" t="str">
        <f t="shared" si="41"/>
        <v>동작구10</v>
      </c>
      <c r="F684" s="62" t="str">
        <f>IFERROR(IF(VLOOKUP($E684,#REF!,2,FALSE)="","",VLOOKUP($E684,#REF!,2,FALSE)),"")</f>
        <v/>
      </c>
      <c r="G684" s="62" t="s">
        <v>5114</v>
      </c>
      <c r="H684" s="62" t="s">
        <v>5120</v>
      </c>
      <c r="I684" s="62">
        <v>10</v>
      </c>
      <c r="J684" s="62">
        <v>90</v>
      </c>
      <c r="K684" s="62" t="s">
        <v>4804</v>
      </c>
      <c r="L684" s="62" t="s">
        <v>4822</v>
      </c>
      <c r="M684" s="62" t="str">
        <f>IFERROR(IF(VLOOKUP($E684,#REF!,17,FALSE)="","","완료"),"")</f>
        <v/>
      </c>
      <c r="N684" s="62"/>
      <c r="O684" s="62"/>
      <c r="P684" s="62" t="s">
        <v>4374</v>
      </c>
      <c r="Q684" s="62" t="s">
        <v>4356</v>
      </c>
      <c r="R684" s="62"/>
      <c r="S684" s="53" t="s">
        <v>4842</v>
      </c>
      <c r="T684" s="127" t="s">
        <v>4512</v>
      </c>
    </row>
    <row r="685" spans="1:20" s="68" customFormat="1" ht="27" customHeight="1">
      <c r="A685" s="61">
        <v>656</v>
      </c>
      <c r="B685" s="61" t="str">
        <f t="shared" si="39"/>
        <v>강남</v>
      </c>
      <c r="C685" s="61" t="s">
        <v>12</v>
      </c>
      <c r="D685" s="62">
        <v>11</v>
      </c>
      <c r="E685" s="62" t="str">
        <f t="shared" si="41"/>
        <v>동작구11</v>
      </c>
      <c r="F685" s="62" t="str">
        <f>IFERROR(IF(VLOOKUP($E685,#REF!,2,FALSE)="","",VLOOKUP($E685,#REF!,2,FALSE)),"")</f>
        <v/>
      </c>
      <c r="G685" s="62" t="s">
        <v>3848</v>
      </c>
      <c r="H685" s="62" t="s">
        <v>3865</v>
      </c>
      <c r="I685" s="62">
        <v>10</v>
      </c>
      <c r="J685" s="62">
        <v>45</v>
      </c>
      <c r="K685" s="62" t="s">
        <v>4804</v>
      </c>
      <c r="L685" s="62" t="s">
        <v>4822</v>
      </c>
      <c r="M685" s="62" t="str">
        <f>IFERROR(IF(VLOOKUP($E685,#REF!,17,FALSE)="","","완료"),"")</f>
        <v/>
      </c>
      <c r="N685" s="62"/>
      <c r="O685" s="62"/>
      <c r="P685" s="62" t="s">
        <v>4374</v>
      </c>
      <c r="Q685" s="62" t="s">
        <v>4356</v>
      </c>
      <c r="R685" s="62"/>
      <c r="S685" s="53" t="s">
        <v>4842</v>
      </c>
      <c r="T685" s="127" t="s">
        <v>4512</v>
      </c>
    </row>
    <row r="686" spans="1:20" s="68" customFormat="1" ht="27" customHeight="1">
      <c r="A686" s="61">
        <v>657</v>
      </c>
      <c r="B686" s="61" t="str">
        <f t="shared" si="39"/>
        <v>강남</v>
      </c>
      <c r="C686" s="61" t="s">
        <v>12</v>
      </c>
      <c r="D686" s="62">
        <v>12</v>
      </c>
      <c r="E686" s="62" t="str">
        <f t="shared" si="41"/>
        <v>동작구12</v>
      </c>
      <c r="F686" s="62" t="str">
        <f>IFERROR(IF(VLOOKUP($E686,#REF!,2,FALSE)="","",VLOOKUP($E686,#REF!,2,FALSE)),"")</f>
        <v/>
      </c>
      <c r="G686" s="62" t="s">
        <v>5113</v>
      </c>
      <c r="H686" s="62" t="s">
        <v>3855</v>
      </c>
      <c r="I686" s="62">
        <v>10</v>
      </c>
      <c r="J686" s="62">
        <v>45</v>
      </c>
      <c r="K686" s="62" t="s">
        <v>4804</v>
      </c>
      <c r="L686" s="62" t="s">
        <v>4825</v>
      </c>
      <c r="M686" s="62" t="str">
        <f>IFERROR(IF(VLOOKUP($E686,#REF!,17,FALSE)="","","완료"),"")</f>
        <v/>
      </c>
      <c r="N686" s="62"/>
      <c r="O686" s="62"/>
      <c r="P686" s="62">
        <v>0</v>
      </c>
      <c r="Q686" s="62" t="s">
        <v>4367</v>
      </c>
      <c r="R686" s="62"/>
      <c r="S686" s="53" t="s">
        <v>4842</v>
      </c>
      <c r="T686" s="127" t="s">
        <v>4512</v>
      </c>
    </row>
    <row r="687" spans="1:20" s="68" customFormat="1" ht="27" customHeight="1">
      <c r="A687" s="61">
        <v>658</v>
      </c>
      <c r="B687" s="61" t="str">
        <f t="shared" si="39"/>
        <v>강남</v>
      </c>
      <c r="C687" s="61" t="s">
        <v>12</v>
      </c>
      <c r="D687" s="62">
        <v>13</v>
      </c>
      <c r="E687" s="62" t="str">
        <f t="shared" si="41"/>
        <v>동작구13</v>
      </c>
      <c r="F687" s="62" t="str">
        <f>IFERROR(IF(VLOOKUP($E687,#REF!,2,FALSE)="","",VLOOKUP($E687,#REF!,2,FALSE)),"")</f>
        <v/>
      </c>
      <c r="G687" s="62" t="s">
        <v>5121</v>
      </c>
      <c r="H687" s="62" t="s">
        <v>5118</v>
      </c>
      <c r="I687" s="62">
        <v>10</v>
      </c>
      <c r="J687" s="62">
        <v>90</v>
      </c>
      <c r="K687" s="62" t="s">
        <v>4804</v>
      </c>
      <c r="L687" s="62" t="s">
        <v>4825</v>
      </c>
      <c r="M687" s="62" t="str">
        <f>IFERROR(IF(VLOOKUP($E687,#REF!,17,FALSE)="","","완료"),"")</f>
        <v/>
      </c>
      <c r="N687" s="62"/>
      <c r="O687" s="62"/>
      <c r="P687" s="62">
        <v>0</v>
      </c>
      <c r="Q687" s="62" t="s">
        <v>4367</v>
      </c>
      <c r="R687" s="62"/>
      <c r="S687" s="53" t="s">
        <v>4842</v>
      </c>
      <c r="T687" s="127" t="s">
        <v>4512</v>
      </c>
    </row>
    <row r="688" spans="1:20" s="68" customFormat="1" ht="27" customHeight="1">
      <c r="A688" s="61">
        <v>659</v>
      </c>
      <c r="B688" s="61" t="str">
        <f t="shared" si="39"/>
        <v>강남</v>
      </c>
      <c r="C688" s="61" t="s">
        <v>12</v>
      </c>
      <c r="D688" s="62">
        <v>14</v>
      </c>
      <c r="E688" s="62" t="str">
        <f t="shared" si="41"/>
        <v>동작구14</v>
      </c>
      <c r="F688" s="62" t="str">
        <f>IFERROR(IF(VLOOKUP($E688,#REF!,2,FALSE)="","",VLOOKUP($E688,#REF!,2,FALSE)),"")</f>
        <v/>
      </c>
      <c r="G688" s="62" t="s">
        <v>5117</v>
      </c>
      <c r="H688" s="62" t="s">
        <v>5119</v>
      </c>
      <c r="I688" s="62">
        <v>10</v>
      </c>
      <c r="J688" s="62">
        <v>90</v>
      </c>
      <c r="K688" s="62" t="s">
        <v>4804</v>
      </c>
      <c r="L688" s="62" t="s">
        <v>4349</v>
      </c>
      <c r="M688" s="62" t="str">
        <f>IFERROR(IF(VLOOKUP($E688,#REF!,17,FALSE)="","","완료"),"")</f>
        <v/>
      </c>
      <c r="N688" s="62"/>
      <c r="O688" s="62"/>
      <c r="P688" s="62" t="s">
        <v>3275</v>
      </c>
      <c r="Q688" s="62" t="s">
        <v>3275</v>
      </c>
      <c r="R688" s="62"/>
      <c r="S688" s="53" t="s">
        <v>4842</v>
      </c>
      <c r="T688" s="127" t="s">
        <v>4512</v>
      </c>
    </row>
    <row r="689" spans="1:20" s="68" customFormat="1" ht="27" customHeight="1">
      <c r="A689" s="61">
        <v>660</v>
      </c>
      <c r="B689" s="61" t="str">
        <f t="shared" si="39"/>
        <v>강남</v>
      </c>
      <c r="C689" s="61" t="s">
        <v>12</v>
      </c>
      <c r="D689" s="62">
        <v>15</v>
      </c>
      <c r="E689" s="62" t="str">
        <f t="shared" si="41"/>
        <v>동작구15</v>
      </c>
      <c r="F689" s="62" t="str">
        <f>IFERROR(IF(VLOOKUP($E689,#REF!,2,FALSE)="","",VLOOKUP($E689,#REF!,2,FALSE)),"")</f>
        <v/>
      </c>
      <c r="G689" s="62" t="s">
        <v>3881</v>
      </c>
      <c r="H689" s="62" t="s">
        <v>5126</v>
      </c>
      <c r="I689" s="62">
        <v>10</v>
      </c>
      <c r="J689" s="62">
        <v>45</v>
      </c>
      <c r="K689" s="62" t="s">
        <v>4804</v>
      </c>
      <c r="L689" s="62" t="s">
        <v>4825</v>
      </c>
      <c r="M689" s="62" t="str">
        <f>IFERROR(IF(VLOOKUP($E689,#REF!,17,FALSE)="","","완료"),"")</f>
        <v/>
      </c>
      <c r="N689" s="62"/>
      <c r="O689" s="62"/>
      <c r="P689" s="62">
        <v>0</v>
      </c>
      <c r="Q689" s="62" t="s">
        <v>4367</v>
      </c>
      <c r="R689" s="62"/>
      <c r="S689" s="53" t="s">
        <v>4842</v>
      </c>
      <c r="T689" s="127" t="s">
        <v>4512</v>
      </c>
    </row>
    <row r="690" spans="1:20" s="68" customFormat="1" ht="27" customHeight="1">
      <c r="A690" s="61">
        <v>661</v>
      </c>
      <c r="B690" s="61" t="str">
        <f t="shared" si="39"/>
        <v>강남</v>
      </c>
      <c r="C690" s="61" t="s">
        <v>12</v>
      </c>
      <c r="D690" s="62">
        <v>16</v>
      </c>
      <c r="E690" s="62" t="str">
        <f t="shared" si="41"/>
        <v>동작구16</v>
      </c>
      <c r="F690" s="62" t="str">
        <f>IFERROR(IF(VLOOKUP($E690,#REF!,2,FALSE)="","",VLOOKUP($E690,#REF!,2,FALSE)),"")</f>
        <v/>
      </c>
      <c r="G690" s="62" t="s">
        <v>3868</v>
      </c>
      <c r="H690" s="62"/>
      <c r="I690" s="62">
        <v>10</v>
      </c>
      <c r="J690" s="62">
        <v>90</v>
      </c>
      <c r="K690" s="62" t="s">
        <v>4804</v>
      </c>
      <c r="L690" s="62" t="s">
        <v>4349</v>
      </c>
      <c r="M690" s="62" t="str">
        <f>IFERROR(IF(VLOOKUP($E690,#REF!,17,FALSE)="","","완료"),"")</f>
        <v/>
      </c>
      <c r="N690" s="62"/>
      <c r="O690" s="62"/>
      <c r="P690" s="62" t="s">
        <v>4833</v>
      </c>
      <c r="Q690" s="62" t="s">
        <v>4833</v>
      </c>
      <c r="R690" s="62"/>
      <c r="S690" s="53" t="s">
        <v>4842</v>
      </c>
      <c r="T690" s="127" t="s">
        <v>4512</v>
      </c>
    </row>
    <row r="691" spans="1:20" s="68" customFormat="1" ht="27" customHeight="1">
      <c r="A691" s="61">
        <v>662</v>
      </c>
      <c r="B691" s="61" t="str">
        <f t="shared" si="39"/>
        <v>강남</v>
      </c>
      <c r="C691" s="61" t="s">
        <v>12</v>
      </c>
      <c r="D691" s="62">
        <v>17</v>
      </c>
      <c r="E691" s="62" t="str">
        <f t="shared" si="41"/>
        <v>동작구17</v>
      </c>
      <c r="F691" s="62" t="str">
        <f>IFERROR(IF(VLOOKUP($E691,#REF!,2,FALSE)="","",VLOOKUP($E691,#REF!,2,FALSE)),"")</f>
        <v/>
      </c>
      <c r="G691" s="62" t="s">
        <v>2570</v>
      </c>
      <c r="H691" s="62" t="s">
        <v>2643</v>
      </c>
      <c r="I691" s="62">
        <v>10</v>
      </c>
      <c r="J691" s="62">
        <v>45</v>
      </c>
      <c r="K691" s="62" t="s">
        <v>4804</v>
      </c>
      <c r="L691" s="62" t="s">
        <v>4825</v>
      </c>
      <c r="M691" s="62" t="str">
        <f>IFERROR(IF(VLOOKUP($E691,#REF!,17,FALSE)="","","완료"),"")</f>
        <v/>
      </c>
      <c r="N691" s="62"/>
      <c r="O691" s="62"/>
      <c r="P691" s="62">
        <v>0</v>
      </c>
      <c r="Q691" s="62" t="s">
        <v>4367</v>
      </c>
      <c r="R691" s="62"/>
      <c r="S691" s="53" t="s">
        <v>4842</v>
      </c>
      <c r="T691" s="127" t="s">
        <v>4512</v>
      </c>
    </row>
    <row r="692" spans="1:20" s="68" customFormat="1" ht="27" customHeight="1">
      <c r="A692" s="61">
        <v>663</v>
      </c>
      <c r="B692" s="61" t="str">
        <f t="shared" si="39"/>
        <v>강남</v>
      </c>
      <c r="C692" s="61" t="s">
        <v>12</v>
      </c>
      <c r="D692" s="62">
        <v>18</v>
      </c>
      <c r="E692" s="62" t="str">
        <f t="shared" si="41"/>
        <v>동작구18</v>
      </c>
      <c r="F692" s="62" t="str">
        <f>IFERROR(IF(VLOOKUP($E692,#REF!,2,FALSE)="","",VLOOKUP($E692,#REF!,2,FALSE)),"")</f>
        <v/>
      </c>
      <c r="G692" s="62" t="s">
        <v>5123</v>
      </c>
      <c r="H692" s="62" t="s">
        <v>5127</v>
      </c>
      <c r="I692" s="62">
        <v>10</v>
      </c>
      <c r="J692" s="62">
        <v>45</v>
      </c>
      <c r="K692" s="62" t="s">
        <v>4804</v>
      </c>
      <c r="L692" s="62" t="s">
        <v>4825</v>
      </c>
      <c r="M692" s="62" t="str">
        <f>IFERROR(IF(VLOOKUP($E692,#REF!,17,FALSE)="","","완료"),"")</f>
        <v/>
      </c>
      <c r="N692" s="62"/>
      <c r="O692" s="62"/>
      <c r="P692" s="62">
        <v>0</v>
      </c>
      <c r="Q692" s="62" t="s">
        <v>4367</v>
      </c>
      <c r="R692" s="62"/>
      <c r="S692" s="53" t="s">
        <v>4842</v>
      </c>
      <c r="T692" s="127" t="s">
        <v>4512</v>
      </c>
    </row>
    <row r="693" spans="1:20" s="68" customFormat="1" ht="27" customHeight="1">
      <c r="A693" s="61">
        <v>664</v>
      </c>
      <c r="B693" s="61" t="str">
        <f t="shared" si="39"/>
        <v>강남</v>
      </c>
      <c r="C693" s="61" t="s">
        <v>12</v>
      </c>
      <c r="D693" s="62">
        <v>19</v>
      </c>
      <c r="E693" s="62" t="str">
        <f t="shared" si="41"/>
        <v>동작구19</v>
      </c>
      <c r="F693" s="62" t="str">
        <f>IFERROR(IF(VLOOKUP($E693,#REF!,2,FALSE)="","",VLOOKUP($E693,#REF!,2,FALSE)),"")</f>
        <v/>
      </c>
      <c r="G693" s="62" t="s">
        <v>3888</v>
      </c>
      <c r="H693" s="62" t="s">
        <v>3886</v>
      </c>
      <c r="I693" s="62">
        <v>10</v>
      </c>
      <c r="J693" s="62">
        <v>90</v>
      </c>
      <c r="K693" s="62" t="s">
        <v>4804</v>
      </c>
      <c r="L693" s="62" t="s">
        <v>4825</v>
      </c>
      <c r="M693" s="62" t="str">
        <f>IFERROR(IF(VLOOKUP($E693,#REF!,17,FALSE)="","","완료"),"")</f>
        <v/>
      </c>
      <c r="N693" s="62"/>
      <c r="O693" s="62"/>
      <c r="P693" s="62" t="s">
        <v>4350</v>
      </c>
      <c r="Q693" s="62" t="s">
        <v>4350</v>
      </c>
      <c r="R693" s="62"/>
      <c r="S693" s="53" t="s">
        <v>4842</v>
      </c>
      <c r="T693" s="127" t="s">
        <v>4512</v>
      </c>
    </row>
    <row r="694" spans="1:20" s="68" customFormat="1" ht="27" customHeight="1">
      <c r="A694" s="61">
        <v>665</v>
      </c>
      <c r="B694" s="61" t="str">
        <f t="shared" si="39"/>
        <v>강남</v>
      </c>
      <c r="C694" s="61" t="s">
        <v>12</v>
      </c>
      <c r="D694" s="62">
        <v>20</v>
      </c>
      <c r="E694" s="62" t="str">
        <f t="shared" si="41"/>
        <v>동작구20</v>
      </c>
      <c r="F694" s="62" t="str">
        <f>IFERROR(IF(VLOOKUP($E694,#REF!,2,FALSE)="","",VLOOKUP($E694,#REF!,2,FALSE)),"")</f>
        <v/>
      </c>
      <c r="G694" s="62" t="s">
        <v>3870</v>
      </c>
      <c r="H694" s="62" t="s">
        <v>3899</v>
      </c>
      <c r="I694" s="62">
        <v>10</v>
      </c>
      <c r="J694" s="62">
        <v>90</v>
      </c>
      <c r="K694" s="62" t="s">
        <v>4804</v>
      </c>
      <c r="L694" s="62" t="s">
        <v>4825</v>
      </c>
      <c r="M694" s="62" t="str">
        <f>IFERROR(IF(VLOOKUP($E694,#REF!,17,FALSE)="","","완료"),"")</f>
        <v/>
      </c>
      <c r="N694" s="62"/>
      <c r="O694" s="62"/>
      <c r="P694" s="62">
        <v>0</v>
      </c>
      <c r="Q694" s="62" t="s">
        <v>4367</v>
      </c>
      <c r="R694" s="62"/>
      <c r="S694" s="53" t="s">
        <v>4842</v>
      </c>
      <c r="T694" s="127" t="s">
        <v>4512</v>
      </c>
    </row>
    <row r="695" spans="1:20" s="68" customFormat="1" ht="27" customHeight="1">
      <c r="A695" s="61">
        <v>666</v>
      </c>
      <c r="B695" s="61" t="str">
        <f t="shared" si="39"/>
        <v>강남</v>
      </c>
      <c r="C695" s="61" t="s">
        <v>12</v>
      </c>
      <c r="D695" s="62">
        <v>21</v>
      </c>
      <c r="E695" s="62" t="str">
        <f t="shared" si="41"/>
        <v>동작구21</v>
      </c>
      <c r="F695" s="62" t="str">
        <f>IFERROR(IF(VLOOKUP($E695,#REF!,2,FALSE)="","",VLOOKUP($E695,#REF!,2,FALSE)),"")</f>
        <v/>
      </c>
      <c r="G695" s="62" t="s">
        <v>592</v>
      </c>
      <c r="H695" s="62" t="s">
        <v>5129</v>
      </c>
      <c r="I695" s="62">
        <v>10</v>
      </c>
      <c r="J695" s="62">
        <v>45</v>
      </c>
      <c r="K695" s="62" t="s">
        <v>4804</v>
      </c>
      <c r="L695" s="62" t="s">
        <v>4825</v>
      </c>
      <c r="M695" s="62" t="str">
        <f>IFERROR(IF(VLOOKUP($E695,#REF!,17,FALSE)="","","완료"),"")</f>
        <v/>
      </c>
      <c r="N695" s="62"/>
      <c r="O695" s="62"/>
      <c r="P695" s="62" t="s">
        <v>3072</v>
      </c>
      <c r="Q695" s="62" t="s">
        <v>3072</v>
      </c>
      <c r="R695" s="62"/>
      <c r="S695" s="53" t="s">
        <v>4842</v>
      </c>
      <c r="T695" s="127" t="s">
        <v>4512</v>
      </c>
    </row>
    <row r="696" spans="1:20" s="68" customFormat="1" ht="27" customHeight="1">
      <c r="A696" s="61">
        <v>667</v>
      </c>
      <c r="B696" s="61" t="str">
        <f t="shared" si="39"/>
        <v>강남</v>
      </c>
      <c r="C696" s="61" t="s">
        <v>12</v>
      </c>
      <c r="D696" s="62">
        <v>22</v>
      </c>
      <c r="E696" s="62" t="str">
        <f t="shared" si="41"/>
        <v>동작구22</v>
      </c>
      <c r="F696" s="62" t="str">
        <f>IFERROR(IF(VLOOKUP($E696,#REF!,2,FALSE)="","",VLOOKUP($E696,#REF!,2,FALSE)),"")</f>
        <v/>
      </c>
      <c r="G696" s="62" t="s">
        <v>2644</v>
      </c>
      <c r="H696" s="62" t="s">
        <v>2484</v>
      </c>
      <c r="I696" s="62">
        <v>10</v>
      </c>
      <c r="J696" s="62">
        <v>90</v>
      </c>
      <c r="K696" s="62" t="s">
        <v>4804</v>
      </c>
      <c r="L696" s="62" t="s">
        <v>4825</v>
      </c>
      <c r="M696" s="62" t="str">
        <f>IFERROR(IF(VLOOKUP($E696,#REF!,17,FALSE)="","","완료"),"")</f>
        <v/>
      </c>
      <c r="N696" s="62"/>
      <c r="O696" s="62"/>
      <c r="P696" s="62" t="s">
        <v>3041</v>
      </c>
      <c r="Q696" s="62" t="s">
        <v>3041</v>
      </c>
      <c r="R696" s="62"/>
      <c r="S696" s="53" t="s">
        <v>4842</v>
      </c>
      <c r="T696" s="127" t="s">
        <v>4512</v>
      </c>
    </row>
    <row r="697" spans="1:20" s="68" customFormat="1" ht="27" customHeight="1">
      <c r="A697" s="61">
        <v>668</v>
      </c>
      <c r="B697" s="61" t="str">
        <f t="shared" si="39"/>
        <v>강남</v>
      </c>
      <c r="C697" s="61" t="s">
        <v>12</v>
      </c>
      <c r="D697" s="62">
        <v>23</v>
      </c>
      <c r="E697" s="62" t="str">
        <f t="shared" si="41"/>
        <v>동작구23</v>
      </c>
      <c r="F697" s="62" t="str">
        <f>IFERROR(IF(VLOOKUP($E697,#REF!,2,FALSE)="","",VLOOKUP($E697,#REF!,2,FALSE)),"")</f>
        <v/>
      </c>
      <c r="G697" s="61" t="s">
        <v>3887</v>
      </c>
      <c r="H697" s="61" t="s">
        <v>5128</v>
      </c>
      <c r="I697" s="61">
        <v>10</v>
      </c>
      <c r="J697" s="61">
        <v>45</v>
      </c>
      <c r="K697" s="61" t="s">
        <v>4804</v>
      </c>
      <c r="L697" s="61" t="s">
        <v>4822</v>
      </c>
      <c r="M697" s="62" t="str">
        <f>IFERROR(IF(VLOOKUP($E697,#REF!,17,FALSE)="","","완료"),"")</f>
        <v/>
      </c>
      <c r="N697" s="61"/>
      <c r="O697" s="61"/>
      <c r="P697" s="61" t="s">
        <v>4363</v>
      </c>
      <c r="Q697" s="61" t="s">
        <v>3581</v>
      </c>
      <c r="R697" s="61"/>
      <c r="S697" s="53" t="s">
        <v>4842</v>
      </c>
      <c r="T697" s="127" t="s">
        <v>4512</v>
      </c>
    </row>
    <row r="698" spans="1:20" s="68" customFormat="1" ht="27" customHeight="1">
      <c r="A698" s="61">
        <v>669</v>
      </c>
      <c r="B698" s="61" t="str">
        <f t="shared" si="39"/>
        <v>강남</v>
      </c>
      <c r="C698" s="61" t="s">
        <v>12</v>
      </c>
      <c r="D698" s="62">
        <v>24</v>
      </c>
      <c r="E698" s="62" t="str">
        <f t="shared" si="41"/>
        <v>동작구24</v>
      </c>
      <c r="F698" s="62" t="str">
        <f>IFERROR(IF(VLOOKUP($E698,#REF!,2,FALSE)="","",VLOOKUP($E698,#REF!,2,FALSE)),"")</f>
        <v/>
      </c>
      <c r="G698" s="61" t="s">
        <v>5124</v>
      </c>
      <c r="H698" s="61" t="s">
        <v>5130</v>
      </c>
      <c r="I698" s="61">
        <v>10</v>
      </c>
      <c r="J698" s="61">
        <v>90</v>
      </c>
      <c r="K698" s="61" t="s">
        <v>4804</v>
      </c>
      <c r="L698" s="61" t="s">
        <v>4822</v>
      </c>
      <c r="M698" s="62" t="str">
        <f>IFERROR(IF(VLOOKUP($E698,#REF!,17,FALSE)="","","완료"),"")</f>
        <v/>
      </c>
      <c r="N698" s="61"/>
      <c r="O698" s="61"/>
      <c r="P698" s="61" t="s">
        <v>4374</v>
      </c>
      <c r="Q698" s="61" t="s">
        <v>4357</v>
      </c>
      <c r="R698" s="61"/>
      <c r="S698" s="53" t="s">
        <v>4842</v>
      </c>
      <c r="T698" s="127" t="s">
        <v>4512</v>
      </c>
    </row>
    <row r="699" spans="1:20" s="68" customFormat="1" ht="27" customHeight="1">
      <c r="A699" s="61">
        <v>670</v>
      </c>
      <c r="B699" s="61" t="str">
        <f t="shared" si="39"/>
        <v>강남</v>
      </c>
      <c r="C699" s="61" t="s">
        <v>12</v>
      </c>
      <c r="D699" s="62">
        <v>25</v>
      </c>
      <c r="E699" s="62" t="str">
        <f t="shared" si="41"/>
        <v>동작구25</v>
      </c>
      <c r="F699" s="62" t="str">
        <f>IFERROR(IF(VLOOKUP($E699,#REF!,2,FALSE)="","",VLOOKUP($E699,#REF!,2,FALSE)),"")</f>
        <v/>
      </c>
      <c r="G699" s="61" t="s">
        <v>3884</v>
      </c>
      <c r="H699" s="61" t="s">
        <v>5132</v>
      </c>
      <c r="I699" s="61">
        <v>10</v>
      </c>
      <c r="J699" s="61">
        <v>90</v>
      </c>
      <c r="K699" s="61" t="s">
        <v>4804</v>
      </c>
      <c r="L699" s="61" t="s">
        <v>4822</v>
      </c>
      <c r="M699" s="62" t="str">
        <f>IFERROR(IF(VLOOKUP($E699,#REF!,17,FALSE)="","","완료"),"")</f>
        <v/>
      </c>
      <c r="N699" s="61"/>
      <c r="O699" s="61"/>
      <c r="P699" s="61" t="s">
        <v>3565</v>
      </c>
      <c r="Q699" s="61" t="s">
        <v>3565</v>
      </c>
      <c r="R699" s="61"/>
      <c r="S699" s="53" t="s">
        <v>4842</v>
      </c>
      <c r="T699" s="127" t="s">
        <v>4512</v>
      </c>
    </row>
    <row r="700" spans="1:20" s="68" customFormat="1" ht="27" customHeight="1">
      <c r="A700" s="61">
        <v>671</v>
      </c>
      <c r="B700" s="61" t="str">
        <f t="shared" si="39"/>
        <v>강남</v>
      </c>
      <c r="C700" s="61" t="s">
        <v>12</v>
      </c>
      <c r="D700" s="62">
        <v>26</v>
      </c>
      <c r="E700" s="62" t="str">
        <f t="shared" si="41"/>
        <v>동작구26</v>
      </c>
      <c r="F700" s="62" t="str">
        <f>IFERROR(IF(VLOOKUP($E700,#REF!,2,FALSE)="","",VLOOKUP($E700,#REF!,2,FALSE)),"")</f>
        <v/>
      </c>
      <c r="G700" s="61" t="s">
        <v>5131</v>
      </c>
      <c r="H700" s="61" t="s">
        <v>5125</v>
      </c>
      <c r="I700" s="61">
        <v>10</v>
      </c>
      <c r="J700" s="61">
        <v>90</v>
      </c>
      <c r="K700" s="61" t="s">
        <v>4804</v>
      </c>
      <c r="L700" s="61" t="s">
        <v>4825</v>
      </c>
      <c r="M700" s="62" t="str">
        <f>IFERROR(IF(VLOOKUP($E700,#REF!,17,FALSE)="","","완료"),"")</f>
        <v/>
      </c>
      <c r="N700" s="61"/>
      <c r="O700" s="61"/>
      <c r="P700" s="61">
        <v>0</v>
      </c>
      <c r="Q700" s="61" t="s">
        <v>4367</v>
      </c>
      <c r="R700" s="61"/>
      <c r="S700" s="53" t="s">
        <v>4842</v>
      </c>
      <c r="T700" s="127" t="s">
        <v>4512</v>
      </c>
    </row>
    <row r="701" spans="1:20" s="68" customFormat="1" ht="27" customHeight="1">
      <c r="A701" s="61">
        <v>672</v>
      </c>
      <c r="B701" s="61" t="str">
        <f t="shared" si="39"/>
        <v>강남</v>
      </c>
      <c r="C701" s="61" t="s">
        <v>12</v>
      </c>
      <c r="D701" s="62">
        <v>27</v>
      </c>
      <c r="E701" s="62" t="str">
        <f t="shared" si="41"/>
        <v>동작구27</v>
      </c>
      <c r="F701" s="62" t="str">
        <f>IFERROR(IF(VLOOKUP($E701,#REF!,2,FALSE)="","",VLOOKUP($E701,#REF!,2,FALSE)),"")</f>
        <v/>
      </c>
      <c r="G701" s="62" t="s">
        <v>3885</v>
      </c>
      <c r="H701" s="62" t="s">
        <v>3889</v>
      </c>
      <c r="I701" s="62">
        <v>10</v>
      </c>
      <c r="J701" s="62">
        <v>45</v>
      </c>
      <c r="K701" s="62" t="s">
        <v>4804</v>
      </c>
      <c r="L701" s="62" t="s">
        <v>4822</v>
      </c>
      <c r="M701" s="62" t="str">
        <f>IFERROR(IF(VLOOKUP($E701,#REF!,17,FALSE)="","","완료"),"")</f>
        <v/>
      </c>
      <c r="N701" s="62"/>
      <c r="O701" s="62"/>
      <c r="P701" s="62" t="s">
        <v>3389</v>
      </c>
      <c r="Q701" s="62" t="s">
        <v>3389</v>
      </c>
      <c r="R701" s="62"/>
      <c r="S701" s="53" t="s">
        <v>4842</v>
      </c>
      <c r="T701" s="127" t="s">
        <v>4512</v>
      </c>
    </row>
    <row r="702" spans="1:20" s="68" customFormat="1" ht="27" customHeight="1">
      <c r="A702" s="61">
        <v>673</v>
      </c>
      <c r="B702" s="61" t="str">
        <f t="shared" si="39"/>
        <v>강남</v>
      </c>
      <c r="C702" s="61" t="s">
        <v>12</v>
      </c>
      <c r="D702" s="62">
        <v>28</v>
      </c>
      <c r="E702" s="62" t="str">
        <f t="shared" si="41"/>
        <v>동작구28</v>
      </c>
      <c r="F702" s="62" t="str">
        <f>IFERROR(IF(VLOOKUP($E702,#REF!,2,FALSE)="","",VLOOKUP($E702,#REF!,2,FALSE)),"")</f>
        <v/>
      </c>
      <c r="G702" s="62" t="s">
        <v>2648</v>
      </c>
      <c r="H702" s="62" t="s">
        <v>2649</v>
      </c>
      <c r="I702" s="62">
        <v>10</v>
      </c>
      <c r="J702" s="62">
        <v>45</v>
      </c>
      <c r="K702" s="62" t="s">
        <v>4804</v>
      </c>
      <c r="L702" s="62" t="s">
        <v>4825</v>
      </c>
      <c r="M702" s="62" t="str">
        <f>IFERROR(IF(VLOOKUP($E702,#REF!,17,FALSE)="","","완료"),"")</f>
        <v/>
      </c>
      <c r="N702" s="62"/>
      <c r="O702" s="62"/>
      <c r="P702" s="62">
        <v>0</v>
      </c>
      <c r="Q702" s="62" t="s">
        <v>4367</v>
      </c>
      <c r="R702" s="62"/>
      <c r="S702" s="53" t="s">
        <v>4842</v>
      </c>
      <c r="T702" s="127" t="s">
        <v>4512</v>
      </c>
    </row>
    <row r="703" spans="1:20" s="68" customFormat="1" ht="27" customHeight="1">
      <c r="A703" s="61">
        <v>674</v>
      </c>
      <c r="B703" s="61" t="str">
        <f t="shared" si="39"/>
        <v>강남</v>
      </c>
      <c r="C703" s="61" t="s">
        <v>12</v>
      </c>
      <c r="D703" s="62">
        <v>29</v>
      </c>
      <c r="E703" s="62" t="str">
        <f t="shared" si="41"/>
        <v>동작구29</v>
      </c>
      <c r="F703" s="62" t="str">
        <f>IFERROR(IF(VLOOKUP($E703,#REF!,2,FALSE)="","",VLOOKUP($E703,#REF!,2,FALSE)),"")</f>
        <v/>
      </c>
      <c r="G703" s="62" t="s">
        <v>5122</v>
      </c>
      <c r="H703" s="62" t="s">
        <v>3875</v>
      </c>
      <c r="I703" s="62">
        <v>10</v>
      </c>
      <c r="J703" s="62">
        <v>45</v>
      </c>
      <c r="K703" s="62" t="s">
        <v>4804</v>
      </c>
      <c r="L703" s="62" t="s">
        <v>4822</v>
      </c>
      <c r="M703" s="62" t="str">
        <f>IFERROR(IF(VLOOKUP($E703,#REF!,17,FALSE)="","","완료"),"")</f>
        <v/>
      </c>
      <c r="N703" s="62"/>
      <c r="O703" s="62"/>
      <c r="P703" s="62" t="s">
        <v>4374</v>
      </c>
      <c r="Q703" s="62" t="s">
        <v>4356</v>
      </c>
      <c r="R703" s="62"/>
      <c r="S703" s="53" t="s">
        <v>4842</v>
      </c>
      <c r="T703" s="127" t="s">
        <v>4512</v>
      </c>
    </row>
    <row r="704" spans="1:20" s="68" customFormat="1" ht="27" customHeight="1">
      <c r="A704" s="61">
        <v>675</v>
      </c>
      <c r="B704" s="61" t="str">
        <f t="shared" si="39"/>
        <v>강남</v>
      </c>
      <c r="C704" s="61" t="s">
        <v>12</v>
      </c>
      <c r="D704" s="62">
        <v>30</v>
      </c>
      <c r="E704" s="62" t="str">
        <f t="shared" si="41"/>
        <v>동작구30</v>
      </c>
      <c r="F704" s="62" t="str">
        <f>IFERROR(IF(VLOOKUP($E704,#REF!,2,FALSE)="","",VLOOKUP($E704,#REF!,2,FALSE)),"")</f>
        <v/>
      </c>
      <c r="G704" s="62" t="s">
        <v>5137</v>
      </c>
      <c r="H704" s="62" t="s">
        <v>3882</v>
      </c>
      <c r="I704" s="62">
        <v>10</v>
      </c>
      <c r="J704" s="62">
        <v>45</v>
      </c>
      <c r="K704" s="62" t="s">
        <v>4804</v>
      </c>
      <c r="L704" s="62" t="s">
        <v>4822</v>
      </c>
      <c r="M704" s="62" t="str">
        <f>IFERROR(IF(VLOOKUP($E704,#REF!,17,FALSE)="","","완료"),"")</f>
        <v/>
      </c>
      <c r="N704" s="62"/>
      <c r="O704" s="62"/>
      <c r="P704" s="62" t="s">
        <v>4374</v>
      </c>
      <c r="Q704" s="62" t="s">
        <v>4714</v>
      </c>
      <c r="R704" s="62"/>
      <c r="S704" s="53" t="s">
        <v>4842</v>
      </c>
      <c r="T704" s="127" t="s">
        <v>4512</v>
      </c>
    </row>
    <row r="705" spans="1:20" s="68" customFormat="1" ht="27" customHeight="1">
      <c r="A705" s="61">
        <v>676</v>
      </c>
      <c r="B705" s="61" t="str">
        <f t="shared" si="39"/>
        <v>강남</v>
      </c>
      <c r="C705" s="62" t="s">
        <v>12</v>
      </c>
      <c r="D705" s="62">
        <v>31</v>
      </c>
      <c r="E705" s="62" t="str">
        <f t="shared" ref="E705:E708" si="42">CONCATENATE(C705,D705)</f>
        <v>동작구31</v>
      </c>
      <c r="F705" s="62" t="str">
        <f>IFERROR(IF(VLOOKUP($E705,#REF!,2,FALSE)="","",VLOOKUP($E705,#REF!,2,FALSE)),"")</f>
        <v/>
      </c>
      <c r="G705" s="62" t="s">
        <v>4578</v>
      </c>
      <c r="H705" s="62" t="s">
        <v>4586</v>
      </c>
      <c r="I705" s="62">
        <v>10</v>
      </c>
      <c r="J705" s="62">
        <v>45</v>
      </c>
      <c r="K705" s="62" t="s">
        <v>4852</v>
      </c>
      <c r="L705" s="62"/>
      <c r="M705" s="62" t="str">
        <f>IFERROR(IF(VLOOKUP($E705,#REF!,17,FALSE)="","","완료"),"")</f>
        <v/>
      </c>
      <c r="N705" s="62"/>
      <c r="O705" s="62"/>
      <c r="P705" s="62"/>
      <c r="Q705" s="62"/>
      <c r="R705" s="62"/>
      <c r="S705" s="134" t="s">
        <v>3699</v>
      </c>
      <c r="T705" s="127" t="s">
        <v>4584</v>
      </c>
    </row>
    <row r="706" spans="1:20" s="68" customFormat="1" ht="27" customHeight="1">
      <c r="A706" s="61">
        <v>677</v>
      </c>
      <c r="B706" s="61" t="str">
        <f t="shared" si="39"/>
        <v>강남</v>
      </c>
      <c r="C706" s="62" t="s">
        <v>12</v>
      </c>
      <c r="D706" s="62">
        <v>32</v>
      </c>
      <c r="E706" s="62" t="str">
        <f t="shared" si="42"/>
        <v>동작구32</v>
      </c>
      <c r="F706" s="62" t="str">
        <f>IFERROR(IF(VLOOKUP($E706,#REF!,2,FALSE)="","",VLOOKUP($E706,#REF!,2,FALSE)),"")</f>
        <v/>
      </c>
      <c r="G706" s="62" t="s">
        <v>2671</v>
      </c>
      <c r="H706" s="62" t="s">
        <v>2485</v>
      </c>
      <c r="I706" s="62">
        <v>10</v>
      </c>
      <c r="J706" s="62">
        <v>45</v>
      </c>
      <c r="K706" s="62" t="s">
        <v>4852</v>
      </c>
      <c r="L706" s="62"/>
      <c r="M706" s="62" t="str">
        <f>IFERROR(IF(VLOOKUP($E706,#REF!,17,FALSE)="","","완료"),"")</f>
        <v/>
      </c>
      <c r="N706" s="62"/>
      <c r="O706" s="62"/>
      <c r="P706" s="62"/>
      <c r="Q706" s="62"/>
      <c r="R706" s="62"/>
      <c r="S706" s="134" t="s">
        <v>3699</v>
      </c>
      <c r="T706" s="127" t="s">
        <v>4584</v>
      </c>
    </row>
    <row r="707" spans="1:20" s="68" customFormat="1" ht="27" customHeight="1">
      <c r="A707" s="61">
        <v>678</v>
      </c>
      <c r="B707" s="61" t="str">
        <f t="shared" si="39"/>
        <v>강남</v>
      </c>
      <c r="C707" s="62" t="s">
        <v>12</v>
      </c>
      <c r="D707" s="62">
        <v>33</v>
      </c>
      <c r="E707" s="62" t="str">
        <f t="shared" si="42"/>
        <v>동작구33</v>
      </c>
      <c r="F707" s="62" t="str">
        <f>IFERROR(IF(VLOOKUP($E707,#REF!,2,FALSE)="","",VLOOKUP($E707,#REF!,2,FALSE)),"")</f>
        <v/>
      </c>
      <c r="G707" s="62" t="s">
        <v>3672</v>
      </c>
      <c r="H707" s="62" t="s">
        <v>3673</v>
      </c>
      <c r="I707" s="62">
        <v>10</v>
      </c>
      <c r="J707" s="62">
        <v>45</v>
      </c>
      <c r="K707" s="62" t="s">
        <v>4852</v>
      </c>
      <c r="L707" s="62"/>
      <c r="M707" s="62" t="str">
        <f>IFERROR(IF(VLOOKUP($E707,#REF!,17,FALSE)="","","완료"),"")</f>
        <v/>
      </c>
      <c r="N707" s="62"/>
      <c r="O707" s="62"/>
      <c r="P707" s="62"/>
      <c r="Q707" s="62"/>
      <c r="R707" s="62"/>
      <c r="S707" s="134" t="s">
        <v>3702</v>
      </c>
      <c r="T707" s="127" t="s">
        <v>4584</v>
      </c>
    </row>
    <row r="708" spans="1:20" s="68" customFormat="1" ht="27" customHeight="1">
      <c r="A708" s="61">
        <v>679</v>
      </c>
      <c r="B708" s="61" t="str">
        <f t="shared" si="39"/>
        <v>강남</v>
      </c>
      <c r="C708" s="62" t="s">
        <v>12</v>
      </c>
      <c r="D708" s="62">
        <v>34</v>
      </c>
      <c r="E708" s="62" t="str">
        <f t="shared" si="42"/>
        <v>동작구34</v>
      </c>
      <c r="F708" s="62" t="str">
        <f>IFERROR(IF(VLOOKUP($E708,#REF!,2,FALSE)="","",VLOOKUP($E708,#REF!,2,FALSE)),"")</f>
        <v/>
      </c>
      <c r="G708" s="62" t="s">
        <v>2673</v>
      </c>
      <c r="H708" s="62" t="s">
        <v>2679</v>
      </c>
      <c r="I708" s="62">
        <v>10</v>
      </c>
      <c r="J708" s="62">
        <v>45</v>
      </c>
      <c r="K708" s="62" t="s">
        <v>4852</v>
      </c>
      <c r="L708" s="62"/>
      <c r="M708" s="62" t="str">
        <f>IFERROR(IF(VLOOKUP($E708,#REF!,17,FALSE)="","","완료"),"")</f>
        <v/>
      </c>
      <c r="N708" s="62"/>
      <c r="O708" s="62"/>
      <c r="P708" s="62"/>
      <c r="Q708" s="62"/>
      <c r="R708" s="62"/>
      <c r="S708" s="134" t="s">
        <v>3702</v>
      </c>
      <c r="T708" s="127" t="s">
        <v>4584</v>
      </c>
    </row>
    <row r="709" spans="1:20" s="68" customFormat="1" ht="27" customHeight="1">
      <c r="A709" s="61"/>
      <c r="B709" s="61" t="str">
        <f t="shared" si="39"/>
        <v>강남</v>
      </c>
      <c r="C709" s="62" t="s">
        <v>12</v>
      </c>
      <c r="D709" s="62">
        <v>35</v>
      </c>
      <c r="E709" s="62" t="str">
        <f t="shared" ref="E709:E710" si="43">CONCATENATE(C709,D709)</f>
        <v>동작구35</v>
      </c>
      <c r="F709" s="62" t="str">
        <f>IFERROR(IF(VLOOKUP($E709,#REF!,2,FALSE)="","",VLOOKUP($E709,#REF!,2,FALSE)),"")</f>
        <v/>
      </c>
      <c r="G709" s="62" t="s">
        <v>3717</v>
      </c>
      <c r="H709" s="62" t="s">
        <v>3554</v>
      </c>
      <c r="I709" s="62">
        <v>10</v>
      </c>
      <c r="J709" s="62">
        <v>45</v>
      </c>
      <c r="K709" s="62" t="s">
        <v>4852</v>
      </c>
      <c r="L709" s="62"/>
      <c r="M709" s="62" t="str">
        <f>IFERROR(IF(VLOOKUP($E709,#REF!,17,FALSE)="","","완료"),"")</f>
        <v/>
      </c>
      <c r="N709" s="62"/>
      <c r="O709" s="62"/>
      <c r="P709" s="62"/>
      <c r="Q709" s="62"/>
      <c r="R709" s="62"/>
      <c r="S709" s="158" t="s">
        <v>3557</v>
      </c>
      <c r="T709" s="127" t="s">
        <v>4593</v>
      </c>
    </row>
    <row r="710" spans="1:20" s="68" customFormat="1" ht="27" customHeight="1">
      <c r="A710" s="61"/>
      <c r="B710" s="61" t="str">
        <f t="shared" si="39"/>
        <v>강남</v>
      </c>
      <c r="C710" s="62" t="s">
        <v>12</v>
      </c>
      <c r="D710" s="62">
        <v>36</v>
      </c>
      <c r="E710" s="62" t="str">
        <f t="shared" si="43"/>
        <v>동작구36</v>
      </c>
      <c r="F710" s="62" t="str">
        <f>IFERROR(IF(VLOOKUP($E710,#REF!,2,FALSE)="","",VLOOKUP($E710,#REF!,2,FALSE)),"")</f>
        <v/>
      </c>
      <c r="G710" s="62" t="s">
        <v>4661</v>
      </c>
      <c r="H710" s="62" t="s">
        <v>2670</v>
      </c>
      <c r="I710" s="62">
        <v>10</v>
      </c>
      <c r="J710" s="62">
        <v>45</v>
      </c>
      <c r="K710" s="62" t="s">
        <v>4852</v>
      </c>
      <c r="L710" s="62"/>
      <c r="M710" s="62" t="str">
        <f>IFERROR(IF(VLOOKUP($E710,#REF!,17,FALSE)="","","완료"),"")</f>
        <v/>
      </c>
      <c r="N710" s="62"/>
      <c r="O710" s="62"/>
      <c r="P710" s="62"/>
      <c r="Q710" s="62"/>
      <c r="R710" s="62"/>
      <c r="S710" s="158" t="s">
        <v>3557</v>
      </c>
      <c r="T710" s="127" t="s">
        <v>4593</v>
      </c>
    </row>
    <row r="711" spans="1:20" s="68" customFormat="1" ht="27" customHeight="1">
      <c r="A711" s="61"/>
      <c r="B711" s="61" t="str">
        <f t="shared" si="39"/>
        <v>강남</v>
      </c>
      <c r="C711" s="62" t="s">
        <v>12</v>
      </c>
      <c r="D711" s="62">
        <v>37</v>
      </c>
      <c r="E711" s="62" t="str">
        <f>CONCATENATE(C711,D711)</f>
        <v>동작구37</v>
      </c>
      <c r="F711" s="62" t="str">
        <f>IFERROR(IF(VLOOKUP($E711,#REF!,2,FALSE)="","",VLOOKUP($E711,#REF!,2,FALSE)),"")</f>
        <v/>
      </c>
      <c r="G711" s="90" t="s">
        <v>4627</v>
      </c>
      <c r="H711" s="90" t="s">
        <v>3348</v>
      </c>
      <c r="I711" s="62">
        <v>10</v>
      </c>
      <c r="J711" s="62">
        <v>45</v>
      </c>
      <c r="K711" s="62" t="s">
        <v>4852</v>
      </c>
      <c r="L711" s="62"/>
      <c r="M711" s="62" t="str">
        <f>IFERROR(IF(VLOOKUP($E711,#REF!,17,FALSE)="","","완료"),"")</f>
        <v/>
      </c>
      <c r="N711" s="62"/>
      <c r="O711" s="62"/>
      <c r="P711" s="62"/>
      <c r="Q711" s="62"/>
      <c r="R711" s="62"/>
      <c r="S711" s="157" t="s">
        <v>4855</v>
      </c>
      <c r="T711" s="127" t="s">
        <v>4854</v>
      </c>
    </row>
    <row r="712" spans="1:20" s="68" customFormat="1" ht="27" customHeight="1">
      <c r="A712" s="61">
        <v>680</v>
      </c>
      <c r="B712" s="61" t="str">
        <f t="shared" si="39"/>
        <v>강남</v>
      </c>
      <c r="C712" s="61" t="s">
        <v>38</v>
      </c>
      <c r="D712" s="62">
        <v>1</v>
      </c>
      <c r="E712" s="62" t="str">
        <f t="shared" si="41"/>
        <v>강남구1</v>
      </c>
      <c r="F712" s="62" t="str">
        <f>IFERROR(IF(VLOOKUP($E712,#REF!,2,FALSE)="","",VLOOKUP($E712,#REF!,2,FALSE)),"")</f>
        <v/>
      </c>
      <c r="G712" s="62" t="s">
        <v>2297</v>
      </c>
      <c r="H712" s="62" t="s">
        <v>2298</v>
      </c>
      <c r="I712" s="62">
        <v>10</v>
      </c>
      <c r="J712" s="62">
        <v>45</v>
      </c>
      <c r="K712" s="62" t="s">
        <v>4809</v>
      </c>
      <c r="L712" s="62" t="s">
        <v>4825</v>
      </c>
      <c r="M712" s="62" t="str">
        <f>IFERROR(IF(VLOOKUP($E712,#REF!,17,FALSE)="","","완료"),"")</f>
        <v/>
      </c>
      <c r="N712" s="62"/>
      <c r="O712" s="62"/>
      <c r="P712" s="62">
        <v>0</v>
      </c>
      <c r="Q712" s="62" t="s">
        <v>4367</v>
      </c>
      <c r="R712" s="62"/>
      <c r="S712" s="53" t="s">
        <v>4842</v>
      </c>
      <c r="T712" s="124" t="s">
        <v>4487</v>
      </c>
    </row>
    <row r="713" spans="1:20" s="68" customFormat="1" ht="27" customHeight="1">
      <c r="A713" s="61">
        <v>681</v>
      </c>
      <c r="B713" s="61" t="str">
        <f t="shared" si="39"/>
        <v>강남</v>
      </c>
      <c r="C713" s="61" t="s">
        <v>38</v>
      </c>
      <c r="D713" s="62">
        <v>2</v>
      </c>
      <c r="E713" s="62" t="str">
        <f t="shared" si="41"/>
        <v>강남구2</v>
      </c>
      <c r="F713" s="62" t="str">
        <f>IFERROR(IF(VLOOKUP($E713,#REF!,2,FALSE)="","",VLOOKUP($E713,#REF!,2,FALSE)),"")</f>
        <v/>
      </c>
      <c r="G713" s="62" t="s">
        <v>3190</v>
      </c>
      <c r="H713" s="62" t="s">
        <v>3871</v>
      </c>
      <c r="I713" s="62">
        <v>10</v>
      </c>
      <c r="J713" s="62">
        <v>45</v>
      </c>
      <c r="K713" s="62" t="s">
        <v>4809</v>
      </c>
      <c r="L713" s="62" t="s">
        <v>4822</v>
      </c>
      <c r="M713" s="62" t="str">
        <f>IFERROR(IF(VLOOKUP($E713,#REF!,17,FALSE)="","","완료"),"")</f>
        <v/>
      </c>
      <c r="N713" s="62"/>
      <c r="O713" s="62"/>
      <c r="P713" s="62" t="s">
        <v>3528</v>
      </c>
      <c r="Q713" s="62" t="s">
        <v>3528</v>
      </c>
      <c r="R713" s="62"/>
      <c r="S713" s="53" t="s">
        <v>4842</v>
      </c>
      <c r="T713" s="124" t="s">
        <v>4487</v>
      </c>
    </row>
    <row r="714" spans="1:20" s="68" customFormat="1" ht="27" customHeight="1">
      <c r="A714" s="61">
        <v>682</v>
      </c>
      <c r="B714" s="61" t="str">
        <f t="shared" si="39"/>
        <v>강남</v>
      </c>
      <c r="C714" s="61" t="s">
        <v>38</v>
      </c>
      <c r="D714" s="62">
        <v>3</v>
      </c>
      <c r="E714" s="62" t="str">
        <f t="shared" si="41"/>
        <v>강남구3</v>
      </c>
      <c r="F714" s="62" t="str">
        <f>IFERROR(IF(VLOOKUP($E714,#REF!,2,FALSE)="","",VLOOKUP($E714,#REF!,2,FALSE)),"")</f>
        <v/>
      </c>
      <c r="G714" s="62" t="s">
        <v>3474</v>
      </c>
      <c r="H714" s="62" t="s">
        <v>5134</v>
      </c>
      <c r="I714" s="62">
        <v>10</v>
      </c>
      <c r="J714" s="62">
        <v>45</v>
      </c>
      <c r="K714" s="62" t="s">
        <v>4809</v>
      </c>
      <c r="L714" s="62" t="s">
        <v>4361</v>
      </c>
      <c r="M714" s="62" t="str">
        <f>IFERROR(IF(VLOOKUP($E714,#REF!,17,FALSE)="","","완료"),"")</f>
        <v/>
      </c>
      <c r="N714" s="62"/>
      <c r="O714" s="62"/>
      <c r="P714" s="62" t="s">
        <v>1726</v>
      </c>
      <c r="Q714" s="62" t="s">
        <v>3374</v>
      </c>
      <c r="R714" s="62"/>
      <c r="S714" s="53" t="s">
        <v>4842</v>
      </c>
      <c r="T714" s="124" t="s">
        <v>4487</v>
      </c>
    </row>
    <row r="715" spans="1:20" s="68" customFormat="1" ht="27" customHeight="1">
      <c r="A715" s="61">
        <v>683</v>
      </c>
      <c r="B715" s="61" t="str">
        <f t="shared" si="39"/>
        <v>강남</v>
      </c>
      <c r="C715" s="61" t="s">
        <v>38</v>
      </c>
      <c r="D715" s="62">
        <v>4</v>
      </c>
      <c r="E715" s="62" t="str">
        <f t="shared" si="41"/>
        <v>강남구4</v>
      </c>
      <c r="F715" s="62" t="str">
        <f>IFERROR(IF(VLOOKUP($E715,#REF!,2,FALSE)="","",VLOOKUP($E715,#REF!,2,FALSE)),"")</f>
        <v/>
      </c>
      <c r="G715" s="62" t="s">
        <v>2190</v>
      </c>
      <c r="H715" s="62" t="s">
        <v>2301</v>
      </c>
      <c r="I715" s="62">
        <v>10</v>
      </c>
      <c r="J715" s="62">
        <v>45</v>
      </c>
      <c r="K715" s="62" t="s">
        <v>4809</v>
      </c>
      <c r="L715" s="62" t="s">
        <v>4825</v>
      </c>
      <c r="M715" s="62" t="str">
        <f>IFERROR(IF(VLOOKUP($E715,#REF!,17,FALSE)="","","완료"),"")</f>
        <v/>
      </c>
      <c r="N715" s="62"/>
      <c r="O715" s="62"/>
      <c r="P715" s="62">
        <v>0</v>
      </c>
      <c r="Q715" s="62" t="s">
        <v>4367</v>
      </c>
      <c r="R715" s="62"/>
      <c r="S715" s="53" t="s">
        <v>4842</v>
      </c>
      <c r="T715" s="124" t="s">
        <v>4487</v>
      </c>
    </row>
    <row r="716" spans="1:20" s="68" customFormat="1" ht="27" customHeight="1">
      <c r="A716" s="61">
        <v>684</v>
      </c>
      <c r="B716" s="61" t="str">
        <f t="shared" si="39"/>
        <v>강남</v>
      </c>
      <c r="C716" s="61" t="s">
        <v>38</v>
      </c>
      <c r="D716" s="62">
        <v>5</v>
      </c>
      <c r="E716" s="62" t="str">
        <f t="shared" si="41"/>
        <v>강남구5</v>
      </c>
      <c r="F716" s="62" t="str">
        <f>IFERROR(IF(VLOOKUP($E716,#REF!,2,FALSE)="","",VLOOKUP($E716,#REF!,2,FALSE)),"")</f>
        <v/>
      </c>
      <c r="G716" s="62" t="s">
        <v>2196</v>
      </c>
      <c r="H716" s="62" t="s">
        <v>202</v>
      </c>
      <c r="I716" s="62">
        <v>10</v>
      </c>
      <c r="J716" s="62">
        <v>45</v>
      </c>
      <c r="K716" s="62" t="s">
        <v>4809</v>
      </c>
      <c r="L716" s="62" t="s">
        <v>4825</v>
      </c>
      <c r="M716" s="62" t="str">
        <f>IFERROR(IF(VLOOKUP($E716,#REF!,17,FALSE)="","","완료"),"")</f>
        <v/>
      </c>
      <c r="N716" s="62"/>
      <c r="O716" s="62"/>
      <c r="P716" s="62">
        <v>0</v>
      </c>
      <c r="Q716" s="62" t="s">
        <v>4367</v>
      </c>
      <c r="R716" s="62"/>
      <c r="S716" s="53" t="s">
        <v>4842</v>
      </c>
      <c r="T716" s="124" t="s">
        <v>4487</v>
      </c>
    </row>
    <row r="717" spans="1:20" s="68" customFormat="1" ht="27" customHeight="1">
      <c r="A717" s="61">
        <v>685</v>
      </c>
      <c r="B717" s="61" t="str">
        <f t="shared" si="39"/>
        <v>강남</v>
      </c>
      <c r="C717" s="61" t="s">
        <v>38</v>
      </c>
      <c r="D717" s="62">
        <v>6</v>
      </c>
      <c r="E717" s="62" t="str">
        <f t="shared" si="41"/>
        <v>강남구6</v>
      </c>
      <c r="F717" s="62" t="str">
        <f>IFERROR(IF(VLOOKUP($E717,#REF!,2,FALSE)="","",VLOOKUP($E717,#REF!,2,FALSE)),"")</f>
        <v/>
      </c>
      <c r="G717" s="62" t="s">
        <v>2302</v>
      </c>
      <c r="H717" s="62" t="s">
        <v>2303</v>
      </c>
      <c r="I717" s="62">
        <v>10</v>
      </c>
      <c r="J717" s="62">
        <v>45</v>
      </c>
      <c r="K717" s="62" t="s">
        <v>4809</v>
      </c>
      <c r="L717" s="62" t="s">
        <v>4825</v>
      </c>
      <c r="M717" s="62" t="str">
        <f>IFERROR(IF(VLOOKUP($E717,#REF!,17,FALSE)="","","완료"),"")</f>
        <v/>
      </c>
      <c r="N717" s="62"/>
      <c r="O717" s="62"/>
      <c r="P717" s="62">
        <v>0</v>
      </c>
      <c r="Q717" s="62" t="s">
        <v>4367</v>
      </c>
      <c r="R717" s="62"/>
      <c r="S717" s="53" t="s">
        <v>4842</v>
      </c>
      <c r="T717" s="124" t="s">
        <v>4487</v>
      </c>
    </row>
    <row r="718" spans="1:20" s="68" customFormat="1" ht="27" customHeight="1">
      <c r="A718" s="61">
        <v>686</v>
      </c>
      <c r="B718" s="61" t="str">
        <f t="shared" si="39"/>
        <v>강남</v>
      </c>
      <c r="C718" s="61" t="s">
        <v>38</v>
      </c>
      <c r="D718" s="62">
        <v>7</v>
      </c>
      <c r="E718" s="62" t="str">
        <f t="shared" si="41"/>
        <v>강남구7</v>
      </c>
      <c r="F718" s="62" t="str">
        <f>IFERROR(IF(VLOOKUP($E718,#REF!,2,FALSE)="","",VLOOKUP($E718,#REF!,2,FALSE)),"")</f>
        <v/>
      </c>
      <c r="G718" s="62" t="s">
        <v>3883</v>
      </c>
      <c r="H718" s="62" t="s">
        <v>5139</v>
      </c>
      <c r="I718" s="62">
        <v>10</v>
      </c>
      <c r="J718" s="62">
        <v>45</v>
      </c>
      <c r="K718" s="62" t="s">
        <v>4809</v>
      </c>
      <c r="L718" s="62" t="s">
        <v>4825</v>
      </c>
      <c r="M718" s="62" t="str">
        <f>IFERROR(IF(VLOOKUP($E718,#REF!,17,FALSE)="","","완료"),"")</f>
        <v/>
      </c>
      <c r="N718" s="62"/>
      <c r="O718" s="62"/>
      <c r="P718" s="62">
        <v>0</v>
      </c>
      <c r="Q718" s="62" t="s">
        <v>4367</v>
      </c>
      <c r="R718" s="62"/>
      <c r="S718" s="53" t="s">
        <v>4842</v>
      </c>
      <c r="T718" s="124" t="s">
        <v>4487</v>
      </c>
    </row>
    <row r="719" spans="1:20" s="68" customFormat="1" ht="27" customHeight="1">
      <c r="A719" s="61">
        <v>687</v>
      </c>
      <c r="B719" s="61" t="str">
        <f t="shared" si="39"/>
        <v>강남</v>
      </c>
      <c r="C719" s="61" t="s">
        <v>38</v>
      </c>
      <c r="D719" s="62">
        <v>8</v>
      </c>
      <c r="E719" s="62" t="str">
        <f t="shared" si="41"/>
        <v>강남구8</v>
      </c>
      <c r="F719" s="62" t="str">
        <f>IFERROR(IF(VLOOKUP($E719,#REF!,2,FALSE)="","",VLOOKUP($E719,#REF!,2,FALSE)),"")</f>
        <v/>
      </c>
      <c r="G719" s="62" t="s">
        <v>5138</v>
      </c>
      <c r="H719" s="62" t="s">
        <v>3869</v>
      </c>
      <c r="I719" s="62">
        <v>10</v>
      </c>
      <c r="J719" s="62">
        <v>45</v>
      </c>
      <c r="K719" s="62" t="s">
        <v>4809</v>
      </c>
      <c r="L719" s="62" t="s">
        <v>4825</v>
      </c>
      <c r="M719" s="62" t="str">
        <f>IFERROR(IF(VLOOKUP($E719,#REF!,17,FALSE)="","","완료"),"")</f>
        <v/>
      </c>
      <c r="N719" s="62"/>
      <c r="O719" s="62"/>
      <c r="P719" s="62">
        <v>0</v>
      </c>
      <c r="Q719" s="62" t="s">
        <v>4367</v>
      </c>
      <c r="R719" s="62"/>
      <c r="S719" s="53" t="s">
        <v>4842</v>
      </c>
      <c r="T719" s="124" t="s">
        <v>4487</v>
      </c>
    </row>
    <row r="720" spans="1:20" s="68" customFormat="1" ht="27" customHeight="1">
      <c r="A720" s="61">
        <v>688</v>
      </c>
      <c r="B720" s="61" t="str">
        <f t="shared" si="39"/>
        <v>강남</v>
      </c>
      <c r="C720" s="61" t="s">
        <v>38</v>
      </c>
      <c r="D720" s="62">
        <v>9</v>
      </c>
      <c r="E720" s="62" t="str">
        <f t="shared" si="41"/>
        <v>강남구9</v>
      </c>
      <c r="F720" s="62" t="str">
        <f>IFERROR(IF(VLOOKUP($E720,#REF!,2,FALSE)="","",VLOOKUP($E720,#REF!,2,FALSE)),"")</f>
        <v/>
      </c>
      <c r="G720" s="62" t="s">
        <v>2306</v>
      </c>
      <c r="H720" s="62" t="s">
        <v>2305</v>
      </c>
      <c r="I720" s="62">
        <v>20</v>
      </c>
      <c r="J720" s="62">
        <v>45</v>
      </c>
      <c r="K720" s="62" t="s">
        <v>4809</v>
      </c>
      <c r="L720" s="62" t="s">
        <v>4825</v>
      </c>
      <c r="M720" s="62" t="str">
        <f>IFERROR(IF(VLOOKUP($E720,#REF!,17,FALSE)="","","완료"),"")</f>
        <v/>
      </c>
      <c r="N720" s="62"/>
      <c r="O720" s="62"/>
      <c r="P720" s="62">
        <v>0</v>
      </c>
      <c r="Q720" s="62" t="s">
        <v>4367</v>
      </c>
      <c r="R720" s="62"/>
      <c r="S720" s="53" t="s">
        <v>4842</v>
      </c>
      <c r="T720" s="124" t="s">
        <v>4487</v>
      </c>
    </row>
    <row r="721" spans="1:20" s="68" customFormat="1" ht="27" customHeight="1">
      <c r="A721" s="61">
        <v>689</v>
      </c>
      <c r="B721" s="61" t="str">
        <f t="shared" si="39"/>
        <v>강남</v>
      </c>
      <c r="C721" s="61" t="s">
        <v>38</v>
      </c>
      <c r="D721" s="62">
        <v>10</v>
      </c>
      <c r="E721" s="62" t="str">
        <f t="shared" si="41"/>
        <v>강남구10</v>
      </c>
      <c r="F721" s="62" t="str">
        <f>IFERROR(IF(VLOOKUP($E721,#REF!,2,FALSE)="","",VLOOKUP($E721,#REF!,2,FALSE)),"")</f>
        <v/>
      </c>
      <c r="G721" s="62" t="s">
        <v>193</v>
      </c>
      <c r="H721" s="62" t="s">
        <v>2304</v>
      </c>
      <c r="I721" s="62">
        <v>10</v>
      </c>
      <c r="J721" s="62">
        <v>45</v>
      </c>
      <c r="K721" s="62" t="s">
        <v>4809</v>
      </c>
      <c r="L721" s="62" t="s">
        <v>4825</v>
      </c>
      <c r="M721" s="62" t="str">
        <f>IFERROR(IF(VLOOKUP($E721,#REF!,17,FALSE)="","","완료"),"")</f>
        <v/>
      </c>
      <c r="N721" s="62"/>
      <c r="O721" s="62"/>
      <c r="P721" s="62">
        <v>0</v>
      </c>
      <c r="Q721" s="62" t="s">
        <v>4367</v>
      </c>
      <c r="R721" s="62"/>
      <c r="S721" s="53" t="s">
        <v>4842</v>
      </c>
      <c r="T721" s="124" t="s">
        <v>4487</v>
      </c>
    </row>
    <row r="722" spans="1:20" s="68" customFormat="1" ht="27" customHeight="1">
      <c r="A722" s="61">
        <v>690</v>
      </c>
      <c r="B722" s="61" t="str">
        <f t="shared" si="39"/>
        <v>강남</v>
      </c>
      <c r="C722" s="61" t="s">
        <v>38</v>
      </c>
      <c r="D722" s="62">
        <v>11</v>
      </c>
      <c r="E722" s="62" t="str">
        <f t="shared" si="41"/>
        <v>강남구11</v>
      </c>
      <c r="F722" s="62" t="str">
        <f>IFERROR(IF(VLOOKUP($E722,#REF!,2,FALSE)="","",VLOOKUP($E722,#REF!,2,FALSE)),"")</f>
        <v/>
      </c>
      <c r="G722" s="62" t="s">
        <v>197</v>
      </c>
      <c r="H722" s="62" t="s">
        <v>2307</v>
      </c>
      <c r="I722" s="62">
        <v>10</v>
      </c>
      <c r="J722" s="62">
        <v>45</v>
      </c>
      <c r="K722" s="62" t="s">
        <v>4809</v>
      </c>
      <c r="L722" s="62" t="s">
        <v>4825</v>
      </c>
      <c r="M722" s="62" t="str">
        <f>IFERROR(IF(VLOOKUP($E722,#REF!,17,FALSE)="","","완료"),"")</f>
        <v/>
      </c>
      <c r="N722" s="62"/>
      <c r="O722" s="62"/>
      <c r="P722" s="62">
        <v>0</v>
      </c>
      <c r="Q722" s="62" t="s">
        <v>4367</v>
      </c>
      <c r="R722" s="62"/>
      <c r="S722" s="53" t="s">
        <v>4842</v>
      </c>
      <c r="T722" s="124" t="s">
        <v>4487</v>
      </c>
    </row>
    <row r="723" spans="1:20" s="68" customFormat="1" ht="27" customHeight="1">
      <c r="A723" s="61">
        <v>691</v>
      </c>
      <c r="B723" s="61" t="str">
        <f t="shared" si="39"/>
        <v>강남</v>
      </c>
      <c r="C723" s="61" t="s">
        <v>38</v>
      </c>
      <c r="D723" s="62">
        <v>12</v>
      </c>
      <c r="E723" s="62" t="str">
        <f t="shared" si="41"/>
        <v>강남구12</v>
      </c>
      <c r="F723" s="62" t="str">
        <f>IFERROR(IF(VLOOKUP($E723,#REF!,2,FALSE)="","",VLOOKUP($E723,#REF!,2,FALSE)),"")</f>
        <v/>
      </c>
      <c r="G723" s="62" t="s">
        <v>203</v>
      </c>
      <c r="H723" s="62" t="s">
        <v>2365</v>
      </c>
      <c r="I723" s="62">
        <v>10</v>
      </c>
      <c r="J723" s="62">
        <v>45</v>
      </c>
      <c r="K723" s="62" t="s">
        <v>4809</v>
      </c>
      <c r="L723" s="62" t="s">
        <v>4825</v>
      </c>
      <c r="M723" s="62" t="str">
        <f>IFERROR(IF(VLOOKUP($E723,#REF!,17,FALSE)="","","완료"),"")</f>
        <v/>
      </c>
      <c r="N723" s="62"/>
      <c r="O723" s="62"/>
      <c r="P723" s="62">
        <v>0</v>
      </c>
      <c r="Q723" s="62" t="s">
        <v>4367</v>
      </c>
      <c r="R723" s="62"/>
      <c r="S723" s="53" t="s">
        <v>4842</v>
      </c>
      <c r="T723" s="124" t="s">
        <v>4487</v>
      </c>
    </row>
    <row r="724" spans="1:20" s="68" customFormat="1" ht="27" customHeight="1">
      <c r="A724" s="61">
        <v>692</v>
      </c>
      <c r="B724" s="61" t="str">
        <f t="shared" si="39"/>
        <v>강남</v>
      </c>
      <c r="C724" s="61" t="s">
        <v>38</v>
      </c>
      <c r="D724" s="62">
        <v>13</v>
      </c>
      <c r="E724" s="62" t="str">
        <f t="shared" si="41"/>
        <v>강남구13</v>
      </c>
      <c r="F724" s="62" t="str">
        <f>IFERROR(IF(VLOOKUP($E724,#REF!,2,FALSE)="","",VLOOKUP($E724,#REF!,2,FALSE)),"")</f>
        <v/>
      </c>
      <c r="G724" s="62" t="s">
        <v>5136</v>
      </c>
      <c r="H724" s="62" t="s">
        <v>3872</v>
      </c>
      <c r="I724" s="62">
        <v>10</v>
      </c>
      <c r="J724" s="62">
        <v>45</v>
      </c>
      <c r="K724" s="62" t="s">
        <v>4809</v>
      </c>
      <c r="L724" s="62" t="s">
        <v>4825</v>
      </c>
      <c r="M724" s="62" t="str">
        <f>IFERROR(IF(VLOOKUP($E724,#REF!,17,FALSE)="","","완료"),"")</f>
        <v/>
      </c>
      <c r="N724" s="62"/>
      <c r="O724" s="62"/>
      <c r="P724" s="62">
        <v>0</v>
      </c>
      <c r="Q724" s="62" t="s">
        <v>4367</v>
      </c>
      <c r="R724" s="62"/>
      <c r="S724" s="53" t="s">
        <v>4842</v>
      </c>
      <c r="T724" s="124" t="s">
        <v>4487</v>
      </c>
    </row>
    <row r="725" spans="1:20" s="68" customFormat="1" ht="27" customHeight="1">
      <c r="A725" s="61">
        <v>693</v>
      </c>
      <c r="B725" s="61" t="str">
        <f t="shared" si="39"/>
        <v>강남</v>
      </c>
      <c r="C725" s="61" t="s">
        <v>38</v>
      </c>
      <c r="D725" s="62">
        <v>14</v>
      </c>
      <c r="E725" s="62" t="str">
        <f t="shared" si="41"/>
        <v>강남구14</v>
      </c>
      <c r="F725" s="62" t="str">
        <f>IFERROR(IF(VLOOKUP($E725,#REF!,2,FALSE)="","",VLOOKUP($E725,#REF!,2,FALSE)),"")</f>
        <v/>
      </c>
      <c r="G725" s="62" t="s">
        <v>3877</v>
      </c>
      <c r="H725" s="62" t="s">
        <v>4743</v>
      </c>
      <c r="I725" s="62">
        <v>10</v>
      </c>
      <c r="J725" s="62">
        <v>45</v>
      </c>
      <c r="K725" s="62" t="s">
        <v>4809</v>
      </c>
      <c r="L725" s="62" t="s">
        <v>4822</v>
      </c>
      <c r="M725" s="62" t="str">
        <f>IFERROR(IF(VLOOKUP($E725,#REF!,17,FALSE)="","","완료"),"")</f>
        <v/>
      </c>
      <c r="N725" s="62"/>
      <c r="O725" s="62" t="s">
        <v>3469</v>
      </c>
      <c r="P725" s="62" t="s">
        <v>3525</v>
      </c>
      <c r="Q725" s="62" t="s">
        <v>3525</v>
      </c>
      <c r="R725" s="62"/>
      <c r="S725" s="53" t="s">
        <v>4842</v>
      </c>
      <c r="T725" s="124" t="s">
        <v>4487</v>
      </c>
    </row>
    <row r="726" spans="1:20" s="68" customFormat="1" ht="27" customHeight="1">
      <c r="A726" s="61">
        <v>694</v>
      </c>
      <c r="B726" s="61" t="str">
        <f t="shared" si="39"/>
        <v>강남</v>
      </c>
      <c r="C726" s="61" t="s">
        <v>38</v>
      </c>
      <c r="D726" s="62">
        <v>15</v>
      </c>
      <c r="E726" s="62" t="str">
        <f t="shared" si="41"/>
        <v>강남구15</v>
      </c>
      <c r="F726" s="62" t="str">
        <f>IFERROR(IF(VLOOKUP($E726,#REF!,2,FALSE)="","",VLOOKUP($E726,#REF!,2,FALSE)),"")</f>
        <v/>
      </c>
      <c r="G726" s="62" t="s">
        <v>3197</v>
      </c>
      <c r="H726" s="62" t="s">
        <v>3716</v>
      </c>
      <c r="I726" s="62">
        <v>10</v>
      </c>
      <c r="J726" s="62">
        <v>45</v>
      </c>
      <c r="K726" s="62" t="s">
        <v>4809</v>
      </c>
      <c r="L726" s="62" t="s">
        <v>4822</v>
      </c>
      <c r="M726" s="62" t="str">
        <f>IFERROR(IF(VLOOKUP($E726,#REF!,17,FALSE)="","","완료"),"")</f>
        <v/>
      </c>
      <c r="N726" s="62"/>
      <c r="O726" s="62" t="s">
        <v>3469</v>
      </c>
      <c r="P726" s="62" t="s">
        <v>4867</v>
      </c>
      <c r="Q726" s="62" t="s">
        <v>4867</v>
      </c>
      <c r="R726" s="62"/>
      <c r="S726" s="53" t="s">
        <v>4842</v>
      </c>
      <c r="T726" s="124" t="s">
        <v>4487</v>
      </c>
    </row>
    <row r="727" spans="1:20" s="68" customFormat="1" ht="27" customHeight="1">
      <c r="A727" s="61">
        <v>695</v>
      </c>
      <c r="B727" s="61" t="str">
        <f t="shared" si="39"/>
        <v>강남</v>
      </c>
      <c r="C727" s="61" t="s">
        <v>38</v>
      </c>
      <c r="D727" s="62">
        <v>16</v>
      </c>
      <c r="E727" s="62" t="str">
        <f t="shared" si="41"/>
        <v>강남구16</v>
      </c>
      <c r="F727" s="62" t="str">
        <f>IFERROR(IF(VLOOKUP($E727,#REF!,2,FALSE)="","",VLOOKUP($E727,#REF!,2,FALSE)),"")</f>
        <v/>
      </c>
      <c r="G727" s="62" t="s">
        <v>3183</v>
      </c>
      <c r="H727" s="62" t="s">
        <v>2194</v>
      </c>
      <c r="I727" s="62">
        <v>10</v>
      </c>
      <c r="J727" s="62">
        <v>90</v>
      </c>
      <c r="K727" s="62" t="s">
        <v>4809</v>
      </c>
      <c r="L727" s="62" t="s">
        <v>4825</v>
      </c>
      <c r="M727" s="62" t="str">
        <f>IFERROR(IF(VLOOKUP($E727,#REF!,17,FALSE)="","","완료"),"")</f>
        <v/>
      </c>
      <c r="N727" s="62"/>
      <c r="O727" s="62"/>
      <c r="P727" s="62">
        <v>0</v>
      </c>
      <c r="Q727" s="62" t="s">
        <v>4367</v>
      </c>
      <c r="R727" s="62"/>
      <c r="S727" s="53" t="s">
        <v>4842</v>
      </c>
      <c r="T727" s="124" t="s">
        <v>4487</v>
      </c>
    </row>
    <row r="728" spans="1:20" s="68" customFormat="1" ht="27" customHeight="1">
      <c r="A728" s="61">
        <v>696</v>
      </c>
      <c r="B728" s="61" t="str">
        <f t="shared" si="39"/>
        <v>강남</v>
      </c>
      <c r="C728" s="61" t="s">
        <v>38</v>
      </c>
      <c r="D728" s="62">
        <v>17</v>
      </c>
      <c r="E728" s="62" t="str">
        <f t="shared" si="41"/>
        <v>강남구17</v>
      </c>
      <c r="F728" s="62" t="str">
        <f>IFERROR(IF(VLOOKUP($E728,#REF!,2,FALSE)="","",VLOOKUP($E728,#REF!,2,FALSE)),"")</f>
        <v/>
      </c>
      <c r="G728" s="62" t="s">
        <v>2308</v>
      </c>
      <c r="H728" s="62" t="s">
        <v>205</v>
      </c>
      <c r="I728" s="62">
        <v>10</v>
      </c>
      <c r="J728" s="62">
        <v>45</v>
      </c>
      <c r="K728" s="62" t="s">
        <v>4809</v>
      </c>
      <c r="L728" s="62" t="s">
        <v>4825</v>
      </c>
      <c r="M728" s="62" t="str">
        <f>IFERROR(IF(VLOOKUP($E728,#REF!,17,FALSE)="","","완료"),"")</f>
        <v/>
      </c>
      <c r="N728" s="62"/>
      <c r="O728" s="62"/>
      <c r="P728" s="62" t="s">
        <v>1748</v>
      </c>
      <c r="Q728" s="62" t="s">
        <v>1748</v>
      </c>
      <c r="R728" s="62"/>
      <c r="S728" s="53" t="s">
        <v>4842</v>
      </c>
      <c r="T728" s="124" t="s">
        <v>4487</v>
      </c>
    </row>
    <row r="729" spans="1:20" s="68" customFormat="1" ht="27" customHeight="1">
      <c r="A729" s="61">
        <v>697</v>
      </c>
      <c r="B729" s="61" t="str">
        <f t="shared" ref="B729:B795" si="44">IF(OR($C729="강남구",$C729="강동구",$C729="강서구",$C729="관악구",$C729="구로구",$C729="금천구",$C729="동작구",$C729="서초구",$C729="송파구",$C729="양천구",$C729="영등포구"),"강남","강북")</f>
        <v>강남</v>
      </c>
      <c r="C729" s="61" t="s">
        <v>38</v>
      </c>
      <c r="D729" s="62">
        <v>18</v>
      </c>
      <c r="E729" s="62" t="str">
        <f t="shared" si="41"/>
        <v>강남구18</v>
      </c>
      <c r="F729" s="62" t="str">
        <f>IFERROR(IF(VLOOKUP($E729,#REF!,2,FALSE)="","",VLOOKUP($E729,#REF!,2,FALSE)),"")</f>
        <v/>
      </c>
      <c r="G729" s="62" t="s">
        <v>4755</v>
      </c>
      <c r="H729" s="62" t="s">
        <v>4653</v>
      </c>
      <c r="I729" s="62">
        <v>10</v>
      </c>
      <c r="J729" s="62">
        <v>45</v>
      </c>
      <c r="K729" s="62" t="s">
        <v>4809</v>
      </c>
      <c r="L729" s="62" t="s">
        <v>4825</v>
      </c>
      <c r="M729" s="62" t="str">
        <f>IFERROR(IF(VLOOKUP($E729,#REF!,17,FALSE)="","","완료"),"")</f>
        <v/>
      </c>
      <c r="N729" s="62"/>
      <c r="O729" s="62"/>
      <c r="P729" s="62">
        <v>0</v>
      </c>
      <c r="Q729" s="62" t="s">
        <v>4367</v>
      </c>
      <c r="R729" s="62"/>
      <c r="S729" s="53" t="s">
        <v>4842</v>
      </c>
      <c r="T729" s="124" t="s">
        <v>4487</v>
      </c>
    </row>
    <row r="730" spans="1:20" s="68" customFormat="1" ht="27" customHeight="1">
      <c r="A730" s="61">
        <v>698</v>
      </c>
      <c r="B730" s="61" t="str">
        <f t="shared" si="44"/>
        <v>강남</v>
      </c>
      <c r="C730" s="61" t="s">
        <v>38</v>
      </c>
      <c r="D730" s="62">
        <v>19</v>
      </c>
      <c r="E730" s="62" t="str">
        <f t="shared" si="41"/>
        <v>강남구19</v>
      </c>
      <c r="F730" s="62" t="str">
        <f>IFERROR(IF(VLOOKUP($E730,#REF!,2,FALSE)="","",VLOOKUP($E730,#REF!,2,FALSE)),"")</f>
        <v/>
      </c>
      <c r="G730" s="62" t="s">
        <v>3718</v>
      </c>
      <c r="H730" s="62" t="s">
        <v>3890</v>
      </c>
      <c r="I730" s="62">
        <v>10</v>
      </c>
      <c r="J730" s="62">
        <v>45</v>
      </c>
      <c r="K730" s="62" t="s">
        <v>4809</v>
      </c>
      <c r="L730" s="62" t="s">
        <v>4825</v>
      </c>
      <c r="M730" s="62" t="str">
        <f>IFERROR(IF(VLOOKUP($E730,#REF!,17,FALSE)="","","완료"),"")</f>
        <v/>
      </c>
      <c r="N730" s="62"/>
      <c r="O730" s="62"/>
      <c r="P730" s="62">
        <v>0</v>
      </c>
      <c r="Q730" s="62" t="s">
        <v>4367</v>
      </c>
      <c r="R730" s="62"/>
      <c r="S730" s="53" t="s">
        <v>4842</v>
      </c>
      <c r="T730" s="124" t="s">
        <v>4487</v>
      </c>
    </row>
    <row r="731" spans="1:20" s="68" customFormat="1" ht="27" customHeight="1">
      <c r="A731" s="61">
        <v>699</v>
      </c>
      <c r="B731" s="61" t="str">
        <f t="shared" si="44"/>
        <v>강남</v>
      </c>
      <c r="C731" s="61" t="s">
        <v>38</v>
      </c>
      <c r="D731" s="62">
        <v>20</v>
      </c>
      <c r="E731" s="62" t="str">
        <f t="shared" si="41"/>
        <v>강남구20</v>
      </c>
      <c r="F731" s="62" t="str">
        <f>IFERROR(IF(VLOOKUP($E731,#REF!,2,FALSE)="","",VLOOKUP($E731,#REF!,2,FALSE)),"")</f>
        <v/>
      </c>
      <c r="G731" s="62" t="s">
        <v>2311</v>
      </c>
      <c r="H731" s="62" t="s">
        <v>4652</v>
      </c>
      <c r="I731" s="62">
        <v>10</v>
      </c>
      <c r="J731" s="62">
        <v>45</v>
      </c>
      <c r="K731" s="62" t="s">
        <v>4809</v>
      </c>
      <c r="L731" s="62" t="s">
        <v>4825</v>
      </c>
      <c r="M731" s="62" t="str">
        <f>IFERROR(IF(VLOOKUP($E731,#REF!,17,FALSE)="","","완료"),"")</f>
        <v/>
      </c>
      <c r="N731" s="62"/>
      <c r="O731" s="62"/>
      <c r="P731" s="62" t="s">
        <v>4708</v>
      </c>
      <c r="Q731" s="62" t="s">
        <v>4708</v>
      </c>
      <c r="R731" s="62"/>
      <c r="S731" s="53" t="s">
        <v>4842</v>
      </c>
      <c r="T731" s="124" t="s">
        <v>4487</v>
      </c>
    </row>
    <row r="732" spans="1:20" s="68" customFormat="1" ht="27" customHeight="1">
      <c r="A732" s="61">
        <v>700</v>
      </c>
      <c r="B732" s="61" t="str">
        <f t="shared" si="44"/>
        <v>강남</v>
      </c>
      <c r="C732" s="61" t="s">
        <v>38</v>
      </c>
      <c r="D732" s="62">
        <v>21</v>
      </c>
      <c r="E732" s="62" t="str">
        <f t="shared" si="41"/>
        <v>강남구21</v>
      </c>
      <c r="F732" s="62" t="str">
        <f>IFERROR(IF(VLOOKUP($E732,#REF!,2,FALSE)="","",VLOOKUP($E732,#REF!,2,FALSE)),"")</f>
        <v/>
      </c>
      <c r="G732" s="62" t="s">
        <v>3198</v>
      </c>
      <c r="H732" s="62" t="s">
        <v>3552</v>
      </c>
      <c r="I732" s="62">
        <v>10</v>
      </c>
      <c r="J732" s="62">
        <v>45</v>
      </c>
      <c r="K732" s="62" t="s">
        <v>4809</v>
      </c>
      <c r="L732" s="62" t="s">
        <v>4825</v>
      </c>
      <c r="M732" s="62" t="str">
        <f>IFERROR(IF(VLOOKUP($E732,#REF!,17,FALSE)="","","완료"),"")</f>
        <v/>
      </c>
      <c r="N732" s="62"/>
      <c r="O732" s="62"/>
      <c r="P732" s="62">
        <v>0</v>
      </c>
      <c r="Q732" s="62" t="s">
        <v>4367</v>
      </c>
      <c r="R732" s="62"/>
      <c r="S732" s="53" t="s">
        <v>4842</v>
      </c>
      <c r="T732" s="124" t="s">
        <v>4487</v>
      </c>
    </row>
    <row r="733" spans="1:20" s="68" customFormat="1" ht="27" customHeight="1">
      <c r="A733" s="61">
        <v>701</v>
      </c>
      <c r="B733" s="61" t="str">
        <f t="shared" si="44"/>
        <v>강남</v>
      </c>
      <c r="C733" s="61" t="s">
        <v>38</v>
      </c>
      <c r="D733" s="62">
        <v>22</v>
      </c>
      <c r="E733" s="62" t="str">
        <f t="shared" si="41"/>
        <v>강남구22</v>
      </c>
      <c r="F733" s="62" t="str">
        <f>IFERROR(IF(VLOOKUP($E733,#REF!,2,FALSE)="","",VLOOKUP($E733,#REF!,2,FALSE)),"")</f>
        <v/>
      </c>
      <c r="G733" s="62" t="s">
        <v>3191</v>
      </c>
      <c r="H733" s="62" t="s">
        <v>3556</v>
      </c>
      <c r="I733" s="62">
        <v>10</v>
      </c>
      <c r="J733" s="62">
        <v>45</v>
      </c>
      <c r="K733" s="62" t="s">
        <v>4809</v>
      </c>
      <c r="L733" s="62" t="s">
        <v>4361</v>
      </c>
      <c r="M733" s="62" t="str">
        <f>IFERROR(IF(VLOOKUP($E733,#REF!,17,FALSE)="","","완료"),"")</f>
        <v/>
      </c>
      <c r="N733" s="62"/>
      <c r="O733" s="62"/>
      <c r="P733" s="62" t="s">
        <v>1726</v>
      </c>
      <c r="Q733" s="62" t="s">
        <v>3052</v>
      </c>
      <c r="R733" s="62"/>
      <c r="S733" s="53" t="s">
        <v>4842</v>
      </c>
      <c r="T733" s="124" t="s">
        <v>4487</v>
      </c>
    </row>
    <row r="734" spans="1:20" s="68" customFormat="1" ht="27" customHeight="1">
      <c r="A734" s="61">
        <v>702</v>
      </c>
      <c r="B734" s="61" t="str">
        <f t="shared" si="44"/>
        <v>강남</v>
      </c>
      <c r="C734" s="61" t="s">
        <v>38</v>
      </c>
      <c r="D734" s="62">
        <v>23</v>
      </c>
      <c r="E734" s="62" t="str">
        <f t="shared" si="41"/>
        <v>강남구23</v>
      </c>
      <c r="F734" s="62" t="str">
        <f>IFERROR(IF(VLOOKUP($E734,#REF!,2,FALSE)="","",VLOOKUP($E734,#REF!,2,FALSE)),"")</f>
        <v/>
      </c>
      <c r="G734" s="62" t="s">
        <v>4656</v>
      </c>
      <c r="H734" s="62" t="s">
        <v>4654</v>
      </c>
      <c r="I734" s="62">
        <v>10</v>
      </c>
      <c r="J734" s="62">
        <v>45</v>
      </c>
      <c r="K734" s="62" t="s">
        <v>4809</v>
      </c>
      <c r="L734" s="62" t="s">
        <v>4825</v>
      </c>
      <c r="M734" s="62" t="str">
        <f>IFERROR(IF(VLOOKUP($E734,#REF!,17,FALSE)="","","완료"),"")</f>
        <v/>
      </c>
      <c r="N734" s="62"/>
      <c r="O734" s="62"/>
      <c r="P734" s="62">
        <v>0</v>
      </c>
      <c r="Q734" s="62" t="s">
        <v>4367</v>
      </c>
      <c r="R734" s="62"/>
      <c r="S734" s="53" t="s">
        <v>4842</v>
      </c>
      <c r="T734" s="124" t="s">
        <v>4487</v>
      </c>
    </row>
    <row r="735" spans="1:20" s="68" customFormat="1" ht="27" customHeight="1">
      <c r="A735" s="61">
        <v>703</v>
      </c>
      <c r="B735" s="61" t="str">
        <f t="shared" si="44"/>
        <v>강남</v>
      </c>
      <c r="C735" s="61" t="s">
        <v>38</v>
      </c>
      <c r="D735" s="62">
        <v>24</v>
      </c>
      <c r="E735" s="62" t="str">
        <f t="shared" ref="E735:E823" si="45">CONCATENATE(C735,D735)</f>
        <v>강남구24</v>
      </c>
      <c r="F735" s="62" t="str">
        <f>IFERROR(IF(VLOOKUP($E735,#REF!,2,FALSE)="","",VLOOKUP($E735,#REF!,2,FALSE)),"")</f>
        <v/>
      </c>
      <c r="G735" s="62" t="s">
        <v>5133</v>
      </c>
      <c r="H735" s="62" t="s">
        <v>4655</v>
      </c>
      <c r="I735" s="62">
        <v>10</v>
      </c>
      <c r="J735" s="62">
        <v>45</v>
      </c>
      <c r="K735" s="62" t="s">
        <v>4809</v>
      </c>
      <c r="L735" s="62" t="s">
        <v>4822</v>
      </c>
      <c r="M735" s="62" t="str">
        <f>IFERROR(IF(VLOOKUP($E735,#REF!,17,FALSE)="","","완료"),"")</f>
        <v/>
      </c>
      <c r="N735" s="62"/>
      <c r="O735" s="62"/>
      <c r="P735" s="62" t="s">
        <v>4761</v>
      </c>
      <c r="Q735" s="62" t="s">
        <v>4761</v>
      </c>
      <c r="R735" s="62"/>
      <c r="S735" s="53" t="s">
        <v>4842</v>
      </c>
      <c r="T735" s="124" t="s">
        <v>4487</v>
      </c>
    </row>
    <row r="736" spans="1:20" s="68" customFormat="1" ht="27" customHeight="1">
      <c r="A736" s="61">
        <v>704</v>
      </c>
      <c r="B736" s="61" t="str">
        <f t="shared" si="44"/>
        <v>강남</v>
      </c>
      <c r="C736" s="61" t="s">
        <v>38</v>
      </c>
      <c r="D736" s="62">
        <v>25</v>
      </c>
      <c r="E736" s="62" t="str">
        <f t="shared" si="45"/>
        <v>강남구25</v>
      </c>
      <c r="F736" s="62" t="str">
        <f>IFERROR(IF(VLOOKUP($E736,#REF!,2,FALSE)="","",VLOOKUP($E736,#REF!,2,FALSE)),"")</f>
        <v/>
      </c>
      <c r="G736" s="62" t="s">
        <v>2309</v>
      </c>
      <c r="H736" s="62" t="s">
        <v>4657</v>
      </c>
      <c r="I736" s="62">
        <v>10</v>
      </c>
      <c r="J736" s="62">
        <v>45</v>
      </c>
      <c r="K736" s="62" t="s">
        <v>4809</v>
      </c>
      <c r="L736" s="62" t="s">
        <v>4825</v>
      </c>
      <c r="M736" s="62" t="str">
        <f>IFERROR(IF(VLOOKUP($E736,#REF!,17,FALSE)="","","완료"),"")</f>
        <v/>
      </c>
      <c r="N736" s="62"/>
      <c r="O736" s="62"/>
      <c r="P736" s="62">
        <v>0</v>
      </c>
      <c r="Q736" s="62" t="s">
        <v>4367</v>
      </c>
      <c r="R736" s="62"/>
      <c r="S736" s="53" t="s">
        <v>4842</v>
      </c>
      <c r="T736" s="124" t="s">
        <v>4487</v>
      </c>
    </row>
    <row r="737" spans="1:20" s="68" customFormat="1" ht="27" customHeight="1">
      <c r="A737" s="61">
        <v>705</v>
      </c>
      <c r="B737" s="61" t="str">
        <f t="shared" si="44"/>
        <v>강남</v>
      </c>
      <c r="C737" s="61" t="s">
        <v>38</v>
      </c>
      <c r="D737" s="62">
        <v>26</v>
      </c>
      <c r="E737" s="62" t="str">
        <f t="shared" si="45"/>
        <v>강남구26</v>
      </c>
      <c r="F737" s="62" t="str">
        <f>IFERROR(IF(VLOOKUP($E737,#REF!,2,FALSE)="","",VLOOKUP($E737,#REF!,2,FALSE)),"")</f>
        <v/>
      </c>
      <c r="G737" s="62" t="s">
        <v>5135</v>
      </c>
      <c r="H737" s="62" t="s">
        <v>3551</v>
      </c>
      <c r="I737" s="62">
        <v>10</v>
      </c>
      <c r="J737" s="62">
        <v>45</v>
      </c>
      <c r="K737" s="62" t="s">
        <v>4809</v>
      </c>
      <c r="L737" s="62" t="s">
        <v>4825</v>
      </c>
      <c r="M737" s="62" t="str">
        <f>IFERROR(IF(VLOOKUP($E737,#REF!,17,FALSE)="","","완료"),"")</f>
        <v/>
      </c>
      <c r="N737" s="62"/>
      <c r="O737" s="62" t="s">
        <v>3175</v>
      </c>
      <c r="P737" s="62">
        <v>0</v>
      </c>
      <c r="Q737" s="62" t="s">
        <v>4367</v>
      </c>
      <c r="R737" s="62"/>
      <c r="S737" s="53" t="s">
        <v>4842</v>
      </c>
      <c r="T737" s="124" t="s">
        <v>4487</v>
      </c>
    </row>
    <row r="738" spans="1:20" s="68" customFormat="1" ht="27" customHeight="1">
      <c r="A738" s="61">
        <v>706</v>
      </c>
      <c r="B738" s="61" t="str">
        <f t="shared" si="44"/>
        <v>강남</v>
      </c>
      <c r="C738" s="61" t="s">
        <v>38</v>
      </c>
      <c r="D738" s="62">
        <v>27</v>
      </c>
      <c r="E738" s="62" t="str">
        <f t="shared" si="45"/>
        <v>강남구27</v>
      </c>
      <c r="F738" s="62" t="str">
        <f>IFERROR(IF(VLOOKUP($E738,#REF!,2,FALSE)="","",VLOOKUP($E738,#REF!,2,FALSE)),"")</f>
        <v/>
      </c>
      <c r="G738" s="62" t="s">
        <v>3719</v>
      </c>
      <c r="H738" s="62" t="s">
        <v>207</v>
      </c>
      <c r="I738" s="62">
        <v>10</v>
      </c>
      <c r="J738" s="62">
        <v>45</v>
      </c>
      <c r="K738" s="62" t="s">
        <v>4809</v>
      </c>
      <c r="L738" s="62" t="s">
        <v>4825</v>
      </c>
      <c r="M738" s="62" t="str">
        <f>IFERROR(IF(VLOOKUP($E738,#REF!,17,FALSE)="","","완료"),"")</f>
        <v/>
      </c>
      <c r="N738" s="62"/>
      <c r="O738" s="62"/>
      <c r="P738" s="62">
        <v>0</v>
      </c>
      <c r="Q738" s="62" t="s">
        <v>4367</v>
      </c>
      <c r="R738" s="62"/>
      <c r="S738" s="53" t="s">
        <v>4842</v>
      </c>
      <c r="T738" s="124" t="s">
        <v>4487</v>
      </c>
    </row>
    <row r="739" spans="1:20" s="68" customFormat="1" ht="27" customHeight="1">
      <c r="A739" s="61">
        <v>707</v>
      </c>
      <c r="B739" s="61" t="str">
        <f t="shared" si="44"/>
        <v>강남</v>
      </c>
      <c r="C739" s="61" t="s">
        <v>38</v>
      </c>
      <c r="D739" s="62">
        <v>28</v>
      </c>
      <c r="E739" s="67" t="str">
        <f t="shared" si="45"/>
        <v>강남구28</v>
      </c>
      <c r="F739" s="62" t="str">
        <f>IFERROR(IF(VLOOKUP($E739,#REF!,2,FALSE)="","",VLOOKUP($E739,#REF!,2,FALSE)),"")</f>
        <v/>
      </c>
      <c r="G739" s="67" t="s">
        <v>3278</v>
      </c>
      <c r="H739" s="67" t="s">
        <v>2150</v>
      </c>
      <c r="I739" s="67">
        <v>10</v>
      </c>
      <c r="J739" s="62">
        <v>45</v>
      </c>
      <c r="K739" s="62" t="s">
        <v>4809</v>
      </c>
      <c r="L739" s="67" t="s">
        <v>4825</v>
      </c>
      <c r="M739" s="62" t="str">
        <f>IFERROR(IF(VLOOKUP($E739,#REF!,17,FALSE)="","","완료"),"")</f>
        <v/>
      </c>
      <c r="N739" s="67"/>
      <c r="O739" s="67"/>
      <c r="P739" s="67">
        <v>0</v>
      </c>
      <c r="Q739" s="67" t="s">
        <v>4367</v>
      </c>
      <c r="R739" s="67"/>
      <c r="S739" s="53" t="s">
        <v>4842</v>
      </c>
      <c r="T739" s="124" t="s">
        <v>4487</v>
      </c>
    </row>
    <row r="740" spans="1:20" s="68" customFormat="1" ht="27" customHeight="1">
      <c r="A740" s="61">
        <v>708</v>
      </c>
      <c r="B740" s="61" t="str">
        <f t="shared" si="44"/>
        <v>강남</v>
      </c>
      <c r="C740" s="61" t="s">
        <v>38</v>
      </c>
      <c r="D740" s="62">
        <v>29</v>
      </c>
      <c r="E740" s="67" t="str">
        <f t="shared" si="45"/>
        <v>강남구29</v>
      </c>
      <c r="F740" s="62" t="str">
        <f>IFERROR(IF(VLOOKUP($E740,#REF!,2,FALSE)="","",VLOOKUP($E740,#REF!,2,FALSE)),"")</f>
        <v/>
      </c>
      <c r="G740" s="67" t="s">
        <v>3685</v>
      </c>
      <c r="H740" s="67" t="s">
        <v>3486</v>
      </c>
      <c r="I740" s="67">
        <v>10</v>
      </c>
      <c r="J740" s="62">
        <v>45</v>
      </c>
      <c r="K740" s="62" t="s">
        <v>4809</v>
      </c>
      <c r="L740" s="67" t="s">
        <v>4825</v>
      </c>
      <c r="M740" s="62" t="str">
        <f>IFERROR(IF(VLOOKUP($E740,#REF!,17,FALSE)="","","완료"),"")</f>
        <v/>
      </c>
      <c r="N740" s="67"/>
      <c r="O740" s="67"/>
      <c r="P740" s="67">
        <v>0</v>
      </c>
      <c r="Q740" s="67" t="s">
        <v>4367</v>
      </c>
      <c r="R740" s="67"/>
      <c r="S740" s="53" t="s">
        <v>4842</v>
      </c>
      <c r="T740" s="124" t="s">
        <v>4487</v>
      </c>
    </row>
    <row r="741" spans="1:20" s="68" customFormat="1" ht="27" customHeight="1">
      <c r="A741" s="61">
        <v>709</v>
      </c>
      <c r="B741" s="61" t="str">
        <f t="shared" si="44"/>
        <v>강남</v>
      </c>
      <c r="C741" s="61" t="s">
        <v>38</v>
      </c>
      <c r="D741" s="62">
        <v>30</v>
      </c>
      <c r="E741" s="67" t="str">
        <f t="shared" si="45"/>
        <v>강남구30</v>
      </c>
      <c r="F741" s="62" t="str">
        <f>IFERROR(IF(VLOOKUP($E741,#REF!,2,FALSE)="","",VLOOKUP($E741,#REF!,2,FALSE)),"")</f>
        <v/>
      </c>
      <c r="G741" s="67" t="s">
        <v>3269</v>
      </c>
      <c r="H741" s="67" t="s">
        <v>2150</v>
      </c>
      <c r="I741" s="67">
        <v>10</v>
      </c>
      <c r="J741" s="62">
        <v>45</v>
      </c>
      <c r="K741" s="62" t="s">
        <v>4809</v>
      </c>
      <c r="L741" s="67" t="s">
        <v>4349</v>
      </c>
      <c r="M741" s="62" t="str">
        <f>IFERROR(IF(VLOOKUP($E741,#REF!,17,FALSE)="","","완료"),"")</f>
        <v/>
      </c>
      <c r="N741" s="67"/>
      <c r="O741" s="67"/>
      <c r="P741" s="67" t="s">
        <v>4387</v>
      </c>
      <c r="Q741" s="67" t="s">
        <v>4707</v>
      </c>
      <c r="R741" s="67"/>
      <c r="S741" s="53" t="s">
        <v>4842</v>
      </c>
      <c r="T741" s="124" t="s">
        <v>4487</v>
      </c>
    </row>
    <row r="742" spans="1:20" s="68" customFormat="1" ht="27" customHeight="1">
      <c r="A742" s="61">
        <v>710</v>
      </c>
      <c r="B742" s="61" t="str">
        <f t="shared" si="44"/>
        <v>강남</v>
      </c>
      <c r="C742" s="61" t="s">
        <v>38</v>
      </c>
      <c r="D742" s="62">
        <v>31</v>
      </c>
      <c r="E742" s="67" t="str">
        <f t="shared" si="45"/>
        <v>강남구31</v>
      </c>
      <c r="F742" s="62" t="str">
        <f>IFERROR(IF(VLOOKUP($E742,#REF!,2,FALSE)="","",VLOOKUP($E742,#REF!,2,FALSE)),"")</f>
        <v/>
      </c>
      <c r="G742" s="67" t="s">
        <v>3686</v>
      </c>
      <c r="H742" s="67" t="s">
        <v>650</v>
      </c>
      <c r="I742" s="67">
        <v>10</v>
      </c>
      <c r="J742" s="62">
        <v>45</v>
      </c>
      <c r="K742" s="62" t="s">
        <v>4809</v>
      </c>
      <c r="L742" s="67" t="s">
        <v>4822</v>
      </c>
      <c r="M742" s="62" t="str">
        <f>IFERROR(IF(VLOOKUP($E742,#REF!,17,FALSE)="","","완료"),"")</f>
        <v/>
      </c>
      <c r="N742" s="67"/>
      <c r="O742" s="67"/>
      <c r="P742" s="67" t="s">
        <v>3039</v>
      </c>
      <c r="Q742" s="67" t="s">
        <v>3039</v>
      </c>
      <c r="R742" s="67"/>
      <c r="S742" s="53" t="s">
        <v>4842</v>
      </c>
      <c r="T742" s="124" t="s">
        <v>4487</v>
      </c>
    </row>
    <row r="743" spans="1:20" s="68" customFormat="1" ht="27" customHeight="1">
      <c r="A743" s="61">
        <v>711</v>
      </c>
      <c r="B743" s="61" t="str">
        <f t="shared" si="44"/>
        <v>강남</v>
      </c>
      <c r="C743" s="61" t="s">
        <v>38</v>
      </c>
      <c r="D743" s="62">
        <v>32</v>
      </c>
      <c r="E743" s="67" t="str">
        <f t="shared" si="45"/>
        <v>강남구32</v>
      </c>
      <c r="F743" s="62" t="str">
        <f>IFERROR(IF(VLOOKUP($E743,#REF!,2,FALSE)="","",VLOOKUP($E743,#REF!,2,FALSE)),"")</f>
        <v/>
      </c>
      <c r="G743" s="67" t="s">
        <v>1727</v>
      </c>
      <c r="H743" s="67" t="s">
        <v>5195</v>
      </c>
      <c r="I743" s="67">
        <v>7</v>
      </c>
      <c r="J743" s="62">
        <v>45</v>
      </c>
      <c r="K743" s="62" t="s">
        <v>4809</v>
      </c>
      <c r="L743" s="67" t="s">
        <v>4822</v>
      </c>
      <c r="M743" s="62" t="str">
        <f>IFERROR(IF(VLOOKUP($E743,#REF!,17,FALSE)="","","완료"),"")</f>
        <v/>
      </c>
      <c r="N743" s="67"/>
      <c r="O743" s="67"/>
      <c r="P743" s="67" t="s">
        <v>1738</v>
      </c>
      <c r="Q743" s="67" t="s">
        <v>1738</v>
      </c>
      <c r="R743" s="67"/>
      <c r="S743" s="53" t="s">
        <v>4842</v>
      </c>
      <c r="T743" s="124" t="s">
        <v>4487</v>
      </c>
    </row>
    <row r="744" spans="1:20" s="68" customFormat="1" ht="27" customHeight="1">
      <c r="A744" s="61">
        <v>712</v>
      </c>
      <c r="B744" s="61" t="str">
        <f t="shared" si="44"/>
        <v>강남</v>
      </c>
      <c r="C744" s="61" t="s">
        <v>38</v>
      </c>
      <c r="D744" s="62">
        <v>33</v>
      </c>
      <c r="E744" s="67" t="str">
        <f t="shared" si="45"/>
        <v>강남구33</v>
      </c>
      <c r="F744" s="62" t="str">
        <f>IFERROR(IF(VLOOKUP($E744,#REF!,2,FALSE)="","",VLOOKUP($E744,#REF!,2,FALSE)),"")</f>
        <v/>
      </c>
      <c r="G744" s="67" t="s">
        <v>3370</v>
      </c>
      <c r="H744" s="67" t="s">
        <v>5197</v>
      </c>
      <c r="I744" s="67">
        <v>10</v>
      </c>
      <c r="J744" s="62">
        <v>45</v>
      </c>
      <c r="K744" s="62" t="s">
        <v>4809</v>
      </c>
      <c r="L744" s="67" t="s">
        <v>4349</v>
      </c>
      <c r="M744" s="62" t="str">
        <f>IFERROR(IF(VLOOKUP($E744,#REF!,17,FALSE)="","","완료"),"")</f>
        <v/>
      </c>
      <c r="N744" s="67"/>
      <c r="O744" s="67"/>
      <c r="P744" s="67" t="s">
        <v>4387</v>
      </c>
      <c r="Q744" s="67" t="s">
        <v>4705</v>
      </c>
      <c r="R744" s="67"/>
      <c r="S744" s="53" t="s">
        <v>4842</v>
      </c>
      <c r="T744" s="124" t="s">
        <v>4487</v>
      </c>
    </row>
    <row r="745" spans="1:20" s="68" customFormat="1" ht="27" customHeight="1">
      <c r="A745" s="61">
        <v>713</v>
      </c>
      <c r="B745" s="61" t="str">
        <f t="shared" si="44"/>
        <v>강남</v>
      </c>
      <c r="C745" s="61" t="s">
        <v>38</v>
      </c>
      <c r="D745" s="62">
        <v>34</v>
      </c>
      <c r="E745" s="67" t="str">
        <f t="shared" si="45"/>
        <v>강남구34</v>
      </c>
      <c r="F745" s="62" t="str">
        <f>IFERROR(IF(VLOOKUP($E745,#REF!,2,FALSE)="","",VLOOKUP($E745,#REF!,2,FALSE)),"")</f>
        <v/>
      </c>
      <c r="G745" s="67" t="s">
        <v>3276</v>
      </c>
      <c r="H745" s="67" t="s">
        <v>3917</v>
      </c>
      <c r="I745" s="67">
        <v>7</v>
      </c>
      <c r="J745" s="62">
        <v>45</v>
      </c>
      <c r="K745" s="62" t="s">
        <v>4809</v>
      </c>
      <c r="L745" s="67" t="s">
        <v>4349</v>
      </c>
      <c r="M745" s="62" t="str">
        <f>IFERROR(IF(VLOOKUP($E745,#REF!,17,FALSE)="","","완료"),"")</f>
        <v/>
      </c>
      <c r="N745" s="67"/>
      <c r="O745" s="67"/>
      <c r="P745" s="67" t="s">
        <v>4387</v>
      </c>
      <c r="Q745" s="67" t="s">
        <v>4705</v>
      </c>
      <c r="R745" s="67"/>
      <c r="S745" s="53" t="s">
        <v>4842</v>
      </c>
      <c r="T745" s="124" t="s">
        <v>4487</v>
      </c>
    </row>
    <row r="746" spans="1:20" s="68" customFormat="1" ht="27" customHeight="1">
      <c r="A746" s="61">
        <v>714</v>
      </c>
      <c r="B746" s="61" t="str">
        <f t="shared" si="44"/>
        <v>강남</v>
      </c>
      <c r="C746" s="61" t="s">
        <v>38</v>
      </c>
      <c r="D746" s="62">
        <v>35</v>
      </c>
      <c r="E746" s="67" t="str">
        <f t="shared" si="45"/>
        <v>강남구35</v>
      </c>
      <c r="F746" s="62" t="str">
        <f>IFERROR(IF(VLOOKUP($E746,#REF!,2,FALSE)="","",VLOOKUP($E746,#REF!,2,FALSE)),"")</f>
        <v/>
      </c>
      <c r="G746" s="67" t="s">
        <v>3929</v>
      </c>
      <c r="H746" s="67" t="s">
        <v>5201</v>
      </c>
      <c r="I746" s="67">
        <v>10</v>
      </c>
      <c r="J746" s="62">
        <v>45</v>
      </c>
      <c r="K746" s="62" t="s">
        <v>4809</v>
      </c>
      <c r="L746" s="67" t="s">
        <v>4825</v>
      </c>
      <c r="M746" s="62" t="str">
        <f>IFERROR(IF(VLOOKUP($E746,#REF!,17,FALSE)="","","완료"),"")</f>
        <v/>
      </c>
      <c r="N746" s="67"/>
      <c r="O746" s="67"/>
      <c r="P746" s="67">
        <v>0</v>
      </c>
      <c r="Q746" s="67" t="s">
        <v>4367</v>
      </c>
      <c r="R746" s="67"/>
      <c r="S746" s="53" t="s">
        <v>4842</v>
      </c>
      <c r="T746" s="124" t="s">
        <v>4487</v>
      </c>
    </row>
    <row r="747" spans="1:20" s="68" customFormat="1" ht="27" customHeight="1">
      <c r="A747" s="61">
        <v>715</v>
      </c>
      <c r="B747" s="61" t="str">
        <f t="shared" si="44"/>
        <v>강남</v>
      </c>
      <c r="C747" s="62" t="s">
        <v>38</v>
      </c>
      <c r="D747" s="62">
        <v>36</v>
      </c>
      <c r="E747" s="67" t="str">
        <f t="shared" si="45"/>
        <v>강남구36</v>
      </c>
      <c r="F747" s="62" t="str">
        <f>IFERROR(IF(VLOOKUP($E747,#REF!,2,FALSE)="","",VLOOKUP($E747,#REF!,2,FALSE)),"")</f>
        <v/>
      </c>
      <c r="G747" s="62" t="s">
        <v>219</v>
      </c>
      <c r="H747" s="62" t="s">
        <v>2317</v>
      </c>
      <c r="I747" s="67">
        <v>10</v>
      </c>
      <c r="J747" s="62">
        <v>45</v>
      </c>
      <c r="K747" s="62" t="s">
        <v>4847</v>
      </c>
      <c r="L747" s="67" t="s">
        <v>4825</v>
      </c>
      <c r="M747" s="62" t="str">
        <f>IFERROR(IF(VLOOKUP($E747,#REF!,17,FALSE)="","","완료"),"")</f>
        <v/>
      </c>
      <c r="N747" s="67"/>
      <c r="O747" s="67"/>
      <c r="P747" s="67"/>
      <c r="Q747" s="67"/>
      <c r="R747" s="67"/>
      <c r="S747" s="88" t="s">
        <v>3696</v>
      </c>
      <c r="T747" s="124" t="s">
        <v>4499</v>
      </c>
    </row>
    <row r="748" spans="1:20" s="68" customFormat="1" ht="27" customHeight="1">
      <c r="A748" s="61">
        <v>716</v>
      </c>
      <c r="B748" s="61" t="str">
        <f t="shared" si="44"/>
        <v>강남</v>
      </c>
      <c r="C748" s="62" t="s">
        <v>38</v>
      </c>
      <c r="D748" s="62">
        <v>37</v>
      </c>
      <c r="E748" s="67" t="str">
        <f t="shared" si="45"/>
        <v>강남구37</v>
      </c>
      <c r="F748" s="62" t="str">
        <f>IFERROR(IF(VLOOKUP($E748,#REF!,2,FALSE)="","",VLOOKUP($E748,#REF!,2,FALSE)),"")</f>
        <v/>
      </c>
      <c r="G748" s="62" t="s">
        <v>4370</v>
      </c>
      <c r="H748" s="62" t="s">
        <v>3606</v>
      </c>
      <c r="I748" s="67">
        <v>6</v>
      </c>
      <c r="J748" s="62">
        <v>45</v>
      </c>
      <c r="K748" s="62" t="s">
        <v>4847</v>
      </c>
      <c r="L748" s="67" t="s">
        <v>4822</v>
      </c>
      <c r="M748" s="62" t="str">
        <f>IFERROR(IF(VLOOKUP($E748,#REF!,17,FALSE)="","","완료"),"")</f>
        <v/>
      </c>
      <c r="N748" s="67"/>
      <c r="O748" s="62"/>
      <c r="P748" s="62" t="s">
        <v>4374</v>
      </c>
      <c r="Q748" s="67"/>
      <c r="R748" s="67"/>
      <c r="S748" s="88" t="s">
        <v>3696</v>
      </c>
      <c r="T748" s="124" t="s">
        <v>4500</v>
      </c>
    </row>
    <row r="749" spans="1:20" s="68" customFormat="1" ht="27" customHeight="1">
      <c r="A749" s="61">
        <v>717</v>
      </c>
      <c r="B749" s="61" t="str">
        <f t="shared" si="44"/>
        <v>강남</v>
      </c>
      <c r="C749" s="62" t="s">
        <v>38</v>
      </c>
      <c r="D749" s="62">
        <v>38</v>
      </c>
      <c r="E749" s="67" t="str">
        <f t="shared" si="45"/>
        <v>강남구38</v>
      </c>
      <c r="F749" s="62" t="str">
        <f>IFERROR(IF(VLOOKUP($E749,#REF!,2,FALSE)="","",VLOOKUP($E749,#REF!,2,FALSE)),"")</f>
        <v/>
      </c>
      <c r="G749" s="62" t="s">
        <v>4390</v>
      </c>
      <c r="H749" s="62" t="s">
        <v>3600</v>
      </c>
      <c r="I749" s="67">
        <v>6</v>
      </c>
      <c r="J749" s="62">
        <v>45</v>
      </c>
      <c r="K749" s="62" t="s">
        <v>4847</v>
      </c>
      <c r="L749" s="67" t="s">
        <v>4822</v>
      </c>
      <c r="M749" s="62" t="str">
        <f>IFERROR(IF(VLOOKUP($E749,#REF!,17,FALSE)="","","완료"),"")</f>
        <v/>
      </c>
      <c r="N749" s="67"/>
      <c r="O749" s="67"/>
      <c r="P749" s="62" t="s">
        <v>4380</v>
      </c>
      <c r="Q749" s="67"/>
      <c r="R749" s="67"/>
      <c r="S749" s="88" t="s">
        <v>3696</v>
      </c>
      <c r="T749" s="124" t="s">
        <v>4500</v>
      </c>
    </row>
    <row r="750" spans="1:20" s="68" customFormat="1" ht="27" customHeight="1">
      <c r="A750" s="61">
        <v>718</v>
      </c>
      <c r="B750" s="61" t="str">
        <f t="shared" si="44"/>
        <v>강남</v>
      </c>
      <c r="C750" s="62" t="s">
        <v>38</v>
      </c>
      <c r="D750" s="62">
        <v>39</v>
      </c>
      <c r="E750" s="67" t="str">
        <f t="shared" ref="E750:E751" si="46">CONCATENATE(C750,D750)</f>
        <v>강남구39</v>
      </c>
      <c r="F750" s="62" t="str">
        <f>IFERROR(IF(VLOOKUP($E750,#REF!,2,FALSE)="","",VLOOKUP($E750,#REF!,2,FALSE)),"")</f>
        <v/>
      </c>
      <c r="G750" s="62" t="s">
        <v>4752</v>
      </c>
      <c r="H750" s="92" t="s">
        <v>4436</v>
      </c>
      <c r="I750" s="67">
        <v>6</v>
      </c>
      <c r="J750" s="62">
        <v>45</v>
      </c>
      <c r="K750" s="62" t="s">
        <v>4847</v>
      </c>
      <c r="L750" s="67" t="s">
        <v>4822</v>
      </c>
      <c r="M750" s="62"/>
      <c r="N750" s="67"/>
      <c r="O750" s="67"/>
      <c r="P750" s="92" t="s">
        <v>4393</v>
      </c>
      <c r="Q750" s="67"/>
      <c r="R750" s="67"/>
      <c r="S750" s="91" t="s">
        <v>3695</v>
      </c>
      <c r="T750" s="124" t="s">
        <v>4481</v>
      </c>
    </row>
    <row r="751" spans="1:20" s="68" customFormat="1" ht="27" customHeight="1">
      <c r="A751" s="61">
        <v>719</v>
      </c>
      <c r="B751" s="61" t="str">
        <f t="shared" si="44"/>
        <v>강남</v>
      </c>
      <c r="C751" s="62" t="s">
        <v>38</v>
      </c>
      <c r="D751" s="62">
        <v>40</v>
      </c>
      <c r="E751" s="67" t="str">
        <f t="shared" si="46"/>
        <v>강남구40</v>
      </c>
      <c r="F751" s="62" t="str">
        <f>IFERROR(IF(VLOOKUP($E751,#REF!,2,FALSE)="","",VLOOKUP($E751,#REF!,2,FALSE)),"")</f>
        <v/>
      </c>
      <c r="G751" s="92" t="s">
        <v>2146</v>
      </c>
      <c r="H751" s="92" t="s">
        <v>2299</v>
      </c>
      <c r="I751" s="67">
        <v>5</v>
      </c>
      <c r="J751" s="62">
        <v>45</v>
      </c>
      <c r="K751" s="62" t="s">
        <v>4847</v>
      </c>
      <c r="L751" s="62" t="s">
        <v>4825</v>
      </c>
      <c r="M751" s="62"/>
      <c r="N751" s="67"/>
      <c r="O751" s="67"/>
      <c r="P751" s="92" t="s">
        <v>4393</v>
      </c>
      <c r="Q751" s="67"/>
      <c r="R751" s="67"/>
      <c r="S751" s="91" t="s">
        <v>3695</v>
      </c>
      <c r="T751" s="124" t="s">
        <v>4481</v>
      </c>
    </row>
    <row r="752" spans="1:20" s="68" customFormat="1" ht="27" customHeight="1">
      <c r="A752" s="61">
        <v>720</v>
      </c>
      <c r="B752" s="61" t="str">
        <f t="shared" si="44"/>
        <v>강남</v>
      </c>
      <c r="C752" s="62" t="s">
        <v>38</v>
      </c>
      <c r="D752" s="62">
        <v>41</v>
      </c>
      <c r="E752" s="67" t="str">
        <f>CONCATENATE(C752,D752)</f>
        <v>강남구41</v>
      </c>
      <c r="F752" s="62" t="str">
        <f>IFERROR(IF(VLOOKUP($E752,#REF!,2,FALSE)="","",VLOOKUP($E752,#REF!,2,FALSE)),"")</f>
        <v/>
      </c>
      <c r="G752" s="92" t="s">
        <v>2316</v>
      </c>
      <c r="H752" s="92" t="s">
        <v>2318</v>
      </c>
      <c r="I752" s="67">
        <v>5</v>
      </c>
      <c r="J752" s="62">
        <v>45</v>
      </c>
      <c r="K752" s="62" t="s">
        <v>4847</v>
      </c>
      <c r="L752" s="61" t="str">
        <f>IFERROR(VLOOKUP($E752,'[1]조사서 - 2020년 (하반기) 신규대여소 구축'!$E$36:$L$814,8,FALSE),"")</f>
        <v>가능</v>
      </c>
      <c r="M752" s="62"/>
      <c r="N752" s="67"/>
      <c r="O752" s="67"/>
      <c r="P752" s="92" t="s">
        <v>4393</v>
      </c>
      <c r="Q752" s="135" t="s">
        <v>4393</v>
      </c>
      <c r="R752" s="67"/>
      <c r="S752" s="101" t="s">
        <v>3703</v>
      </c>
      <c r="T752" s="124" t="s">
        <v>4502</v>
      </c>
    </row>
    <row r="753" spans="1:20" s="68" customFormat="1" ht="27" customHeight="1">
      <c r="A753" s="61">
        <v>721</v>
      </c>
      <c r="B753" s="61" t="str">
        <f t="shared" si="44"/>
        <v>강남</v>
      </c>
      <c r="C753" s="62" t="s">
        <v>38</v>
      </c>
      <c r="D753" s="62">
        <v>42</v>
      </c>
      <c r="E753" s="67" t="str">
        <f>CONCATENATE(C753,D753)</f>
        <v>강남구42</v>
      </c>
      <c r="F753" s="62" t="str">
        <f>IFERROR(IF(VLOOKUP($E753,#REF!,2,FALSE)="","",VLOOKUP($E753,#REF!,2,FALSE)),"")</f>
        <v/>
      </c>
      <c r="G753" s="92" t="s">
        <v>2192</v>
      </c>
      <c r="H753" s="92" t="s">
        <v>2319</v>
      </c>
      <c r="I753" s="67">
        <v>8</v>
      </c>
      <c r="J753" s="62">
        <v>45</v>
      </c>
      <c r="K753" s="62" t="s">
        <v>4847</v>
      </c>
      <c r="L753" s="61" t="str">
        <f>IFERROR(VLOOKUP($E753,'[1]조사서 - 2020년 (하반기) 신규대여소 구축'!$E$36:$L$814,8,FALSE),"")</f>
        <v>가능</v>
      </c>
      <c r="M753" s="62"/>
      <c r="N753" s="67"/>
      <c r="O753" s="67"/>
      <c r="P753" s="92"/>
      <c r="Q753" s="62"/>
      <c r="R753" s="67"/>
      <c r="S753" s="116" t="s">
        <v>3695</v>
      </c>
      <c r="T753" s="124" t="s">
        <v>4503</v>
      </c>
    </row>
    <row r="754" spans="1:20" s="68" customFormat="1" ht="27" customHeight="1">
      <c r="A754" s="61">
        <v>722</v>
      </c>
      <c r="B754" s="61" t="str">
        <f t="shared" si="44"/>
        <v>강남</v>
      </c>
      <c r="C754" s="62" t="s">
        <v>38</v>
      </c>
      <c r="D754" s="62">
        <v>43</v>
      </c>
      <c r="E754" s="67" t="str">
        <f>CONCATENATE(C754,D754)</f>
        <v>강남구43</v>
      </c>
      <c r="F754" s="62" t="str">
        <f>IFERROR(IF(VLOOKUP($E754,#REF!,2,FALSE)="","",VLOOKUP($E754,#REF!,2,FALSE)),"")</f>
        <v/>
      </c>
      <c r="G754" s="92" t="s">
        <v>2153</v>
      </c>
      <c r="H754" s="92" t="s">
        <v>217</v>
      </c>
      <c r="I754" s="67">
        <v>5</v>
      </c>
      <c r="J754" s="62">
        <v>45</v>
      </c>
      <c r="K754" s="62" t="s">
        <v>4847</v>
      </c>
      <c r="L754" s="61" t="str">
        <f>IFERROR(VLOOKUP($E754,'[1]조사서 - 2020년 (하반기) 신규대여소 구축'!$E$36:$L$814,8,FALSE),"")</f>
        <v>가능</v>
      </c>
      <c r="M754" s="62"/>
      <c r="N754" s="67"/>
      <c r="O754" s="67"/>
      <c r="P754" s="92"/>
      <c r="Q754" s="62">
        <f>IFERROR(VLOOKUP($E686,'[1]조사서 - 2020년 (하반기) 신규대여소 구축'!$E$36:$P$814,12,FALSE),"")</f>
        <v>0</v>
      </c>
      <c r="R754" s="67"/>
      <c r="S754" s="78" t="s">
        <v>4853</v>
      </c>
      <c r="T754" s="124" t="s">
        <v>4503</v>
      </c>
    </row>
    <row r="755" spans="1:20" s="68" customFormat="1" ht="27" customHeight="1">
      <c r="A755" s="61"/>
      <c r="B755" s="61" t="str">
        <f t="shared" si="44"/>
        <v>강남</v>
      </c>
      <c r="C755" s="92" t="s">
        <v>38</v>
      </c>
      <c r="D755" s="62">
        <v>44</v>
      </c>
      <c r="E755" s="67" t="str">
        <f>CONCATENATE(C755,D755)</f>
        <v>강남구44</v>
      </c>
      <c r="F755" s="62" t="str">
        <f>IFERROR(IF(VLOOKUP($E755,#REF!,2,FALSE)="","",VLOOKUP($E755,#REF!,2,FALSE)),"")</f>
        <v/>
      </c>
      <c r="G755" s="92" t="s">
        <v>4615</v>
      </c>
      <c r="H755" s="92" t="s">
        <v>3420</v>
      </c>
      <c r="I755" s="67">
        <v>10</v>
      </c>
      <c r="J755" s="62">
        <v>45</v>
      </c>
      <c r="K755" s="62" t="s">
        <v>4847</v>
      </c>
      <c r="L755" s="61" t="str">
        <f>IFERROR(VLOOKUP($E755,'[1]조사서 - 2020년 (하반기) 신규대여소 구축'!$E$36:$L$814,8,FALSE),"")</f>
        <v/>
      </c>
      <c r="M755" s="62"/>
      <c r="N755" s="67"/>
      <c r="O755" s="67"/>
      <c r="P755" s="92"/>
      <c r="Q755" s="62">
        <f>IFERROR(VLOOKUP($E687,'[1]조사서 - 2020년 (하반기) 신규대여소 구축'!$E$36:$P$814,12,FALSE),"")</f>
        <v>0</v>
      </c>
      <c r="R755" s="67"/>
      <c r="S755" s="157" t="s">
        <v>4855</v>
      </c>
      <c r="T755" s="124" t="s">
        <v>4613</v>
      </c>
    </row>
    <row r="756" spans="1:20" s="68" customFormat="1" ht="27" customHeight="1">
      <c r="A756" s="61">
        <v>723</v>
      </c>
      <c r="B756" s="61" t="str">
        <f t="shared" si="44"/>
        <v>강북</v>
      </c>
      <c r="C756" s="61" t="s">
        <v>29</v>
      </c>
      <c r="D756" s="61">
        <v>1</v>
      </c>
      <c r="E756" s="62" t="str">
        <f t="shared" si="45"/>
        <v>강북구1</v>
      </c>
      <c r="F756" s="62" t="str">
        <f>IFERROR(IF(VLOOKUP($E756,#REF!,2,FALSE)="","",VLOOKUP($E756,#REF!,2,FALSE)),"")</f>
        <v/>
      </c>
      <c r="G756" s="61" t="s">
        <v>5147</v>
      </c>
      <c r="H756" s="61" t="s">
        <v>3463</v>
      </c>
      <c r="I756" s="61">
        <v>10</v>
      </c>
      <c r="J756" s="61">
        <v>45</v>
      </c>
      <c r="K756" s="61" t="s">
        <v>4812</v>
      </c>
      <c r="L756" s="61" t="s">
        <v>4822</v>
      </c>
      <c r="M756" s="62" t="str">
        <f>IFERROR(IF(VLOOKUP($E756,#REF!,17,FALSE)="","","완료"),"")</f>
        <v/>
      </c>
      <c r="N756" s="61"/>
      <c r="O756" s="61"/>
      <c r="P756" s="61" t="s">
        <v>3584</v>
      </c>
      <c r="Q756" s="61" t="s">
        <v>3584</v>
      </c>
      <c r="R756" s="61"/>
      <c r="S756" s="53" t="s">
        <v>4842</v>
      </c>
      <c r="T756" s="124" t="s">
        <v>4528</v>
      </c>
    </row>
    <row r="757" spans="1:20" s="68" customFormat="1" ht="27" customHeight="1">
      <c r="A757" s="61">
        <v>724</v>
      </c>
      <c r="B757" s="61" t="str">
        <f t="shared" si="44"/>
        <v>강북</v>
      </c>
      <c r="C757" s="61" t="s">
        <v>29</v>
      </c>
      <c r="D757" s="61">
        <v>2</v>
      </c>
      <c r="E757" s="62" t="str">
        <f t="shared" si="45"/>
        <v>강북구2</v>
      </c>
      <c r="F757" s="62" t="str">
        <f>IFERROR(IF(VLOOKUP($E757,#REF!,2,FALSE)="","",VLOOKUP($E757,#REF!,2,FALSE)),"")</f>
        <v/>
      </c>
      <c r="G757" s="61" t="s">
        <v>5142</v>
      </c>
      <c r="H757" s="61" t="s">
        <v>3463</v>
      </c>
      <c r="I757" s="61">
        <v>10</v>
      </c>
      <c r="J757" s="61">
        <v>45</v>
      </c>
      <c r="K757" s="61" t="s">
        <v>4812</v>
      </c>
      <c r="L757" s="61" t="s">
        <v>4822</v>
      </c>
      <c r="M757" s="62" t="str">
        <f>IFERROR(IF(VLOOKUP($E757,#REF!,17,FALSE)="","","완료"),"")</f>
        <v/>
      </c>
      <c r="N757" s="61"/>
      <c r="O757" s="62" t="s">
        <v>4437</v>
      </c>
      <c r="P757" s="61" t="s">
        <v>1726</v>
      </c>
      <c r="Q757" s="61" t="s">
        <v>4352</v>
      </c>
      <c r="R757" s="61"/>
      <c r="S757" s="53" t="s">
        <v>4842</v>
      </c>
      <c r="T757" s="124" t="s">
        <v>4528</v>
      </c>
    </row>
    <row r="758" spans="1:20" s="68" customFormat="1" ht="27" customHeight="1">
      <c r="A758" s="61">
        <v>725</v>
      </c>
      <c r="B758" s="61" t="str">
        <f t="shared" si="44"/>
        <v>강북</v>
      </c>
      <c r="C758" s="61" t="s">
        <v>29</v>
      </c>
      <c r="D758" s="61">
        <v>3</v>
      </c>
      <c r="E758" s="62" t="str">
        <f t="shared" si="45"/>
        <v>강북구3</v>
      </c>
      <c r="F758" s="62" t="str">
        <f>IFERROR(IF(VLOOKUP($E758,#REF!,2,FALSE)="","",VLOOKUP($E758,#REF!,2,FALSE)),"")</f>
        <v/>
      </c>
      <c r="G758" s="61" t="s">
        <v>3168</v>
      </c>
      <c r="H758" s="61" t="s">
        <v>3482</v>
      </c>
      <c r="I758" s="61">
        <v>10</v>
      </c>
      <c r="J758" s="61">
        <v>45</v>
      </c>
      <c r="K758" s="61" t="s">
        <v>4812</v>
      </c>
      <c r="L758" s="61" t="s">
        <v>4822</v>
      </c>
      <c r="M758" s="62" t="str">
        <f>IFERROR(IF(VLOOKUP($E758,#REF!,17,FALSE)="","","완료"),"")</f>
        <v/>
      </c>
      <c r="N758" s="61"/>
      <c r="O758" s="62" t="s">
        <v>4437</v>
      </c>
      <c r="P758" s="61" t="s">
        <v>1726</v>
      </c>
      <c r="Q758" s="61" t="s">
        <v>4352</v>
      </c>
      <c r="R758" s="61"/>
      <c r="S758" s="53" t="s">
        <v>4842</v>
      </c>
      <c r="T758" s="124" t="s">
        <v>4528</v>
      </c>
    </row>
    <row r="759" spans="1:20" s="68" customFormat="1" ht="27" customHeight="1">
      <c r="A759" s="61">
        <v>726</v>
      </c>
      <c r="B759" s="61" t="str">
        <f t="shared" si="44"/>
        <v>강북</v>
      </c>
      <c r="C759" s="61" t="s">
        <v>29</v>
      </c>
      <c r="D759" s="61">
        <v>4</v>
      </c>
      <c r="E759" s="62" t="str">
        <f t="shared" si="45"/>
        <v>강북구4</v>
      </c>
      <c r="F759" s="62" t="str">
        <f>IFERROR(IF(VLOOKUP($E759,#REF!,2,FALSE)="","",VLOOKUP($E759,#REF!,2,FALSE)),"")</f>
        <v/>
      </c>
      <c r="G759" s="61" t="s">
        <v>5143</v>
      </c>
      <c r="H759" s="61" t="s">
        <v>3467</v>
      </c>
      <c r="I759" s="61">
        <v>10</v>
      </c>
      <c r="J759" s="61">
        <v>45</v>
      </c>
      <c r="K759" s="61" t="s">
        <v>4812</v>
      </c>
      <c r="L759" s="61" t="s">
        <v>4825</v>
      </c>
      <c r="M759" s="62" t="str">
        <f>IFERROR(IF(VLOOKUP($E759,#REF!,17,FALSE)="","","완료"),"")</f>
        <v/>
      </c>
      <c r="N759" s="61"/>
      <c r="O759" s="61"/>
      <c r="P759" s="61">
        <v>0</v>
      </c>
      <c r="Q759" s="61"/>
      <c r="R759" s="61"/>
      <c r="S759" s="53" t="s">
        <v>4842</v>
      </c>
      <c r="T759" s="124" t="s">
        <v>4528</v>
      </c>
    </row>
    <row r="760" spans="1:20" s="68" customFormat="1" ht="27" customHeight="1">
      <c r="A760" s="61">
        <v>727</v>
      </c>
      <c r="B760" s="61" t="str">
        <f t="shared" si="44"/>
        <v>강북</v>
      </c>
      <c r="C760" s="61" t="s">
        <v>29</v>
      </c>
      <c r="D760" s="61">
        <v>5</v>
      </c>
      <c r="E760" s="62" t="str">
        <f t="shared" si="45"/>
        <v>강북구5</v>
      </c>
      <c r="F760" s="62" t="str">
        <f>IFERROR(IF(VLOOKUP($E760,#REF!,2,FALSE)="","",VLOOKUP($E760,#REF!,2,FALSE)),"")</f>
        <v/>
      </c>
      <c r="G760" s="61" t="s">
        <v>215</v>
      </c>
      <c r="H760" s="61" t="s">
        <v>2201</v>
      </c>
      <c r="I760" s="61">
        <v>10</v>
      </c>
      <c r="J760" s="61">
        <v>45</v>
      </c>
      <c r="K760" s="61" t="s">
        <v>4812</v>
      </c>
      <c r="L760" s="61" t="s">
        <v>4825</v>
      </c>
      <c r="M760" s="62" t="str">
        <f>IFERROR(IF(VLOOKUP($E760,#REF!,17,FALSE)="","","완료"),"")</f>
        <v/>
      </c>
      <c r="N760" s="61"/>
      <c r="O760" s="61"/>
      <c r="P760" s="61">
        <v>0</v>
      </c>
      <c r="Q760" s="61"/>
      <c r="R760" s="61"/>
      <c r="S760" s="53" t="s">
        <v>4842</v>
      </c>
      <c r="T760" s="124" t="s">
        <v>4528</v>
      </c>
    </row>
    <row r="761" spans="1:20" s="68" customFormat="1" ht="27" customHeight="1">
      <c r="A761" s="61">
        <v>728</v>
      </c>
      <c r="B761" s="61" t="str">
        <f t="shared" si="44"/>
        <v>강북</v>
      </c>
      <c r="C761" s="61" t="s">
        <v>29</v>
      </c>
      <c r="D761" s="61">
        <v>6</v>
      </c>
      <c r="E761" s="62" t="str">
        <f t="shared" si="45"/>
        <v>강북구6</v>
      </c>
      <c r="F761" s="62" t="str">
        <f>IFERROR(IF(VLOOKUP($E761,#REF!,2,FALSE)="","",VLOOKUP($E761,#REF!,2,FALSE)),"")</f>
        <v/>
      </c>
      <c r="G761" s="61" t="s">
        <v>5148</v>
      </c>
      <c r="H761" s="61" t="s">
        <v>3468</v>
      </c>
      <c r="I761" s="61">
        <v>10</v>
      </c>
      <c r="J761" s="61">
        <v>45</v>
      </c>
      <c r="K761" s="61" t="s">
        <v>4812</v>
      </c>
      <c r="L761" s="61" t="s">
        <v>4822</v>
      </c>
      <c r="M761" s="62" t="str">
        <f>IFERROR(IF(VLOOKUP($E761,#REF!,17,FALSE)="","","완료"),"")</f>
        <v/>
      </c>
      <c r="N761" s="61"/>
      <c r="O761" s="61"/>
      <c r="P761" s="61" t="s">
        <v>3585</v>
      </c>
      <c r="Q761" s="61" t="s">
        <v>3585</v>
      </c>
      <c r="R761" s="61"/>
      <c r="S761" s="53" t="s">
        <v>4842</v>
      </c>
      <c r="T761" s="124" t="s">
        <v>4528</v>
      </c>
    </row>
    <row r="762" spans="1:20" s="68" customFormat="1" ht="27" customHeight="1">
      <c r="A762" s="61">
        <v>729</v>
      </c>
      <c r="B762" s="61" t="str">
        <f t="shared" si="44"/>
        <v>강북</v>
      </c>
      <c r="C762" s="61" t="s">
        <v>29</v>
      </c>
      <c r="D762" s="61">
        <v>7</v>
      </c>
      <c r="E762" s="62" t="str">
        <f t="shared" si="45"/>
        <v>강북구7</v>
      </c>
      <c r="F762" s="62" t="str">
        <f>IFERROR(IF(VLOOKUP($E762,#REF!,2,FALSE)="","",VLOOKUP($E762,#REF!,2,FALSE)),"")</f>
        <v/>
      </c>
      <c r="G762" s="61" t="s">
        <v>3891</v>
      </c>
      <c r="H762" s="61" t="s">
        <v>3170</v>
      </c>
      <c r="I762" s="61">
        <v>10</v>
      </c>
      <c r="J762" s="61">
        <v>45</v>
      </c>
      <c r="K762" s="61" t="s">
        <v>4812</v>
      </c>
      <c r="L762" s="61" t="s">
        <v>4822</v>
      </c>
      <c r="M762" s="62" t="str">
        <f>IFERROR(IF(VLOOKUP($E762,#REF!,17,FALSE)="","","완료"),"")</f>
        <v/>
      </c>
      <c r="N762" s="61"/>
      <c r="O762" s="61"/>
      <c r="P762" s="61" t="s">
        <v>4844</v>
      </c>
      <c r="Q762" s="61" t="s">
        <v>4844</v>
      </c>
      <c r="R762" s="61"/>
      <c r="S762" s="53" t="s">
        <v>4842</v>
      </c>
      <c r="T762" s="124" t="s">
        <v>4528</v>
      </c>
    </row>
    <row r="763" spans="1:20" s="68" customFormat="1" ht="27" customHeight="1">
      <c r="A763" s="61">
        <v>730</v>
      </c>
      <c r="B763" s="61" t="str">
        <f t="shared" si="44"/>
        <v>강북</v>
      </c>
      <c r="C763" s="61" t="s">
        <v>29</v>
      </c>
      <c r="D763" s="61">
        <v>8</v>
      </c>
      <c r="E763" s="62" t="str">
        <f t="shared" si="45"/>
        <v>강북구8</v>
      </c>
      <c r="F763" s="62" t="str">
        <f>IFERROR(IF(VLOOKUP($E763,#REF!,2,FALSE)="","",VLOOKUP($E763,#REF!,2,FALSE)),"")</f>
        <v/>
      </c>
      <c r="G763" s="61" t="s">
        <v>5141</v>
      </c>
      <c r="H763" s="61" t="s">
        <v>3477</v>
      </c>
      <c r="I763" s="61">
        <v>10</v>
      </c>
      <c r="J763" s="61">
        <v>45</v>
      </c>
      <c r="K763" s="61" t="s">
        <v>4812</v>
      </c>
      <c r="L763" s="61" t="s">
        <v>4825</v>
      </c>
      <c r="M763" s="62" t="str">
        <f>IFERROR(IF(VLOOKUP($E763,#REF!,17,FALSE)="","","완료"),"")</f>
        <v/>
      </c>
      <c r="N763" s="61"/>
      <c r="O763" s="61"/>
      <c r="P763" s="61">
        <v>0</v>
      </c>
      <c r="Q763" s="61"/>
      <c r="R763" s="61"/>
      <c r="S763" s="53" t="s">
        <v>4842</v>
      </c>
      <c r="T763" s="124" t="s">
        <v>4528</v>
      </c>
    </row>
    <row r="764" spans="1:20" s="68" customFormat="1" ht="27" customHeight="1">
      <c r="A764" s="61">
        <v>731</v>
      </c>
      <c r="B764" s="61" t="str">
        <f t="shared" si="44"/>
        <v>강북</v>
      </c>
      <c r="C764" s="61" t="s">
        <v>29</v>
      </c>
      <c r="D764" s="61">
        <v>9</v>
      </c>
      <c r="E764" s="62" t="str">
        <f t="shared" si="45"/>
        <v>강북구9</v>
      </c>
      <c r="F764" s="62" t="str">
        <f>IFERROR(IF(VLOOKUP($E764,#REF!,2,FALSE)="","",VLOOKUP($E764,#REF!,2,FALSE)),"")</f>
        <v/>
      </c>
      <c r="G764" s="61" t="s">
        <v>5144</v>
      </c>
      <c r="H764" s="61" t="s">
        <v>5140</v>
      </c>
      <c r="I764" s="61">
        <v>8</v>
      </c>
      <c r="J764" s="61">
        <v>90</v>
      </c>
      <c r="K764" s="61" t="s">
        <v>4812</v>
      </c>
      <c r="L764" s="61" t="s">
        <v>4825</v>
      </c>
      <c r="M764" s="62" t="str">
        <f>IFERROR(IF(VLOOKUP($E764,#REF!,17,FALSE)="","","완료"),"")</f>
        <v/>
      </c>
      <c r="N764" s="61"/>
      <c r="O764" s="61"/>
      <c r="P764" s="61">
        <v>0</v>
      </c>
      <c r="Q764" s="61"/>
      <c r="R764" s="61"/>
      <c r="S764" s="53" t="s">
        <v>4842</v>
      </c>
      <c r="T764" s="124" t="s">
        <v>4528</v>
      </c>
    </row>
    <row r="765" spans="1:20" s="68" customFormat="1" ht="27" customHeight="1">
      <c r="A765" s="61">
        <v>732</v>
      </c>
      <c r="B765" s="61" t="str">
        <f t="shared" si="44"/>
        <v>강북</v>
      </c>
      <c r="C765" s="61" t="s">
        <v>29</v>
      </c>
      <c r="D765" s="61">
        <v>10</v>
      </c>
      <c r="E765" s="62" t="str">
        <f t="shared" si="45"/>
        <v>강북구10</v>
      </c>
      <c r="F765" s="62" t="str">
        <f>IFERROR(IF(VLOOKUP($E765,#REF!,2,FALSE)="","",VLOOKUP($E765,#REF!,2,FALSE)),"")</f>
        <v/>
      </c>
      <c r="G765" s="61" t="s">
        <v>3893</v>
      </c>
      <c r="H765" s="61" t="s">
        <v>3456</v>
      </c>
      <c r="I765" s="61">
        <v>8</v>
      </c>
      <c r="J765" s="61">
        <v>45</v>
      </c>
      <c r="K765" s="61" t="s">
        <v>4812</v>
      </c>
      <c r="L765" s="61" t="s">
        <v>4822</v>
      </c>
      <c r="M765" s="62" t="str">
        <f>IFERROR(IF(VLOOKUP($E765,#REF!,17,FALSE)="","","완료"),"")</f>
        <v/>
      </c>
      <c r="N765" s="61"/>
      <c r="O765" s="62" t="s">
        <v>4437</v>
      </c>
      <c r="P765" s="61" t="s">
        <v>1726</v>
      </c>
      <c r="Q765" s="61" t="s">
        <v>4352</v>
      </c>
      <c r="R765" s="61"/>
      <c r="S765" s="53" t="s">
        <v>4842</v>
      </c>
      <c r="T765" s="124" t="s">
        <v>4528</v>
      </c>
    </row>
    <row r="766" spans="1:20" s="68" customFormat="1" ht="27" customHeight="1">
      <c r="A766" s="61">
        <v>733</v>
      </c>
      <c r="B766" s="61" t="str">
        <f t="shared" si="44"/>
        <v>강북</v>
      </c>
      <c r="C766" s="61" t="s">
        <v>29</v>
      </c>
      <c r="D766" s="61">
        <v>11</v>
      </c>
      <c r="E766" s="62" t="str">
        <f t="shared" si="45"/>
        <v>강북구11</v>
      </c>
      <c r="F766" s="62" t="str">
        <f>IFERROR(IF(VLOOKUP($E766,#REF!,2,FALSE)="","",VLOOKUP($E766,#REF!,2,FALSE)),"")</f>
        <v/>
      </c>
      <c r="G766" s="61" t="s">
        <v>5145</v>
      </c>
      <c r="H766" s="61" t="s">
        <v>3472</v>
      </c>
      <c r="I766" s="61">
        <v>10</v>
      </c>
      <c r="J766" s="61">
        <v>45</v>
      </c>
      <c r="K766" s="61" t="s">
        <v>4812</v>
      </c>
      <c r="L766" s="61" t="s">
        <v>4822</v>
      </c>
      <c r="M766" s="62" t="str">
        <f>IFERROR(IF(VLOOKUP($E766,#REF!,17,FALSE)="","","완료"),"")</f>
        <v/>
      </c>
      <c r="N766" s="61"/>
      <c r="O766" s="62" t="s">
        <v>4437</v>
      </c>
      <c r="P766" s="61" t="s">
        <v>1726</v>
      </c>
      <c r="Q766" s="61" t="s">
        <v>4352</v>
      </c>
      <c r="R766" s="61"/>
      <c r="S766" s="53" t="s">
        <v>4842</v>
      </c>
      <c r="T766" s="124" t="s">
        <v>4528</v>
      </c>
    </row>
    <row r="767" spans="1:20" s="68" customFormat="1" ht="27" customHeight="1">
      <c r="A767" s="61">
        <v>734</v>
      </c>
      <c r="B767" s="61" t="str">
        <f t="shared" si="44"/>
        <v>강북</v>
      </c>
      <c r="C767" s="61" t="s">
        <v>29</v>
      </c>
      <c r="D767" s="61">
        <v>12</v>
      </c>
      <c r="E767" s="62" t="str">
        <f t="shared" si="45"/>
        <v>강북구12</v>
      </c>
      <c r="F767" s="62" t="str">
        <f>IFERROR(IF(VLOOKUP($E767,#REF!,2,FALSE)="","",VLOOKUP($E767,#REF!,2,FALSE)),"")</f>
        <v/>
      </c>
      <c r="G767" s="61" t="s">
        <v>5146</v>
      </c>
      <c r="H767" s="61" t="s">
        <v>3473</v>
      </c>
      <c r="I767" s="61">
        <v>10</v>
      </c>
      <c r="J767" s="61">
        <v>45</v>
      </c>
      <c r="K767" s="61" t="s">
        <v>4812</v>
      </c>
      <c r="L767" s="61" t="s">
        <v>4825</v>
      </c>
      <c r="M767" s="62" t="str">
        <f>IFERROR(IF(VLOOKUP($E767,#REF!,17,FALSE)="","","완료"),"")</f>
        <v/>
      </c>
      <c r="N767" s="61"/>
      <c r="O767" s="61"/>
      <c r="P767" s="61">
        <v>0</v>
      </c>
      <c r="Q767" s="61"/>
      <c r="R767" s="61"/>
      <c r="S767" s="53" t="s">
        <v>4842</v>
      </c>
      <c r="T767" s="124" t="s">
        <v>4528</v>
      </c>
    </row>
    <row r="768" spans="1:20" s="68" customFormat="1" ht="27" customHeight="1">
      <c r="A768" s="61">
        <v>735</v>
      </c>
      <c r="B768" s="61" t="str">
        <f t="shared" si="44"/>
        <v>강북</v>
      </c>
      <c r="C768" s="61" t="s">
        <v>29</v>
      </c>
      <c r="D768" s="61">
        <v>13</v>
      </c>
      <c r="E768" s="62" t="str">
        <f t="shared" si="45"/>
        <v>강북구13</v>
      </c>
      <c r="F768" s="62" t="str">
        <f>IFERROR(IF(VLOOKUP($E768,#REF!,2,FALSE)="","",VLOOKUP($E768,#REF!,2,FALSE)),"")</f>
        <v/>
      </c>
      <c r="G768" s="61" t="s">
        <v>227</v>
      </c>
      <c r="H768" s="61" t="s">
        <v>2202</v>
      </c>
      <c r="I768" s="61">
        <v>10</v>
      </c>
      <c r="J768" s="61">
        <v>45</v>
      </c>
      <c r="K768" s="61" t="s">
        <v>4812</v>
      </c>
      <c r="L768" s="61" t="s">
        <v>4825</v>
      </c>
      <c r="M768" s="62" t="str">
        <f>IFERROR(IF(VLOOKUP($E768,#REF!,17,FALSE)="","","완료"),"")</f>
        <v/>
      </c>
      <c r="N768" s="61"/>
      <c r="O768" s="61"/>
      <c r="P768" s="61">
        <v>0</v>
      </c>
      <c r="Q768" s="61"/>
      <c r="R768" s="61"/>
      <c r="S768" s="53" t="s">
        <v>4842</v>
      </c>
      <c r="T768" s="124" t="s">
        <v>4528</v>
      </c>
    </row>
    <row r="769" spans="1:20" s="68" customFormat="1" ht="27" customHeight="1">
      <c r="A769" s="61">
        <v>736</v>
      </c>
      <c r="B769" s="61" t="str">
        <f t="shared" si="44"/>
        <v>강북</v>
      </c>
      <c r="C769" s="61" t="s">
        <v>29</v>
      </c>
      <c r="D769" s="61">
        <v>14</v>
      </c>
      <c r="E769" s="62" t="str">
        <f t="shared" si="45"/>
        <v>강북구14</v>
      </c>
      <c r="F769" s="62" t="str">
        <f>IFERROR(IF(VLOOKUP($E769,#REF!,2,FALSE)="","",VLOOKUP($E769,#REF!,2,FALSE)),"")</f>
        <v/>
      </c>
      <c r="G769" s="61" t="s">
        <v>3898</v>
      </c>
      <c r="H769" s="61" t="s">
        <v>3470</v>
      </c>
      <c r="I769" s="61">
        <v>10</v>
      </c>
      <c r="J769" s="61">
        <v>45</v>
      </c>
      <c r="K769" s="61" t="s">
        <v>4812</v>
      </c>
      <c r="L769" s="61" t="s">
        <v>4361</v>
      </c>
      <c r="M769" s="62" t="str">
        <f>IFERROR(IF(VLOOKUP($E769,#REF!,17,FALSE)="","","완료"),"")</f>
        <v/>
      </c>
      <c r="N769" s="61"/>
      <c r="O769" s="61"/>
      <c r="P769" s="61" t="s">
        <v>1726</v>
      </c>
      <c r="Q769" s="61" t="s">
        <v>4358</v>
      </c>
      <c r="R769" s="61"/>
      <c r="S769" s="53" t="s">
        <v>4842</v>
      </c>
      <c r="T769" s="124" t="s">
        <v>4528</v>
      </c>
    </row>
    <row r="770" spans="1:20" s="68" customFormat="1" ht="27" customHeight="1">
      <c r="A770" s="61">
        <v>737</v>
      </c>
      <c r="B770" s="61" t="str">
        <f t="shared" si="44"/>
        <v>강북</v>
      </c>
      <c r="C770" s="61" t="s">
        <v>29</v>
      </c>
      <c r="D770" s="61">
        <v>15</v>
      </c>
      <c r="E770" s="62" t="str">
        <f t="shared" si="45"/>
        <v>강북구15</v>
      </c>
      <c r="F770" s="62" t="str">
        <f>IFERROR(IF(VLOOKUP($E770,#REF!,2,FALSE)="","",VLOOKUP($E770,#REF!,2,FALSE)),"")</f>
        <v/>
      </c>
      <c r="G770" s="61" t="s">
        <v>3873</v>
      </c>
      <c r="H770" s="61" t="s">
        <v>3475</v>
      </c>
      <c r="I770" s="61">
        <v>10</v>
      </c>
      <c r="J770" s="61">
        <v>45</v>
      </c>
      <c r="K770" s="61" t="s">
        <v>4812</v>
      </c>
      <c r="L770" s="61" t="s">
        <v>4361</v>
      </c>
      <c r="M770" s="62" t="str">
        <f>IFERROR(IF(VLOOKUP($E770,#REF!,17,FALSE)="","","완료"),"")</f>
        <v/>
      </c>
      <c r="N770" s="61"/>
      <c r="O770" s="61"/>
      <c r="P770" s="61" t="s">
        <v>1726</v>
      </c>
      <c r="Q770" s="61" t="s">
        <v>4352</v>
      </c>
      <c r="R770" s="61"/>
      <c r="S770" s="53" t="s">
        <v>4842</v>
      </c>
      <c r="T770" s="124" t="s">
        <v>4528</v>
      </c>
    </row>
    <row r="771" spans="1:20" s="68" customFormat="1" ht="27" customHeight="1">
      <c r="A771" s="61">
        <v>738</v>
      </c>
      <c r="B771" s="61" t="str">
        <f t="shared" si="44"/>
        <v>강북</v>
      </c>
      <c r="C771" s="61" t="s">
        <v>29</v>
      </c>
      <c r="D771" s="61">
        <v>16</v>
      </c>
      <c r="E771" s="62" t="str">
        <f t="shared" si="45"/>
        <v>강북구16</v>
      </c>
      <c r="F771" s="62" t="str">
        <f>IFERROR(IF(VLOOKUP($E771,#REF!,2,FALSE)="","",VLOOKUP($E771,#REF!,2,FALSE)),"")</f>
        <v/>
      </c>
      <c r="G771" s="61" t="s">
        <v>3204</v>
      </c>
      <c r="H771" s="61" t="s">
        <v>3476</v>
      </c>
      <c r="I771" s="61">
        <v>10</v>
      </c>
      <c r="J771" s="61">
        <v>45</v>
      </c>
      <c r="K771" s="61" t="s">
        <v>4812</v>
      </c>
      <c r="L771" s="61" t="s">
        <v>4822</v>
      </c>
      <c r="M771" s="62" t="str">
        <f>IFERROR(IF(VLOOKUP($E771,#REF!,17,FALSE)="","","완료"),"")</f>
        <v/>
      </c>
      <c r="N771" s="61"/>
      <c r="O771" s="62" t="s">
        <v>4437</v>
      </c>
      <c r="P771" s="61">
        <v>0</v>
      </c>
      <c r="Q771" s="61"/>
      <c r="R771" s="61"/>
      <c r="S771" s="53" t="s">
        <v>4842</v>
      </c>
      <c r="T771" s="124" t="s">
        <v>4528</v>
      </c>
    </row>
    <row r="772" spans="1:20" s="68" customFormat="1" ht="27" customHeight="1">
      <c r="A772" s="61">
        <v>739</v>
      </c>
      <c r="B772" s="61" t="str">
        <f t="shared" si="44"/>
        <v>강북</v>
      </c>
      <c r="C772" s="61" t="s">
        <v>29</v>
      </c>
      <c r="D772" s="61">
        <v>17</v>
      </c>
      <c r="E772" s="62" t="str">
        <f t="shared" si="45"/>
        <v>강북구17</v>
      </c>
      <c r="F772" s="62" t="str">
        <f>IFERROR(IF(VLOOKUP($E772,#REF!,2,FALSE)="","",VLOOKUP($E772,#REF!,2,FALSE)),"")</f>
        <v/>
      </c>
      <c r="G772" s="61" t="s">
        <v>3892</v>
      </c>
      <c r="H772" s="61" t="s">
        <v>3170</v>
      </c>
      <c r="I772" s="61">
        <v>10</v>
      </c>
      <c r="J772" s="61">
        <v>45</v>
      </c>
      <c r="K772" s="61" t="s">
        <v>4812</v>
      </c>
      <c r="L772" s="61" t="s">
        <v>4822</v>
      </c>
      <c r="M772" s="62" t="str">
        <f>IFERROR(IF(VLOOKUP($E772,#REF!,17,FALSE)="","","완료"),"")</f>
        <v/>
      </c>
      <c r="N772" s="61"/>
      <c r="O772" s="62" t="s">
        <v>4437</v>
      </c>
      <c r="P772" s="61">
        <v>0</v>
      </c>
      <c r="Q772" s="61"/>
      <c r="R772" s="61"/>
      <c r="S772" s="53" t="s">
        <v>4842</v>
      </c>
      <c r="T772" s="124" t="s">
        <v>4528</v>
      </c>
    </row>
    <row r="773" spans="1:20" s="68" customFormat="1" ht="27" customHeight="1">
      <c r="A773" s="61">
        <v>740</v>
      </c>
      <c r="B773" s="61" t="str">
        <f t="shared" si="44"/>
        <v>강북</v>
      </c>
      <c r="C773" s="61" t="s">
        <v>29</v>
      </c>
      <c r="D773" s="61">
        <v>18</v>
      </c>
      <c r="E773" s="62" t="str">
        <f t="shared" si="45"/>
        <v>강북구18</v>
      </c>
      <c r="F773" s="62" t="str">
        <f>IFERROR(IF(VLOOKUP($E773,#REF!,2,FALSE)="","",VLOOKUP($E773,#REF!,2,FALSE)),"")</f>
        <v/>
      </c>
      <c r="G773" s="61" t="s">
        <v>3894</v>
      </c>
      <c r="H773" s="61" t="s">
        <v>3478</v>
      </c>
      <c r="I773" s="61">
        <v>10</v>
      </c>
      <c r="J773" s="61">
        <v>45</v>
      </c>
      <c r="K773" s="61" t="s">
        <v>4812</v>
      </c>
      <c r="L773" s="61" t="s">
        <v>4822</v>
      </c>
      <c r="M773" s="62" t="str">
        <f>IFERROR(IF(VLOOKUP($E773,#REF!,17,FALSE)="","","완료"),"")</f>
        <v/>
      </c>
      <c r="N773" s="61"/>
      <c r="O773" s="62" t="s">
        <v>4437</v>
      </c>
      <c r="P773" s="61" t="s">
        <v>1726</v>
      </c>
      <c r="Q773" s="61" t="s">
        <v>4352</v>
      </c>
      <c r="R773" s="61"/>
      <c r="S773" s="53" t="s">
        <v>4842</v>
      </c>
      <c r="T773" s="124" t="s">
        <v>4528</v>
      </c>
    </row>
    <row r="774" spans="1:20" s="68" customFormat="1" ht="27" customHeight="1">
      <c r="A774" s="61">
        <v>741</v>
      </c>
      <c r="B774" s="61" t="str">
        <f t="shared" si="44"/>
        <v>강북</v>
      </c>
      <c r="C774" s="61" t="s">
        <v>29</v>
      </c>
      <c r="D774" s="61">
        <v>19</v>
      </c>
      <c r="E774" s="62" t="str">
        <f t="shared" si="45"/>
        <v>강북구19</v>
      </c>
      <c r="F774" s="62" t="str">
        <f>IFERROR(IF(VLOOKUP($E774,#REF!,2,FALSE)="","",VLOOKUP($E774,#REF!,2,FALSE)),"")</f>
        <v/>
      </c>
      <c r="G774" s="61" t="s">
        <v>5149</v>
      </c>
      <c r="H774" s="61" t="s">
        <v>3479</v>
      </c>
      <c r="I774" s="61">
        <v>10</v>
      </c>
      <c r="J774" s="61">
        <v>45</v>
      </c>
      <c r="K774" s="61" t="s">
        <v>4812</v>
      </c>
      <c r="L774" s="61" t="s">
        <v>4361</v>
      </c>
      <c r="M774" s="62" t="str">
        <f>IFERROR(IF(VLOOKUP($E774,#REF!,17,FALSE)="","","완료"),"")</f>
        <v/>
      </c>
      <c r="N774" s="61"/>
      <c r="O774" s="61"/>
      <c r="P774" s="61" t="s">
        <v>1726</v>
      </c>
      <c r="Q774" s="61" t="s">
        <v>4352</v>
      </c>
      <c r="R774" s="61"/>
      <c r="S774" s="53" t="s">
        <v>4842</v>
      </c>
      <c r="T774" s="124" t="s">
        <v>4528</v>
      </c>
    </row>
    <row r="775" spans="1:20" s="68" customFormat="1" ht="27" customHeight="1">
      <c r="A775" s="61">
        <v>742</v>
      </c>
      <c r="B775" s="61" t="str">
        <f t="shared" si="44"/>
        <v>강북</v>
      </c>
      <c r="C775" s="61" t="s">
        <v>29</v>
      </c>
      <c r="D775" s="61">
        <v>20</v>
      </c>
      <c r="E775" s="62" t="str">
        <f t="shared" si="45"/>
        <v>강북구20</v>
      </c>
      <c r="F775" s="62" t="str">
        <f>IFERROR(IF(VLOOKUP($E775,#REF!,2,FALSE)="","",VLOOKUP($E775,#REF!,2,FALSE)),"")</f>
        <v/>
      </c>
      <c r="G775" s="61" t="s">
        <v>3213</v>
      </c>
      <c r="H775" s="61" t="s">
        <v>3451</v>
      </c>
      <c r="I775" s="61">
        <v>10</v>
      </c>
      <c r="J775" s="61">
        <v>45</v>
      </c>
      <c r="K775" s="61" t="s">
        <v>4812</v>
      </c>
      <c r="L775" s="61" t="s">
        <v>4825</v>
      </c>
      <c r="M775" s="62" t="str">
        <f>IFERROR(IF(VLOOKUP($E775,#REF!,17,FALSE)="","","완료"),"")</f>
        <v/>
      </c>
      <c r="N775" s="61"/>
      <c r="O775" s="61"/>
      <c r="P775" s="61">
        <v>0</v>
      </c>
      <c r="Q775" s="61"/>
      <c r="R775" s="61"/>
      <c r="S775" s="53" t="s">
        <v>4842</v>
      </c>
      <c r="T775" s="124" t="s">
        <v>4528</v>
      </c>
    </row>
    <row r="776" spans="1:20" s="68" customFormat="1" ht="27" customHeight="1">
      <c r="A776" s="61">
        <v>743</v>
      </c>
      <c r="B776" s="61" t="str">
        <f t="shared" si="44"/>
        <v>강북</v>
      </c>
      <c r="C776" s="61" t="s">
        <v>29</v>
      </c>
      <c r="D776" s="61">
        <v>21</v>
      </c>
      <c r="E776" s="62" t="str">
        <f t="shared" si="45"/>
        <v>강북구21</v>
      </c>
      <c r="F776" s="62" t="str">
        <f>IFERROR(IF(VLOOKUP($E776,#REF!,2,FALSE)="","",VLOOKUP($E776,#REF!,2,FALSE)),"")</f>
        <v/>
      </c>
      <c r="G776" s="61" t="s">
        <v>3203</v>
      </c>
      <c r="H776" s="61" t="s">
        <v>3451</v>
      </c>
      <c r="I776" s="61">
        <v>10</v>
      </c>
      <c r="J776" s="61">
        <v>45</v>
      </c>
      <c r="K776" s="61" t="s">
        <v>4812</v>
      </c>
      <c r="L776" s="61" t="s">
        <v>4822</v>
      </c>
      <c r="M776" s="62" t="str">
        <f>IFERROR(IF(VLOOKUP($E776,#REF!,17,FALSE)="","","완료"),"")</f>
        <v/>
      </c>
      <c r="N776" s="61"/>
      <c r="O776" s="62" t="s">
        <v>4437</v>
      </c>
      <c r="P776" s="61" t="s">
        <v>1726</v>
      </c>
      <c r="Q776" s="61" t="s">
        <v>4352</v>
      </c>
      <c r="R776" s="61"/>
      <c r="S776" s="53" t="s">
        <v>4842</v>
      </c>
      <c r="T776" s="124" t="s">
        <v>4528</v>
      </c>
    </row>
    <row r="777" spans="1:20" s="68" customFormat="1" ht="27" customHeight="1">
      <c r="A777" s="61">
        <v>744</v>
      </c>
      <c r="B777" s="61" t="str">
        <f t="shared" si="44"/>
        <v>강북</v>
      </c>
      <c r="C777" s="61" t="s">
        <v>29</v>
      </c>
      <c r="D777" s="61">
        <v>22</v>
      </c>
      <c r="E777" s="62" t="str">
        <f t="shared" si="45"/>
        <v>강북구22</v>
      </c>
      <c r="F777" s="62" t="str">
        <f>IFERROR(IF(VLOOKUP($E777,#REF!,2,FALSE)="","",VLOOKUP($E777,#REF!,2,FALSE)),"")</f>
        <v/>
      </c>
      <c r="G777" s="61" t="s">
        <v>2361</v>
      </c>
      <c r="H777" s="61" t="s">
        <v>2165</v>
      </c>
      <c r="I777" s="61">
        <v>10</v>
      </c>
      <c r="J777" s="61">
        <v>45</v>
      </c>
      <c r="K777" s="61" t="s">
        <v>4812</v>
      </c>
      <c r="L777" s="61" t="s">
        <v>4825</v>
      </c>
      <c r="M777" s="62" t="str">
        <f>IFERROR(IF(VLOOKUP($E777,#REF!,17,FALSE)="","","완료"),"")</f>
        <v/>
      </c>
      <c r="N777" s="61"/>
      <c r="O777" s="61"/>
      <c r="P777" s="61">
        <v>0</v>
      </c>
      <c r="Q777" s="61" t="s">
        <v>4376</v>
      </c>
      <c r="R777" s="61"/>
      <c r="S777" s="53" t="s">
        <v>4842</v>
      </c>
      <c r="T777" s="124" t="s">
        <v>4528</v>
      </c>
    </row>
    <row r="778" spans="1:20" s="68" customFormat="1" ht="27" customHeight="1">
      <c r="A778" s="61">
        <v>745</v>
      </c>
      <c r="B778" s="61" t="str">
        <f t="shared" si="44"/>
        <v>강북</v>
      </c>
      <c r="C778" s="61" t="s">
        <v>29</v>
      </c>
      <c r="D778" s="61">
        <v>23</v>
      </c>
      <c r="E778" s="62" t="str">
        <f t="shared" si="45"/>
        <v>강북구23</v>
      </c>
      <c r="F778" s="62" t="str">
        <f>IFERROR(IF(VLOOKUP($E778,#REF!,2,FALSE)="","",VLOOKUP($E778,#REF!,2,FALSE)),"")</f>
        <v/>
      </c>
      <c r="G778" s="61" t="s">
        <v>3211</v>
      </c>
      <c r="H778" s="61" t="s">
        <v>3229</v>
      </c>
      <c r="I778" s="61">
        <v>10</v>
      </c>
      <c r="J778" s="61">
        <v>45</v>
      </c>
      <c r="K778" s="61" t="s">
        <v>4812</v>
      </c>
      <c r="L778" s="61" t="s">
        <v>4822</v>
      </c>
      <c r="M778" s="62" t="str">
        <f>IFERROR(IF(VLOOKUP($E778,#REF!,17,FALSE)="","","완료"),"")</f>
        <v/>
      </c>
      <c r="N778" s="61"/>
      <c r="O778" s="62" t="s">
        <v>4437</v>
      </c>
      <c r="P778" s="61" t="s">
        <v>1726</v>
      </c>
      <c r="Q778" s="61" t="s">
        <v>4352</v>
      </c>
      <c r="R778" s="61"/>
      <c r="S778" s="53" t="s">
        <v>4842</v>
      </c>
      <c r="T778" s="124" t="s">
        <v>4528</v>
      </c>
    </row>
    <row r="779" spans="1:20" s="68" customFormat="1" ht="27" customHeight="1">
      <c r="A779" s="61">
        <v>746</v>
      </c>
      <c r="B779" s="61" t="str">
        <f t="shared" si="44"/>
        <v>강북</v>
      </c>
      <c r="C779" s="61" t="s">
        <v>29</v>
      </c>
      <c r="D779" s="61">
        <v>24</v>
      </c>
      <c r="E779" s="62" t="str">
        <f t="shared" si="45"/>
        <v>강북구24</v>
      </c>
      <c r="F779" s="62" t="str">
        <f>IFERROR(IF(VLOOKUP($E779,#REF!,2,FALSE)="","",VLOOKUP($E779,#REF!,2,FALSE)),"")</f>
        <v/>
      </c>
      <c r="G779" s="61" t="s">
        <v>5150</v>
      </c>
      <c r="H779" s="61" t="s">
        <v>3481</v>
      </c>
      <c r="I779" s="61">
        <v>10</v>
      </c>
      <c r="J779" s="61">
        <v>45</v>
      </c>
      <c r="K779" s="61" t="s">
        <v>4812</v>
      </c>
      <c r="L779" s="61" t="s">
        <v>4825</v>
      </c>
      <c r="M779" s="62" t="str">
        <f>IFERROR(IF(VLOOKUP($E779,#REF!,17,FALSE)="","","완료"),"")</f>
        <v/>
      </c>
      <c r="N779" s="61"/>
      <c r="O779" s="61"/>
      <c r="P779" s="61">
        <v>0</v>
      </c>
      <c r="Q779" s="61"/>
      <c r="R779" s="61"/>
      <c r="S779" s="53" t="s">
        <v>4842</v>
      </c>
      <c r="T779" s="124" t="s">
        <v>4528</v>
      </c>
    </row>
    <row r="780" spans="1:20" s="68" customFormat="1" ht="27" customHeight="1">
      <c r="A780" s="61">
        <v>747</v>
      </c>
      <c r="B780" s="61" t="str">
        <f t="shared" si="44"/>
        <v>강북</v>
      </c>
      <c r="C780" s="61" t="s">
        <v>29</v>
      </c>
      <c r="D780" s="61">
        <v>25</v>
      </c>
      <c r="E780" s="62" t="str">
        <f t="shared" si="45"/>
        <v>강북구25</v>
      </c>
      <c r="F780" s="62" t="str">
        <f>IFERROR(IF(VLOOKUP($E780,#REF!,2,FALSE)="","",VLOOKUP($E780,#REF!,2,FALSE)),"")</f>
        <v/>
      </c>
      <c r="G780" s="61" t="s">
        <v>3876</v>
      </c>
      <c r="H780" s="61" t="s">
        <v>3226</v>
      </c>
      <c r="I780" s="61">
        <v>8</v>
      </c>
      <c r="J780" s="61">
        <v>45</v>
      </c>
      <c r="K780" s="61" t="s">
        <v>4812</v>
      </c>
      <c r="L780" s="61" t="s">
        <v>4822</v>
      </c>
      <c r="M780" s="62" t="str">
        <f>IFERROR(IF(VLOOKUP($E780,#REF!,17,FALSE)="","","완료"),"")</f>
        <v/>
      </c>
      <c r="N780" s="61"/>
      <c r="O780" s="62" t="s">
        <v>4437</v>
      </c>
      <c r="P780" s="61">
        <v>0</v>
      </c>
      <c r="Q780" s="61"/>
      <c r="R780" s="61"/>
      <c r="S780" s="53" t="s">
        <v>4842</v>
      </c>
      <c r="T780" s="124" t="s">
        <v>4528</v>
      </c>
    </row>
    <row r="781" spans="1:20" s="68" customFormat="1" ht="27" customHeight="1">
      <c r="A781" s="61">
        <v>748</v>
      </c>
      <c r="B781" s="61" t="str">
        <f t="shared" si="44"/>
        <v>강북</v>
      </c>
      <c r="C781" s="61" t="s">
        <v>29</v>
      </c>
      <c r="D781" s="61">
        <v>26</v>
      </c>
      <c r="E781" s="62" t="str">
        <f t="shared" si="45"/>
        <v>강북구26</v>
      </c>
      <c r="F781" s="62" t="str">
        <f>IFERROR(IF(VLOOKUP($E781,#REF!,2,FALSE)="","",VLOOKUP($E781,#REF!,2,FALSE)),"")</f>
        <v/>
      </c>
      <c r="G781" s="61" t="s">
        <v>216</v>
      </c>
      <c r="H781" s="61" t="s">
        <v>2203</v>
      </c>
      <c r="I781" s="61">
        <v>10</v>
      </c>
      <c r="J781" s="61">
        <v>45</v>
      </c>
      <c r="K781" s="61" t="s">
        <v>4812</v>
      </c>
      <c r="L781" s="61" t="s">
        <v>4825</v>
      </c>
      <c r="M781" s="62" t="str">
        <f>IFERROR(IF(VLOOKUP($E781,#REF!,17,FALSE)="","","완료"),"")</f>
        <v/>
      </c>
      <c r="N781" s="61"/>
      <c r="O781" s="61"/>
      <c r="P781" s="61">
        <v>0</v>
      </c>
      <c r="Q781" s="61"/>
      <c r="R781" s="61"/>
      <c r="S781" s="53" t="s">
        <v>4842</v>
      </c>
      <c r="T781" s="124" t="s">
        <v>4528</v>
      </c>
    </row>
    <row r="782" spans="1:20" s="68" customFormat="1" ht="27" customHeight="1">
      <c r="A782" s="61">
        <v>749</v>
      </c>
      <c r="B782" s="61" t="str">
        <f t="shared" si="44"/>
        <v>강북</v>
      </c>
      <c r="C782" s="61" t="s">
        <v>29</v>
      </c>
      <c r="D782" s="61">
        <v>27</v>
      </c>
      <c r="E782" s="62" t="str">
        <f t="shared" si="45"/>
        <v>강북구27</v>
      </c>
      <c r="F782" s="62" t="str">
        <f>IFERROR(IF(VLOOKUP($E782,#REF!,2,FALSE)="","",VLOOKUP($E782,#REF!,2,FALSE)),"")</f>
        <v/>
      </c>
      <c r="G782" s="61" t="s">
        <v>5152</v>
      </c>
      <c r="H782" s="61" t="s">
        <v>3454</v>
      </c>
      <c r="I782" s="61">
        <v>10</v>
      </c>
      <c r="J782" s="61">
        <v>45</v>
      </c>
      <c r="K782" s="61" t="s">
        <v>4812</v>
      </c>
      <c r="L782" s="61" t="s">
        <v>4822</v>
      </c>
      <c r="M782" s="62" t="str">
        <f>IFERROR(IF(VLOOKUP($E782,#REF!,17,FALSE)="","","완료"),"")</f>
        <v/>
      </c>
      <c r="N782" s="61"/>
      <c r="O782" s="62" t="s">
        <v>4437</v>
      </c>
      <c r="P782" s="61" t="s">
        <v>1726</v>
      </c>
      <c r="Q782" s="61" t="s">
        <v>4352</v>
      </c>
      <c r="R782" s="61"/>
      <c r="S782" s="53" t="s">
        <v>4842</v>
      </c>
      <c r="T782" s="124" t="s">
        <v>4528</v>
      </c>
    </row>
    <row r="783" spans="1:20" s="68" customFormat="1" ht="27" customHeight="1">
      <c r="A783" s="61">
        <v>750</v>
      </c>
      <c r="B783" s="61" t="str">
        <f t="shared" si="44"/>
        <v>강북</v>
      </c>
      <c r="C783" s="61" t="s">
        <v>29</v>
      </c>
      <c r="D783" s="61">
        <v>28</v>
      </c>
      <c r="E783" s="62" t="str">
        <f t="shared" si="45"/>
        <v>강북구28</v>
      </c>
      <c r="F783" s="62" t="str">
        <f>IFERROR(IF(VLOOKUP($E783,#REF!,2,FALSE)="","",VLOOKUP($E783,#REF!,2,FALSE)),"")</f>
        <v/>
      </c>
      <c r="G783" s="61" t="s">
        <v>3206</v>
      </c>
      <c r="H783" s="61" t="s">
        <v>3199</v>
      </c>
      <c r="I783" s="61">
        <v>10</v>
      </c>
      <c r="J783" s="61">
        <v>45</v>
      </c>
      <c r="K783" s="61" t="s">
        <v>4812</v>
      </c>
      <c r="L783" s="61" t="s">
        <v>4822</v>
      </c>
      <c r="M783" s="62" t="str">
        <f>IFERROR(IF(VLOOKUP($E783,#REF!,17,FALSE)="","","완료"),"")</f>
        <v/>
      </c>
      <c r="N783" s="61"/>
      <c r="O783" s="61"/>
      <c r="P783" s="61" t="s">
        <v>4844</v>
      </c>
      <c r="Q783" s="61" t="s">
        <v>4844</v>
      </c>
      <c r="R783" s="61"/>
      <c r="S783" s="53" t="s">
        <v>4842</v>
      </c>
      <c r="T783" s="124" t="s">
        <v>4528</v>
      </c>
    </row>
    <row r="784" spans="1:20" s="68" customFormat="1" ht="27" customHeight="1">
      <c r="A784" s="61">
        <v>751</v>
      </c>
      <c r="B784" s="61" t="str">
        <f t="shared" si="44"/>
        <v>강북</v>
      </c>
      <c r="C784" s="61" t="s">
        <v>29</v>
      </c>
      <c r="D784" s="61">
        <v>29</v>
      </c>
      <c r="E784" s="62" t="str">
        <f t="shared" si="45"/>
        <v>강북구29</v>
      </c>
      <c r="F784" s="62" t="str">
        <f>IFERROR(IF(VLOOKUP($E784,#REF!,2,FALSE)="","",VLOOKUP($E784,#REF!,2,FALSE)),"")</f>
        <v/>
      </c>
      <c r="G784" s="61" t="s">
        <v>3220</v>
      </c>
      <c r="H784" s="61" t="s">
        <v>3199</v>
      </c>
      <c r="I784" s="61">
        <v>10</v>
      </c>
      <c r="J784" s="61">
        <v>45</v>
      </c>
      <c r="K784" s="61" t="s">
        <v>4812</v>
      </c>
      <c r="L784" s="61" t="s">
        <v>4822</v>
      </c>
      <c r="M784" s="62" t="str">
        <f>IFERROR(IF(VLOOKUP($E784,#REF!,17,FALSE)="","","완료"),"")</f>
        <v/>
      </c>
      <c r="N784" s="61"/>
      <c r="O784" s="61"/>
      <c r="P784" s="61" t="s">
        <v>4844</v>
      </c>
      <c r="Q784" s="61" t="s">
        <v>4844</v>
      </c>
      <c r="R784" s="61"/>
      <c r="S784" s="53" t="s">
        <v>4842</v>
      </c>
      <c r="T784" s="124" t="s">
        <v>4528</v>
      </c>
    </row>
    <row r="785" spans="1:20" s="68" customFormat="1" ht="27" customHeight="1">
      <c r="A785" s="61">
        <v>752</v>
      </c>
      <c r="B785" s="61" t="str">
        <f t="shared" si="44"/>
        <v>강북</v>
      </c>
      <c r="C785" s="61" t="s">
        <v>29</v>
      </c>
      <c r="D785" s="61">
        <v>30</v>
      </c>
      <c r="E785" s="62" t="str">
        <f t="shared" si="45"/>
        <v>강북구30</v>
      </c>
      <c r="F785" s="62" t="str">
        <f>IFERROR(IF(VLOOKUP($E785,#REF!,2,FALSE)="","",VLOOKUP($E785,#REF!,2,FALSE)),"")</f>
        <v/>
      </c>
      <c r="G785" s="61" t="s">
        <v>5151</v>
      </c>
      <c r="H785" s="61" t="s">
        <v>3457</v>
      </c>
      <c r="I785" s="61">
        <v>10</v>
      </c>
      <c r="J785" s="61">
        <v>45</v>
      </c>
      <c r="K785" s="61" t="s">
        <v>4812</v>
      </c>
      <c r="L785" s="61" t="s">
        <v>4361</v>
      </c>
      <c r="M785" s="62" t="str">
        <f>IFERROR(IF(VLOOKUP($E785,#REF!,17,FALSE)="","","완료"),"")</f>
        <v/>
      </c>
      <c r="N785" s="61"/>
      <c r="O785" s="61"/>
      <c r="P785" s="61" t="s">
        <v>1726</v>
      </c>
      <c r="Q785" s="61" t="s">
        <v>4352</v>
      </c>
      <c r="R785" s="61"/>
      <c r="S785" s="53" t="s">
        <v>4842</v>
      </c>
      <c r="T785" s="124" t="s">
        <v>4528</v>
      </c>
    </row>
    <row r="786" spans="1:20" s="68" customFormat="1" ht="27" customHeight="1">
      <c r="A786" s="61">
        <v>753</v>
      </c>
      <c r="B786" s="61" t="str">
        <f t="shared" si="44"/>
        <v>강북</v>
      </c>
      <c r="C786" s="61" t="s">
        <v>29</v>
      </c>
      <c r="D786" s="61">
        <v>31</v>
      </c>
      <c r="E786" s="62" t="str">
        <f t="shared" si="45"/>
        <v>강북구31</v>
      </c>
      <c r="F786" s="62" t="str">
        <f>IFERROR(IF(VLOOKUP($E786,#REF!,2,FALSE)="","",VLOOKUP($E786,#REF!,2,FALSE)),"")</f>
        <v/>
      </c>
      <c r="G786" s="61" t="s">
        <v>3895</v>
      </c>
      <c r="H786" s="61" t="s">
        <v>3455</v>
      </c>
      <c r="I786" s="61">
        <v>10</v>
      </c>
      <c r="J786" s="61">
        <v>45</v>
      </c>
      <c r="K786" s="61" t="s">
        <v>4812</v>
      </c>
      <c r="L786" s="61" t="s">
        <v>4822</v>
      </c>
      <c r="M786" s="62" t="str">
        <f>IFERROR(IF(VLOOKUP($E786,#REF!,17,FALSE)="","","완료"),"")</f>
        <v/>
      </c>
      <c r="N786" s="61"/>
      <c r="O786" s="61"/>
      <c r="P786" s="61" t="s">
        <v>3596</v>
      </c>
      <c r="Q786" s="61" t="s">
        <v>3596</v>
      </c>
      <c r="R786" s="61"/>
      <c r="S786" s="53" t="s">
        <v>4842</v>
      </c>
      <c r="T786" s="124" t="s">
        <v>4528</v>
      </c>
    </row>
    <row r="787" spans="1:20" s="68" customFormat="1" ht="27" customHeight="1">
      <c r="A787" s="61">
        <v>754</v>
      </c>
      <c r="B787" s="61" t="str">
        <f t="shared" si="44"/>
        <v>강북</v>
      </c>
      <c r="C787" s="61" t="s">
        <v>29</v>
      </c>
      <c r="D787" s="61">
        <v>32</v>
      </c>
      <c r="E787" s="62" t="str">
        <f t="shared" si="45"/>
        <v>강북구32</v>
      </c>
      <c r="F787" s="62" t="str">
        <f>IFERROR(IF(VLOOKUP($E787,#REF!,2,FALSE)="","",VLOOKUP($E787,#REF!,2,FALSE)),"")</f>
        <v/>
      </c>
      <c r="G787" s="61" t="s">
        <v>5153</v>
      </c>
      <c r="H787" s="61" t="s">
        <v>3487</v>
      </c>
      <c r="I787" s="61">
        <v>10</v>
      </c>
      <c r="J787" s="61">
        <v>45</v>
      </c>
      <c r="K787" s="61" t="s">
        <v>4812</v>
      </c>
      <c r="L787" s="61" t="s">
        <v>4825</v>
      </c>
      <c r="M787" s="62" t="str">
        <f>IFERROR(IF(VLOOKUP($E787,#REF!,17,FALSE)="","","완료"),"")</f>
        <v/>
      </c>
      <c r="N787" s="61"/>
      <c r="O787" s="61"/>
      <c r="P787" s="61">
        <v>0</v>
      </c>
      <c r="Q787" s="61"/>
      <c r="R787" s="61"/>
      <c r="S787" s="53" t="s">
        <v>4842</v>
      </c>
      <c r="T787" s="124" t="s">
        <v>4528</v>
      </c>
    </row>
    <row r="788" spans="1:20" s="68" customFormat="1" ht="27" customHeight="1">
      <c r="A788" s="61">
        <v>755</v>
      </c>
      <c r="B788" s="61" t="str">
        <f t="shared" si="44"/>
        <v>강북</v>
      </c>
      <c r="C788" s="61" t="s">
        <v>29</v>
      </c>
      <c r="D788" s="61">
        <v>33</v>
      </c>
      <c r="E788" s="62" t="str">
        <f t="shared" si="45"/>
        <v>강북구33</v>
      </c>
      <c r="F788" s="62" t="str">
        <f>IFERROR(IF(VLOOKUP($E788,#REF!,2,FALSE)="","",VLOOKUP($E788,#REF!,2,FALSE)),"")</f>
        <v/>
      </c>
      <c r="G788" s="63" t="s">
        <v>4820</v>
      </c>
      <c r="H788" s="63" t="s">
        <v>3493</v>
      </c>
      <c r="I788" s="63">
        <v>8</v>
      </c>
      <c r="J788" s="63">
        <v>45</v>
      </c>
      <c r="K788" s="63" t="s">
        <v>4812</v>
      </c>
      <c r="L788" s="63" t="s">
        <v>4825</v>
      </c>
      <c r="M788" s="62" t="str">
        <f>IFERROR(IF(VLOOKUP($E788,#REF!,17,FALSE)="","","완료"),"")</f>
        <v/>
      </c>
      <c r="N788" s="63"/>
      <c r="O788" s="63"/>
      <c r="P788" s="63">
        <v>0</v>
      </c>
      <c r="Q788" s="63" t="s">
        <v>3304</v>
      </c>
      <c r="R788" s="63"/>
      <c r="S788" s="53" t="s">
        <v>4842</v>
      </c>
      <c r="T788" s="124" t="s">
        <v>4514</v>
      </c>
    </row>
    <row r="789" spans="1:20" s="68" customFormat="1" ht="27" customHeight="1">
      <c r="A789" s="61">
        <v>756</v>
      </c>
      <c r="B789" s="61" t="str">
        <f t="shared" si="44"/>
        <v>강북</v>
      </c>
      <c r="C789" s="61" t="s">
        <v>29</v>
      </c>
      <c r="D789" s="61">
        <v>34</v>
      </c>
      <c r="E789" s="62" t="str">
        <f>CONCATENATE(C789,D789)</f>
        <v>강북구34</v>
      </c>
      <c r="F789" s="62" t="str">
        <f>IFERROR(IF(VLOOKUP($E789,#REF!,2,FALSE)="","",VLOOKUP($E789,#REF!,2,FALSE)),"")</f>
        <v/>
      </c>
      <c r="G789" s="63" t="s">
        <v>3905</v>
      </c>
      <c r="H789" s="63" t="s">
        <v>3499</v>
      </c>
      <c r="I789" s="63">
        <v>8</v>
      </c>
      <c r="J789" s="63">
        <v>45</v>
      </c>
      <c r="K789" s="63" t="s">
        <v>4812</v>
      </c>
      <c r="L789" s="63" t="s">
        <v>4822</v>
      </c>
      <c r="M789" s="62" t="str">
        <f>IFERROR(IF(VLOOKUP($E789,#REF!,17,FALSE)="","","완료"),"")</f>
        <v/>
      </c>
      <c r="N789" s="63"/>
      <c r="O789" s="63" t="s">
        <v>4437</v>
      </c>
      <c r="P789" s="63">
        <v>0</v>
      </c>
      <c r="Q789" s="63" t="s">
        <v>4766</v>
      </c>
      <c r="R789" s="63"/>
      <c r="S789" s="53" t="s">
        <v>4842</v>
      </c>
      <c r="T789" s="124" t="s">
        <v>4514</v>
      </c>
    </row>
    <row r="790" spans="1:20" s="68" customFormat="1" ht="27" customHeight="1">
      <c r="A790" s="61">
        <v>757</v>
      </c>
      <c r="B790" s="61" t="str">
        <f t="shared" si="44"/>
        <v>강북</v>
      </c>
      <c r="C790" s="61" t="s">
        <v>29</v>
      </c>
      <c r="D790" s="61">
        <v>35</v>
      </c>
      <c r="E790" s="62" t="str">
        <f>CONCATENATE(C790,D790)</f>
        <v>강북구35</v>
      </c>
      <c r="F790" s="62" t="str">
        <f>IFERROR(IF(VLOOKUP($E790,#REF!,2,FALSE)="","",VLOOKUP($E790,#REF!,2,FALSE)),"")</f>
        <v/>
      </c>
      <c r="G790" s="63" t="s">
        <v>2166</v>
      </c>
      <c r="H790" s="63" t="s">
        <v>2164</v>
      </c>
      <c r="I790" s="63">
        <v>8</v>
      </c>
      <c r="J790" s="63">
        <v>45</v>
      </c>
      <c r="K790" s="63" t="s">
        <v>4812</v>
      </c>
      <c r="L790" s="63" t="s">
        <v>4825</v>
      </c>
      <c r="M790" s="62" t="str">
        <f>IFERROR(IF(VLOOKUP($E790,#REF!,17,FALSE)="","","완료"),"")</f>
        <v/>
      </c>
      <c r="N790" s="63"/>
      <c r="O790" s="63"/>
      <c r="P790" s="63"/>
      <c r="Q790" s="63"/>
      <c r="R790" s="63"/>
      <c r="S790" s="88" t="s">
        <v>3696</v>
      </c>
      <c r="T790" s="124" t="s">
        <v>4514</v>
      </c>
    </row>
    <row r="791" spans="1:20" s="68" customFormat="1" ht="27" customHeight="1">
      <c r="A791" s="61">
        <v>758</v>
      </c>
      <c r="B791" s="61" t="str">
        <f t="shared" si="44"/>
        <v>강북</v>
      </c>
      <c r="C791" s="61" t="s">
        <v>29</v>
      </c>
      <c r="D791" s="61">
        <v>36</v>
      </c>
      <c r="E791" s="62" t="str">
        <f>CONCATENATE(C791,D791)</f>
        <v>강북구36</v>
      </c>
      <c r="F791" s="62" t="str">
        <f>IFERROR(IF(VLOOKUP($E791,#REF!,2,FALSE)="","",VLOOKUP($E791,#REF!,2,FALSE)),"")</f>
        <v/>
      </c>
      <c r="G791" s="63" t="s">
        <v>3630</v>
      </c>
      <c r="H791" s="63" t="s">
        <v>3406</v>
      </c>
      <c r="I791" s="63">
        <v>8</v>
      </c>
      <c r="J791" s="63">
        <v>45</v>
      </c>
      <c r="K791" s="63" t="s">
        <v>4812</v>
      </c>
      <c r="L791" s="63" t="s">
        <v>4822</v>
      </c>
      <c r="M791" s="62" t="str">
        <f>IFERROR(IF(VLOOKUP($E791,#REF!,17,FALSE)="","","완료"),"")</f>
        <v/>
      </c>
      <c r="N791" s="63"/>
      <c r="O791" s="63"/>
      <c r="P791" s="63" t="s">
        <v>4393</v>
      </c>
      <c r="Q791" s="63" t="s">
        <v>3413</v>
      </c>
      <c r="R791" s="63"/>
      <c r="S791" s="88" t="s">
        <v>3701</v>
      </c>
      <c r="T791" s="124" t="s">
        <v>4514</v>
      </c>
    </row>
    <row r="792" spans="1:20" s="68" customFormat="1" ht="27" customHeight="1">
      <c r="A792" s="61">
        <v>759</v>
      </c>
      <c r="B792" s="61" t="str">
        <f t="shared" si="44"/>
        <v>강북</v>
      </c>
      <c r="C792" s="61" t="s">
        <v>28</v>
      </c>
      <c r="D792" s="62">
        <v>1</v>
      </c>
      <c r="E792" s="62" t="str">
        <f t="shared" si="45"/>
        <v>중랑구1</v>
      </c>
      <c r="F792" s="62" t="str">
        <f>IFERROR(IF(VLOOKUP($E792,#REF!,2,FALSE)="","",VLOOKUP($E792,#REF!,2,FALSE)),"")</f>
        <v/>
      </c>
      <c r="G792" s="62" t="s">
        <v>2773</v>
      </c>
      <c r="H792" s="62" t="s">
        <v>2959</v>
      </c>
      <c r="I792" s="62">
        <v>8</v>
      </c>
      <c r="J792" s="62">
        <v>45</v>
      </c>
      <c r="K792" s="62" t="s">
        <v>4810</v>
      </c>
      <c r="L792" s="96" t="s">
        <v>4825</v>
      </c>
      <c r="M792" s="62" t="str">
        <f>IFERROR(IF(VLOOKUP($E792,#REF!,17,FALSE)="","","완료"),"")</f>
        <v/>
      </c>
      <c r="N792" s="62"/>
      <c r="O792" s="92" t="s">
        <v>3649</v>
      </c>
      <c r="P792" s="62" t="s">
        <v>3397</v>
      </c>
      <c r="Q792" s="62" t="s">
        <v>3397</v>
      </c>
      <c r="R792" s="62"/>
      <c r="S792" s="53" t="s">
        <v>4842</v>
      </c>
      <c r="T792" s="127" t="s">
        <v>4539</v>
      </c>
    </row>
    <row r="793" spans="1:20" s="68" customFormat="1" ht="27" customHeight="1">
      <c r="A793" s="61">
        <v>760</v>
      </c>
      <c r="B793" s="61" t="str">
        <f t="shared" si="44"/>
        <v>강북</v>
      </c>
      <c r="C793" s="61" t="s">
        <v>28</v>
      </c>
      <c r="D793" s="62">
        <v>2</v>
      </c>
      <c r="E793" s="62" t="str">
        <f t="shared" si="45"/>
        <v>중랑구2</v>
      </c>
      <c r="F793" s="62" t="str">
        <f>IFERROR(IF(VLOOKUP($E793,#REF!,2,FALSE)="","",VLOOKUP($E793,#REF!,2,FALSE)),"")</f>
        <v/>
      </c>
      <c r="G793" s="62" t="s">
        <v>2961</v>
      </c>
      <c r="H793" s="62" t="s">
        <v>2962</v>
      </c>
      <c r="I793" s="62">
        <v>8</v>
      </c>
      <c r="J793" s="62">
        <v>45</v>
      </c>
      <c r="K793" s="62" t="s">
        <v>4810</v>
      </c>
      <c r="L793" s="62" t="s">
        <v>4825</v>
      </c>
      <c r="M793" s="62" t="str">
        <f>IFERROR(IF(VLOOKUP($E793,#REF!,17,FALSE)="","","완료"),"")</f>
        <v/>
      </c>
      <c r="N793" s="62"/>
      <c r="O793" s="62"/>
      <c r="P793" s="62">
        <v>0</v>
      </c>
      <c r="Q793" s="62"/>
      <c r="R793" s="62"/>
      <c r="S793" s="53" t="s">
        <v>4842</v>
      </c>
      <c r="T793" s="127" t="s">
        <v>4539</v>
      </c>
    </row>
    <row r="794" spans="1:20" s="68" customFormat="1" ht="27" customHeight="1">
      <c r="A794" s="61">
        <v>761</v>
      </c>
      <c r="B794" s="61" t="str">
        <f t="shared" si="44"/>
        <v>강북</v>
      </c>
      <c r="C794" s="61" t="s">
        <v>28</v>
      </c>
      <c r="D794" s="62">
        <v>3</v>
      </c>
      <c r="E794" s="62" t="str">
        <f t="shared" si="45"/>
        <v>중랑구3</v>
      </c>
      <c r="F794" s="62" t="str">
        <f>IFERROR(IF(VLOOKUP($E794,#REF!,2,FALSE)="","",VLOOKUP($E794,#REF!,2,FALSE)),"")</f>
        <v/>
      </c>
      <c r="G794" s="62" t="s">
        <v>2775</v>
      </c>
      <c r="H794" s="62" t="s">
        <v>2777</v>
      </c>
      <c r="I794" s="62">
        <v>9</v>
      </c>
      <c r="J794" s="62">
        <v>45</v>
      </c>
      <c r="K794" s="62" t="s">
        <v>4810</v>
      </c>
      <c r="L794" s="62" t="s">
        <v>4825</v>
      </c>
      <c r="M794" s="62" t="str">
        <f>IFERROR(IF(VLOOKUP($E794,#REF!,17,FALSE)="","","완료"),"")</f>
        <v/>
      </c>
      <c r="N794" s="62"/>
      <c r="O794" s="62"/>
      <c r="P794" s="62">
        <v>0</v>
      </c>
      <c r="Q794" s="62"/>
      <c r="R794" s="62"/>
      <c r="S794" s="53" t="s">
        <v>4842</v>
      </c>
      <c r="T794" s="127" t="s">
        <v>4539</v>
      </c>
    </row>
    <row r="795" spans="1:20" s="68" customFormat="1" ht="27" customHeight="1">
      <c r="A795" s="61">
        <v>762</v>
      </c>
      <c r="B795" s="61" t="str">
        <f t="shared" si="44"/>
        <v>강북</v>
      </c>
      <c r="C795" s="61" t="s">
        <v>28</v>
      </c>
      <c r="D795" s="62">
        <v>4</v>
      </c>
      <c r="E795" s="62" t="str">
        <f t="shared" si="45"/>
        <v>중랑구4</v>
      </c>
      <c r="F795" s="62" t="str">
        <f>IFERROR(IF(VLOOKUP($E795,#REF!,2,FALSE)="","",VLOOKUP($E795,#REF!,2,FALSE)),"")</f>
        <v/>
      </c>
      <c r="G795" s="62" t="s">
        <v>3896</v>
      </c>
      <c r="H795" s="62" t="s">
        <v>3874</v>
      </c>
      <c r="I795" s="62">
        <v>10</v>
      </c>
      <c r="J795" s="62">
        <v>45</v>
      </c>
      <c r="K795" s="62" t="s">
        <v>4810</v>
      </c>
      <c r="L795" s="62" t="s">
        <v>4825</v>
      </c>
      <c r="M795" s="62" t="str">
        <f>IFERROR(IF(VLOOKUP($E795,#REF!,17,FALSE)="","","완료"),"")</f>
        <v/>
      </c>
      <c r="N795" s="62"/>
      <c r="O795" s="62"/>
      <c r="P795" s="62">
        <v>0</v>
      </c>
      <c r="Q795" s="62"/>
      <c r="R795" s="62"/>
      <c r="S795" s="53" t="s">
        <v>4842</v>
      </c>
      <c r="T795" s="127" t="s">
        <v>4539</v>
      </c>
    </row>
    <row r="796" spans="1:20" s="68" customFormat="1" ht="27" customHeight="1">
      <c r="A796" s="61">
        <v>763</v>
      </c>
      <c r="B796" s="61" t="str">
        <f t="shared" ref="B796:B860" si="47">IF(OR($C796="강남구",$C796="강동구",$C796="강서구",$C796="관악구",$C796="구로구",$C796="금천구",$C796="동작구",$C796="서초구",$C796="송파구",$C796="양천구",$C796="영등포구"),"강남","강북")</f>
        <v>강북</v>
      </c>
      <c r="C796" s="61" t="s">
        <v>28</v>
      </c>
      <c r="D796" s="62">
        <v>5</v>
      </c>
      <c r="E796" s="62" t="str">
        <f t="shared" si="45"/>
        <v>중랑구5</v>
      </c>
      <c r="F796" s="62" t="str">
        <f>IFERROR(IF(VLOOKUP($E796,#REF!,2,FALSE)="","",VLOOKUP($E796,#REF!,2,FALSE)),"")</f>
        <v/>
      </c>
      <c r="G796" s="62" t="s">
        <v>5161</v>
      </c>
      <c r="H796" s="62" t="s">
        <v>3897</v>
      </c>
      <c r="I796" s="62">
        <v>10</v>
      </c>
      <c r="J796" s="62">
        <v>45</v>
      </c>
      <c r="K796" s="62" t="s">
        <v>4810</v>
      </c>
      <c r="L796" s="62" t="s">
        <v>4825</v>
      </c>
      <c r="M796" s="62" t="str">
        <f>IFERROR(IF(VLOOKUP($E796,#REF!,17,FALSE)="","","완료"),"")</f>
        <v/>
      </c>
      <c r="N796" s="62"/>
      <c r="O796" s="62"/>
      <c r="P796" s="62">
        <v>0</v>
      </c>
      <c r="Q796" s="62"/>
      <c r="R796" s="62"/>
      <c r="S796" s="53" t="s">
        <v>4842</v>
      </c>
      <c r="T796" s="127" t="s">
        <v>4539</v>
      </c>
    </row>
    <row r="797" spans="1:20" s="68" customFormat="1" ht="27" customHeight="1">
      <c r="A797" s="61">
        <v>764</v>
      </c>
      <c r="B797" s="61" t="str">
        <f t="shared" si="47"/>
        <v>강북</v>
      </c>
      <c r="C797" s="61" t="s">
        <v>28</v>
      </c>
      <c r="D797" s="62">
        <v>6</v>
      </c>
      <c r="E797" s="62" t="str">
        <f t="shared" si="45"/>
        <v>중랑구6</v>
      </c>
      <c r="F797" s="62" t="str">
        <f>IFERROR(IF(VLOOKUP($E797,#REF!,2,FALSE)="","",VLOOKUP($E797,#REF!,2,FALSE)),"")</f>
        <v/>
      </c>
      <c r="G797" s="62" t="s">
        <v>2960</v>
      </c>
      <c r="H797" s="62" t="s">
        <v>2795</v>
      </c>
      <c r="I797" s="62">
        <v>8</v>
      </c>
      <c r="J797" s="62">
        <v>45</v>
      </c>
      <c r="K797" s="62" t="s">
        <v>4810</v>
      </c>
      <c r="L797" s="96" t="s">
        <v>4825</v>
      </c>
      <c r="M797" s="62" t="str">
        <f>IFERROR(IF(VLOOKUP($E797,#REF!,17,FALSE)="","","완료"),"")</f>
        <v/>
      </c>
      <c r="N797" s="62"/>
      <c r="O797" s="62" t="s">
        <v>3649</v>
      </c>
      <c r="P797" s="62" t="s">
        <v>3385</v>
      </c>
      <c r="Q797" s="62" t="s">
        <v>3593</v>
      </c>
      <c r="R797" s="62"/>
      <c r="S797" s="53" t="s">
        <v>4842</v>
      </c>
      <c r="T797" s="127" t="s">
        <v>4539</v>
      </c>
    </row>
    <row r="798" spans="1:20" s="68" customFormat="1" ht="27" customHeight="1">
      <c r="A798" s="61">
        <v>765</v>
      </c>
      <c r="B798" s="61" t="str">
        <f t="shared" si="47"/>
        <v>강북</v>
      </c>
      <c r="C798" s="61" t="s">
        <v>28</v>
      </c>
      <c r="D798" s="62">
        <v>7</v>
      </c>
      <c r="E798" s="62" t="str">
        <f t="shared" si="45"/>
        <v>중랑구7</v>
      </c>
      <c r="F798" s="62" t="str">
        <f>IFERROR(IF(VLOOKUP($E798,#REF!,2,FALSE)="","",VLOOKUP($E798,#REF!,2,FALSE)),"")</f>
        <v/>
      </c>
      <c r="G798" s="62" t="s">
        <v>2963</v>
      </c>
      <c r="H798" s="62" t="s">
        <v>2964</v>
      </c>
      <c r="I798" s="62">
        <v>8</v>
      </c>
      <c r="J798" s="62">
        <v>45</v>
      </c>
      <c r="K798" s="62" t="s">
        <v>4810</v>
      </c>
      <c r="L798" s="62" t="s">
        <v>4825</v>
      </c>
      <c r="M798" s="62" t="str">
        <f>IFERROR(IF(VLOOKUP($E798,#REF!,17,FALSE)="","","완료"),"")</f>
        <v/>
      </c>
      <c r="N798" s="62"/>
      <c r="O798" s="62"/>
      <c r="P798" s="62">
        <v>0</v>
      </c>
      <c r="Q798" s="62"/>
      <c r="R798" s="62"/>
      <c r="S798" s="53" t="s">
        <v>4842</v>
      </c>
      <c r="T798" s="127" t="s">
        <v>4539</v>
      </c>
    </row>
    <row r="799" spans="1:20" s="68" customFormat="1" ht="27" customHeight="1">
      <c r="A799" s="61">
        <v>766</v>
      </c>
      <c r="B799" s="61" t="str">
        <f t="shared" si="47"/>
        <v>강북</v>
      </c>
      <c r="C799" s="61" t="s">
        <v>28</v>
      </c>
      <c r="D799" s="62">
        <v>8</v>
      </c>
      <c r="E799" s="62" t="str">
        <f t="shared" si="45"/>
        <v>중랑구8</v>
      </c>
      <c r="F799" s="62" t="str">
        <f>IFERROR(IF(VLOOKUP($E799,#REF!,2,FALSE)="","",VLOOKUP($E799,#REF!,2,FALSE)),"")</f>
        <v/>
      </c>
      <c r="G799" s="62" t="s">
        <v>2983</v>
      </c>
      <c r="H799" s="62" t="s">
        <v>2791</v>
      </c>
      <c r="I799" s="62">
        <v>8</v>
      </c>
      <c r="J799" s="62">
        <v>45</v>
      </c>
      <c r="K799" s="62" t="s">
        <v>4810</v>
      </c>
      <c r="L799" s="62" t="s">
        <v>4825</v>
      </c>
      <c r="M799" s="62" t="str">
        <f>IFERROR(IF(VLOOKUP($E799,#REF!,17,FALSE)="","","완료"),"")</f>
        <v/>
      </c>
      <c r="N799" s="62"/>
      <c r="O799" s="62"/>
      <c r="P799" s="62">
        <v>0</v>
      </c>
      <c r="Q799" s="62"/>
      <c r="R799" s="62"/>
      <c r="S799" s="53" t="s">
        <v>4842</v>
      </c>
      <c r="T799" s="127" t="s">
        <v>4539</v>
      </c>
    </row>
    <row r="800" spans="1:20" s="68" customFormat="1" ht="27" customHeight="1">
      <c r="A800" s="61">
        <v>767</v>
      </c>
      <c r="B800" s="61" t="str">
        <f t="shared" si="47"/>
        <v>강북</v>
      </c>
      <c r="C800" s="61" t="s">
        <v>28</v>
      </c>
      <c r="D800" s="62">
        <v>9</v>
      </c>
      <c r="E800" s="62" t="str">
        <f t="shared" si="45"/>
        <v>중랑구9</v>
      </c>
      <c r="F800" s="62" t="str">
        <f>IFERROR(IF(VLOOKUP($E800,#REF!,2,FALSE)="","",VLOOKUP($E800,#REF!,2,FALSE)),"")</f>
        <v/>
      </c>
      <c r="G800" s="62" t="s">
        <v>5158</v>
      </c>
      <c r="H800" s="62" t="s">
        <v>3212</v>
      </c>
      <c r="I800" s="62">
        <v>8</v>
      </c>
      <c r="J800" s="62">
        <v>45</v>
      </c>
      <c r="K800" s="62" t="s">
        <v>4810</v>
      </c>
      <c r="L800" s="62" t="s">
        <v>4825</v>
      </c>
      <c r="M800" s="62" t="str">
        <f>IFERROR(IF(VLOOKUP($E800,#REF!,17,FALSE)="","","완료"),"")</f>
        <v/>
      </c>
      <c r="N800" s="62"/>
      <c r="O800" s="62"/>
      <c r="P800" s="62">
        <v>0</v>
      </c>
      <c r="Q800" s="62"/>
      <c r="R800" s="62"/>
      <c r="S800" s="53" t="s">
        <v>4842</v>
      </c>
      <c r="T800" s="127" t="s">
        <v>4539</v>
      </c>
    </row>
    <row r="801" spans="1:20" s="68" customFormat="1" ht="27" customHeight="1">
      <c r="A801" s="61">
        <v>768</v>
      </c>
      <c r="B801" s="61" t="str">
        <f t="shared" si="47"/>
        <v>강북</v>
      </c>
      <c r="C801" s="61" t="s">
        <v>28</v>
      </c>
      <c r="D801" s="62">
        <v>10</v>
      </c>
      <c r="E801" s="62" t="str">
        <f t="shared" si="45"/>
        <v>중랑구10</v>
      </c>
      <c r="F801" s="62" t="str">
        <f>IFERROR(IF(VLOOKUP($E801,#REF!,2,FALSE)="","",VLOOKUP($E801,#REF!,2,FALSE)),"")</f>
        <v/>
      </c>
      <c r="G801" s="62" t="s">
        <v>5154</v>
      </c>
      <c r="H801" s="62" t="s">
        <v>3878</v>
      </c>
      <c r="I801" s="62">
        <v>10</v>
      </c>
      <c r="J801" s="62">
        <v>45</v>
      </c>
      <c r="K801" s="62" t="s">
        <v>4810</v>
      </c>
      <c r="L801" s="62" t="s">
        <v>4822</v>
      </c>
      <c r="M801" s="62" t="str">
        <f>IFERROR(IF(VLOOKUP($E801,#REF!,17,FALSE)="","","완료"),"")</f>
        <v/>
      </c>
      <c r="N801" s="62"/>
      <c r="O801" s="62"/>
      <c r="P801" s="62" t="s">
        <v>3588</v>
      </c>
      <c r="Q801" s="62" t="s">
        <v>3588</v>
      </c>
      <c r="R801" s="62"/>
      <c r="S801" s="53" t="s">
        <v>4842</v>
      </c>
      <c r="T801" s="127" t="s">
        <v>4539</v>
      </c>
    </row>
    <row r="802" spans="1:20" s="68" customFormat="1" ht="27" customHeight="1">
      <c r="A802" s="61">
        <v>769</v>
      </c>
      <c r="B802" s="61" t="str">
        <f t="shared" si="47"/>
        <v>강북</v>
      </c>
      <c r="C802" s="61" t="s">
        <v>28</v>
      </c>
      <c r="D802" s="62">
        <v>11</v>
      </c>
      <c r="E802" s="62" t="str">
        <f t="shared" si="45"/>
        <v>중랑구11</v>
      </c>
      <c r="F802" s="62" t="str">
        <f>IFERROR(IF(VLOOKUP($E802,#REF!,2,FALSE)="","",VLOOKUP($E802,#REF!,2,FALSE)),"")</f>
        <v/>
      </c>
      <c r="G802" s="62" t="s">
        <v>1599</v>
      </c>
      <c r="H802" s="62" t="s">
        <v>4658</v>
      </c>
      <c r="I802" s="62">
        <v>10</v>
      </c>
      <c r="J802" s="62">
        <v>45</v>
      </c>
      <c r="K802" s="62" t="s">
        <v>4810</v>
      </c>
      <c r="L802" s="96" t="s">
        <v>4825</v>
      </c>
      <c r="M802" s="62" t="str">
        <f>IFERROR(IF(VLOOKUP($E802,#REF!,17,FALSE)="","","완료"),"")</f>
        <v/>
      </c>
      <c r="N802" s="62"/>
      <c r="O802" s="62" t="s">
        <v>3649</v>
      </c>
      <c r="P802" s="62" t="s">
        <v>3591</v>
      </c>
      <c r="Q802" s="62" t="s">
        <v>3591</v>
      </c>
      <c r="R802" s="62"/>
      <c r="S802" s="53" t="s">
        <v>4842</v>
      </c>
      <c r="T802" s="127" t="s">
        <v>4539</v>
      </c>
    </row>
    <row r="803" spans="1:20" s="68" customFormat="1" ht="27" customHeight="1">
      <c r="A803" s="61">
        <v>770</v>
      </c>
      <c r="B803" s="61" t="str">
        <f t="shared" si="47"/>
        <v>강북</v>
      </c>
      <c r="C803" s="61" t="s">
        <v>28</v>
      </c>
      <c r="D803" s="62">
        <v>12</v>
      </c>
      <c r="E803" s="62" t="str">
        <f>CONCATENATE(C803,D803)</f>
        <v>중랑구12</v>
      </c>
      <c r="F803" s="62" t="str">
        <f>IFERROR(IF(VLOOKUP($E803,#REF!,2,FALSE)="","",VLOOKUP($E803,#REF!,2,FALSE)),"")</f>
        <v/>
      </c>
      <c r="G803" s="62" t="s">
        <v>2966</v>
      </c>
      <c r="H803" s="62" t="s">
        <v>2802</v>
      </c>
      <c r="I803" s="62">
        <v>10</v>
      </c>
      <c r="J803" s="62">
        <v>45</v>
      </c>
      <c r="K803" s="62" t="s">
        <v>4810</v>
      </c>
      <c r="L803" s="62" t="s">
        <v>4825</v>
      </c>
      <c r="M803" s="62" t="str">
        <f>IFERROR(IF(VLOOKUP($E803,#REF!,17,FALSE)="","","완료"),"")</f>
        <v/>
      </c>
      <c r="N803" s="62"/>
      <c r="O803" s="62"/>
      <c r="P803" s="62"/>
      <c r="Q803" s="62"/>
      <c r="R803" s="62"/>
      <c r="S803" s="88" t="s">
        <v>3696</v>
      </c>
      <c r="T803" s="127" t="s">
        <v>4562</v>
      </c>
    </row>
    <row r="804" spans="1:20" s="68" customFormat="1" ht="27" customHeight="1">
      <c r="A804" s="61">
        <v>771</v>
      </c>
      <c r="B804" s="61" t="str">
        <f t="shared" si="47"/>
        <v>강북</v>
      </c>
      <c r="C804" s="61" t="s">
        <v>28</v>
      </c>
      <c r="D804" s="62">
        <v>13</v>
      </c>
      <c r="E804" s="62" t="str">
        <f t="shared" ref="E804:E805" si="48">CONCATENATE(C804,D804)</f>
        <v>중랑구13</v>
      </c>
      <c r="F804" s="62" t="str">
        <f>IFERROR(IF(VLOOKUP($E804,#REF!,2,FALSE)="","",VLOOKUP($E804,#REF!,2,FALSE)),"")</f>
        <v/>
      </c>
      <c r="G804" s="62" t="s">
        <v>3632</v>
      </c>
      <c r="H804" s="62" t="s">
        <v>2981</v>
      </c>
      <c r="I804" s="62">
        <v>8</v>
      </c>
      <c r="J804" s="62">
        <v>45</v>
      </c>
      <c r="K804" s="62" t="s">
        <v>4810</v>
      </c>
      <c r="L804" s="90" t="s">
        <v>4825</v>
      </c>
      <c r="M804" s="62"/>
      <c r="N804" s="62"/>
      <c r="O804" s="62"/>
      <c r="P804" s="62"/>
      <c r="Q804" s="62" t="s">
        <v>1762</v>
      </c>
      <c r="R804" s="62"/>
      <c r="S804" s="101" t="s">
        <v>3703</v>
      </c>
      <c r="T804" s="127" t="s">
        <v>4549</v>
      </c>
    </row>
    <row r="805" spans="1:20" s="68" customFormat="1" ht="27" customHeight="1">
      <c r="A805" s="61">
        <v>772</v>
      </c>
      <c r="B805" s="61" t="str">
        <f t="shared" si="47"/>
        <v>강북</v>
      </c>
      <c r="C805" s="61" t="s">
        <v>28</v>
      </c>
      <c r="D805" s="62">
        <v>14</v>
      </c>
      <c r="E805" s="62" t="str">
        <f t="shared" si="48"/>
        <v>중랑구14</v>
      </c>
      <c r="F805" s="62" t="str">
        <f>IFERROR(IF(VLOOKUP($E805,#REF!,2,FALSE)="","",VLOOKUP($E805,#REF!,2,FALSE)),"")</f>
        <v/>
      </c>
      <c r="G805" s="62" t="s">
        <v>2967</v>
      </c>
      <c r="H805" s="62" t="s">
        <v>2792</v>
      </c>
      <c r="I805" s="62">
        <v>10</v>
      </c>
      <c r="J805" s="62">
        <v>45</v>
      </c>
      <c r="K805" s="62" t="s">
        <v>4810</v>
      </c>
      <c r="L805" s="62" t="s">
        <v>4825</v>
      </c>
      <c r="M805" s="62"/>
      <c r="N805" s="62"/>
      <c r="O805" s="62"/>
      <c r="P805" s="62"/>
      <c r="Q805" s="62"/>
      <c r="R805" s="62"/>
      <c r="S805" s="101" t="s">
        <v>3703</v>
      </c>
      <c r="T805" s="127" t="s">
        <v>4549</v>
      </c>
    </row>
    <row r="806" spans="1:20" s="68" customFormat="1" ht="27" customHeight="1">
      <c r="A806" s="61">
        <v>773</v>
      </c>
      <c r="B806" s="61" t="str">
        <f t="shared" si="47"/>
        <v>강북</v>
      </c>
      <c r="C806" s="61" t="s">
        <v>33</v>
      </c>
      <c r="D806" s="61">
        <v>1</v>
      </c>
      <c r="E806" s="62" t="str">
        <f t="shared" si="45"/>
        <v>도봉구1</v>
      </c>
      <c r="F806" s="62" t="str">
        <f>IFERROR(IF(VLOOKUP($E806,#REF!,2,FALSE)="","",VLOOKUP($E806,#REF!,2,FALSE)),"")</f>
        <v/>
      </c>
      <c r="G806" s="61" t="s">
        <v>5156</v>
      </c>
      <c r="H806" s="61" t="s">
        <v>3208</v>
      </c>
      <c r="I806" s="61">
        <v>15</v>
      </c>
      <c r="J806" s="61" t="s">
        <v>4800</v>
      </c>
      <c r="K806" s="61" t="s">
        <v>4802</v>
      </c>
      <c r="L806" s="61" t="s">
        <v>4822</v>
      </c>
      <c r="M806" s="62" t="str">
        <f>IFERROR(IF(VLOOKUP($E806,#REF!,17,FALSE)="","","완료"),"")</f>
        <v/>
      </c>
      <c r="N806" s="61"/>
      <c r="O806" s="61"/>
      <c r="P806" s="61" t="s">
        <v>4381</v>
      </c>
      <c r="Q806" s="61" t="s">
        <v>4381</v>
      </c>
      <c r="R806" s="61"/>
      <c r="S806" s="53" t="s">
        <v>4842</v>
      </c>
      <c r="T806" s="127" t="s">
        <v>4511</v>
      </c>
    </row>
    <row r="807" spans="1:20" s="68" customFormat="1" ht="27" customHeight="1">
      <c r="A807" s="61">
        <v>774</v>
      </c>
      <c r="B807" s="61" t="str">
        <f t="shared" si="47"/>
        <v>강북</v>
      </c>
      <c r="C807" s="61" t="s">
        <v>33</v>
      </c>
      <c r="D807" s="61">
        <v>2</v>
      </c>
      <c r="E807" s="62" t="str">
        <f t="shared" si="45"/>
        <v>도봉구2</v>
      </c>
      <c r="F807" s="62" t="str">
        <f>IFERROR(IF(VLOOKUP($E807,#REF!,2,FALSE)="","",VLOOKUP($E807,#REF!,2,FALSE)),"")</f>
        <v/>
      </c>
      <c r="G807" s="61" t="s">
        <v>5159</v>
      </c>
      <c r="H807" s="61" t="s">
        <v>3225</v>
      </c>
      <c r="I807" s="61">
        <v>10</v>
      </c>
      <c r="J807" s="61" t="s">
        <v>4800</v>
      </c>
      <c r="K807" s="61" t="s">
        <v>4802</v>
      </c>
      <c r="L807" s="61" t="s">
        <v>4825</v>
      </c>
      <c r="M807" s="62" t="str">
        <f>IFERROR(IF(VLOOKUP($E807,#REF!,17,FALSE)="","","완료"),"")</f>
        <v/>
      </c>
      <c r="N807" s="61"/>
      <c r="O807" s="61"/>
      <c r="P807" s="61">
        <v>0</v>
      </c>
      <c r="Q807" s="61"/>
      <c r="R807" s="61"/>
      <c r="S807" s="53" t="s">
        <v>4842</v>
      </c>
      <c r="T807" s="127" t="s">
        <v>4511</v>
      </c>
    </row>
    <row r="808" spans="1:20" s="68" customFormat="1" ht="27" customHeight="1">
      <c r="A808" s="61">
        <v>775</v>
      </c>
      <c r="B808" s="61" t="str">
        <f t="shared" si="47"/>
        <v>강북</v>
      </c>
      <c r="C808" s="61" t="s">
        <v>33</v>
      </c>
      <c r="D808" s="61">
        <v>3</v>
      </c>
      <c r="E808" s="62" t="str">
        <f t="shared" si="45"/>
        <v>도봉구3</v>
      </c>
      <c r="F808" s="62" t="str">
        <f>IFERROR(IF(VLOOKUP($E808,#REF!,2,FALSE)="","",VLOOKUP($E808,#REF!,2,FALSE)),"")</f>
        <v/>
      </c>
      <c r="G808" s="61" t="s">
        <v>5162</v>
      </c>
      <c r="H808" s="61" t="s">
        <v>5160</v>
      </c>
      <c r="I808" s="61">
        <v>10</v>
      </c>
      <c r="J808" s="61" t="s">
        <v>4800</v>
      </c>
      <c r="K808" s="61" t="s">
        <v>4802</v>
      </c>
      <c r="L808" s="61" t="s">
        <v>4825</v>
      </c>
      <c r="M808" s="62" t="str">
        <f>IFERROR(IF(VLOOKUP($E808,#REF!,17,FALSE)="","","완료"),"")</f>
        <v/>
      </c>
      <c r="N808" s="61"/>
      <c r="O808" s="61"/>
      <c r="P808" s="61">
        <v>0</v>
      </c>
      <c r="Q808" s="61" t="s">
        <v>3590</v>
      </c>
      <c r="R808" s="61"/>
      <c r="S808" s="53" t="s">
        <v>4842</v>
      </c>
      <c r="T808" s="127" t="s">
        <v>4511</v>
      </c>
    </row>
    <row r="809" spans="1:20" s="68" customFormat="1" ht="27" customHeight="1">
      <c r="A809" s="61">
        <v>776</v>
      </c>
      <c r="B809" s="61" t="str">
        <f t="shared" si="47"/>
        <v>강북</v>
      </c>
      <c r="C809" s="61" t="s">
        <v>33</v>
      </c>
      <c r="D809" s="61">
        <v>4</v>
      </c>
      <c r="E809" s="62" t="str">
        <f t="shared" si="45"/>
        <v>도봉구4</v>
      </c>
      <c r="F809" s="62" t="str">
        <f>IFERROR(IF(VLOOKUP($E809,#REF!,2,FALSE)="","",VLOOKUP($E809,#REF!,2,FALSE)),"")</f>
        <v/>
      </c>
      <c r="G809" s="61" t="s">
        <v>5157</v>
      </c>
      <c r="H809" s="61" t="s">
        <v>5155</v>
      </c>
      <c r="I809" s="61">
        <v>10</v>
      </c>
      <c r="J809" s="61" t="s">
        <v>4800</v>
      </c>
      <c r="K809" s="61" t="s">
        <v>4802</v>
      </c>
      <c r="L809" s="61" t="s">
        <v>4822</v>
      </c>
      <c r="M809" s="62" t="str">
        <f>IFERROR(IF(VLOOKUP($E809,#REF!,17,FALSE)="","","완료"),"")</f>
        <v/>
      </c>
      <c r="N809" s="61"/>
      <c r="O809" s="61"/>
      <c r="P809" s="61" t="s">
        <v>3592</v>
      </c>
      <c r="Q809" s="61" t="s">
        <v>3592</v>
      </c>
      <c r="R809" s="61"/>
      <c r="S809" s="53" t="s">
        <v>4842</v>
      </c>
      <c r="T809" s="127" t="s">
        <v>4511</v>
      </c>
    </row>
    <row r="810" spans="1:20" s="68" customFormat="1" ht="27" customHeight="1">
      <c r="A810" s="61">
        <v>777</v>
      </c>
      <c r="B810" s="61" t="str">
        <f t="shared" si="47"/>
        <v>강북</v>
      </c>
      <c r="C810" s="61" t="s">
        <v>33</v>
      </c>
      <c r="D810" s="61">
        <v>5</v>
      </c>
      <c r="E810" s="62" t="str">
        <f t="shared" si="45"/>
        <v>도봉구5</v>
      </c>
      <c r="F810" s="62" t="str">
        <f>IFERROR(IF(VLOOKUP($E810,#REF!,2,FALSE)="","",VLOOKUP($E810,#REF!,2,FALSE)),"")</f>
        <v/>
      </c>
      <c r="G810" s="61" t="s">
        <v>3880</v>
      </c>
      <c r="H810" s="61" t="s">
        <v>5170</v>
      </c>
      <c r="I810" s="61">
        <v>10</v>
      </c>
      <c r="J810" s="61" t="s">
        <v>4800</v>
      </c>
      <c r="K810" s="61" t="s">
        <v>4802</v>
      </c>
      <c r="L810" s="61" t="s">
        <v>4822</v>
      </c>
      <c r="M810" s="62" t="str">
        <f>IFERROR(IF(VLOOKUP($E810,#REF!,17,FALSE)="","","완료"),"")</f>
        <v/>
      </c>
      <c r="N810" s="61"/>
      <c r="O810" s="61"/>
      <c r="P810" s="61" t="s">
        <v>3587</v>
      </c>
      <c r="Q810" s="61" t="s">
        <v>3587</v>
      </c>
      <c r="R810" s="61"/>
      <c r="S810" s="53" t="s">
        <v>4842</v>
      </c>
      <c r="T810" s="127" t="s">
        <v>4511</v>
      </c>
    </row>
    <row r="811" spans="1:20" s="68" customFormat="1" ht="27" customHeight="1">
      <c r="A811" s="61">
        <v>778</v>
      </c>
      <c r="B811" s="61" t="str">
        <f t="shared" si="47"/>
        <v>강북</v>
      </c>
      <c r="C811" s="61" t="s">
        <v>33</v>
      </c>
      <c r="D811" s="61">
        <v>6</v>
      </c>
      <c r="E811" s="62" t="str">
        <f t="shared" si="45"/>
        <v>도봉구6</v>
      </c>
      <c r="F811" s="62" t="str">
        <f>IFERROR(IF(VLOOKUP($E811,#REF!,2,FALSE)="","",VLOOKUP($E811,#REF!,2,FALSE)),"")</f>
        <v/>
      </c>
      <c r="G811" s="61" t="s">
        <v>2556</v>
      </c>
      <c r="H811" s="61" t="s">
        <v>2557</v>
      </c>
      <c r="I811" s="61">
        <v>10</v>
      </c>
      <c r="J811" s="61" t="s">
        <v>4800</v>
      </c>
      <c r="K811" s="61" t="s">
        <v>4802</v>
      </c>
      <c r="L811" s="61" t="s">
        <v>4825</v>
      </c>
      <c r="M811" s="62" t="str">
        <f>IFERROR(IF(VLOOKUP($E811,#REF!,17,FALSE)="","","완료"),"")</f>
        <v/>
      </c>
      <c r="N811" s="61"/>
      <c r="O811" s="61"/>
      <c r="P811" s="61">
        <v>0</v>
      </c>
      <c r="Q811" s="61"/>
      <c r="R811" s="61"/>
      <c r="S811" s="53" t="s">
        <v>4842</v>
      </c>
      <c r="T811" s="127" t="s">
        <v>4511</v>
      </c>
    </row>
    <row r="812" spans="1:20" s="68" customFormat="1" ht="27" customHeight="1">
      <c r="A812" s="61">
        <v>779</v>
      </c>
      <c r="B812" s="61" t="str">
        <f t="shared" si="47"/>
        <v>강북</v>
      </c>
      <c r="C812" s="61" t="s">
        <v>33</v>
      </c>
      <c r="D812" s="61">
        <v>7</v>
      </c>
      <c r="E812" s="62" t="str">
        <f t="shared" si="45"/>
        <v>도봉구7</v>
      </c>
      <c r="F812" s="62" t="str">
        <f>IFERROR(IF(VLOOKUP($E812,#REF!,2,FALSE)="","",VLOOKUP($E812,#REF!,2,FALSE)),"")</f>
        <v/>
      </c>
      <c r="G812" s="61" t="s">
        <v>4736</v>
      </c>
      <c r="H812" s="61" t="s">
        <v>3200</v>
      </c>
      <c r="I812" s="61">
        <v>10</v>
      </c>
      <c r="J812" s="61" t="s">
        <v>4800</v>
      </c>
      <c r="K812" s="61" t="s">
        <v>4802</v>
      </c>
      <c r="L812" s="61" t="s">
        <v>4825</v>
      </c>
      <c r="M812" s="62" t="str">
        <f>IFERROR(IF(VLOOKUP($E812,#REF!,17,FALSE)="","","완료"),"")</f>
        <v/>
      </c>
      <c r="N812" s="61"/>
      <c r="O812" s="61"/>
      <c r="P812" s="61">
        <v>0</v>
      </c>
      <c r="Q812" s="61"/>
      <c r="R812" s="61"/>
      <c r="S812" s="53" t="s">
        <v>4842</v>
      </c>
      <c r="T812" s="127" t="s">
        <v>4511</v>
      </c>
    </row>
    <row r="813" spans="1:20" s="68" customFormat="1" ht="27" customHeight="1">
      <c r="A813" s="61">
        <v>780</v>
      </c>
      <c r="B813" s="61" t="str">
        <f t="shared" si="47"/>
        <v>강북</v>
      </c>
      <c r="C813" s="61" t="s">
        <v>33</v>
      </c>
      <c r="D813" s="61">
        <v>8</v>
      </c>
      <c r="E813" s="62" t="str">
        <f t="shared" si="45"/>
        <v>도봉구8</v>
      </c>
      <c r="F813" s="62" t="str">
        <f>IFERROR(IF(VLOOKUP($E813,#REF!,2,FALSE)="","",VLOOKUP($E813,#REF!,2,FALSE)),"")</f>
        <v/>
      </c>
      <c r="G813" s="61" t="s">
        <v>3205</v>
      </c>
      <c r="H813" s="61" t="s">
        <v>3485</v>
      </c>
      <c r="I813" s="61">
        <v>10</v>
      </c>
      <c r="J813" s="61" t="s">
        <v>4800</v>
      </c>
      <c r="K813" s="61" t="s">
        <v>4802</v>
      </c>
      <c r="L813" s="61" t="s">
        <v>4825</v>
      </c>
      <c r="M813" s="62" t="str">
        <f>IFERROR(IF(VLOOKUP($E813,#REF!,17,FALSE)="","","완료"),"")</f>
        <v/>
      </c>
      <c r="N813" s="61"/>
      <c r="O813" s="61"/>
      <c r="P813" s="61">
        <v>0</v>
      </c>
      <c r="Q813" s="61"/>
      <c r="R813" s="61"/>
      <c r="S813" s="53" t="s">
        <v>4842</v>
      </c>
      <c r="T813" s="127" t="s">
        <v>4511</v>
      </c>
    </row>
    <row r="814" spans="1:20" s="68" customFormat="1" ht="27" customHeight="1">
      <c r="A814" s="61">
        <v>781</v>
      </c>
      <c r="B814" s="61" t="str">
        <f t="shared" si="47"/>
        <v>강북</v>
      </c>
      <c r="C814" s="61" t="s">
        <v>33</v>
      </c>
      <c r="D814" s="61">
        <v>9</v>
      </c>
      <c r="E814" s="62" t="str">
        <f t="shared" si="45"/>
        <v>도봉구9</v>
      </c>
      <c r="F814" s="62" t="str">
        <f>IFERROR(IF(VLOOKUP($E814,#REF!,2,FALSE)="","",VLOOKUP($E814,#REF!,2,FALSE)),"")</f>
        <v/>
      </c>
      <c r="G814" s="61" t="s">
        <v>3214</v>
      </c>
      <c r="H814" s="61" t="s">
        <v>3217</v>
      </c>
      <c r="I814" s="61">
        <v>10</v>
      </c>
      <c r="J814" s="61" t="s">
        <v>4800</v>
      </c>
      <c r="K814" s="61" t="s">
        <v>4802</v>
      </c>
      <c r="L814" s="61" t="s">
        <v>4825</v>
      </c>
      <c r="M814" s="62" t="str">
        <f>IFERROR(IF(VLOOKUP($E814,#REF!,17,FALSE)="","","완료"),"")</f>
        <v/>
      </c>
      <c r="N814" s="61"/>
      <c r="O814" s="61"/>
      <c r="P814" s="61">
        <v>0</v>
      </c>
      <c r="Q814" s="61"/>
      <c r="R814" s="61"/>
      <c r="S814" s="53" t="s">
        <v>4842</v>
      </c>
      <c r="T814" s="127" t="s">
        <v>4511</v>
      </c>
    </row>
    <row r="815" spans="1:20" s="68" customFormat="1" ht="27" customHeight="1">
      <c r="A815" s="61">
        <v>782</v>
      </c>
      <c r="B815" s="61" t="str">
        <f t="shared" si="47"/>
        <v>강북</v>
      </c>
      <c r="C815" s="61" t="s">
        <v>33</v>
      </c>
      <c r="D815" s="61">
        <v>10</v>
      </c>
      <c r="E815" s="62" t="str">
        <f t="shared" si="45"/>
        <v>도봉구10</v>
      </c>
      <c r="F815" s="62" t="str">
        <f>IFERROR(IF(VLOOKUP($E815,#REF!,2,FALSE)="","",VLOOKUP($E815,#REF!,2,FALSE)),"")</f>
        <v/>
      </c>
      <c r="G815" s="61" t="s">
        <v>3221</v>
      </c>
      <c r="H815" s="61" t="s">
        <v>3202</v>
      </c>
      <c r="I815" s="61">
        <v>10</v>
      </c>
      <c r="J815" s="61" t="s">
        <v>4800</v>
      </c>
      <c r="K815" s="61" t="s">
        <v>4802</v>
      </c>
      <c r="L815" s="61" t="s">
        <v>4822</v>
      </c>
      <c r="M815" s="62" t="str">
        <f>IFERROR(IF(VLOOKUP($E815,#REF!,17,FALSE)="","","완료"),"")</f>
        <v/>
      </c>
      <c r="N815" s="61"/>
      <c r="O815" s="61"/>
      <c r="P815" s="61" t="s">
        <v>4391</v>
      </c>
      <c r="Q815" s="61" t="s">
        <v>4391</v>
      </c>
      <c r="R815" s="61"/>
      <c r="S815" s="53" t="s">
        <v>4842</v>
      </c>
      <c r="T815" s="127" t="s">
        <v>4511</v>
      </c>
    </row>
    <row r="816" spans="1:20" s="68" customFormat="1" ht="27" customHeight="1">
      <c r="A816" s="61">
        <v>783</v>
      </c>
      <c r="B816" s="61" t="str">
        <f t="shared" si="47"/>
        <v>강북</v>
      </c>
      <c r="C816" s="61" t="s">
        <v>33</v>
      </c>
      <c r="D816" s="61">
        <v>11</v>
      </c>
      <c r="E816" s="62" t="str">
        <f t="shared" si="45"/>
        <v>도봉구11</v>
      </c>
      <c r="F816" s="62" t="str">
        <f>IFERROR(IF(VLOOKUP($E816,#REF!,2,FALSE)="","",VLOOKUP($E816,#REF!,2,FALSE)),"")</f>
        <v/>
      </c>
      <c r="G816" s="61" t="s">
        <v>2559</v>
      </c>
      <c r="H816" s="61" t="s">
        <v>2558</v>
      </c>
      <c r="I816" s="61">
        <v>10</v>
      </c>
      <c r="J816" s="61" t="s">
        <v>4800</v>
      </c>
      <c r="K816" s="61" t="s">
        <v>4802</v>
      </c>
      <c r="L816" s="61" t="s">
        <v>4825</v>
      </c>
      <c r="M816" s="62" t="str">
        <f>IFERROR(IF(VLOOKUP($E816,#REF!,17,FALSE)="","","완료"),"")</f>
        <v/>
      </c>
      <c r="N816" s="61"/>
      <c r="O816" s="61"/>
      <c r="P816" s="61">
        <v>0</v>
      </c>
      <c r="Q816" s="61" t="s">
        <v>4839</v>
      </c>
      <c r="R816" s="61"/>
      <c r="S816" s="53" t="s">
        <v>4842</v>
      </c>
      <c r="T816" s="127" t="s">
        <v>4511</v>
      </c>
    </row>
    <row r="817" spans="1:20" s="68" customFormat="1" ht="27" customHeight="1">
      <c r="A817" s="61">
        <v>784</v>
      </c>
      <c r="B817" s="61" t="str">
        <f t="shared" si="47"/>
        <v>강북</v>
      </c>
      <c r="C817" s="61" t="s">
        <v>33</v>
      </c>
      <c r="D817" s="61">
        <v>12</v>
      </c>
      <c r="E817" s="62" t="str">
        <f t="shared" si="45"/>
        <v>도봉구12</v>
      </c>
      <c r="F817" s="62" t="str">
        <f>IFERROR(IF(VLOOKUP($E817,#REF!,2,FALSE)="","",VLOOKUP($E817,#REF!,2,FALSE)),"")</f>
        <v/>
      </c>
      <c r="G817" s="61" t="s">
        <v>5165</v>
      </c>
      <c r="H817" s="61" t="s">
        <v>5168</v>
      </c>
      <c r="I817" s="61">
        <v>10</v>
      </c>
      <c r="J817" s="61" t="s">
        <v>4800</v>
      </c>
      <c r="K817" s="61" t="s">
        <v>4802</v>
      </c>
      <c r="L817" s="61" t="s">
        <v>4825</v>
      </c>
      <c r="M817" s="62" t="str">
        <f>IFERROR(IF(VLOOKUP($E817,#REF!,17,FALSE)="","","완료"),"")</f>
        <v/>
      </c>
      <c r="N817" s="61"/>
      <c r="O817" s="61"/>
      <c r="P817" s="61">
        <v>0</v>
      </c>
      <c r="Q817" s="61"/>
      <c r="R817" s="61"/>
      <c r="S817" s="53" t="s">
        <v>4842</v>
      </c>
      <c r="T817" s="127" t="s">
        <v>4511</v>
      </c>
    </row>
    <row r="818" spans="1:20" s="68" customFormat="1" ht="27" customHeight="1">
      <c r="A818" s="61">
        <v>785</v>
      </c>
      <c r="B818" s="61" t="str">
        <f t="shared" si="47"/>
        <v>강북</v>
      </c>
      <c r="C818" s="61" t="s">
        <v>33</v>
      </c>
      <c r="D818" s="61">
        <v>13</v>
      </c>
      <c r="E818" s="62" t="str">
        <f t="shared" si="45"/>
        <v>도봉구13</v>
      </c>
      <c r="F818" s="62" t="str">
        <f>IFERROR(IF(VLOOKUP($E818,#REF!,2,FALSE)="","",VLOOKUP($E818,#REF!,2,FALSE)),"")</f>
        <v/>
      </c>
      <c r="G818" s="61" t="s">
        <v>3879</v>
      </c>
      <c r="H818" s="61" t="s">
        <v>3497</v>
      </c>
      <c r="I818" s="61">
        <v>10</v>
      </c>
      <c r="J818" s="61" t="s">
        <v>4800</v>
      </c>
      <c r="K818" s="61" t="s">
        <v>4802</v>
      </c>
      <c r="L818" s="61" t="s">
        <v>4822</v>
      </c>
      <c r="M818" s="62" t="str">
        <f>IFERROR(IF(VLOOKUP($E818,#REF!,17,FALSE)="","","완료"),"")</f>
        <v/>
      </c>
      <c r="N818" s="61"/>
      <c r="O818" s="61"/>
      <c r="P818" s="61" t="s">
        <v>3299</v>
      </c>
      <c r="Q818" s="61" t="s">
        <v>3299</v>
      </c>
      <c r="R818" s="61"/>
      <c r="S818" s="53" t="s">
        <v>4842</v>
      </c>
      <c r="T818" s="127" t="s">
        <v>4511</v>
      </c>
    </row>
    <row r="819" spans="1:20" s="68" customFormat="1" ht="27" customHeight="1">
      <c r="A819" s="61">
        <v>786</v>
      </c>
      <c r="B819" s="61" t="str">
        <f t="shared" si="47"/>
        <v>강북</v>
      </c>
      <c r="C819" s="61" t="s">
        <v>33</v>
      </c>
      <c r="D819" s="61">
        <v>14</v>
      </c>
      <c r="E819" s="62" t="str">
        <f t="shared" si="45"/>
        <v>도봉구14</v>
      </c>
      <c r="F819" s="62" t="str">
        <f>IFERROR(IF(VLOOKUP($E819,#REF!,2,FALSE)="","",VLOOKUP($E819,#REF!,2,FALSE)),"")</f>
        <v/>
      </c>
      <c r="G819" s="61" t="s">
        <v>5169</v>
      </c>
      <c r="H819" s="61" t="s">
        <v>3210</v>
      </c>
      <c r="I819" s="61">
        <v>10</v>
      </c>
      <c r="J819" s="61" t="s">
        <v>4800</v>
      </c>
      <c r="K819" s="61" t="s">
        <v>4802</v>
      </c>
      <c r="L819" s="61" t="s">
        <v>4825</v>
      </c>
      <c r="M819" s="62" t="str">
        <f>IFERROR(IF(VLOOKUP($E819,#REF!,17,FALSE)="","","완료"),"")</f>
        <v/>
      </c>
      <c r="N819" s="61"/>
      <c r="O819" s="61"/>
      <c r="P819" s="61">
        <v>0</v>
      </c>
      <c r="Q819" s="61"/>
      <c r="R819" s="61"/>
      <c r="S819" s="53" t="s">
        <v>4842</v>
      </c>
      <c r="T819" s="127" t="s">
        <v>4511</v>
      </c>
    </row>
    <row r="820" spans="1:20" s="68" customFormat="1" ht="27" customHeight="1">
      <c r="A820" s="61">
        <v>787</v>
      </c>
      <c r="B820" s="61" t="str">
        <f t="shared" si="47"/>
        <v>강북</v>
      </c>
      <c r="C820" s="61" t="s">
        <v>33</v>
      </c>
      <c r="D820" s="61">
        <v>15</v>
      </c>
      <c r="E820" s="62" t="str">
        <f t="shared" si="45"/>
        <v>도봉구15</v>
      </c>
      <c r="F820" s="62" t="str">
        <f>IFERROR(IF(VLOOKUP($E820,#REF!,2,FALSE)="","",VLOOKUP($E820,#REF!,2,FALSE)),"")</f>
        <v/>
      </c>
      <c r="G820" s="61" t="s">
        <v>5171</v>
      </c>
      <c r="H820" s="61" t="s">
        <v>3228</v>
      </c>
      <c r="I820" s="61">
        <v>10</v>
      </c>
      <c r="J820" s="61" t="s">
        <v>4800</v>
      </c>
      <c r="K820" s="61" t="s">
        <v>4802</v>
      </c>
      <c r="L820" s="61" t="s">
        <v>4822</v>
      </c>
      <c r="M820" s="62" t="str">
        <f>IFERROR(IF(VLOOKUP($E820,#REF!,17,FALSE)="","","완료"),"")</f>
        <v/>
      </c>
      <c r="N820" s="61"/>
      <c r="O820" s="61"/>
      <c r="P820" s="61" t="s">
        <v>4392</v>
      </c>
      <c r="Q820" s="61" t="s">
        <v>4392</v>
      </c>
      <c r="R820" s="61"/>
      <c r="S820" s="53" t="s">
        <v>4842</v>
      </c>
      <c r="T820" s="127" t="s">
        <v>4511</v>
      </c>
    </row>
    <row r="821" spans="1:20" s="68" customFormat="1" ht="27" customHeight="1">
      <c r="A821" s="61">
        <v>788</v>
      </c>
      <c r="B821" s="61" t="str">
        <f t="shared" si="47"/>
        <v>강북</v>
      </c>
      <c r="C821" s="61" t="s">
        <v>33</v>
      </c>
      <c r="D821" s="61">
        <v>16</v>
      </c>
      <c r="E821" s="62" t="str">
        <f t="shared" si="45"/>
        <v>도봉구16</v>
      </c>
      <c r="F821" s="62" t="str">
        <f>IFERROR(IF(VLOOKUP($E821,#REF!,2,FALSE)="","",VLOOKUP($E821,#REF!,2,FALSE)),"")</f>
        <v/>
      </c>
      <c r="G821" s="61" t="s">
        <v>4735</v>
      </c>
      <c r="H821" s="61" t="s">
        <v>5166</v>
      </c>
      <c r="I821" s="61">
        <v>10</v>
      </c>
      <c r="J821" s="61" t="s">
        <v>4800</v>
      </c>
      <c r="K821" s="61" t="s">
        <v>4802</v>
      </c>
      <c r="L821" s="61" t="s">
        <v>4825</v>
      </c>
      <c r="M821" s="62" t="str">
        <f>IFERROR(IF(VLOOKUP($E821,#REF!,17,FALSE)="","","완료"),"")</f>
        <v/>
      </c>
      <c r="N821" s="61"/>
      <c r="O821" s="61"/>
      <c r="P821" s="61">
        <v>0</v>
      </c>
      <c r="Q821" s="61"/>
      <c r="R821" s="61"/>
      <c r="S821" s="53" t="s">
        <v>4842</v>
      </c>
      <c r="T821" s="127" t="s">
        <v>4511</v>
      </c>
    </row>
    <row r="822" spans="1:20" s="68" customFormat="1" ht="27" customHeight="1">
      <c r="A822" s="61">
        <v>789</v>
      </c>
      <c r="B822" s="61" t="str">
        <f t="shared" si="47"/>
        <v>강북</v>
      </c>
      <c r="C822" s="61" t="s">
        <v>33</v>
      </c>
      <c r="D822" s="61">
        <v>17</v>
      </c>
      <c r="E822" s="62" t="str">
        <f t="shared" si="45"/>
        <v>도봉구17</v>
      </c>
      <c r="F822" s="62" t="str">
        <f>IFERROR(IF(VLOOKUP($E822,#REF!,2,FALSE)="","",VLOOKUP($E822,#REF!,2,FALSE)),"")</f>
        <v/>
      </c>
      <c r="G822" s="61" t="s">
        <v>5167</v>
      </c>
      <c r="H822" s="61" t="s">
        <v>3222</v>
      </c>
      <c r="I822" s="61">
        <v>10</v>
      </c>
      <c r="J822" s="61" t="s">
        <v>4800</v>
      </c>
      <c r="K822" s="61" t="s">
        <v>4802</v>
      </c>
      <c r="L822" s="61" t="s">
        <v>4822</v>
      </c>
      <c r="M822" s="62" t="str">
        <f>IFERROR(IF(VLOOKUP($E822,#REF!,17,FALSE)="","","완료"),"")</f>
        <v/>
      </c>
      <c r="N822" s="61"/>
      <c r="O822" s="61"/>
      <c r="P822" s="61" t="s">
        <v>4373</v>
      </c>
      <c r="Q822" s="61" t="s">
        <v>4373</v>
      </c>
      <c r="R822" s="61"/>
      <c r="S822" s="53" t="s">
        <v>4842</v>
      </c>
      <c r="T822" s="127" t="s">
        <v>4511</v>
      </c>
    </row>
    <row r="823" spans="1:20" s="68" customFormat="1" ht="27" customHeight="1">
      <c r="A823" s="61">
        <v>790</v>
      </c>
      <c r="B823" s="61" t="str">
        <f t="shared" si="47"/>
        <v>강북</v>
      </c>
      <c r="C823" s="61" t="s">
        <v>33</v>
      </c>
      <c r="D823" s="61">
        <v>18</v>
      </c>
      <c r="E823" s="62" t="str">
        <f t="shared" si="45"/>
        <v>도봉구18</v>
      </c>
      <c r="F823" s="62" t="str">
        <f>IFERROR(IF(VLOOKUP($E823,#REF!,2,FALSE)="","",VLOOKUP($E823,#REF!,2,FALSE)),"")</f>
        <v/>
      </c>
      <c r="G823" s="61" t="s">
        <v>5164</v>
      </c>
      <c r="H823" s="61" t="s">
        <v>5163</v>
      </c>
      <c r="I823" s="61">
        <v>10</v>
      </c>
      <c r="J823" s="61" t="s">
        <v>4800</v>
      </c>
      <c r="K823" s="61" t="s">
        <v>4802</v>
      </c>
      <c r="L823" s="61" t="s">
        <v>4822</v>
      </c>
      <c r="M823" s="62" t="str">
        <f>IFERROR(IF(VLOOKUP($E823,#REF!,17,FALSE)="","","완료"),"")</f>
        <v/>
      </c>
      <c r="N823" s="61"/>
      <c r="O823" s="61"/>
      <c r="P823" s="61" t="s">
        <v>3300</v>
      </c>
      <c r="Q823" s="61" t="s">
        <v>3300</v>
      </c>
      <c r="R823" s="61"/>
      <c r="S823" s="53" t="s">
        <v>4842</v>
      </c>
      <c r="T823" s="127" t="s">
        <v>4511</v>
      </c>
    </row>
    <row r="824" spans="1:20" s="68" customFormat="1" ht="27" customHeight="1">
      <c r="A824" s="61">
        <v>791</v>
      </c>
      <c r="B824" s="61" t="str">
        <f t="shared" si="47"/>
        <v>강북</v>
      </c>
      <c r="C824" s="61" t="s">
        <v>33</v>
      </c>
      <c r="D824" s="61">
        <v>19</v>
      </c>
      <c r="E824" s="62" t="str">
        <f t="shared" ref="E824:E869" si="49">CONCATENATE(C824,D824)</f>
        <v>도봉구19</v>
      </c>
      <c r="F824" s="62" t="str">
        <f>IFERROR(IF(VLOOKUP($E824,#REF!,2,FALSE)="","",VLOOKUP($E824,#REF!,2,FALSE)),"")</f>
        <v/>
      </c>
      <c r="G824" s="61" t="s">
        <v>2456</v>
      </c>
      <c r="H824" s="61" t="s">
        <v>2457</v>
      </c>
      <c r="I824" s="61">
        <v>10</v>
      </c>
      <c r="J824" s="61" t="s">
        <v>4800</v>
      </c>
      <c r="K824" s="61" t="s">
        <v>4802</v>
      </c>
      <c r="L824" s="61" t="s">
        <v>4825</v>
      </c>
      <c r="M824" s="62" t="str">
        <f>IFERROR(IF(VLOOKUP($E824,#REF!,17,FALSE)="","","완료"),"")</f>
        <v/>
      </c>
      <c r="N824" s="61"/>
      <c r="O824" s="61"/>
      <c r="P824" s="61">
        <v>0</v>
      </c>
      <c r="Q824" s="61"/>
      <c r="R824" s="61"/>
      <c r="S824" s="53" t="s">
        <v>4842</v>
      </c>
      <c r="T824" s="127" t="s">
        <v>4511</v>
      </c>
    </row>
    <row r="825" spans="1:20" s="68" customFormat="1" ht="27" customHeight="1">
      <c r="A825" s="61">
        <v>792</v>
      </c>
      <c r="B825" s="61" t="str">
        <f t="shared" si="47"/>
        <v>강북</v>
      </c>
      <c r="C825" s="61" t="s">
        <v>33</v>
      </c>
      <c r="D825" s="61">
        <v>20</v>
      </c>
      <c r="E825" s="62" t="str">
        <f t="shared" si="49"/>
        <v>도봉구20</v>
      </c>
      <c r="F825" s="62" t="str">
        <f>IFERROR(IF(VLOOKUP($E825,#REF!,2,FALSE)="","",VLOOKUP($E825,#REF!,2,FALSE)),"")</f>
        <v/>
      </c>
      <c r="G825" s="61" t="s">
        <v>5177</v>
      </c>
      <c r="H825" s="61" t="s">
        <v>5174</v>
      </c>
      <c r="I825" s="61">
        <v>10</v>
      </c>
      <c r="J825" s="61" t="s">
        <v>4800</v>
      </c>
      <c r="K825" s="61" t="s">
        <v>4802</v>
      </c>
      <c r="L825" s="61" t="s">
        <v>4825</v>
      </c>
      <c r="M825" s="62" t="str">
        <f>IFERROR(IF(VLOOKUP($E825,#REF!,17,FALSE)="","","완료"),"")</f>
        <v/>
      </c>
      <c r="N825" s="61"/>
      <c r="O825" s="61"/>
      <c r="P825" s="61">
        <v>0</v>
      </c>
      <c r="Q825" s="61"/>
      <c r="R825" s="61"/>
      <c r="S825" s="53" t="s">
        <v>4842</v>
      </c>
      <c r="T825" s="127" t="s">
        <v>4511</v>
      </c>
    </row>
    <row r="826" spans="1:20" s="68" customFormat="1" ht="27" customHeight="1">
      <c r="A826" s="61">
        <v>793</v>
      </c>
      <c r="B826" s="61" t="str">
        <f t="shared" si="47"/>
        <v>강북</v>
      </c>
      <c r="C826" s="61" t="s">
        <v>33</v>
      </c>
      <c r="D826" s="61">
        <v>21</v>
      </c>
      <c r="E826" s="62" t="str">
        <f t="shared" si="49"/>
        <v>도봉구21</v>
      </c>
      <c r="F826" s="62" t="str">
        <f>IFERROR(IF(VLOOKUP($E826,#REF!,2,FALSE)="","",VLOOKUP($E826,#REF!,2,FALSE)),"")</f>
        <v/>
      </c>
      <c r="G826" s="61" t="s">
        <v>2454</v>
      </c>
      <c r="H826" s="61" t="s">
        <v>2564</v>
      </c>
      <c r="I826" s="61">
        <v>10</v>
      </c>
      <c r="J826" s="61" t="s">
        <v>4800</v>
      </c>
      <c r="K826" s="61" t="s">
        <v>4802</v>
      </c>
      <c r="L826" s="61" t="s">
        <v>4825</v>
      </c>
      <c r="M826" s="62" t="str">
        <f>IFERROR(IF(VLOOKUP($E826,#REF!,17,FALSE)="","","완료"),"")</f>
        <v/>
      </c>
      <c r="N826" s="61"/>
      <c r="O826" s="61"/>
      <c r="P826" s="61">
        <v>0</v>
      </c>
      <c r="Q826" s="61"/>
      <c r="R826" s="61"/>
      <c r="S826" s="53" t="s">
        <v>4842</v>
      </c>
      <c r="T826" s="127" t="s">
        <v>4511</v>
      </c>
    </row>
    <row r="827" spans="1:20" s="68" customFormat="1" ht="27" customHeight="1">
      <c r="A827" s="61">
        <v>794</v>
      </c>
      <c r="B827" s="61" t="str">
        <f t="shared" si="47"/>
        <v>강북</v>
      </c>
      <c r="C827" s="61" t="s">
        <v>33</v>
      </c>
      <c r="D827" s="61">
        <v>22</v>
      </c>
      <c r="E827" s="62" t="str">
        <f t="shared" si="49"/>
        <v>도봉구22</v>
      </c>
      <c r="F827" s="62" t="str">
        <f>IFERROR(IF(VLOOKUP($E827,#REF!,2,FALSE)="","",VLOOKUP($E827,#REF!,2,FALSE)),"")</f>
        <v/>
      </c>
      <c r="G827" s="61" t="s">
        <v>2455</v>
      </c>
      <c r="H827" s="61" t="s">
        <v>2453</v>
      </c>
      <c r="I827" s="61">
        <v>10</v>
      </c>
      <c r="J827" s="61" t="s">
        <v>4800</v>
      </c>
      <c r="K827" s="61" t="s">
        <v>4802</v>
      </c>
      <c r="L827" s="61" t="s">
        <v>4825</v>
      </c>
      <c r="M827" s="62" t="str">
        <f>IFERROR(IF(VLOOKUP($E827,#REF!,17,FALSE)="","","완료"),"")</f>
        <v/>
      </c>
      <c r="N827" s="61"/>
      <c r="O827" s="61"/>
      <c r="P827" s="61">
        <v>0</v>
      </c>
      <c r="Q827" s="61"/>
      <c r="R827" s="61"/>
      <c r="S827" s="53" t="s">
        <v>4842</v>
      </c>
      <c r="T827" s="127" t="s">
        <v>4511</v>
      </c>
    </row>
    <row r="828" spans="1:20" s="68" customFormat="1" ht="27" customHeight="1">
      <c r="A828" s="61">
        <v>795</v>
      </c>
      <c r="B828" s="61" t="str">
        <f t="shared" si="47"/>
        <v>강북</v>
      </c>
      <c r="C828" s="61" t="s">
        <v>33</v>
      </c>
      <c r="D828" s="61">
        <v>23</v>
      </c>
      <c r="E828" s="62" t="str">
        <f t="shared" si="49"/>
        <v>도봉구23</v>
      </c>
      <c r="F828" s="62" t="str">
        <f>IFERROR(IF(VLOOKUP($E828,#REF!,2,FALSE)="","",VLOOKUP($E828,#REF!,2,FALSE)),"")</f>
        <v/>
      </c>
      <c r="G828" s="61" t="s">
        <v>5180</v>
      </c>
      <c r="H828" s="61" t="s">
        <v>3223</v>
      </c>
      <c r="I828" s="61">
        <v>10</v>
      </c>
      <c r="J828" s="61" t="s">
        <v>4800</v>
      </c>
      <c r="K828" s="61" t="s">
        <v>4802</v>
      </c>
      <c r="L828" s="61" t="s">
        <v>4825</v>
      </c>
      <c r="M828" s="62" t="str">
        <f>IFERROR(IF(VLOOKUP($E828,#REF!,17,FALSE)="","","완료"),"")</f>
        <v/>
      </c>
      <c r="N828" s="61"/>
      <c r="O828" s="61"/>
      <c r="P828" s="61">
        <v>0</v>
      </c>
      <c r="Q828" s="61"/>
      <c r="R828" s="61"/>
      <c r="S828" s="53" t="s">
        <v>4842</v>
      </c>
      <c r="T828" s="127" t="s">
        <v>4511</v>
      </c>
    </row>
    <row r="829" spans="1:20" s="68" customFormat="1" ht="27" customHeight="1">
      <c r="A829" s="61">
        <v>796</v>
      </c>
      <c r="B829" s="61" t="str">
        <f t="shared" si="47"/>
        <v>강북</v>
      </c>
      <c r="C829" s="61" t="s">
        <v>33</v>
      </c>
      <c r="D829" s="61">
        <v>24</v>
      </c>
      <c r="E829" s="62" t="str">
        <f t="shared" si="49"/>
        <v>도봉구24</v>
      </c>
      <c r="F829" s="62" t="str">
        <f>IFERROR(IF(VLOOKUP($E829,#REF!,2,FALSE)="","",VLOOKUP($E829,#REF!,2,FALSE)),"")</f>
        <v/>
      </c>
      <c r="G829" s="61" t="s">
        <v>1586</v>
      </c>
      <c r="H829" s="61" t="s">
        <v>1532</v>
      </c>
      <c r="I829" s="61">
        <v>10</v>
      </c>
      <c r="J829" s="61" t="s">
        <v>4800</v>
      </c>
      <c r="K829" s="61" t="s">
        <v>4802</v>
      </c>
      <c r="L829" s="61" t="s">
        <v>4822</v>
      </c>
      <c r="M829" s="62"/>
      <c r="N829" s="61"/>
      <c r="O829" s="61"/>
      <c r="P829" s="61">
        <v>0</v>
      </c>
      <c r="Q829" s="61"/>
      <c r="R829" s="61"/>
      <c r="S829" s="53" t="s">
        <v>4842</v>
      </c>
      <c r="T829" s="127" t="s">
        <v>4511</v>
      </c>
    </row>
    <row r="830" spans="1:20" s="68" customFormat="1" ht="27" customHeight="1">
      <c r="A830" s="61">
        <v>797</v>
      </c>
      <c r="B830" s="61" t="str">
        <f t="shared" si="47"/>
        <v>강북</v>
      </c>
      <c r="C830" s="61" t="s">
        <v>33</v>
      </c>
      <c r="D830" s="61">
        <v>25</v>
      </c>
      <c r="E830" s="62" t="str">
        <f t="shared" si="49"/>
        <v>도봉구25</v>
      </c>
      <c r="F830" s="62" t="str">
        <f>IFERROR(IF(VLOOKUP($E830,#REF!,2,FALSE)="","",VLOOKUP($E830,#REF!,2,FALSE)),"")</f>
        <v/>
      </c>
      <c r="G830" s="61" t="s">
        <v>3215</v>
      </c>
      <c r="H830" s="61" t="s">
        <v>3224</v>
      </c>
      <c r="I830" s="61">
        <v>10</v>
      </c>
      <c r="J830" s="61" t="s">
        <v>4800</v>
      </c>
      <c r="K830" s="61" t="s">
        <v>4802</v>
      </c>
      <c r="L830" s="61" t="s">
        <v>4822</v>
      </c>
      <c r="M830" s="62" t="str">
        <f>IFERROR(IF(VLOOKUP($E830,#REF!,17,FALSE)="","","완료"),"")</f>
        <v/>
      </c>
      <c r="N830" s="61"/>
      <c r="O830" s="61"/>
      <c r="P830" s="61" t="s">
        <v>3394</v>
      </c>
      <c r="Q830" s="61" t="s">
        <v>3394</v>
      </c>
      <c r="R830" s="61"/>
      <c r="S830" s="53" t="s">
        <v>4842</v>
      </c>
      <c r="T830" s="127" t="s">
        <v>4511</v>
      </c>
    </row>
    <row r="831" spans="1:20" s="68" customFormat="1" ht="27" customHeight="1">
      <c r="A831" s="61">
        <v>798</v>
      </c>
      <c r="B831" s="61" t="str">
        <f t="shared" si="47"/>
        <v>강북</v>
      </c>
      <c r="C831" s="61" t="s">
        <v>33</v>
      </c>
      <c r="D831" s="61">
        <v>26</v>
      </c>
      <c r="E831" s="62" t="str">
        <f t="shared" si="49"/>
        <v>도봉구26</v>
      </c>
      <c r="F831" s="62" t="str">
        <f>IFERROR(IF(VLOOKUP($E831,#REF!,2,FALSE)="","",VLOOKUP($E831,#REF!,2,FALSE)),"")</f>
        <v/>
      </c>
      <c r="G831" s="61" t="s">
        <v>5176</v>
      </c>
      <c r="H831" s="61" t="s">
        <v>3201</v>
      </c>
      <c r="I831" s="61">
        <v>10</v>
      </c>
      <c r="J831" s="61" t="s">
        <v>4800</v>
      </c>
      <c r="K831" s="61" t="s">
        <v>4802</v>
      </c>
      <c r="L831" s="61" t="s">
        <v>4825</v>
      </c>
      <c r="M831" s="62" t="str">
        <f>IFERROR(IF(VLOOKUP($E831,#REF!,17,FALSE)="","","완료"),"")</f>
        <v/>
      </c>
      <c r="N831" s="61"/>
      <c r="O831" s="61"/>
      <c r="P831" s="61">
        <v>0</v>
      </c>
      <c r="Q831" s="61"/>
      <c r="R831" s="61"/>
      <c r="S831" s="53" t="s">
        <v>4842</v>
      </c>
      <c r="T831" s="127" t="s">
        <v>4511</v>
      </c>
    </row>
    <row r="832" spans="1:20" s="68" customFormat="1" ht="27" customHeight="1">
      <c r="A832" s="61">
        <v>799</v>
      </c>
      <c r="B832" s="61" t="str">
        <f t="shared" si="47"/>
        <v>강북</v>
      </c>
      <c r="C832" s="61" t="s">
        <v>33</v>
      </c>
      <c r="D832" s="61">
        <v>27</v>
      </c>
      <c r="E832" s="62" t="str">
        <f t="shared" si="49"/>
        <v>도봉구27</v>
      </c>
      <c r="F832" s="62" t="str">
        <f>IFERROR(IF(VLOOKUP($E832,#REF!,2,FALSE)="","",VLOOKUP($E832,#REF!,2,FALSE)),"")</f>
        <v/>
      </c>
      <c r="G832" s="61" t="s">
        <v>5182</v>
      </c>
      <c r="H832" s="61" t="s">
        <v>5178</v>
      </c>
      <c r="I832" s="61">
        <v>10</v>
      </c>
      <c r="J832" s="61" t="s">
        <v>4800</v>
      </c>
      <c r="K832" s="61" t="s">
        <v>4802</v>
      </c>
      <c r="L832" s="61" t="s">
        <v>4825</v>
      </c>
      <c r="M832" s="62" t="str">
        <f>IFERROR(IF(VLOOKUP($E832,#REF!,17,FALSE)="","","완료"),"")</f>
        <v/>
      </c>
      <c r="N832" s="61"/>
      <c r="O832" s="61"/>
      <c r="P832" s="61">
        <v>0</v>
      </c>
      <c r="Q832" s="61"/>
      <c r="R832" s="61"/>
      <c r="S832" s="53" t="s">
        <v>4842</v>
      </c>
      <c r="T832" s="127" t="s">
        <v>4511</v>
      </c>
    </row>
    <row r="833" spans="1:20" s="68" customFormat="1" ht="27" customHeight="1">
      <c r="A833" s="61">
        <v>800</v>
      </c>
      <c r="B833" s="61" t="str">
        <f t="shared" si="47"/>
        <v>강북</v>
      </c>
      <c r="C833" s="61" t="s">
        <v>33</v>
      </c>
      <c r="D833" s="61">
        <v>28</v>
      </c>
      <c r="E833" s="62" t="str">
        <f t="shared" si="49"/>
        <v>도봉구28</v>
      </c>
      <c r="F833" s="62" t="str">
        <f>IFERROR(IF(VLOOKUP($E833,#REF!,2,FALSE)="","",VLOOKUP($E833,#REF!,2,FALSE)),"")</f>
        <v/>
      </c>
      <c r="G833" s="61" t="s">
        <v>3216</v>
      </c>
      <c r="H833" s="61" t="s">
        <v>5172</v>
      </c>
      <c r="I833" s="61">
        <v>10</v>
      </c>
      <c r="J833" s="61" t="s">
        <v>4800</v>
      </c>
      <c r="K833" s="61" t="s">
        <v>4802</v>
      </c>
      <c r="L833" s="61" t="s">
        <v>4822</v>
      </c>
      <c r="M833" s="62" t="str">
        <f>IFERROR(IF(VLOOKUP($E833,#REF!,17,FALSE)="","","완료"),"")</f>
        <v/>
      </c>
      <c r="N833" s="61"/>
      <c r="O833" s="61"/>
      <c r="P833" s="61" t="s">
        <v>3377</v>
      </c>
      <c r="Q833" s="61" t="s">
        <v>3377</v>
      </c>
      <c r="R833" s="61"/>
      <c r="S833" s="53" t="s">
        <v>4842</v>
      </c>
      <c r="T833" s="127" t="s">
        <v>4511</v>
      </c>
    </row>
    <row r="834" spans="1:20" s="68" customFormat="1" ht="27" customHeight="1">
      <c r="A834" s="61">
        <v>801</v>
      </c>
      <c r="B834" s="61" t="str">
        <f t="shared" si="47"/>
        <v>강북</v>
      </c>
      <c r="C834" s="61" t="s">
        <v>33</v>
      </c>
      <c r="D834" s="61">
        <v>29</v>
      </c>
      <c r="E834" s="62" t="str">
        <f t="shared" si="49"/>
        <v>도봉구29</v>
      </c>
      <c r="F834" s="62" t="str">
        <f>IFERROR(IF(VLOOKUP($E834,#REF!,2,FALSE)="","",VLOOKUP($E834,#REF!,2,FALSE)),"")</f>
        <v/>
      </c>
      <c r="G834" s="61" t="s">
        <v>3227</v>
      </c>
      <c r="H834" s="61" t="s">
        <v>5172</v>
      </c>
      <c r="I834" s="61">
        <v>10</v>
      </c>
      <c r="J834" s="61" t="s">
        <v>4800</v>
      </c>
      <c r="K834" s="61" t="s">
        <v>4802</v>
      </c>
      <c r="L834" s="61" t="s">
        <v>4825</v>
      </c>
      <c r="M834" s="62" t="str">
        <f>IFERROR(IF(VLOOKUP($E834,#REF!,17,FALSE)="","","완료"),"")</f>
        <v/>
      </c>
      <c r="N834" s="61"/>
      <c r="O834" s="61"/>
      <c r="P834" s="61">
        <v>0</v>
      </c>
      <c r="Q834" s="61" t="s">
        <v>3589</v>
      </c>
      <c r="R834" s="61"/>
      <c r="S834" s="53" t="s">
        <v>4842</v>
      </c>
      <c r="T834" s="127" t="s">
        <v>4511</v>
      </c>
    </row>
    <row r="835" spans="1:20" s="68" customFormat="1" ht="27" customHeight="1">
      <c r="A835" s="61">
        <v>802</v>
      </c>
      <c r="B835" s="61" t="str">
        <f t="shared" si="47"/>
        <v>강북</v>
      </c>
      <c r="C835" s="61" t="s">
        <v>33</v>
      </c>
      <c r="D835" s="61">
        <v>30</v>
      </c>
      <c r="E835" s="62" t="str">
        <f t="shared" si="49"/>
        <v>도봉구30</v>
      </c>
      <c r="F835" s="62" t="str">
        <f>IFERROR(IF(VLOOKUP($E835,#REF!,2,FALSE)="","",VLOOKUP($E835,#REF!,2,FALSE)),"")</f>
        <v/>
      </c>
      <c r="G835" s="61" t="s">
        <v>3218</v>
      </c>
      <c r="H835" s="61" t="s">
        <v>3207</v>
      </c>
      <c r="I835" s="61">
        <v>10</v>
      </c>
      <c r="J835" s="61" t="s">
        <v>4800</v>
      </c>
      <c r="K835" s="61" t="s">
        <v>4802</v>
      </c>
      <c r="L835" s="61" t="s">
        <v>4825</v>
      </c>
      <c r="M835" s="62" t="str">
        <f>IFERROR(IF(VLOOKUP($E835,#REF!,17,FALSE)="","","완료"),"")</f>
        <v/>
      </c>
      <c r="N835" s="61"/>
      <c r="O835" s="61"/>
      <c r="P835" s="61">
        <v>0</v>
      </c>
      <c r="Q835" s="61"/>
      <c r="R835" s="61"/>
      <c r="S835" s="53" t="s">
        <v>4842</v>
      </c>
      <c r="T835" s="127" t="s">
        <v>4511</v>
      </c>
    </row>
    <row r="836" spans="1:20" s="68" customFormat="1" ht="27" customHeight="1">
      <c r="A836" s="61">
        <v>803</v>
      </c>
      <c r="B836" s="61" t="str">
        <f t="shared" si="47"/>
        <v>강북</v>
      </c>
      <c r="C836" s="61" t="s">
        <v>33</v>
      </c>
      <c r="D836" s="61">
        <v>31</v>
      </c>
      <c r="E836" s="62" t="str">
        <f t="shared" si="49"/>
        <v>도봉구31</v>
      </c>
      <c r="F836" s="62" t="str">
        <f>IFERROR(IF(VLOOKUP($E836,#REF!,2,FALSE)="","",VLOOKUP($E836,#REF!,2,FALSE)),"")</f>
        <v/>
      </c>
      <c r="G836" s="61" t="s">
        <v>5181</v>
      </c>
      <c r="H836" s="61" t="s">
        <v>3230</v>
      </c>
      <c r="I836" s="61">
        <v>10</v>
      </c>
      <c r="J836" s="61" t="s">
        <v>4800</v>
      </c>
      <c r="K836" s="61" t="s">
        <v>4802</v>
      </c>
      <c r="L836" s="61" t="s">
        <v>4361</v>
      </c>
      <c r="M836" s="62" t="str">
        <f>IFERROR(IF(VLOOKUP($E836,#REF!,17,FALSE)="","","완료"),"")</f>
        <v/>
      </c>
      <c r="N836" s="61"/>
      <c r="O836" s="61"/>
      <c r="P836" s="61" t="s">
        <v>1726</v>
      </c>
      <c r="Q836" s="61" t="s">
        <v>4352</v>
      </c>
      <c r="R836" s="61"/>
      <c r="S836" s="53" t="s">
        <v>4842</v>
      </c>
      <c r="T836" s="127" t="s">
        <v>4511</v>
      </c>
    </row>
    <row r="837" spans="1:20" s="68" customFormat="1" ht="27" customHeight="1">
      <c r="A837" s="61">
        <v>804</v>
      </c>
      <c r="B837" s="61" t="str">
        <f t="shared" si="47"/>
        <v>강북</v>
      </c>
      <c r="C837" s="61" t="s">
        <v>33</v>
      </c>
      <c r="D837" s="61">
        <v>32</v>
      </c>
      <c r="E837" s="62" t="str">
        <f t="shared" si="49"/>
        <v>도봉구32</v>
      </c>
      <c r="F837" s="62" t="str">
        <f>IFERROR(IF(VLOOKUP($E837,#REF!,2,FALSE)="","",VLOOKUP($E837,#REF!,2,FALSE)),"")</f>
        <v/>
      </c>
      <c r="G837" s="61" t="s">
        <v>3489</v>
      </c>
      <c r="H837" s="61" t="s">
        <v>5173</v>
      </c>
      <c r="I837" s="61">
        <v>10</v>
      </c>
      <c r="J837" s="61" t="s">
        <v>4800</v>
      </c>
      <c r="K837" s="61" t="s">
        <v>4802</v>
      </c>
      <c r="L837" s="61" t="s">
        <v>4825</v>
      </c>
      <c r="M837" s="62" t="str">
        <f>IFERROR(IF(VLOOKUP($E837,#REF!,17,FALSE)="","","완료"),"")</f>
        <v/>
      </c>
      <c r="N837" s="61"/>
      <c r="O837" s="61"/>
      <c r="P837" s="61">
        <v>0</v>
      </c>
      <c r="Q837" s="61"/>
      <c r="R837" s="61"/>
      <c r="S837" s="53" t="s">
        <v>4842</v>
      </c>
      <c r="T837" s="127" t="s">
        <v>4511</v>
      </c>
    </row>
    <row r="838" spans="1:20" s="68" customFormat="1" ht="27" customHeight="1">
      <c r="A838" s="61">
        <v>805</v>
      </c>
      <c r="B838" s="61" t="str">
        <f t="shared" si="47"/>
        <v>강북</v>
      </c>
      <c r="C838" s="61" t="s">
        <v>33</v>
      </c>
      <c r="D838" s="61">
        <v>33</v>
      </c>
      <c r="E838" s="62" t="str">
        <f t="shared" si="49"/>
        <v>도봉구33</v>
      </c>
      <c r="F838" s="62" t="str">
        <f>IFERROR(IF(VLOOKUP($E838,#REF!,2,FALSE)="","",VLOOKUP($E838,#REF!,2,FALSE)),"")</f>
        <v/>
      </c>
      <c r="G838" s="61" t="s">
        <v>5175</v>
      </c>
      <c r="H838" s="61" t="s">
        <v>3209</v>
      </c>
      <c r="I838" s="61">
        <v>10</v>
      </c>
      <c r="J838" s="61" t="s">
        <v>4800</v>
      </c>
      <c r="K838" s="61" t="s">
        <v>4802</v>
      </c>
      <c r="L838" s="61" t="s">
        <v>4822</v>
      </c>
      <c r="M838" s="62" t="str">
        <f>IFERROR(IF(VLOOKUP($E838,#REF!,17,FALSE)="","","완료"),"")</f>
        <v/>
      </c>
      <c r="N838" s="61"/>
      <c r="O838" s="61"/>
      <c r="P838" s="61" t="s">
        <v>3594</v>
      </c>
      <c r="Q838" s="61" t="s">
        <v>3594</v>
      </c>
      <c r="R838" s="61"/>
      <c r="S838" s="53" t="s">
        <v>4842</v>
      </c>
      <c r="T838" s="127" t="s">
        <v>4511</v>
      </c>
    </row>
    <row r="839" spans="1:20" s="68" customFormat="1" ht="27" customHeight="1">
      <c r="A839" s="61">
        <v>806</v>
      </c>
      <c r="B839" s="61" t="str">
        <f t="shared" si="47"/>
        <v>강북</v>
      </c>
      <c r="C839" s="61" t="s">
        <v>33</v>
      </c>
      <c r="D839" s="61">
        <v>34</v>
      </c>
      <c r="E839" s="62" t="str">
        <f t="shared" si="49"/>
        <v>도봉구34</v>
      </c>
      <c r="F839" s="62" t="str">
        <f>IFERROR(IF(VLOOKUP($E839,#REF!,2,FALSE)="","",VLOOKUP($E839,#REF!,2,FALSE)),"")</f>
        <v/>
      </c>
      <c r="G839" s="61" t="s">
        <v>5179</v>
      </c>
      <c r="H839" s="61" t="s">
        <v>3219</v>
      </c>
      <c r="I839" s="61">
        <v>10</v>
      </c>
      <c r="J839" s="61" t="s">
        <v>4800</v>
      </c>
      <c r="K839" s="61" t="s">
        <v>4802</v>
      </c>
      <c r="L839" s="61" t="s">
        <v>4822</v>
      </c>
      <c r="M839" s="62" t="str">
        <f>IFERROR(IF(VLOOKUP($E839,#REF!,17,FALSE)="","","완료"),"")</f>
        <v/>
      </c>
      <c r="N839" s="61"/>
      <c r="O839" s="61"/>
      <c r="P839" s="61" t="s">
        <v>3594</v>
      </c>
      <c r="Q839" s="61" t="s">
        <v>3594</v>
      </c>
      <c r="R839" s="61"/>
      <c r="S839" s="53" t="s">
        <v>4842</v>
      </c>
      <c r="T839" s="127" t="s">
        <v>4511</v>
      </c>
    </row>
    <row r="840" spans="1:20" s="68" customFormat="1" ht="27" customHeight="1">
      <c r="A840" s="61">
        <v>807</v>
      </c>
      <c r="B840" s="61" t="str">
        <f t="shared" si="47"/>
        <v>강북</v>
      </c>
      <c r="C840" s="61" t="s">
        <v>33</v>
      </c>
      <c r="D840" s="61">
        <v>35</v>
      </c>
      <c r="E840" s="62" t="str">
        <f t="shared" si="49"/>
        <v>도봉구35</v>
      </c>
      <c r="F840" s="62" t="str">
        <f>IFERROR(IF(VLOOKUP($E840,#REF!,2,FALSE)="","",VLOOKUP($E840,#REF!,2,FALSE)),"")</f>
        <v/>
      </c>
      <c r="G840" s="61" t="s">
        <v>3495</v>
      </c>
      <c r="H840" s="61" t="s">
        <v>5188</v>
      </c>
      <c r="I840" s="61">
        <v>10</v>
      </c>
      <c r="J840" s="61" t="s">
        <v>4800</v>
      </c>
      <c r="K840" s="61" t="s">
        <v>4802</v>
      </c>
      <c r="L840" s="61" t="s">
        <v>4825</v>
      </c>
      <c r="M840" s="62" t="str">
        <f>IFERROR(IF(VLOOKUP($E840,#REF!,17,FALSE)="","","완료"),"")</f>
        <v/>
      </c>
      <c r="N840" s="61"/>
      <c r="O840" s="61"/>
      <c r="P840" s="61">
        <v>0</v>
      </c>
      <c r="Q840" s="61"/>
      <c r="R840" s="61"/>
      <c r="S840" s="53" t="s">
        <v>4842</v>
      </c>
      <c r="T840" s="127" t="s">
        <v>4511</v>
      </c>
    </row>
    <row r="841" spans="1:20" ht="27" customHeight="1">
      <c r="A841" s="61">
        <v>808</v>
      </c>
      <c r="B841" s="61" t="str">
        <f t="shared" si="47"/>
        <v>강북</v>
      </c>
      <c r="C841" s="61" t="s">
        <v>33</v>
      </c>
      <c r="D841" s="62">
        <v>36</v>
      </c>
      <c r="E841" s="62" t="str">
        <f t="shared" si="49"/>
        <v>도봉구36</v>
      </c>
      <c r="F841" s="62" t="str">
        <f>IFERROR(IF(VLOOKUP($E841,#REF!,2,FALSE)="","",VLOOKUP($E841,#REF!,2,FALSE)),"")</f>
        <v/>
      </c>
      <c r="G841" s="73" t="s">
        <v>5203</v>
      </c>
      <c r="H841" s="73" t="s">
        <v>3904</v>
      </c>
      <c r="I841" s="73">
        <v>10</v>
      </c>
      <c r="J841" s="73">
        <v>45</v>
      </c>
      <c r="K841" s="73" t="s">
        <v>4802</v>
      </c>
      <c r="L841" s="73" t="s">
        <v>4349</v>
      </c>
      <c r="M841" s="62" t="str">
        <f>IFERROR(IF(VLOOKUP($E841,#REF!,17,FALSE)="","","완료"),"")</f>
        <v/>
      </c>
      <c r="N841" s="73"/>
      <c r="O841" s="73" t="s">
        <v>4343</v>
      </c>
      <c r="P841" s="73" t="s">
        <v>3385</v>
      </c>
      <c r="Q841" s="73"/>
      <c r="R841" s="73"/>
      <c r="S841" s="53" t="s">
        <v>4842</v>
      </c>
      <c r="T841" s="127" t="s">
        <v>4511</v>
      </c>
    </row>
    <row r="842" spans="1:20" ht="27" customHeight="1">
      <c r="A842" s="61">
        <v>809</v>
      </c>
      <c r="B842" s="61" t="str">
        <f t="shared" si="47"/>
        <v>강북</v>
      </c>
      <c r="C842" s="61" t="s">
        <v>33</v>
      </c>
      <c r="D842" s="61">
        <v>37</v>
      </c>
      <c r="E842" s="62" t="str">
        <f>CONCATENATE(C842,D842)</f>
        <v>도봉구37</v>
      </c>
      <c r="F842" s="62" t="str">
        <f>IFERROR(IF(VLOOKUP($E842,#REF!,2,FALSE)="","",VLOOKUP($E842,#REF!,2,FALSE)),"")</f>
        <v/>
      </c>
      <c r="G842" s="73" t="s">
        <v>1476</v>
      </c>
      <c r="H842" s="73" t="s">
        <v>1521</v>
      </c>
      <c r="I842" s="73">
        <v>10</v>
      </c>
      <c r="J842" s="73" t="s">
        <v>4800</v>
      </c>
      <c r="K842" s="73" t="s">
        <v>4802</v>
      </c>
      <c r="L842" s="73" t="s">
        <v>4822</v>
      </c>
      <c r="M842" s="62" t="str">
        <f>IFERROR(IF(VLOOKUP($E842,#REF!,17,FALSE)="","","완료"),"")</f>
        <v/>
      </c>
      <c r="N842" s="73"/>
      <c r="O842" s="73"/>
      <c r="P842" s="73" t="s">
        <v>4354</v>
      </c>
      <c r="Q842" s="73" t="s">
        <v>4354</v>
      </c>
      <c r="R842" s="73"/>
      <c r="S842" s="53" t="s">
        <v>4842</v>
      </c>
      <c r="T842" s="127" t="s">
        <v>4511</v>
      </c>
    </row>
    <row r="843" spans="1:20" ht="27" customHeight="1">
      <c r="A843" s="61">
        <v>810</v>
      </c>
      <c r="B843" s="61" t="str">
        <f t="shared" si="47"/>
        <v>강북</v>
      </c>
      <c r="C843" s="61" t="s">
        <v>33</v>
      </c>
      <c r="D843" s="62">
        <v>38</v>
      </c>
      <c r="E843" s="62" t="str">
        <f>CONCATENATE(C843,D843)</f>
        <v>도봉구38</v>
      </c>
      <c r="F843" s="62" t="str">
        <f>IFERROR(IF(VLOOKUP($E843,#REF!,2,FALSE)="","",VLOOKUP($E843,#REF!,2,FALSE)),"")</f>
        <v/>
      </c>
      <c r="G843" s="73" t="s">
        <v>2458</v>
      </c>
      <c r="H843" s="73" t="s">
        <v>2561</v>
      </c>
      <c r="I843" s="73">
        <v>10</v>
      </c>
      <c r="J843" s="73" t="s">
        <v>4800</v>
      </c>
      <c r="K843" s="73" t="s">
        <v>4802</v>
      </c>
      <c r="L843" s="73" t="s">
        <v>4825</v>
      </c>
      <c r="M843" s="62" t="str">
        <f>IFERROR(IF(VLOOKUP($E843,#REF!,17,FALSE)="","","완료"),"")</f>
        <v/>
      </c>
      <c r="N843" s="73"/>
      <c r="O843" s="73"/>
      <c r="P843" s="73">
        <v>0</v>
      </c>
      <c r="Q843" s="73"/>
      <c r="R843" s="73"/>
      <c r="S843" s="53" t="s">
        <v>4842</v>
      </c>
      <c r="T843" s="127" t="s">
        <v>4511</v>
      </c>
    </row>
    <row r="844" spans="1:20" ht="27" customHeight="1">
      <c r="A844" s="61">
        <v>811</v>
      </c>
      <c r="B844" s="61" t="str">
        <f t="shared" si="47"/>
        <v>강북</v>
      </c>
      <c r="C844" s="61" t="s">
        <v>33</v>
      </c>
      <c r="D844" s="61">
        <v>39</v>
      </c>
      <c r="E844" s="62" t="str">
        <f>CONCATENATE(C844,D844)</f>
        <v>도봉구39</v>
      </c>
      <c r="F844" s="62" t="str">
        <f>IFERROR(IF(VLOOKUP($E844,#REF!,2,FALSE)="","",VLOOKUP($E844,#REF!,2,FALSE)),"")</f>
        <v/>
      </c>
      <c r="G844" s="73" t="s">
        <v>2563</v>
      </c>
      <c r="H844" s="73" t="s">
        <v>2560</v>
      </c>
      <c r="I844" s="73">
        <v>10</v>
      </c>
      <c r="J844" s="73" t="s">
        <v>4800</v>
      </c>
      <c r="K844" s="73" t="s">
        <v>4802</v>
      </c>
      <c r="L844" s="73" t="s">
        <v>4825</v>
      </c>
      <c r="M844" s="62" t="str">
        <f>IFERROR(IF(VLOOKUP($E844,#REF!,17,FALSE)="","","완료"),"")</f>
        <v/>
      </c>
      <c r="N844" s="73"/>
      <c r="O844" s="73"/>
      <c r="P844" s="73">
        <v>0</v>
      </c>
      <c r="Q844" s="73"/>
      <c r="R844" s="73"/>
      <c r="S844" s="53" t="s">
        <v>4842</v>
      </c>
      <c r="T844" s="127" t="s">
        <v>4511</v>
      </c>
    </row>
    <row r="845" spans="1:20" ht="27" customHeight="1">
      <c r="A845" s="61"/>
      <c r="B845" s="61" t="str">
        <f t="shared" si="47"/>
        <v>강북</v>
      </c>
      <c r="C845" s="61" t="s">
        <v>33</v>
      </c>
      <c r="D845" s="61">
        <v>40</v>
      </c>
      <c r="E845" s="62" t="str">
        <f>CONCATENATE(C845,D845)</f>
        <v>도봉구40</v>
      </c>
      <c r="F845" s="62" t="str">
        <f>IFERROR(IF(VLOOKUP($E845,#REF!,2,FALSE)="","",VLOOKUP($E845,#REF!,2,FALSE)),"")</f>
        <v/>
      </c>
      <c r="G845" s="97" t="s">
        <v>3365</v>
      </c>
      <c r="H845" s="97" t="s">
        <v>3366</v>
      </c>
      <c r="I845" s="73">
        <v>10</v>
      </c>
      <c r="J845" s="73" t="s">
        <v>4800</v>
      </c>
      <c r="K845" s="73" t="s">
        <v>4802</v>
      </c>
      <c r="L845" s="73" t="s">
        <v>4825</v>
      </c>
      <c r="M845" s="62" t="str">
        <f>IFERROR(IF(VLOOKUP($E845,#REF!,17,FALSE)="","","완료"),"")</f>
        <v/>
      </c>
      <c r="N845" s="73"/>
      <c r="O845" s="73"/>
      <c r="P845" s="73"/>
      <c r="Q845" s="73"/>
      <c r="R845" s="73"/>
      <c r="S845" s="157" t="s">
        <v>4855</v>
      </c>
      <c r="T845" s="127"/>
    </row>
    <row r="846" spans="1:20" ht="27" customHeight="1">
      <c r="A846" s="61">
        <v>812</v>
      </c>
      <c r="B846" s="61" t="str">
        <f t="shared" si="47"/>
        <v>강남</v>
      </c>
      <c r="C846" s="73" t="s">
        <v>36</v>
      </c>
      <c r="D846" s="74">
        <v>1</v>
      </c>
      <c r="E846" s="62" t="str">
        <f t="shared" si="49"/>
        <v>관악구1</v>
      </c>
      <c r="F846" s="62" t="str">
        <f>IFERROR(IF(VLOOKUP($E846,#REF!,2,FALSE)="","",VLOOKUP($E846,#REF!,2,FALSE)),"")</f>
        <v/>
      </c>
      <c r="G846" s="73" t="s">
        <v>2407</v>
      </c>
      <c r="H846" s="73" t="s">
        <v>2409</v>
      </c>
      <c r="I846" s="73">
        <v>10</v>
      </c>
      <c r="J846" s="73">
        <v>45</v>
      </c>
      <c r="K846" s="73" t="s">
        <v>4801</v>
      </c>
      <c r="L846" s="73" t="s">
        <v>4825</v>
      </c>
      <c r="M846" s="62" t="str">
        <f>IFERROR(IF(VLOOKUP($E846,#REF!,17,FALSE)="","","완료"),"")</f>
        <v/>
      </c>
      <c r="N846" s="73"/>
      <c r="O846" s="73"/>
      <c r="P846" s="73">
        <v>0</v>
      </c>
      <c r="Q846" s="73" t="s">
        <v>4367</v>
      </c>
      <c r="R846" s="73"/>
      <c r="S846" s="53" t="s">
        <v>4842</v>
      </c>
      <c r="T846" s="126" t="s">
        <v>4554</v>
      </c>
    </row>
    <row r="847" spans="1:20" ht="27" customHeight="1">
      <c r="A847" s="61">
        <v>813</v>
      </c>
      <c r="B847" s="61" t="str">
        <f t="shared" si="47"/>
        <v>강남</v>
      </c>
      <c r="C847" s="73" t="s">
        <v>36</v>
      </c>
      <c r="D847" s="74">
        <v>2</v>
      </c>
      <c r="E847" s="62" t="str">
        <f t="shared" si="49"/>
        <v>관악구2</v>
      </c>
      <c r="F847" s="62" t="str">
        <f>IFERROR(IF(VLOOKUP($E847,#REF!,2,FALSE)="","",VLOOKUP($E847,#REF!,2,FALSE)),"")</f>
        <v/>
      </c>
      <c r="G847" s="73" t="s">
        <v>5207</v>
      </c>
      <c r="H847" s="73" t="s">
        <v>3243</v>
      </c>
      <c r="I847" s="73">
        <v>10</v>
      </c>
      <c r="J847" s="73">
        <v>90</v>
      </c>
      <c r="K847" s="73" t="s">
        <v>4801</v>
      </c>
      <c r="L847" s="73" t="s">
        <v>4822</v>
      </c>
      <c r="M847" s="62" t="str">
        <f>IFERROR(IF(VLOOKUP($E847,#REF!,17,FALSE)="","","완료"),"")</f>
        <v/>
      </c>
      <c r="N847" s="73"/>
      <c r="O847" s="73"/>
      <c r="P847" s="73" t="s">
        <v>4380</v>
      </c>
      <c r="Q847" s="73" t="s">
        <v>3595</v>
      </c>
      <c r="R847" s="73"/>
      <c r="S847" s="53" t="s">
        <v>4842</v>
      </c>
      <c r="T847" s="126" t="s">
        <v>4554</v>
      </c>
    </row>
    <row r="848" spans="1:20" ht="27" customHeight="1">
      <c r="A848" s="61">
        <v>814</v>
      </c>
      <c r="B848" s="61" t="str">
        <f t="shared" si="47"/>
        <v>강남</v>
      </c>
      <c r="C848" s="73" t="s">
        <v>36</v>
      </c>
      <c r="D848" s="74">
        <v>3</v>
      </c>
      <c r="E848" s="62" t="str">
        <f t="shared" si="49"/>
        <v>관악구3</v>
      </c>
      <c r="F848" s="62" t="str">
        <f>IFERROR(IF(VLOOKUP($E848,#REF!,2,FALSE)="","",VLOOKUP($E848,#REF!,2,FALSE)),"")</f>
        <v/>
      </c>
      <c r="G848" s="73" t="s">
        <v>587</v>
      </c>
      <c r="H848" s="73" t="s">
        <v>2408</v>
      </c>
      <c r="I848" s="73">
        <v>10</v>
      </c>
      <c r="J848" s="73">
        <v>45</v>
      </c>
      <c r="K848" s="73" t="s">
        <v>4801</v>
      </c>
      <c r="L848" s="73" t="s">
        <v>4825</v>
      </c>
      <c r="M848" s="62" t="str">
        <f>IFERROR(IF(VLOOKUP($E848,#REF!,17,FALSE)="","","완료"),"")</f>
        <v/>
      </c>
      <c r="N848" s="73"/>
      <c r="O848" s="73"/>
      <c r="P848" s="73" t="s">
        <v>3568</v>
      </c>
      <c r="Q848" s="73" t="s">
        <v>3568</v>
      </c>
      <c r="R848" s="73"/>
      <c r="S848" s="53" t="s">
        <v>4842</v>
      </c>
      <c r="T848" s="126" t="s">
        <v>4554</v>
      </c>
    </row>
    <row r="849" spans="1:20" ht="27" customHeight="1">
      <c r="A849" s="61">
        <v>815</v>
      </c>
      <c r="B849" s="61" t="str">
        <f t="shared" si="47"/>
        <v>강남</v>
      </c>
      <c r="C849" s="73" t="s">
        <v>36</v>
      </c>
      <c r="D849" s="74">
        <v>4</v>
      </c>
      <c r="E849" s="62" t="str">
        <f t="shared" si="49"/>
        <v>관악구4</v>
      </c>
      <c r="F849" s="62" t="str">
        <f>IFERROR(IF(VLOOKUP($E849,#REF!,2,FALSE)="","",VLOOKUP($E849,#REF!,2,FALSE)),"")</f>
        <v/>
      </c>
      <c r="G849" s="73" t="s">
        <v>5208</v>
      </c>
      <c r="H849" s="73" t="s">
        <v>3915</v>
      </c>
      <c r="I849" s="73">
        <v>15</v>
      </c>
      <c r="J849" s="73">
        <v>45</v>
      </c>
      <c r="K849" s="73" t="s">
        <v>4801</v>
      </c>
      <c r="L849" s="73" t="s">
        <v>4822</v>
      </c>
      <c r="M849" s="62" t="str">
        <f>IFERROR(IF(VLOOKUP($E849,#REF!,17,FALSE)="","","완료"),"")</f>
        <v/>
      </c>
      <c r="N849" s="73"/>
      <c r="O849" s="73"/>
      <c r="P849" s="73" t="s">
        <v>4374</v>
      </c>
      <c r="Q849" s="73" t="s">
        <v>3526</v>
      </c>
      <c r="R849" s="73"/>
      <c r="S849" s="53" t="s">
        <v>4842</v>
      </c>
      <c r="T849" s="126" t="s">
        <v>4554</v>
      </c>
    </row>
    <row r="850" spans="1:20" ht="27" customHeight="1">
      <c r="A850" s="61">
        <v>816</v>
      </c>
      <c r="B850" s="61" t="str">
        <f t="shared" si="47"/>
        <v>강남</v>
      </c>
      <c r="C850" s="73" t="s">
        <v>36</v>
      </c>
      <c r="D850" s="74">
        <v>5</v>
      </c>
      <c r="E850" s="62" t="str">
        <f t="shared" si="49"/>
        <v>관악구5</v>
      </c>
      <c r="F850" s="62" t="str">
        <f>IFERROR(IF(VLOOKUP($E850,#REF!,2,FALSE)="","",VLOOKUP($E850,#REF!,2,FALSE)),"")</f>
        <v/>
      </c>
      <c r="G850" s="73" t="s">
        <v>3918</v>
      </c>
      <c r="H850" s="73" t="s">
        <v>5211</v>
      </c>
      <c r="I850" s="73">
        <v>10</v>
      </c>
      <c r="J850" s="73">
        <v>90</v>
      </c>
      <c r="K850" s="73" t="s">
        <v>4801</v>
      </c>
      <c r="L850" s="73" t="s">
        <v>4825</v>
      </c>
      <c r="M850" s="62" t="str">
        <f>IFERROR(IF(VLOOKUP($E850,#REF!,17,FALSE)="","","완료"),"")</f>
        <v/>
      </c>
      <c r="N850" s="73"/>
      <c r="O850" s="73"/>
      <c r="P850" s="73">
        <v>0</v>
      </c>
      <c r="Q850" s="73" t="s">
        <v>4367</v>
      </c>
      <c r="R850" s="73"/>
      <c r="S850" s="53" t="s">
        <v>4842</v>
      </c>
      <c r="T850" s="126" t="s">
        <v>4554</v>
      </c>
    </row>
    <row r="851" spans="1:20" ht="27" customHeight="1">
      <c r="A851" s="61">
        <v>817</v>
      </c>
      <c r="B851" s="61" t="str">
        <f t="shared" si="47"/>
        <v>강남</v>
      </c>
      <c r="C851" s="73" t="s">
        <v>36</v>
      </c>
      <c r="D851" s="74">
        <v>6</v>
      </c>
      <c r="E851" s="62" t="str">
        <f t="shared" si="49"/>
        <v>관악구6</v>
      </c>
      <c r="F851" s="62" t="str">
        <f>IFERROR(IF(VLOOKUP($E851,#REF!,2,FALSE)="","",VLOOKUP($E851,#REF!,2,FALSE)),"")</f>
        <v/>
      </c>
      <c r="G851" s="73" t="s">
        <v>5206</v>
      </c>
      <c r="H851" s="73" t="s">
        <v>3900</v>
      </c>
      <c r="I851" s="73">
        <v>10</v>
      </c>
      <c r="J851" s="73">
        <v>45</v>
      </c>
      <c r="K851" s="73" t="s">
        <v>4801</v>
      </c>
      <c r="L851" s="73" t="s">
        <v>4822</v>
      </c>
      <c r="M851" s="62" t="str">
        <f>IFERROR(IF(VLOOKUP($E851,#REF!,17,FALSE)="","","완료"),"")</f>
        <v/>
      </c>
      <c r="N851" s="73"/>
      <c r="O851" s="73"/>
      <c r="P851" s="73" t="s">
        <v>4711</v>
      </c>
      <c r="Q851" s="73" t="s">
        <v>4711</v>
      </c>
      <c r="R851" s="73"/>
      <c r="S851" s="53" t="s">
        <v>4842</v>
      </c>
      <c r="T851" s="126" t="s">
        <v>4554</v>
      </c>
    </row>
    <row r="852" spans="1:20" ht="27" customHeight="1">
      <c r="A852" s="61">
        <v>818</v>
      </c>
      <c r="B852" s="61" t="str">
        <f t="shared" si="47"/>
        <v>강남</v>
      </c>
      <c r="C852" s="73" t="s">
        <v>36</v>
      </c>
      <c r="D852" s="74">
        <v>7</v>
      </c>
      <c r="E852" s="62" t="str">
        <f t="shared" si="49"/>
        <v>관악구7</v>
      </c>
      <c r="F852" s="62" t="str">
        <f>IFERROR(IF(VLOOKUP($E852,#REF!,2,FALSE)="","",VLOOKUP($E852,#REF!,2,FALSE)),"")</f>
        <v/>
      </c>
      <c r="G852" s="73" t="s">
        <v>2406</v>
      </c>
      <c r="H852" s="73" t="s">
        <v>2410</v>
      </c>
      <c r="I852" s="73">
        <v>10</v>
      </c>
      <c r="J852" s="73">
        <v>45</v>
      </c>
      <c r="K852" s="73" t="s">
        <v>4801</v>
      </c>
      <c r="L852" s="73" t="s">
        <v>4825</v>
      </c>
      <c r="M852" s="62" t="str">
        <f>IFERROR(IF(VLOOKUP($E852,#REF!,17,FALSE)="","","완료"),"")</f>
        <v/>
      </c>
      <c r="N852" s="73"/>
      <c r="O852" s="73"/>
      <c r="P852" s="73">
        <v>0</v>
      </c>
      <c r="Q852" s="73" t="s">
        <v>4367</v>
      </c>
      <c r="R852" s="73"/>
      <c r="S852" s="53" t="s">
        <v>4842</v>
      </c>
      <c r="T852" s="126" t="s">
        <v>4554</v>
      </c>
    </row>
    <row r="853" spans="1:20" ht="27" customHeight="1">
      <c r="A853" s="61">
        <v>819</v>
      </c>
      <c r="B853" s="61" t="str">
        <f t="shared" si="47"/>
        <v>강남</v>
      </c>
      <c r="C853" s="73" t="s">
        <v>36</v>
      </c>
      <c r="D853" s="74">
        <v>8</v>
      </c>
      <c r="E853" s="62" t="str">
        <f t="shared" si="49"/>
        <v>관악구8</v>
      </c>
      <c r="F853" s="62" t="str">
        <f>IFERROR(IF(VLOOKUP($E853,#REF!,2,FALSE)="","",VLOOKUP($E853,#REF!,2,FALSE)),"")</f>
        <v/>
      </c>
      <c r="G853" s="73" t="s">
        <v>3913</v>
      </c>
      <c r="H853" s="73" t="s">
        <v>5212</v>
      </c>
      <c r="I853" s="73">
        <v>12</v>
      </c>
      <c r="J853" s="73">
        <v>45</v>
      </c>
      <c r="K853" s="73" t="s">
        <v>4801</v>
      </c>
      <c r="L853" s="73" t="s">
        <v>4822</v>
      </c>
      <c r="M853" s="62" t="str">
        <f>IFERROR(IF(VLOOKUP($E853,#REF!,17,FALSE)="","","완료"),"")</f>
        <v/>
      </c>
      <c r="N853" s="73"/>
      <c r="O853" s="73"/>
      <c r="P853" s="73" t="s">
        <v>1741</v>
      </c>
      <c r="Q853" s="73" t="s">
        <v>1741</v>
      </c>
      <c r="R853" s="73"/>
      <c r="S853" s="53" t="s">
        <v>4842</v>
      </c>
      <c r="T853" s="126" t="s">
        <v>4554</v>
      </c>
    </row>
    <row r="854" spans="1:20" ht="27" customHeight="1">
      <c r="A854" s="61">
        <v>820</v>
      </c>
      <c r="B854" s="61" t="str">
        <f t="shared" si="47"/>
        <v>강남</v>
      </c>
      <c r="C854" s="73" t="s">
        <v>36</v>
      </c>
      <c r="D854" s="74">
        <v>9</v>
      </c>
      <c r="E854" s="62" t="str">
        <f t="shared" si="49"/>
        <v>관악구9</v>
      </c>
      <c r="F854" s="62" t="str">
        <f>IFERROR(IF(VLOOKUP($E854,#REF!,2,FALSE)="","",VLOOKUP($E854,#REF!,2,FALSE)),"")</f>
        <v/>
      </c>
      <c r="G854" s="73" t="s">
        <v>2413</v>
      </c>
      <c r="H854" s="73" t="s">
        <v>2411</v>
      </c>
      <c r="I854" s="73">
        <v>12</v>
      </c>
      <c r="J854" s="73">
        <v>45</v>
      </c>
      <c r="K854" s="73" t="s">
        <v>4801</v>
      </c>
      <c r="L854" s="73" t="s">
        <v>4825</v>
      </c>
      <c r="M854" s="62" t="str">
        <f>IFERROR(IF(VLOOKUP($E854,#REF!,17,FALSE)="","","완료"),"")</f>
        <v/>
      </c>
      <c r="N854" s="73"/>
      <c r="O854" s="73"/>
      <c r="P854" s="73" t="s">
        <v>1734</v>
      </c>
      <c r="Q854" s="73" t="s">
        <v>1734</v>
      </c>
      <c r="R854" s="73"/>
      <c r="S854" s="53" t="s">
        <v>4842</v>
      </c>
      <c r="T854" s="126" t="s">
        <v>4554</v>
      </c>
    </row>
    <row r="855" spans="1:20" ht="27" customHeight="1">
      <c r="A855" s="61">
        <v>821</v>
      </c>
      <c r="B855" s="61" t="str">
        <f t="shared" si="47"/>
        <v>강남</v>
      </c>
      <c r="C855" s="73" t="s">
        <v>36</v>
      </c>
      <c r="D855" s="74">
        <v>10</v>
      </c>
      <c r="E855" s="62" t="str">
        <f t="shared" si="49"/>
        <v>관악구10</v>
      </c>
      <c r="F855" s="62" t="str">
        <f>IFERROR(IF(VLOOKUP($E855,#REF!,2,FALSE)="","",VLOOKUP($E855,#REF!,2,FALSE)),"")</f>
        <v/>
      </c>
      <c r="G855" s="73" t="s">
        <v>2405</v>
      </c>
      <c r="H855" s="73" t="s">
        <v>2403</v>
      </c>
      <c r="I855" s="73">
        <v>12</v>
      </c>
      <c r="J855" s="73">
        <v>45</v>
      </c>
      <c r="K855" s="73" t="s">
        <v>4801</v>
      </c>
      <c r="L855" s="73" t="s">
        <v>4825</v>
      </c>
      <c r="M855" s="62" t="str">
        <f>IFERROR(IF(VLOOKUP($E855,#REF!,17,FALSE)="","","완료"),"")</f>
        <v/>
      </c>
      <c r="N855" s="73"/>
      <c r="O855" s="73"/>
      <c r="P855" s="73">
        <v>0</v>
      </c>
      <c r="Q855" s="73" t="s">
        <v>4367</v>
      </c>
      <c r="R855" s="73"/>
      <c r="S855" s="53" t="s">
        <v>4842</v>
      </c>
      <c r="T855" s="126" t="s">
        <v>4554</v>
      </c>
    </row>
    <row r="856" spans="1:20" ht="27" customHeight="1">
      <c r="A856" s="61">
        <v>822</v>
      </c>
      <c r="B856" s="61" t="str">
        <f t="shared" si="47"/>
        <v>강남</v>
      </c>
      <c r="C856" s="73" t="s">
        <v>36</v>
      </c>
      <c r="D856" s="74">
        <v>11</v>
      </c>
      <c r="E856" s="62" t="str">
        <f t="shared" ref="E856:E858" si="50">CONCATENATE(C856,D856)</f>
        <v>관악구11</v>
      </c>
      <c r="F856" s="62" t="str">
        <f>IFERROR(IF(VLOOKUP($E856,#REF!,2,FALSE)="","",VLOOKUP($E856,#REF!,2,FALSE)),"")</f>
        <v/>
      </c>
      <c r="G856" s="97" t="s">
        <v>3626</v>
      </c>
      <c r="H856" s="97" t="s">
        <v>3625</v>
      </c>
      <c r="I856" s="73">
        <v>10</v>
      </c>
      <c r="J856" s="73">
        <v>45</v>
      </c>
      <c r="K856" s="73" t="s">
        <v>4801</v>
      </c>
      <c r="L856" s="62" t="s">
        <v>4825</v>
      </c>
      <c r="M856" s="62"/>
      <c r="N856" s="73"/>
      <c r="O856" s="73"/>
      <c r="P856" s="73"/>
      <c r="Q856" s="136" t="s">
        <v>3674</v>
      </c>
      <c r="R856" s="73"/>
      <c r="S856" s="99" t="s">
        <v>3703</v>
      </c>
      <c r="T856" s="126" t="s">
        <v>4554</v>
      </c>
    </row>
    <row r="857" spans="1:20" ht="27" customHeight="1">
      <c r="A857" s="61">
        <v>823</v>
      </c>
      <c r="B857" s="61" t="str">
        <f t="shared" si="47"/>
        <v>강남</v>
      </c>
      <c r="C857" s="73" t="s">
        <v>36</v>
      </c>
      <c r="D857" s="74">
        <v>12</v>
      </c>
      <c r="E857" s="62" t="str">
        <f t="shared" si="50"/>
        <v>관악구12</v>
      </c>
      <c r="F857" s="62" t="str">
        <f>IFERROR(IF(VLOOKUP($E857,#REF!,2,FALSE)="","",VLOOKUP($E857,#REF!,2,FALSE)),"")</f>
        <v/>
      </c>
      <c r="G857" s="98" t="s">
        <v>4453</v>
      </c>
      <c r="H857" s="97" t="s">
        <v>3627</v>
      </c>
      <c r="I857" s="73">
        <v>10</v>
      </c>
      <c r="J857" s="73">
        <v>45</v>
      </c>
      <c r="K857" s="73" t="s">
        <v>4801</v>
      </c>
      <c r="L857" s="62" t="s">
        <v>4825</v>
      </c>
      <c r="M857" s="62"/>
      <c r="N857" s="73"/>
      <c r="O857" s="73"/>
      <c r="P857" s="73"/>
      <c r="Q857" s="136" t="s">
        <v>3676</v>
      </c>
      <c r="R857" s="73"/>
      <c r="S857" s="99" t="s">
        <v>3703</v>
      </c>
      <c r="T857" s="126" t="s">
        <v>4554</v>
      </c>
    </row>
    <row r="858" spans="1:20" ht="27" customHeight="1">
      <c r="A858" s="61">
        <v>824</v>
      </c>
      <c r="B858" s="61" t="str">
        <f t="shared" si="47"/>
        <v>강남</v>
      </c>
      <c r="C858" s="73" t="s">
        <v>36</v>
      </c>
      <c r="D858" s="74">
        <v>13</v>
      </c>
      <c r="E858" s="62" t="str">
        <f t="shared" si="50"/>
        <v>관악구13</v>
      </c>
      <c r="F858" s="62" t="str">
        <f>IFERROR(IF(VLOOKUP($E858,#REF!,2,FALSE)="","",VLOOKUP($E858,#REF!,2,FALSE)),"")</f>
        <v/>
      </c>
      <c r="G858" s="98" t="s">
        <v>608</v>
      </c>
      <c r="H858" s="97" t="s">
        <v>3624</v>
      </c>
      <c r="I858" s="73">
        <v>10</v>
      </c>
      <c r="J858" s="73">
        <v>45</v>
      </c>
      <c r="K858" s="73" t="s">
        <v>4801</v>
      </c>
      <c r="L858" s="62" t="s">
        <v>4825</v>
      </c>
      <c r="M858" s="62"/>
      <c r="N858" s="73"/>
      <c r="O858" s="73"/>
      <c r="P858" s="73"/>
      <c r="Q858" s="136" t="s">
        <v>3363</v>
      </c>
      <c r="R858" s="73"/>
      <c r="S858" s="99" t="s">
        <v>3703</v>
      </c>
      <c r="T858" s="126" t="s">
        <v>4554</v>
      </c>
    </row>
    <row r="859" spans="1:20" ht="27" customHeight="1">
      <c r="A859" s="61">
        <v>825</v>
      </c>
      <c r="B859" s="61" t="str">
        <f t="shared" si="47"/>
        <v>강북</v>
      </c>
      <c r="C859" s="73" t="s">
        <v>3921</v>
      </c>
      <c r="D859" s="74">
        <v>1</v>
      </c>
      <c r="E859" s="62" t="str">
        <f t="shared" si="49"/>
        <v>한강본부1</v>
      </c>
      <c r="F859" s="62" t="str">
        <f>IFERROR(IF(VLOOKUP($E859,#REF!,2,FALSE)="","",VLOOKUP($E859,#REF!,2,FALSE)),"")</f>
        <v/>
      </c>
      <c r="G859" s="73" t="s">
        <v>5209</v>
      </c>
      <c r="H859" s="73" t="s">
        <v>3232</v>
      </c>
      <c r="I859" s="73">
        <v>10</v>
      </c>
      <c r="J859" s="73">
        <v>45</v>
      </c>
      <c r="K859" s="73" t="s">
        <v>4810</v>
      </c>
      <c r="L859" s="73" t="s">
        <v>4822</v>
      </c>
      <c r="M859" s="62" t="str">
        <f>IFERROR(IF(VLOOKUP($E859,#REF!,17,FALSE)="","","완료"),"")</f>
        <v/>
      </c>
      <c r="N859" s="73"/>
      <c r="O859" s="73"/>
      <c r="P859" s="73" t="s">
        <v>3399</v>
      </c>
      <c r="Q859" s="73" t="s">
        <v>4766</v>
      </c>
      <c r="R859" s="73"/>
      <c r="S859" s="53" t="s">
        <v>4842</v>
      </c>
      <c r="T859" s="126" t="s">
        <v>3661</v>
      </c>
    </row>
    <row r="860" spans="1:20" ht="27" customHeight="1">
      <c r="A860" s="61">
        <v>826</v>
      </c>
      <c r="B860" s="61" t="str">
        <f t="shared" si="47"/>
        <v>강북</v>
      </c>
      <c r="C860" s="73" t="s">
        <v>3921</v>
      </c>
      <c r="D860" s="74">
        <v>2</v>
      </c>
      <c r="E860" s="62" t="str">
        <f t="shared" si="49"/>
        <v>한강본부2</v>
      </c>
      <c r="F860" s="62" t="str">
        <f>IFERROR(IF(VLOOKUP($E860,#REF!,2,FALSE)="","",VLOOKUP($E860,#REF!,2,FALSE)),"")</f>
        <v/>
      </c>
      <c r="G860" s="73" t="s">
        <v>5204</v>
      </c>
      <c r="H860" s="73" t="s">
        <v>1717</v>
      </c>
      <c r="I860" s="73">
        <v>10</v>
      </c>
      <c r="J860" s="73">
        <v>45</v>
      </c>
      <c r="K860" s="73" t="s">
        <v>4810</v>
      </c>
      <c r="L860" s="73" t="s">
        <v>4822</v>
      </c>
      <c r="M860" s="62" t="str">
        <f>IFERROR(IF(VLOOKUP($E860,#REF!,17,FALSE)="","","완료"),"")</f>
        <v/>
      </c>
      <c r="N860" s="73"/>
      <c r="O860" s="73"/>
      <c r="P860" s="73" t="s">
        <v>3399</v>
      </c>
      <c r="Q860" s="73" t="s">
        <v>4766</v>
      </c>
      <c r="R860" s="73"/>
      <c r="S860" s="53" t="s">
        <v>4842</v>
      </c>
      <c r="T860" s="126" t="s">
        <v>3661</v>
      </c>
    </row>
    <row r="861" spans="1:20" ht="27" customHeight="1">
      <c r="A861" s="61">
        <v>827</v>
      </c>
      <c r="B861" s="61" t="str">
        <f t="shared" ref="B861:B869" si="51">IF(OR($C861="강남구",$C861="강동구",$C861="강서구",$C861="관악구",$C861="구로구",$C861="금천구",$C861="동작구",$C861="서초구",$C861="송파구",$C861="양천구",$C861="영등포구"),"강남","강북")</f>
        <v>강북</v>
      </c>
      <c r="C861" s="73" t="s">
        <v>3921</v>
      </c>
      <c r="D861" s="74">
        <v>3</v>
      </c>
      <c r="E861" s="62" t="str">
        <f t="shared" si="49"/>
        <v>한강본부3</v>
      </c>
      <c r="F861" s="62" t="str">
        <f>IFERROR(IF(VLOOKUP($E861,#REF!,2,FALSE)="","",VLOOKUP($E861,#REF!,2,FALSE)),"")</f>
        <v/>
      </c>
      <c r="G861" s="73" t="s">
        <v>5205</v>
      </c>
      <c r="H861" s="73" t="s">
        <v>5213</v>
      </c>
      <c r="I861" s="73">
        <v>10</v>
      </c>
      <c r="J861" s="73">
        <v>45</v>
      </c>
      <c r="K861" s="73" t="s">
        <v>4810</v>
      </c>
      <c r="L861" s="73" t="s">
        <v>4822</v>
      </c>
      <c r="M861" s="62" t="str">
        <f>IFERROR(IF(VLOOKUP($E861,#REF!,17,FALSE)="","","완료"),"")</f>
        <v/>
      </c>
      <c r="N861" s="73"/>
      <c r="O861" s="73"/>
      <c r="P861" s="73" t="s">
        <v>3399</v>
      </c>
      <c r="Q861" s="73" t="s">
        <v>4766</v>
      </c>
      <c r="R861" s="73"/>
      <c r="S861" s="53" t="s">
        <v>4842</v>
      </c>
      <c r="T861" s="126" t="s">
        <v>3661</v>
      </c>
    </row>
    <row r="862" spans="1:20" ht="27" customHeight="1">
      <c r="A862" s="61">
        <v>828</v>
      </c>
      <c r="B862" s="61" t="str">
        <f t="shared" si="51"/>
        <v>강북</v>
      </c>
      <c r="C862" s="73" t="s">
        <v>3921</v>
      </c>
      <c r="D862" s="74">
        <v>4</v>
      </c>
      <c r="E862" s="62" t="str">
        <f t="shared" si="49"/>
        <v>한강본부4</v>
      </c>
      <c r="F862" s="62" t="str">
        <f>IFERROR(IF(VLOOKUP($E862,#REF!,2,FALSE)="","",VLOOKUP($E862,#REF!,2,FALSE)),"")</f>
        <v/>
      </c>
      <c r="G862" s="73" t="s">
        <v>3249</v>
      </c>
      <c r="H862" s="73" t="s">
        <v>3239</v>
      </c>
      <c r="I862" s="73">
        <v>10</v>
      </c>
      <c r="J862" s="73">
        <v>45</v>
      </c>
      <c r="K862" s="73" t="s">
        <v>4810</v>
      </c>
      <c r="L862" s="73" t="s">
        <v>4822</v>
      </c>
      <c r="M862" s="62" t="str">
        <f>IFERROR(IF(VLOOKUP($E862,#REF!,17,FALSE)="","","완료"),"")</f>
        <v/>
      </c>
      <c r="N862" s="73"/>
      <c r="O862" s="73"/>
      <c r="P862" s="73" t="s">
        <v>3399</v>
      </c>
      <c r="Q862" s="73" t="s">
        <v>4766</v>
      </c>
      <c r="R862" s="73"/>
      <c r="S862" s="53" t="s">
        <v>4842</v>
      </c>
      <c r="T862" s="126" t="s">
        <v>3661</v>
      </c>
    </row>
    <row r="863" spans="1:20" ht="27" customHeight="1">
      <c r="A863" s="61">
        <v>829</v>
      </c>
      <c r="B863" s="61" t="str">
        <f t="shared" si="51"/>
        <v>강북</v>
      </c>
      <c r="C863" s="73" t="s">
        <v>3921</v>
      </c>
      <c r="D863" s="74">
        <v>5</v>
      </c>
      <c r="E863" s="62" t="str">
        <f t="shared" si="49"/>
        <v>한강본부5</v>
      </c>
      <c r="F863" s="62" t="str">
        <f>IFERROR(IF(VLOOKUP($E863,#REF!,2,FALSE)="","",VLOOKUP($E863,#REF!,2,FALSE)),"")</f>
        <v/>
      </c>
      <c r="G863" s="73" t="s">
        <v>5214</v>
      </c>
      <c r="H863" s="73" t="s">
        <v>3250</v>
      </c>
      <c r="I863" s="73">
        <v>10</v>
      </c>
      <c r="J863" s="73">
        <v>45</v>
      </c>
      <c r="K863" s="73" t="s">
        <v>4810</v>
      </c>
      <c r="L863" s="73" t="s">
        <v>4822</v>
      </c>
      <c r="M863" s="62" t="str">
        <f>IFERROR(IF(VLOOKUP($E863,#REF!,17,FALSE)="","","완료"),"")</f>
        <v/>
      </c>
      <c r="N863" s="73"/>
      <c r="O863" s="73"/>
      <c r="P863" s="73" t="s">
        <v>3399</v>
      </c>
      <c r="Q863" s="73" t="s">
        <v>4766</v>
      </c>
      <c r="R863" s="73"/>
      <c r="S863" s="53" t="s">
        <v>4842</v>
      </c>
      <c r="T863" s="126" t="s">
        <v>3661</v>
      </c>
    </row>
    <row r="864" spans="1:20" ht="27" customHeight="1">
      <c r="A864" s="61">
        <v>830</v>
      </c>
      <c r="B864" s="61" t="str">
        <f t="shared" si="51"/>
        <v>강북</v>
      </c>
      <c r="C864" s="73" t="s">
        <v>3921</v>
      </c>
      <c r="D864" s="74">
        <v>6</v>
      </c>
      <c r="E864" s="62" t="str">
        <f t="shared" si="49"/>
        <v>한강본부6</v>
      </c>
      <c r="F864" s="62" t="str">
        <f>IFERROR(IF(VLOOKUP($E864,#REF!,2,FALSE)="","",VLOOKUP($E864,#REF!,2,FALSE)),"")</f>
        <v/>
      </c>
      <c r="G864" s="73" t="s">
        <v>5210</v>
      </c>
      <c r="H864" s="73" t="s">
        <v>3255</v>
      </c>
      <c r="I864" s="73">
        <v>10</v>
      </c>
      <c r="J864" s="73">
        <v>45</v>
      </c>
      <c r="K864" s="73" t="s">
        <v>4810</v>
      </c>
      <c r="L864" s="73" t="s">
        <v>4822</v>
      </c>
      <c r="M864" s="62" t="str">
        <f>IFERROR(IF(VLOOKUP($E864,#REF!,17,FALSE)="","","완료"),"")</f>
        <v/>
      </c>
      <c r="N864" s="73"/>
      <c r="O864" s="73"/>
      <c r="P864" s="73" t="s">
        <v>3399</v>
      </c>
      <c r="Q864" s="73" t="s">
        <v>4766</v>
      </c>
      <c r="R864" s="73"/>
      <c r="S864" s="53" t="s">
        <v>4842</v>
      </c>
      <c r="T864" s="126" t="s">
        <v>3661</v>
      </c>
    </row>
    <row r="865" spans="1:20" ht="27" customHeight="1">
      <c r="A865" s="61">
        <v>831</v>
      </c>
      <c r="B865" s="61" t="str">
        <f t="shared" si="51"/>
        <v>강북</v>
      </c>
      <c r="C865" s="73" t="s">
        <v>3921</v>
      </c>
      <c r="D865" s="74">
        <v>7</v>
      </c>
      <c r="E865" s="62" t="str">
        <f t="shared" si="49"/>
        <v>한강본부7</v>
      </c>
      <c r="F865" s="62" t="str">
        <f>IFERROR(IF(VLOOKUP($E865,#REF!,2,FALSE)="","",VLOOKUP($E865,#REF!,2,FALSE)),"")</f>
        <v/>
      </c>
      <c r="G865" s="73" t="s">
        <v>5215</v>
      </c>
      <c r="H865" s="73" t="s">
        <v>3492</v>
      </c>
      <c r="I865" s="73">
        <v>10</v>
      </c>
      <c r="J865" s="73">
        <v>45</v>
      </c>
      <c r="K865" s="73" t="s">
        <v>4810</v>
      </c>
      <c r="L865" s="73" t="s">
        <v>4822</v>
      </c>
      <c r="M865" s="62" t="str">
        <f>IFERROR(IF(VLOOKUP($E865,#REF!,17,FALSE)="","","완료"),"")</f>
        <v/>
      </c>
      <c r="N865" s="73"/>
      <c r="O865" s="73"/>
      <c r="P865" s="73" t="s">
        <v>3399</v>
      </c>
      <c r="Q865" s="73" t="s">
        <v>4766</v>
      </c>
      <c r="R865" s="73"/>
      <c r="S865" s="53" t="s">
        <v>4842</v>
      </c>
      <c r="T865" s="126" t="s">
        <v>3661</v>
      </c>
    </row>
    <row r="866" spans="1:20" ht="27" customHeight="1">
      <c r="A866" s="61">
        <v>832</v>
      </c>
      <c r="B866" s="61" t="str">
        <f t="shared" si="51"/>
        <v>강북</v>
      </c>
      <c r="C866" s="73" t="s">
        <v>3921</v>
      </c>
      <c r="D866" s="74">
        <v>8</v>
      </c>
      <c r="E866" s="62" t="str">
        <f t="shared" si="49"/>
        <v>한강본부8</v>
      </c>
      <c r="F866" s="62" t="str">
        <f>IFERROR(IF(VLOOKUP($E866,#REF!,2,FALSE)="","",VLOOKUP($E866,#REF!,2,FALSE)),"")</f>
        <v/>
      </c>
      <c r="G866" s="73" t="s">
        <v>5217</v>
      </c>
      <c r="H866" s="73" t="s">
        <v>5219</v>
      </c>
      <c r="I866" s="73">
        <v>10</v>
      </c>
      <c r="J866" s="73">
        <v>45</v>
      </c>
      <c r="K866" s="73" t="s">
        <v>4810</v>
      </c>
      <c r="L866" s="73" t="s">
        <v>4822</v>
      </c>
      <c r="M866" s="62" t="str">
        <f>IFERROR(IF(VLOOKUP($E866,#REF!,17,FALSE)="","","완료"),"")</f>
        <v/>
      </c>
      <c r="N866" s="73"/>
      <c r="O866" s="73"/>
      <c r="P866" s="73" t="s">
        <v>3399</v>
      </c>
      <c r="Q866" s="73" t="s">
        <v>4766</v>
      </c>
      <c r="R866" s="73"/>
      <c r="S866" s="53" t="s">
        <v>4842</v>
      </c>
      <c r="T866" s="126" t="s">
        <v>3661</v>
      </c>
    </row>
    <row r="867" spans="1:20" ht="27" customHeight="1">
      <c r="A867" s="61">
        <v>833</v>
      </c>
      <c r="B867" s="61" t="str">
        <f t="shared" si="51"/>
        <v>강북</v>
      </c>
      <c r="C867" s="73" t="s">
        <v>3921</v>
      </c>
      <c r="D867" s="74">
        <v>9</v>
      </c>
      <c r="E867" s="62" t="str">
        <f t="shared" si="49"/>
        <v>한강본부9</v>
      </c>
      <c r="F867" s="62" t="str">
        <f>IFERROR(IF(VLOOKUP($E867,#REF!,2,FALSE)="","",VLOOKUP($E867,#REF!,2,FALSE)),"")</f>
        <v/>
      </c>
      <c r="G867" s="73" t="s">
        <v>5218</v>
      </c>
      <c r="H867" s="73" t="s">
        <v>3238</v>
      </c>
      <c r="I867" s="73">
        <v>10</v>
      </c>
      <c r="J867" s="73">
        <v>45</v>
      </c>
      <c r="K867" s="73" t="s">
        <v>4810</v>
      </c>
      <c r="L867" s="73" t="s">
        <v>4822</v>
      </c>
      <c r="M867" s="62" t="str">
        <f>IFERROR(IF(VLOOKUP($E867,#REF!,17,FALSE)="","","완료"),"")</f>
        <v/>
      </c>
      <c r="N867" s="73"/>
      <c r="O867" s="73"/>
      <c r="P867" s="73" t="s">
        <v>3399</v>
      </c>
      <c r="Q867" s="73" t="s">
        <v>4766</v>
      </c>
      <c r="R867" s="73"/>
      <c r="S867" s="53" t="s">
        <v>4842</v>
      </c>
      <c r="T867" s="126" t="s">
        <v>3661</v>
      </c>
    </row>
    <row r="868" spans="1:20" ht="27" customHeight="1">
      <c r="A868" s="61">
        <v>834</v>
      </c>
      <c r="B868" s="61" t="str">
        <f t="shared" si="51"/>
        <v>강북</v>
      </c>
      <c r="C868" s="73" t="s">
        <v>3921</v>
      </c>
      <c r="D868" s="74">
        <v>10</v>
      </c>
      <c r="E868" s="62" t="str">
        <f t="shared" si="49"/>
        <v>한강본부10</v>
      </c>
      <c r="F868" s="62" t="str">
        <f>IFERROR(IF(VLOOKUP($E868,#REF!,2,FALSE)="","",VLOOKUP($E868,#REF!,2,FALSE)),"")</f>
        <v/>
      </c>
      <c r="G868" s="73" t="s">
        <v>5220</v>
      </c>
      <c r="H868" s="73" t="s">
        <v>3235</v>
      </c>
      <c r="I868" s="73">
        <v>10</v>
      </c>
      <c r="J868" s="73">
        <v>45</v>
      </c>
      <c r="K868" s="73" t="s">
        <v>4810</v>
      </c>
      <c r="L868" s="73" t="s">
        <v>4822</v>
      </c>
      <c r="M868" s="62" t="str">
        <f>IFERROR(IF(VLOOKUP($E868,#REF!,17,FALSE)="","","완료"),"")</f>
        <v/>
      </c>
      <c r="N868" s="73"/>
      <c r="O868" s="73"/>
      <c r="P868" s="73" t="s">
        <v>3399</v>
      </c>
      <c r="Q868" s="73" t="s">
        <v>4766</v>
      </c>
      <c r="R868" s="73"/>
      <c r="S868" s="53" t="s">
        <v>4842</v>
      </c>
      <c r="T868" s="126" t="s">
        <v>3661</v>
      </c>
    </row>
    <row r="869" spans="1:20" ht="27" customHeight="1">
      <c r="A869" s="61">
        <v>835</v>
      </c>
      <c r="B869" s="61" t="str">
        <f t="shared" si="51"/>
        <v>강북</v>
      </c>
      <c r="C869" s="75" t="s">
        <v>3921</v>
      </c>
      <c r="D869" s="76">
        <v>11</v>
      </c>
      <c r="E869" s="77" t="str">
        <f t="shared" si="49"/>
        <v>한강본부11</v>
      </c>
      <c r="F869" s="62" t="str">
        <f>IFERROR(IF(VLOOKUP($E869,#REF!,2,FALSE)="","",VLOOKUP($E869,#REF!,2,FALSE)),"")</f>
        <v/>
      </c>
      <c r="G869" s="75" t="s">
        <v>3234</v>
      </c>
      <c r="H869" s="75" t="s">
        <v>1710</v>
      </c>
      <c r="I869" s="75">
        <v>10</v>
      </c>
      <c r="J869" s="75">
        <v>45</v>
      </c>
      <c r="K869" s="75" t="s">
        <v>4810</v>
      </c>
      <c r="L869" s="75" t="s">
        <v>4822</v>
      </c>
      <c r="M869" s="62" t="str">
        <f>IFERROR(IF(VLOOKUP($E869,#REF!,17,FALSE)="","","완료"),"")</f>
        <v/>
      </c>
      <c r="N869" s="75"/>
      <c r="O869" s="75"/>
      <c r="P869" s="75" t="s">
        <v>3399</v>
      </c>
      <c r="Q869" s="75" t="s">
        <v>4766</v>
      </c>
      <c r="R869" s="75"/>
      <c r="S869" s="53" t="s">
        <v>4842</v>
      </c>
      <c r="T869" s="126" t="s">
        <v>3661</v>
      </c>
    </row>
  </sheetData>
  <autoFilter ref="A3:T869"/>
  <mergeCells count="1">
    <mergeCell ref="A1:R1"/>
  </mergeCells>
  <phoneticPr fontId="49" type="noConversion"/>
  <conditionalFormatting sqref="A4:A869">
    <cfRule type="containsText" dxfId="8" priority="3" operator="containsText" text="추가">
      <formula>NOT(ISERROR(SEARCH("추가",A4)))</formula>
    </cfRule>
  </conditionalFormatting>
  <dataValidations count="1">
    <dataValidation type="list" allowBlank="1" showInputMessage="1" showErrorMessage="1" sqref="L4:L34 L859:L869 L105:L208 L525:L751 L396:L430 L40:L100 L436:L519 L756:L855 L214:L382">
      <formula1>"가능,불가,완료,확인필요,조건부가능,보류"</formula1>
    </dataValidation>
  </dataValidations>
  <pageMargins left="0.25" right="0.25" top="0.43000000715255737" bottom="0.34000000357627869" header="0.30000001192092896" footer="0.20000000298023224"/>
  <pageSetup paperSize="9" scale="32" orientation="landscape" r:id="rId1"/>
  <colBreaks count="1" manualBreakCount="1">
    <brk id="18" max="1638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G6"/>
  <sheetViews>
    <sheetView zoomScaleNormal="100" zoomScaleSheetLayoutView="75" workbookViewId="0">
      <selection activeCell="G3" sqref="G3:G6"/>
    </sheetView>
  </sheetViews>
  <sheetFormatPr defaultColWidth="9" defaultRowHeight="13.8"/>
  <cols>
    <col min="4" max="4" width="9" style="4"/>
  </cols>
  <sheetData>
    <row r="2" spans="1:7" ht="14.4">
      <c r="A2" s="225" t="s">
        <v>4764</v>
      </c>
      <c r="B2" s="226" t="s">
        <v>4845</v>
      </c>
      <c r="C2" s="227"/>
      <c r="D2" s="228"/>
      <c r="E2" s="226" t="s">
        <v>4846</v>
      </c>
      <c r="F2" s="227"/>
      <c r="G2" s="228"/>
    </row>
    <row r="3" spans="1:7" ht="14.4">
      <c r="A3" s="225"/>
      <c r="B3" s="151" t="s">
        <v>3704</v>
      </c>
      <c r="C3" s="151" t="s">
        <v>3705</v>
      </c>
      <c r="D3" s="153" t="s">
        <v>4829</v>
      </c>
      <c r="E3" s="151" t="s">
        <v>3704</v>
      </c>
      <c r="F3" s="151" t="s">
        <v>3705</v>
      </c>
      <c r="G3" s="153" t="s">
        <v>4829</v>
      </c>
    </row>
    <row r="4" spans="1:7" ht="14.4">
      <c r="A4" s="145" t="s">
        <v>4775</v>
      </c>
      <c r="B4" s="146" t="e">
        <f>SUMIFS(#REF!,#REF!,"강북")</f>
        <v>#REF!</v>
      </c>
      <c r="C4" s="146" t="e">
        <f>SUMIFS(#REF!,#REF!,"강북")</f>
        <v>#REF!</v>
      </c>
      <c r="D4" s="154" t="e">
        <f>SUM(B4:C4)</f>
        <v>#REF!</v>
      </c>
      <c r="E4" s="146" t="e">
        <f>SUMIFS(#REF!,#REF!,"강북")</f>
        <v>#REF!</v>
      </c>
      <c r="F4" s="146" t="e">
        <f>SUMIFS(#REF!,#REF!,"강북")</f>
        <v>#REF!</v>
      </c>
      <c r="G4" s="154" t="e">
        <f>SUM(E4:F4)</f>
        <v>#REF!</v>
      </c>
    </row>
    <row r="5" spans="1:7" ht="14.4">
      <c r="A5" s="147" t="s">
        <v>4767</v>
      </c>
      <c r="B5" s="148" t="e">
        <f>SUMIFS(#REF!,#REF!,"강남")</f>
        <v>#REF!</v>
      </c>
      <c r="C5" s="148" t="e">
        <f>SUMIFS(#REF!,#REF!,"강남")</f>
        <v>#REF!</v>
      </c>
      <c r="D5" s="155" t="e">
        <f>SUM(B5:C5)</f>
        <v>#REF!</v>
      </c>
      <c r="E5" s="148" t="e">
        <f>SUMIFS(#REF!,#REF!,"강남")</f>
        <v>#REF!</v>
      </c>
      <c r="F5" s="148" t="e">
        <f>SUMIFS(#REF!,#REF!,"강남")</f>
        <v>#REF!</v>
      </c>
      <c r="G5" s="155" t="e">
        <f>SUM(E5:F5)</f>
        <v>#REF!</v>
      </c>
    </row>
    <row r="6" spans="1:7" ht="14.4">
      <c r="A6" s="149" t="s">
        <v>4829</v>
      </c>
      <c r="B6" s="150" t="e">
        <f>SUM(B4:B5)</f>
        <v>#REF!</v>
      </c>
      <c r="C6" s="150" t="e">
        <f t="shared" ref="C6:G6" si="0">SUM(C4:C5)</f>
        <v>#REF!</v>
      </c>
      <c r="D6" s="156" t="e">
        <f t="shared" si="0"/>
        <v>#REF!</v>
      </c>
      <c r="E6" s="150" t="e">
        <f t="shared" si="0"/>
        <v>#REF!</v>
      </c>
      <c r="F6" s="150" t="e">
        <f t="shared" si="0"/>
        <v>#REF!</v>
      </c>
      <c r="G6" s="156" t="e">
        <f t="shared" si="0"/>
        <v>#REF!</v>
      </c>
    </row>
  </sheetData>
  <mergeCells count="3">
    <mergeCell ref="A2:A3"/>
    <mergeCell ref="B2:D2"/>
    <mergeCell ref="E2:G2"/>
  </mergeCells>
  <phoneticPr fontId="49" type="noConversion"/>
  <pageMargins left="0.69999998807907104" right="0.69999998807907104" top="0.75" bottom="0.75" header="0.30000001192092896" footer="0.30000001192092896"/>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2501"/>
  <sheetViews>
    <sheetView zoomScaleNormal="100" zoomScaleSheetLayoutView="75" workbookViewId="0">
      <pane xSplit="1" ySplit="2" topLeftCell="B916" activePane="bottomRight" state="frozen"/>
      <selection pane="topRight"/>
      <selection pane="bottomLeft"/>
      <selection pane="bottomRight" activeCell="J937" sqref="J937"/>
    </sheetView>
  </sheetViews>
  <sheetFormatPr defaultColWidth="9" defaultRowHeight="13.8"/>
  <cols>
    <col min="1" max="1" width="9" style="4" customWidth="1"/>
    <col min="2" max="2" width="10" style="48" customWidth="1"/>
    <col min="3" max="3" width="35.09765625" customWidth="1"/>
    <col min="4" max="4" width="9" style="48"/>
    <col min="5" max="5" width="47.19921875" customWidth="1"/>
    <col min="6" max="6" width="13.59765625" customWidth="1"/>
  </cols>
  <sheetData>
    <row r="1" spans="1:7" ht="14.4">
      <c r="A1" s="112" t="s">
        <v>4468</v>
      </c>
      <c r="G1" s="114" t="s">
        <v>4400</v>
      </c>
    </row>
    <row r="2" spans="1:7" ht="17.399999999999999">
      <c r="A2" s="113" t="s">
        <v>4776</v>
      </c>
      <c r="B2" s="104" t="s">
        <v>3933</v>
      </c>
      <c r="C2" s="104" t="s">
        <v>3722</v>
      </c>
      <c r="D2" s="104" t="s">
        <v>9</v>
      </c>
      <c r="E2" s="105" t="s">
        <v>4779</v>
      </c>
      <c r="F2" s="104" t="s">
        <v>3935</v>
      </c>
      <c r="G2" s="115" t="s">
        <v>4463</v>
      </c>
    </row>
    <row r="3" spans="1:7" ht="15.6">
      <c r="A3" s="106" t="s">
        <v>4461</v>
      </c>
      <c r="B3" s="107">
        <v>3602</v>
      </c>
      <c r="C3" s="106" t="s">
        <v>3320</v>
      </c>
      <c r="D3" s="105" t="s">
        <v>38</v>
      </c>
      <c r="E3" s="106" t="s">
        <v>3639</v>
      </c>
      <c r="F3" s="108">
        <v>44111</v>
      </c>
      <c r="G3" s="107" t="str">
        <f>IFERROR(IF(VLOOKUP($B3,#REF!,27,FALSE)="폐쇄","폐쇄",""),"")</f>
        <v/>
      </c>
    </row>
    <row r="4" spans="1:7" ht="15.6">
      <c r="A4" s="107" t="s">
        <v>3949</v>
      </c>
      <c r="B4" s="107">
        <v>3603</v>
      </c>
      <c r="C4" s="107" t="s">
        <v>2297</v>
      </c>
      <c r="D4" s="105" t="s">
        <v>38</v>
      </c>
      <c r="E4" s="107" t="s">
        <v>2298</v>
      </c>
      <c r="F4" s="108">
        <v>44151</v>
      </c>
      <c r="G4" s="107" t="str">
        <f>IFERROR(IF(VLOOKUP($B4,#REF!,27,FALSE)="폐쇄","폐쇄",""),"")</f>
        <v/>
      </c>
    </row>
    <row r="5" spans="1:7" ht="15.6">
      <c r="A5" s="107" t="s">
        <v>3959</v>
      </c>
      <c r="B5" s="107">
        <v>3604</v>
      </c>
      <c r="C5" s="107" t="s">
        <v>2190</v>
      </c>
      <c r="D5" s="105" t="s">
        <v>38</v>
      </c>
      <c r="E5" s="107" t="s">
        <v>2301</v>
      </c>
      <c r="F5" s="108">
        <v>44151</v>
      </c>
      <c r="G5" s="107" t="str">
        <f>IFERROR(IF(VLOOKUP($B5,#REF!,27,FALSE)="폐쇄","폐쇄",""),"")</f>
        <v/>
      </c>
    </row>
    <row r="6" spans="1:7" ht="15.6">
      <c r="A6" s="107" t="s">
        <v>3960</v>
      </c>
      <c r="B6" s="107">
        <v>3605</v>
      </c>
      <c r="C6" s="107" t="s">
        <v>2196</v>
      </c>
      <c r="D6" s="105" t="s">
        <v>38</v>
      </c>
      <c r="E6" s="107" t="s">
        <v>202</v>
      </c>
      <c r="F6" s="108">
        <v>44151</v>
      </c>
      <c r="G6" s="107" t="str">
        <f>IFERROR(IF(VLOOKUP($B6,#REF!,27,FALSE)="폐쇄","폐쇄",""),"")</f>
        <v/>
      </c>
    </row>
    <row r="7" spans="1:7" ht="15.6">
      <c r="A7" s="107" t="s">
        <v>3962</v>
      </c>
      <c r="B7" s="107">
        <v>3606</v>
      </c>
      <c r="C7" s="107" t="s">
        <v>2302</v>
      </c>
      <c r="D7" s="105" t="s">
        <v>38</v>
      </c>
      <c r="E7" s="107" t="s">
        <v>2303</v>
      </c>
      <c r="F7" s="108">
        <v>44151</v>
      </c>
      <c r="G7" s="107" t="str">
        <f>IFERROR(IF(VLOOKUP($B7,#REF!,27,FALSE)="폐쇄","폐쇄",""),"")</f>
        <v/>
      </c>
    </row>
    <row r="8" spans="1:7" ht="15.6">
      <c r="A8" s="107" t="s">
        <v>3954</v>
      </c>
      <c r="B8" s="107">
        <v>3607</v>
      </c>
      <c r="C8" s="107" t="s">
        <v>3883</v>
      </c>
      <c r="D8" s="105" t="s">
        <v>38</v>
      </c>
      <c r="E8" s="107" t="s">
        <v>5139</v>
      </c>
      <c r="F8" s="108">
        <v>44151</v>
      </c>
      <c r="G8" s="107" t="str">
        <f>IFERROR(IF(VLOOKUP($B8,#REF!,27,FALSE)="폐쇄","폐쇄",""),"")</f>
        <v/>
      </c>
    </row>
    <row r="9" spans="1:7" ht="15.6">
      <c r="A9" s="107" t="s">
        <v>3941</v>
      </c>
      <c r="B9" s="107">
        <v>3608</v>
      </c>
      <c r="C9" s="107" t="s">
        <v>5138</v>
      </c>
      <c r="D9" s="105" t="s">
        <v>38</v>
      </c>
      <c r="E9" s="107" t="s">
        <v>3869</v>
      </c>
      <c r="F9" s="108">
        <v>44151</v>
      </c>
      <c r="G9" s="107" t="str">
        <f>IFERROR(IF(VLOOKUP($B9,#REF!,27,FALSE)="폐쇄","폐쇄",""),"")</f>
        <v/>
      </c>
    </row>
    <row r="10" spans="1:7" ht="15.6">
      <c r="A10" s="107" t="s">
        <v>3951</v>
      </c>
      <c r="B10" s="107">
        <v>3609</v>
      </c>
      <c r="C10" s="107" t="s">
        <v>2306</v>
      </c>
      <c r="D10" s="105" t="s">
        <v>38</v>
      </c>
      <c r="E10" s="107" t="s">
        <v>2305</v>
      </c>
      <c r="F10" s="108">
        <v>44151</v>
      </c>
      <c r="G10" s="107" t="str">
        <f>IFERROR(IF(VLOOKUP($B10,#REF!,27,FALSE)="폐쇄","폐쇄",""),"")</f>
        <v/>
      </c>
    </row>
    <row r="11" spans="1:7" ht="15.6">
      <c r="A11" s="107" t="s">
        <v>3942</v>
      </c>
      <c r="B11" s="107">
        <v>3610</v>
      </c>
      <c r="C11" s="107" t="s">
        <v>193</v>
      </c>
      <c r="D11" s="105" t="s">
        <v>38</v>
      </c>
      <c r="E11" s="107" t="s">
        <v>2304</v>
      </c>
      <c r="F11" s="108">
        <v>44151</v>
      </c>
      <c r="G11" s="107" t="str">
        <f>IFERROR(IF(VLOOKUP($B11,#REF!,27,FALSE)="폐쇄","폐쇄",""),"")</f>
        <v/>
      </c>
    </row>
    <row r="12" spans="1:7" ht="15.6">
      <c r="A12" s="107" t="s">
        <v>3955</v>
      </c>
      <c r="B12" s="107">
        <v>3611</v>
      </c>
      <c r="C12" s="107" t="s">
        <v>197</v>
      </c>
      <c r="D12" s="105" t="s">
        <v>38</v>
      </c>
      <c r="E12" s="107" t="s">
        <v>2307</v>
      </c>
      <c r="F12" s="108">
        <v>44151</v>
      </c>
      <c r="G12" s="107" t="str">
        <f>IFERROR(IF(VLOOKUP($B12,#REF!,27,FALSE)="폐쇄","폐쇄",""),"")</f>
        <v/>
      </c>
    </row>
    <row r="13" spans="1:7" ht="15.6">
      <c r="A13" s="107" t="s">
        <v>3943</v>
      </c>
      <c r="B13" s="107">
        <v>3612</v>
      </c>
      <c r="C13" s="107" t="s">
        <v>203</v>
      </c>
      <c r="D13" s="105" t="s">
        <v>38</v>
      </c>
      <c r="E13" s="107" t="s">
        <v>2365</v>
      </c>
      <c r="F13" s="108">
        <v>44151</v>
      </c>
      <c r="G13" s="107" t="str">
        <f>IFERROR(IF(VLOOKUP($B13,#REF!,27,FALSE)="폐쇄","폐쇄",""),"")</f>
        <v/>
      </c>
    </row>
    <row r="14" spans="1:7" ht="15.6">
      <c r="A14" s="107" t="s">
        <v>3953</v>
      </c>
      <c r="B14" s="107">
        <v>3613</v>
      </c>
      <c r="C14" s="107" t="s">
        <v>5136</v>
      </c>
      <c r="D14" s="105" t="s">
        <v>38</v>
      </c>
      <c r="E14" s="107" t="s">
        <v>3872</v>
      </c>
      <c r="F14" s="108">
        <v>44151</v>
      </c>
      <c r="G14" s="107" t="str">
        <f>IFERROR(IF(VLOOKUP($B14,#REF!,27,FALSE)="폐쇄","폐쇄",""),"")</f>
        <v/>
      </c>
    </row>
    <row r="15" spans="1:7" ht="15.6">
      <c r="A15" s="107" t="s">
        <v>3958</v>
      </c>
      <c r="B15" s="107">
        <v>3614</v>
      </c>
      <c r="C15" s="107" t="s">
        <v>3183</v>
      </c>
      <c r="D15" s="105" t="s">
        <v>38</v>
      </c>
      <c r="E15" s="107" t="s">
        <v>2194</v>
      </c>
      <c r="F15" s="108">
        <v>44151</v>
      </c>
      <c r="G15" s="107" t="str">
        <f>IFERROR(IF(VLOOKUP($B15,#REF!,27,FALSE)="폐쇄","폐쇄",""),"")</f>
        <v/>
      </c>
    </row>
    <row r="16" spans="1:7" ht="15.6">
      <c r="A16" s="107" t="s">
        <v>3944</v>
      </c>
      <c r="B16" s="107">
        <v>3615</v>
      </c>
      <c r="C16" s="107" t="s">
        <v>2308</v>
      </c>
      <c r="D16" s="105" t="s">
        <v>38</v>
      </c>
      <c r="E16" s="107" t="s">
        <v>205</v>
      </c>
      <c r="F16" s="108">
        <v>44151</v>
      </c>
      <c r="G16" s="107" t="str">
        <f>IFERROR(IF(VLOOKUP($B16,#REF!,27,FALSE)="폐쇄","폐쇄",""),"")</f>
        <v/>
      </c>
    </row>
    <row r="17" spans="1:7" ht="15.6">
      <c r="A17" s="107" t="s">
        <v>3945</v>
      </c>
      <c r="B17" s="107">
        <v>3616</v>
      </c>
      <c r="C17" s="107" t="s">
        <v>2149</v>
      </c>
      <c r="D17" s="105" t="s">
        <v>38</v>
      </c>
      <c r="E17" s="107" t="s">
        <v>2310</v>
      </c>
      <c r="F17" s="108">
        <v>44151</v>
      </c>
      <c r="G17" s="107" t="str">
        <f>IFERROR(IF(VLOOKUP($B17,#REF!,27,FALSE)="폐쇄","폐쇄",""),"")</f>
        <v/>
      </c>
    </row>
    <row r="18" spans="1:7" ht="15.6">
      <c r="A18" s="107" t="s">
        <v>3961</v>
      </c>
      <c r="B18" s="107">
        <v>3617</v>
      </c>
      <c r="C18" s="107" t="s">
        <v>3504</v>
      </c>
      <c r="D18" s="105" t="s">
        <v>38</v>
      </c>
      <c r="E18" s="107" t="s">
        <v>3890</v>
      </c>
      <c r="F18" s="108">
        <v>44151</v>
      </c>
      <c r="G18" s="107" t="str">
        <f>IFERROR(IF(VLOOKUP($B18,#REF!,27,FALSE)="폐쇄","폐쇄",""),"")</f>
        <v/>
      </c>
    </row>
    <row r="19" spans="1:7" ht="15.6">
      <c r="A19" s="107" t="s">
        <v>3963</v>
      </c>
      <c r="B19" s="107">
        <v>3618</v>
      </c>
      <c r="C19" s="107" t="s">
        <v>2311</v>
      </c>
      <c r="D19" s="105" t="s">
        <v>38</v>
      </c>
      <c r="E19" s="107" t="s">
        <v>2312</v>
      </c>
      <c r="F19" s="108">
        <v>44151</v>
      </c>
      <c r="G19" s="107" t="str">
        <f>IFERROR(IF(VLOOKUP($B19,#REF!,27,FALSE)="폐쇄","폐쇄",""),"")</f>
        <v/>
      </c>
    </row>
    <row r="20" spans="1:7" ht="15.6">
      <c r="A20" s="107" t="s">
        <v>3964</v>
      </c>
      <c r="B20" s="107">
        <v>3619</v>
      </c>
      <c r="C20" s="107" t="s">
        <v>3198</v>
      </c>
      <c r="D20" s="105" t="s">
        <v>38</v>
      </c>
      <c r="E20" s="107" t="s">
        <v>3928</v>
      </c>
      <c r="F20" s="108">
        <v>44151</v>
      </c>
      <c r="G20" s="107" t="str">
        <f>IFERROR(IF(VLOOKUP($B20,#REF!,27,FALSE)="폐쇄","폐쇄",""),"")</f>
        <v/>
      </c>
    </row>
    <row r="21" spans="1:7" ht="15.6">
      <c r="A21" s="107" t="s">
        <v>3965</v>
      </c>
      <c r="B21" s="107">
        <v>3620</v>
      </c>
      <c r="C21" s="107" t="s">
        <v>2313</v>
      </c>
      <c r="D21" s="105" t="s">
        <v>38</v>
      </c>
      <c r="E21" s="107" t="s">
        <v>2314</v>
      </c>
      <c r="F21" s="108">
        <v>44151</v>
      </c>
      <c r="G21" s="107" t="str">
        <f>IFERROR(IF(VLOOKUP($B21,#REF!,27,FALSE)="폐쇄","폐쇄",""),"")</f>
        <v/>
      </c>
    </row>
    <row r="22" spans="1:7" ht="15.6">
      <c r="A22" s="107" t="s">
        <v>3966</v>
      </c>
      <c r="B22" s="107">
        <v>3621</v>
      </c>
      <c r="C22" s="107" t="s">
        <v>2309</v>
      </c>
      <c r="D22" s="105" t="s">
        <v>38</v>
      </c>
      <c r="E22" s="107" t="s">
        <v>2315</v>
      </c>
      <c r="F22" s="108">
        <v>44151</v>
      </c>
      <c r="G22" s="107" t="str">
        <f>IFERROR(IF(VLOOKUP($B22,#REF!,27,FALSE)="폐쇄","폐쇄",""),"")</f>
        <v/>
      </c>
    </row>
    <row r="23" spans="1:7" ht="15.6">
      <c r="A23" s="107" t="s">
        <v>3947</v>
      </c>
      <c r="B23" s="107">
        <v>3622</v>
      </c>
      <c r="C23" s="107" t="s">
        <v>5135</v>
      </c>
      <c r="D23" s="105" t="s">
        <v>38</v>
      </c>
      <c r="E23" s="107" t="s">
        <v>206</v>
      </c>
      <c r="F23" s="108">
        <v>44151</v>
      </c>
      <c r="G23" s="107" t="str">
        <f>IFERROR(IF(VLOOKUP($B23,#REF!,27,FALSE)="폐쇄","폐쇄",""),"")</f>
        <v/>
      </c>
    </row>
    <row r="24" spans="1:7" ht="15.6">
      <c r="A24" s="107" t="s">
        <v>3986</v>
      </c>
      <c r="B24" s="107">
        <v>3623</v>
      </c>
      <c r="C24" s="107" t="s">
        <v>2195</v>
      </c>
      <c r="D24" s="105" t="s">
        <v>38</v>
      </c>
      <c r="E24" s="107" t="s">
        <v>207</v>
      </c>
      <c r="F24" s="108">
        <v>44151</v>
      </c>
      <c r="G24" s="107" t="str">
        <f>IFERROR(IF(VLOOKUP($B24,#REF!,27,FALSE)="폐쇄","폐쇄",""),"")</f>
        <v/>
      </c>
    </row>
    <row r="25" spans="1:7" ht="15.6">
      <c r="A25" s="107" t="s">
        <v>3996</v>
      </c>
      <c r="B25" s="107">
        <v>3624</v>
      </c>
      <c r="C25" s="107" t="s">
        <v>2152</v>
      </c>
      <c r="D25" s="105" t="s">
        <v>38</v>
      </c>
      <c r="E25" s="107" t="s">
        <v>2150</v>
      </c>
      <c r="F25" s="108">
        <v>44151</v>
      </c>
      <c r="G25" s="107" t="str">
        <f>IFERROR(IF(VLOOKUP($B25,#REF!,27,FALSE)="폐쇄","폐쇄",""),"")</f>
        <v/>
      </c>
    </row>
    <row r="26" spans="1:7" ht="15.6">
      <c r="A26" s="107" t="s">
        <v>3988</v>
      </c>
      <c r="B26" s="107">
        <v>3625</v>
      </c>
      <c r="C26" s="107" t="s">
        <v>5223</v>
      </c>
      <c r="D26" s="105" t="s">
        <v>38</v>
      </c>
      <c r="E26" s="107" t="s">
        <v>3486</v>
      </c>
      <c r="F26" s="108">
        <v>44151</v>
      </c>
      <c r="G26" s="107" t="str">
        <f>IFERROR(IF(VLOOKUP($B26,#REF!,27,FALSE)="폐쇄","폐쇄",""),"")</f>
        <v/>
      </c>
    </row>
    <row r="27" spans="1:7" ht="15.6">
      <c r="A27" s="107" t="s">
        <v>3973</v>
      </c>
      <c r="B27" s="107">
        <v>3626</v>
      </c>
      <c r="C27" s="107" t="s">
        <v>3934</v>
      </c>
      <c r="D27" s="105" t="s">
        <v>38</v>
      </c>
      <c r="E27" s="107" t="s">
        <v>5201</v>
      </c>
      <c r="F27" s="108">
        <v>44151</v>
      </c>
      <c r="G27" s="107" t="str">
        <f>IFERROR(IF(VLOOKUP($B27,#REF!,27,FALSE)="폐쇄","폐쇄",""),"")</f>
        <v/>
      </c>
    </row>
    <row r="28" spans="1:7" ht="15.6">
      <c r="A28" s="107" t="s">
        <v>4416</v>
      </c>
      <c r="B28" s="107">
        <v>3627</v>
      </c>
      <c r="C28" s="107" t="s">
        <v>219</v>
      </c>
      <c r="D28" s="105" t="s">
        <v>38</v>
      </c>
      <c r="E28" s="107" t="s">
        <v>2317</v>
      </c>
      <c r="F28" s="108">
        <v>44151</v>
      </c>
      <c r="G28" s="107" t="str">
        <f>IFERROR(IF(VLOOKUP($B28,#REF!,27,FALSE)="폐쇄","폐쇄",""),"")</f>
        <v/>
      </c>
    </row>
    <row r="29" spans="1:7" ht="15.6">
      <c r="A29" s="107" t="s">
        <v>4472</v>
      </c>
      <c r="B29" s="107">
        <v>3628</v>
      </c>
      <c r="C29" s="107" t="s">
        <v>2316</v>
      </c>
      <c r="D29" s="105" t="s">
        <v>38</v>
      </c>
      <c r="E29" s="107" t="s">
        <v>2318</v>
      </c>
      <c r="F29" s="108">
        <v>44151</v>
      </c>
      <c r="G29" s="107" t="str">
        <f>IFERROR(IF(VLOOKUP($B29,#REF!,27,FALSE)="폐쇄","폐쇄",""),"")</f>
        <v/>
      </c>
    </row>
    <row r="30" spans="1:7" ht="15.6">
      <c r="A30" s="107" t="s">
        <v>4467</v>
      </c>
      <c r="B30" s="107">
        <v>3629</v>
      </c>
      <c r="C30" s="107" t="s">
        <v>2192</v>
      </c>
      <c r="D30" s="105" t="s">
        <v>38</v>
      </c>
      <c r="E30" s="107" t="s">
        <v>2319</v>
      </c>
      <c r="F30" s="108">
        <v>44151</v>
      </c>
      <c r="G30" s="107" t="str">
        <f>IFERROR(IF(VLOOKUP($B30,#REF!,27,FALSE)="폐쇄","폐쇄",""),"")</f>
        <v/>
      </c>
    </row>
    <row r="31" spans="1:7" ht="15.6">
      <c r="A31" s="107" t="s">
        <v>4476</v>
      </c>
      <c r="B31" s="107">
        <v>3630</v>
      </c>
      <c r="C31" s="107" t="s">
        <v>2153</v>
      </c>
      <c r="D31" s="105" t="s">
        <v>38</v>
      </c>
      <c r="E31" s="107" t="s">
        <v>217</v>
      </c>
      <c r="F31" s="108">
        <v>44151</v>
      </c>
      <c r="G31" s="107" t="str">
        <f>IFERROR(IF(VLOOKUP($B31,#REF!,27,FALSE)="폐쇄","폐쇄",""),"")</f>
        <v/>
      </c>
    </row>
    <row r="32" spans="1:7" ht="15.6">
      <c r="A32" s="107">
        <v>30</v>
      </c>
      <c r="B32" s="107">
        <v>3631</v>
      </c>
      <c r="C32" s="107"/>
      <c r="D32" s="105" t="s">
        <v>38</v>
      </c>
      <c r="E32" s="107"/>
      <c r="F32" s="108"/>
      <c r="G32" s="107" t="str">
        <f>IFERROR(IF(VLOOKUP($B32,#REF!,27,FALSE)="폐쇄","폐쇄",""),"")</f>
        <v/>
      </c>
    </row>
    <row r="33" spans="1:7" ht="15.6">
      <c r="A33" s="107">
        <v>31</v>
      </c>
      <c r="B33" s="107">
        <v>3632</v>
      </c>
      <c r="C33" s="107"/>
      <c r="D33" s="105" t="s">
        <v>38</v>
      </c>
      <c r="E33" s="107"/>
      <c r="F33" s="108"/>
      <c r="G33" s="107" t="str">
        <f>IFERROR(IF(VLOOKUP($B33,#REF!,27,FALSE)="폐쇄","폐쇄",""),"")</f>
        <v/>
      </c>
    </row>
    <row r="34" spans="1:7" ht="15.6">
      <c r="A34" s="107">
        <v>32</v>
      </c>
      <c r="B34" s="107">
        <v>3633</v>
      </c>
      <c r="C34" s="107"/>
      <c r="D34" s="105" t="s">
        <v>38</v>
      </c>
      <c r="E34" s="107"/>
      <c r="F34" s="108"/>
      <c r="G34" s="107" t="str">
        <f>IFERROR(IF(VLOOKUP($B34,#REF!,27,FALSE)="폐쇄","폐쇄",""),"")</f>
        <v/>
      </c>
    </row>
    <row r="35" spans="1:7" ht="15.6">
      <c r="A35" s="107">
        <v>33</v>
      </c>
      <c r="B35" s="107">
        <v>3634</v>
      </c>
      <c r="C35" s="107"/>
      <c r="D35" s="105" t="s">
        <v>38</v>
      </c>
      <c r="E35" s="107"/>
      <c r="F35" s="108"/>
      <c r="G35" s="107" t="str">
        <f>IFERROR(IF(VLOOKUP($B35,#REF!,27,FALSE)="폐쇄","폐쇄",""),"")</f>
        <v/>
      </c>
    </row>
    <row r="36" spans="1:7" ht="15.6">
      <c r="A36" s="107">
        <v>34</v>
      </c>
      <c r="B36" s="107">
        <v>3635</v>
      </c>
      <c r="C36" s="107"/>
      <c r="D36" s="105" t="s">
        <v>38</v>
      </c>
      <c r="E36" s="107"/>
      <c r="F36" s="108"/>
      <c r="G36" s="107" t="str">
        <f>IFERROR(IF(VLOOKUP($B36,#REF!,27,FALSE)="폐쇄","폐쇄",""),"")</f>
        <v/>
      </c>
    </row>
    <row r="37" spans="1:7" ht="15.6">
      <c r="A37" s="107">
        <v>35</v>
      </c>
      <c r="B37" s="107">
        <v>3636</v>
      </c>
      <c r="C37" s="107"/>
      <c r="D37" s="105" t="s">
        <v>38</v>
      </c>
      <c r="E37" s="107"/>
      <c r="F37" s="108"/>
      <c r="G37" s="107" t="str">
        <f>IFERROR(IF(VLOOKUP($B37,#REF!,27,FALSE)="폐쇄","폐쇄",""),"")</f>
        <v/>
      </c>
    </row>
    <row r="38" spans="1:7" ht="15.6">
      <c r="A38" s="107">
        <v>36</v>
      </c>
      <c r="B38" s="107">
        <v>3637</v>
      </c>
      <c r="C38" s="107"/>
      <c r="D38" s="105" t="s">
        <v>38</v>
      </c>
      <c r="E38" s="107"/>
      <c r="F38" s="108"/>
      <c r="G38" s="107" t="str">
        <f>IFERROR(IF(VLOOKUP($B38,#REF!,27,FALSE)="폐쇄","폐쇄",""),"")</f>
        <v/>
      </c>
    </row>
    <row r="39" spans="1:7" ht="15.6">
      <c r="A39" s="107">
        <v>37</v>
      </c>
      <c r="B39" s="107">
        <v>3638</v>
      </c>
      <c r="C39" s="107"/>
      <c r="D39" s="105" t="s">
        <v>38</v>
      </c>
      <c r="E39" s="107"/>
      <c r="F39" s="108"/>
      <c r="G39" s="107" t="str">
        <f>IFERROR(IF(VLOOKUP($B39,#REF!,27,FALSE)="폐쇄","폐쇄",""),"")</f>
        <v/>
      </c>
    </row>
    <row r="40" spans="1:7" ht="15.6">
      <c r="A40" s="107">
        <v>38</v>
      </c>
      <c r="B40" s="107">
        <v>3639</v>
      </c>
      <c r="C40" s="107"/>
      <c r="D40" s="105" t="s">
        <v>38</v>
      </c>
      <c r="E40" s="107"/>
      <c r="F40" s="108"/>
      <c r="G40" s="107" t="str">
        <f>IFERROR(IF(VLOOKUP($B40,#REF!,27,FALSE)="폐쇄","폐쇄",""),"")</f>
        <v/>
      </c>
    </row>
    <row r="41" spans="1:7" ht="15.6">
      <c r="A41" s="107">
        <v>39</v>
      </c>
      <c r="B41" s="107">
        <v>3640</v>
      </c>
      <c r="C41" s="107"/>
      <c r="D41" s="105" t="s">
        <v>38</v>
      </c>
      <c r="E41" s="107"/>
      <c r="F41" s="108"/>
      <c r="G41" s="107" t="str">
        <f>IFERROR(IF(VLOOKUP($B41,#REF!,27,FALSE)="폐쇄","폐쇄",""),"")</f>
        <v/>
      </c>
    </row>
    <row r="42" spans="1:7" ht="15.6">
      <c r="A42" s="107">
        <v>40</v>
      </c>
      <c r="B42" s="107">
        <v>3641</v>
      </c>
      <c r="C42" s="107"/>
      <c r="D42" s="105" t="s">
        <v>38</v>
      </c>
      <c r="E42" s="107"/>
      <c r="F42" s="108"/>
      <c r="G42" s="107" t="str">
        <f>IFERROR(IF(VLOOKUP($B42,#REF!,27,FALSE)="폐쇄","폐쇄",""),"")</f>
        <v/>
      </c>
    </row>
    <row r="43" spans="1:7" ht="15.6">
      <c r="A43" s="107">
        <v>41</v>
      </c>
      <c r="B43" s="107">
        <v>3642</v>
      </c>
      <c r="C43" s="107"/>
      <c r="D43" s="105" t="s">
        <v>38</v>
      </c>
      <c r="E43" s="107"/>
      <c r="F43" s="108"/>
      <c r="G43" s="107" t="str">
        <f>IFERROR(IF(VLOOKUP($B43,#REF!,27,FALSE)="폐쇄","폐쇄",""),"")</f>
        <v/>
      </c>
    </row>
    <row r="44" spans="1:7" ht="15.6">
      <c r="A44" s="107">
        <v>42</v>
      </c>
      <c r="B44" s="107">
        <v>3643</v>
      </c>
      <c r="C44" s="107"/>
      <c r="D44" s="105" t="s">
        <v>38</v>
      </c>
      <c r="E44" s="107"/>
      <c r="F44" s="108"/>
      <c r="G44" s="107" t="str">
        <f>IFERROR(IF(VLOOKUP($B44,#REF!,27,FALSE)="폐쇄","폐쇄",""),"")</f>
        <v/>
      </c>
    </row>
    <row r="45" spans="1:7" ht="15.6">
      <c r="A45" s="107">
        <v>43</v>
      </c>
      <c r="B45" s="107">
        <v>3644</v>
      </c>
      <c r="C45" s="107"/>
      <c r="D45" s="105" t="s">
        <v>38</v>
      </c>
      <c r="E45" s="107"/>
      <c r="F45" s="108"/>
      <c r="G45" s="107" t="str">
        <f>IFERROR(IF(VLOOKUP($B45,#REF!,27,FALSE)="폐쇄","폐쇄",""),"")</f>
        <v/>
      </c>
    </row>
    <row r="46" spans="1:7" ht="15.6">
      <c r="A46" s="107">
        <v>44</v>
      </c>
      <c r="B46" s="107">
        <v>3645</v>
      </c>
      <c r="C46" s="107"/>
      <c r="D46" s="105" t="s">
        <v>38</v>
      </c>
      <c r="E46" s="107"/>
      <c r="F46" s="108"/>
      <c r="G46" s="107" t="str">
        <f>IFERROR(IF(VLOOKUP($B46,#REF!,27,FALSE)="폐쇄","폐쇄",""),"")</f>
        <v/>
      </c>
    </row>
    <row r="47" spans="1:7" ht="15.6">
      <c r="A47" s="107">
        <v>45</v>
      </c>
      <c r="B47" s="107">
        <v>3646</v>
      </c>
      <c r="C47" s="107"/>
      <c r="D47" s="105" t="s">
        <v>38</v>
      </c>
      <c r="E47" s="107"/>
      <c r="F47" s="108"/>
      <c r="G47" s="107" t="str">
        <f>IFERROR(IF(VLOOKUP($B47,#REF!,27,FALSE)="폐쇄","폐쇄",""),"")</f>
        <v/>
      </c>
    </row>
    <row r="48" spans="1:7" ht="15.6">
      <c r="A48" s="107">
        <v>46</v>
      </c>
      <c r="B48" s="107">
        <v>3647</v>
      </c>
      <c r="C48" s="107"/>
      <c r="D48" s="105" t="s">
        <v>38</v>
      </c>
      <c r="E48" s="107"/>
      <c r="F48" s="108"/>
      <c r="G48" s="107" t="str">
        <f>IFERROR(IF(VLOOKUP($B48,#REF!,27,FALSE)="폐쇄","폐쇄",""),"")</f>
        <v/>
      </c>
    </row>
    <row r="49" spans="1:12" ht="15.6">
      <c r="A49" s="107">
        <v>47</v>
      </c>
      <c r="B49" s="107">
        <v>3648</v>
      </c>
      <c r="C49" s="107"/>
      <c r="D49" s="105" t="s">
        <v>38</v>
      </c>
      <c r="E49" s="107"/>
      <c r="F49" s="108"/>
      <c r="G49" s="107" t="str">
        <f>IFERROR(IF(VLOOKUP($B49,#REF!,27,FALSE)="폐쇄","폐쇄",""),"")</f>
        <v/>
      </c>
    </row>
    <row r="50" spans="1:12" ht="15.6">
      <c r="A50" s="107">
        <v>48</v>
      </c>
      <c r="B50" s="107">
        <v>3649</v>
      </c>
      <c r="C50" s="107"/>
      <c r="D50" s="105" t="s">
        <v>38</v>
      </c>
      <c r="E50" s="107"/>
      <c r="F50" s="108"/>
      <c r="G50" s="107" t="str">
        <f>IFERROR(IF(VLOOKUP($B50,#REF!,27,FALSE)="폐쇄","폐쇄",""),"")</f>
        <v/>
      </c>
    </row>
    <row r="51" spans="1:12" ht="15.6">
      <c r="A51" s="107">
        <v>49</v>
      </c>
      <c r="B51" s="107">
        <v>3650</v>
      </c>
      <c r="C51" s="107"/>
      <c r="D51" s="105" t="s">
        <v>38</v>
      </c>
      <c r="E51" s="107"/>
      <c r="F51" s="108"/>
      <c r="G51" s="107" t="str">
        <f>IFERROR(IF(VLOOKUP($B51,#REF!,27,FALSE)="폐쇄","폐쇄",""),"")</f>
        <v/>
      </c>
    </row>
    <row r="52" spans="1:12" ht="15.6">
      <c r="A52" s="107">
        <v>50</v>
      </c>
      <c r="B52" s="107">
        <v>3651</v>
      </c>
      <c r="C52" s="107"/>
      <c r="D52" s="105" t="s">
        <v>38</v>
      </c>
      <c r="E52" s="107"/>
      <c r="F52" s="108"/>
      <c r="G52" s="107" t="str">
        <f>IFERROR(IF(VLOOKUP($B52,#REF!,27,FALSE)="폐쇄","폐쇄",""),"")</f>
        <v/>
      </c>
    </row>
    <row r="53" spans="1:12" ht="15.6">
      <c r="A53" s="106" t="s">
        <v>4438</v>
      </c>
      <c r="B53" s="109">
        <v>3652</v>
      </c>
      <c r="C53" s="102" t="s">
        <v>2326</v>
      </c>
      <c r="D53" s="105" t="s">
        <v>22</v>
      </c>
      <c r="E53" s="106" t="s">
        <v>3296</v>
      </c>
      <c r="F53" s="108">
        <v>44034</v>
      </c>
      <c r="G53" s="107" t="str">
        <f>IFERROR(IF(VLOOKUP($B53,#REF!,27,FALSE)="폐쇄","폐쇄",""),"")</f>
        <v/>
      </c>
      <c r="H53" s="4"/>
    </row>
    <row r="54" spans="1:12" ht="15.6">
      <c r="A54" s="106" t="s">
        <v>4440</v>
      </c>
      <c r="B54" s="109">
        <v>3653</v>
      </c>
      <c r="C54" s="102" t="s">
        <v>2197</v>
      </c>
      <c r="D54" s="105" t="s">
        <v>22</v>
      </c>
      <c r="E54" s="106" t="s">
        <v>2366</v>
      </c>
      <c r="F54" s="108">
        <v>44057</v>
      </c>
      <c r="G54" s="107" t="str">
        <f>IFERROR(IF(VLOOKUP($B54,#REF!,27,FALSE)="폐쇄","폐쇄",""),"")</f>
        <v/>
      </c>
      <c r="H54" s="4"/>
      <c r="L54" s="4"/>
    </row>
    <row r="55" spans="1:12" ht="15.6">
      <c r="A55" s="106" t="s">
        <v>4431</v>
      </c>
      <c r="B55" s="109">
        <v>3654</v>
      </c>
      <c r="C55" s="102" t="s">
        <v>2199</v>
      </c>
      <c r="D55" s="105" t="s">
        <v>22</v>
      </c>
      <c r="E55" s="106" t="s">
        <v>2366</v>
      </c>
      <c r="F55" s="108">
        <v>44057</v>
      </c>
      <c r="G55" s="107" t="str">
        <f>IFERROR(IF(VLOOKUP($B55,#REF!,27,FALSE)="폐쇄","폐쇄",""),"")</f>
        <v/>
      </c>
      <c r="H55" s="4"/>
      <c r="L55" s="4"/>
    </row>
    <row r="56" spans="1:12" ht="15.6">
      <c r="A56" s="106" t="s">
        <v>4432</v>
      </c>
      <c r="B56" s="107">
        <v>3655</v>
      </c>
      <c r="C56" s="102" t="s">
        <v>2329</v>
      </c>
      <c r="D56" s="105" t="s">
        <v>22</v>
      </c>
      <c r="E56" s="106" t="s">
        <v>4429</v>
      </c>
      <c r="F56" s="108">
        <v>44098</v>
      </c>
      <c r="G56" s="107" t="str">
        <f>IFERROR(IF(VLOOKUP($B56,#REF!,27,FALSE)="폐쇄","폐쇄",""),"")</f>
        <v/>
      </c>
    </row>
    <row r="57" spans="1:12" ht="15.6">
      <c r="A57" s="106" t="s">
        <v>4569</v>
      </c>
      <c r="B57" s="107">
        <v>3656</v>
      </c>
      <c r="C57" s="131" t="s">
        <v>2332</v>
      </c>
      <c r="D57" s="105" t="s">
        <v>22</v>
      </c>
      <c r="E57" s="106" t="s">
        <v>4567</v>
      </c>
      <c r="F57" s="108">
        <v>44137</v>
      </c>
      <c r="G57" s="107" t="str">
        <f>IFERROR(IF(VLOOKUP($B57,#REF!,27,FALSE)="폐쇄","폐쇄",""),"")</f>
        <v/>
      </c>
    </row>
    <row r="58" spans="1:12" ht="15.6">
      <c r="A58" s="107" t="s">
        <v>3957</v>
      </c>
      <c r="B58" s="107">
        <v>3657</v>
      </c>
      <c r="C58" s="107" t="s">
        <v>2331</v>
      </c>
      <c r="D58" s="105" t="s">
        <v>22</v>
      </c>
      <c r="E58" s="107" t="s">
        <v>2157</v>
      </c>
      <c r="F58" s="108">
        <v>44151</v>
      </c>
      <c r="G58" s="107" t="str">
        <f>IFERROR(IF(VLOOKUP($B58,#REF!,27,FALSE)="폐쇄","폐쇄",""),"")</f>
        <v/>
      </c>
    </row>
    <row r="59" spans="1:12" ht="15.6">
      <c r="A59" s="107" t="s">
        <v>3948</v>
      </c>
      <c r="B59" s="107">
        <v>3658</v>
      </c>
      <c r="C59" s="107" t="s">
        <v>2330</v>
      </c>
      <c r="D59" s="105" t="s">
        <v>22</v>
      </c>
      <c r="E59" s="107" t="s">
        <v>2333</v>
      </c>
      <c r="F59" s="108">
        <v>44151</v>
      </c>
      <c r="G59" s="107" t="str">
        <f>IFERROR(IF(VLOOKUP($B59,#REF!,27,FALSE)="폐쇄","폐쇄",""),"")</f>
        <v/>
      </c>
    </row>
    <row r="60" spans="1:12" ht="15.6">
      <c r="A60" s="107" t="s">
        <v>3950</v>
      </c>
      <c r="B60" s="107">
        <v>3659</v>
      </c>
      <c r="C60" s="107" t="s">
        <v>2336</v>
      </c>
      <c r="D60" s="105" t="s">
        <v>22</v>
      </c>
      <c r="E60" s="107" t="s">
        <v>2158</v>
      </c>
      <c r="F60" s="108">
        <v>44151</v>
      </c>
      <c r="G60" s="107" t="str">
        <f>IFERROR(IF(VLOOKUP($B60,#REF!,27,FALSE)="폐쇄","폐쇄",""),"")</f>
        <v/>
      </c>
    </row>
    <row r="61" spans="1:12" ht="15.6">
      <c r="A61" s="107" t="s">
        <v>3952</v>
      </c>
      <c r="B61" s="107">
        <v>3660</v>
      </c>
      <c r="C61" s="107" t="s">
        <v>4900</v>
      </c>
      <c r="D61" s="105" t="s">
        <v>22</v>
      </c>
      <c r="E61" s="107" t="s">
        <v>4895</v>
      </c>
      <c r="F61" s="108">
        <v>44151</v>
      </c>
      <c r="G61" s="107" t="str">
        <f>IFERROR(IF(VLOOKUP($B61,#REF!,27,FALSE)="폐쇄","폐쇄",""),"")</f>
        <v/>
      </c>
    </row>
    <row r="62" spans="1:12" ht="15.6">
      <c r="A62" s="107" t="s">
        <v>3946</v>
      </c>
      <c r="B62" s="107">
        <v>3661</v>
      </c>
      <c r="C62" s="107" t="s">
        <v>2334</v>
      </c>
      <c r="D62" s="105" t="s">
        <v>22</v>
      </c>
      <c r="E62" s="107" t="s">
        <v>2335</v>
      </c>
      <c r="F62" s="108">
        <v>44151</v>
      </c>
      <c r="G62" s="107" t="str">
        <f>IFERROR(IF(VLOOKUP($B62,#REF!,27,FALSE)="폐쇄","폐쇄",""),"")</f>
        <v/>
      </c>
    </row>
    <row r="63" spans="1:12" ht="15.6">
      <c r="A63" s="107" t="s">
        <v>3940</v>
      </c>
      <c r="B63" s="107">
        <v>3662</v>
      </c>
      <c r="C63" s="107" t="s">
        <v>4902</v>
      </c>
      <c r="D63" s="105" t="s">
        <v>22</v>
      </c>
      <c r="E63" s="107" t="s">
        <v>4898</v>
      </c>
      <c r="F63" s="108">
        <v>44151</v>
      </c>
      <c r="G63" s="107" t="str">
        <f>IFERROR(IF(VLOOKUP($B63,#REF!,27,FALSE)="폐쇄","폐쇄",""),"")</f>
        <v/>
      </c>
    </row>
    <row r="64" spans="1:12" ht="15.6">
      <c r="A64" s="107" t="s">
        <v>3931</v>
      </c>
      <c r="B64" s="107">
        <v>3663</v>
      </c>
      <c r="C64" s="107" t="s">
        <v>2362</v>
      </c>
      <c r="D64" s="105" t="s">
        <v>22</v>
      </c>
      <c r="E64" s="107" t="s">
        <v>41</v>
      </c>
      <c r="F64" s="108">
        <v>44151</v>
      </c>
      <c r="G64" s="107" t="str">
        <f>IFERROR(IF(VLOOKUP($B64,#REF!,27,FALSE)="폐쇄","폐쇄",""),"")</f>
        <v/>
      </c>
    </row>
    <row r="65" spans="1:7" ht="15.6">
      <c r="A65" s="107" t="s">
        <v>3930</v>
      </c>
      <c r="B65" s="107">
        <v>3664</v>
      </c>
      <c r="C65" s="107" t="s">
        <v>2160</v>
      </c>
      <c r="D65" s="105" t="s">
        <v>22</v>
      </c>
      <c r="E65" s="107" t="s">
        <v>2338</v>
      </c>
      <c r="F65" s="108">
        <v>44151</v>
      </c>
      <c r="G65" s="107" t="str">
        <f>IFERROR(IF(VLOOKUP($B65,#REF!,27,FALSE)="폐쇄","폐쇄",""),"")</f>
        <v/>
      </c>
    </row>
    <row r="66" spans="1:7" ht="15.6">
      <c r="A66" s="107" t="s">
        <v>3939</v>
      </c>
      <c r="B66" s="107">
        <v>3665</v>
      </c>
      <c r="C66" s="107" t="s">
        <v>2159</v>
      </c>
      <c r="D66" s="105" t="s">
        <v>22</v>
      </c>
      <c r="E66" s="107" t="s">
        <v>2337</v>
      </c>
      <c r="F66" s="108">
        <v>44151</v>
      </c>
      <c r="G66" s="107" t="str">
        <f>IFERROR(IF(VLOOKUP($B66,#REF!,27,FALSE)="폐쇄","폐쇄",""),"")</f>
        <v/>
      </c>
    </row>
    <row r="67" spans="1:7" ht="15.6">
      <c r="A67" s="107" t="s">
        <v>3937</v>
      </c>
      <c r="B67" s="107">
        <v>3666</v>
      </c>
      <c r="C67" s="107" t="s">
        <v>3902</v>
      </c>
      <c r="D67" s="105" t="s">
        <v>22</v>
      </c>
      <c r="E67" s="107" t="s">
        <v>5221</v>
      </c>
      <c r="F67" s="108">
        <v>44151</v>
      </c>
      <c r="G67" s="107" t="str">
        <f>IFERROR(IF(VLOOKUP($B67,#REF!,27,FALSE)="폐쇄","폐쇄",""),"")</f>
        <v/>
      </c>
    </row>
    <row r="68" spans="1:7" ht="15.6">
      <c r="A68" s="107" t="s">
        <v>3936</v>
      </c>
      <c r="B68" s="107">
        <v>3667</v>
      </c>
      <c r="C68" s="107" t="s">
        <v>5222</v>
      </c>
      <c r="D68" s="105" t="s">
        <v>22</v>
      </c>
      <c r="E68" s="107" t="s">
        <v>3256</v>
      </c>
      <c r="F68" s="108">
        <v>44151</v>
      </c>
      <c r="G68" s="107" t="str">
        <f>IFERROR(IF(VLOOKUP($B68,#REF!,27,FALSE)="폐쇄","폐쇄",""),"")</f>
        <v/>
      </c>
    </row>
    <row r="69" spans="1:7" ht="15.6">
      <c r="A69" s="107" t="s">
        <v>4603</v>
      </c>
      <c r="B69" s="107">
        <v>3668</v>
      </c>
      <c r="C69" s="107" t="s">
        <v>230</v>
      </c>
      <c r="D69" s="105" t="s">
        <v>22</v>
      </c>
      <c r="E69" s="107" t="s">
        <v>210</v>
      </c>
      <c r="F69" s="108">
        <v>44151</v>
      </c>
      <c r="G69" s="107" t="str">
        <f>IFERROR(IF(VLOOKUP($B69,#REF!,27,FALSE)="폐쇄","폐쇄",""),"")</f>
        <v/>
      </c>
    </row>
    <row r="70" spans="1:7" ht="15.6">
      <c r="A70" s="107" t="s">
        <v>4591</v>
      </c>
      <c r="B70" s="107">
        <v>3669</v>
      </c>
      <c r="C70" s="107" t="s">
        <v>4433</v>
      </c>
      <c r="D70" s="105" t="s">
        <v>22</v>
      </c>
      <c r="E70" s="107" t="s">
        <v>4434</v>
      </c>
      <c r="F70" s="108">
        <v>44151</v>
      </c>
      <c r="G70" s="107" t="str">
        <f>IFERROR(IF(VLOOKUP($B70,#REF!,27,FALSE)="폐쇄","폐쇄",""),"")</f>
        <v/>
      </c>
    </row>
    <row r="71" spans="1:7" ht="15.6">
      <c r="A71" s="107" t="s">
        <v>4616</v>
      </c>
      <c r="B71" s="107">
        <v>3670</v>
      </c>
      <c r="C71" s="107" t="s">
        <v>4451</v>
      </c>
      <c r="D71" s="105" t="s">
        <v>22</v>
      </c>
      <c r="E71" s="107" t="s">
        <v>2338</v>
      </c>
      <c r="F71" s="108">
        <v>44151</v>
      </c>
      <c r="G71" s="107" t="str">
        <f>IFERROR(IF(VLOOKUP($B71,#REF!,27,FALSE)="폐쇄","폐쇄",""),"")</f>
        <v/>
      </c>
    </row>
    <row r="72" spans="1:7" ht="15.6">
      <c r="A72" s="107" t="s">
        <v>4592</v>
      </c>
      <c r="B72" s="107">
        <v>3671</v>
      </c>
      <c r="C72" s="107" t="s">
        <v>209</v>
      </c>
      <c r="D72" s="105" t="s">
        <v>22</v>
      </c>
      <c r="E72" s="107" t="s">
        <v>2343</v>
      </c>
      <c r="F72" s="108">
        <v>44151</v>
      </c>
      <c r="G72" s="107" t="str">
        <f>IFERROR(IF(VLOOKUP($B72,#REF!,27,FALSE)="폐쇄","폐쇄",""),"")</f>
        <v/>
      </c>
    </row>
    <row r="73" spans="1:7" ht="15.6">
      <c r="A73" s="107" t="s">
        <v>4612</v>
      </c>
      <c r="B73" s="107">
        <v>3672</v>
      </c>
      <c r="C73" s="107" t="s">
        <v>3620</v>
      </c>
      <c r="D73" s="105" t="s">
        <v>22</v>
      </c>
      <c r="E73" s="107" t="s">
        <v>2342</v>
      </c>
      <c r="F73" s="108">
        <v>44151</v>
      </c>
      <c r="G73" s="107" t="str">
        <f>IFERROR(IF(VLOOKUP($B73,#REF!,27,FALSE)="폐쇄","폐쇄",""),"")</f>
        <v/>
      </c>
    </row>
    <row r="74" spans="1:7" ht="15.6">
      <c r="A74" s="107" t="s">
        <v>4588</v>
      </c>
      <c r="B74" s="107">
        <v>3673</v>
      </c>
      <c r="C74" s="107" t="s">
        <v>2340</v>
      </c>
      <c r="D74" s="105" t="s">
        <v>22</v>
      </c>
      <c r="E74" s="107" t="s">
        <v>2341</v>
      </c>
      <c r="F74" s="108">
        <v>44151</v>
      </c>
      <c r="G74" s="107" t="str">
        <f>IFERROR(IF(VLOOKUP($B74,#REF!,27,FALSE)="폐쇄","폐쇄",""),"")</f>
        <v/>
      </c>
    </row>
    <row r="75" spans="1:7" ht="15.6">
      <c r="A75" s="107" t="s">
        <v>4597</v>
      </c>
      <c r="B75" s="107">
        <v>3674</v>
      </c>
      <c r="C75" s="107" t="s">
        <v>2349</v>
      </c>
      <c r="D75" s="105" t="s">
        <v>22</v>
      </c>
      <c r="E75" s="107" t="s">
        <v>2344</v>
      </c>
      <c r="F75" s="108">
        <v>44151</v>
      </c>
      <c r="G75" s="107" t="str">
        <f>IFERROR(IF(VLOOKUP($B75,#REF!,27,FALSE)="폐쇄","폐쇄",""),"")</f>
        <v/>
      </c>
    </row>
    <row r="76" spans="1:7" ht="15.6">
      <c r="A76" s="107" t="s">
        <v>4605</v>
      </c>
      <c r="B76" s="107">
        <v>3675</v>
      </c>
      <c r="C76" s="107" t="s">
        <v>2348</v>
      </c>
      <c r="D76" s="105" t="s">
        <v>22</v>
      </c>
      <c r="E76" s="107" t="s">
        <v>2345</v>
      </c>
      <c r="F76" s="108">
        <v>44151</v>
      </c>
      <c r="G76" s="107" t="str">
        <f>IFERROR(IF(VLOOKUP($B76,#REF!,27,FALSE)="폐쇄","폐쇄",""),"")</f>
        <v/>
      </c>
    </row>
    <row r="77" spans="1:7" ht="15.6">
      <c r="A77" s="107" t="s">
        <v>4598</v>
      </c>
      <c r="B77" s="107">
        <v>3676</v>
      </c>
      <c r="C77" s="107" t="s">
        <v>2346</v>
      </c>
      <c r="D77" s="105" t="s">
        <v>22</v>
      </c>
      <c r="E77" s="107" t="s">
        <v>2347</v>
      </c>
      <c r="F77" s="108">
        <v>44151</v>
      </c>
      <c r="G77" s="107" t="str">
        <f>IFERROR(IF(VLOOKUP($B77,#REF!,27,FALSE)="폐쇄","폐쇄",""),"")</f>
        <v/>
      </c>
    </row>
    <row r="78" spans="1:7" ht="15.6">
      <c r="A78" s="107" t="s">
        <v>4606</v>
      </c>
      <c r="B78" s="107">
        <v>3677</v>
      </c>
      <c r="C78" s="107" t="s">
        <v>2350</v>
      </c>
      <c r="D78" s="105" t="s">
        <v>22</v>
      </c>
      <c r="E78" s="107" t="s">
        <v>2161</v>
      </c>
      <c r="F78" s="108">
        <v>44151</v>
      </c>
      <c r="G78" s="107" t="str">
        <f>IFERROR(IF(VLOOKUP($B78,#REF!,27,FALSE)="폐쇄","폐쇄",""),"")</f>
        <v/>
      </c>
    </row>
    <row r="79" spans="1:7" ht="15.6">
      <c r="A79" s="107">
        <v>77</v>
      </c>
      <c r="B79" s="107">
        <v>3678</v>
      </c>
      <c r="C79" s="107"/>
      <c r="D79" s="105" t="s">
        <v>22</v>
      </c>
      <c r="E79" s="107"/>
      <c r="F79" s="108"/>
      <c r="G79" s="107" t="str">
        <f>IFERROR(IF(VLOOKUP($B79,#REF!,27,FALSE)="폐쇄","폐쇄",""),"")</f>
        <v/>
      </c>
    </row>
    <row r="80" spans="1:7" ht="15.6">
      <c r="A80" s="107">
        <v>78</v>
      </c>
      <c r="B80" s="107">
        <v>3679</v>
      </c>
      <c r="C80" s="107"/>
      <c r="D80" s="105" t="s">
        <v>22</v>
      </c>
      <c r="E80" s="107"/>
      <c r="F80" s="108"/>
      <c r="G80" s="107" t="str">
        <f>IFERROR(IF(VLOOKUP($B80,#REF!,27,FALSE)="폐쇄","폐쇄",""),"")</f>
        <v/>
      </c>
    </row>
    <row r="81" spans="1:7" ht="15.6">
      <c r="A81" s="107">
        <v>79</v>
      </c>
      <c r="B81" s="107">
        <v>3680</v>
      </c>
      <c r="C81" s="107"/>
      <c r="D81" s="105" t="s">
        <v>22</v>
      </c>
      <c r="E81" s="107"/>
      <c r="F81" s="108"/>
      <c r="G81" s="107" t="str">
        <f>IFERROR(IF(VLOOKUP($B81,#REF!,27,FALSE)="폐쇄","폐쇄",""),"")</f>
        <v/>
      </c>
    </row>
    <row r="82" spans="1:7" ht="15.6">
      <c r="A82" s="107">
        <v>80</v>
      </c>
      <c r="B82" s="107">
        <v>3681</v>
      </c>
      <c r="C82" s="107"/>
      <c r="D82" s="105" t="s">
        <v>22</v>
      </c>
      <c r="E82" s="107"/>
      <c r="F82" s="108"/>
      <c r="G82" s="107" t="str">
        <f>IFERROR(IF(VLOOKUP($B82,#REF!,27,FALSE)="폐쇄","폐쇄",""),"")</f>
        <v/>
      </c>
    </row>
    <row r="83" spans="1:7" ht="15.6">
      <c r="A83" s="107">
        <v>81</v>
      </c>
      <c r="B83" s="107">
        <v>3682</v>
      </c>
      <c r="C83" s="107"/>
      <c r="D83" s="105" t="s">
        <v>22</v>
      </c>
      <c r="E83" s="107"/>
      <c r="F83" s="108"/>
      <c r="G83" s="107" t="str">
        <f>IFERROR(IF(VLOOKUP($B83,#REF!,27,FALSE)="폐쇄","폐쇄",""),"")</f>
        <v/>
      </c>
    </row>
    <row r="84" spans="1:7" ht="15.6">
      <c r="A84" s="107">
        <v>82</v>
      </c>
      <c r="B84" s="107">
        <v>3683</v>
      </c>
      <c r="C84" s="107"/>
      <c r="D84" s="105" t="s">
        <v>22</v>
      </c>
      <c r="E84" s="107"/>
      <c r="F84" s="108"/>
      <c r="G84" s="107" t="str">
        <f>IFERROR(IF(VLOOKUP($B84,#REF!,27,FALSE)="폐쇄","폐쇄",""),"")</f>
        <v/>
      </c>
    </row>
    <row r="85" spans="1:7" ht="15.6">
      <c r="A85" s="107">
        <v>83</v>
      </c>
      <c r="B85" s="107">
        <v>3684</v>
      </c>
      <c r="C85" s="107"/>
      <c r="D85" s="105" t="s">
        <v>22</v>
      </c>
      <c r="E85" s="107"/>
      <c r="F85" s="108"/>
      <c r="G85" s="107" t="str">
        <f>IFERROR(IF(VLOOKUP($B85,#REF!,27,FALSE)="폐쇄","폐쇄",""),"")</f>
        <v/>
      </c>
    </row>
    <row r="86" spans="1:7" ht="15.6">
      <c r="A86" s="107">
        <v>84</v>
      </c>
      <c r="B86" s="107">
        <v>3685</v>
      </c>
      <c r="C86" s="107"/>
      <c r="D86" s="105" t="s">
        <v>22</v>
      </c>
      <c r="E86" s="107"/>
      <c r="F86" s="108"/>
      <c r="G86" s="107" t="str">
        <f>IFERROR(IF(VLOOKUP($B86,#REF!,27,FALSE)="폐쇄","폐쇄",""),"")</f>
        <v/>
      </c>
    </row>
    <row r="87" spans="1:7" ht="15.6">
      <c r="A87" s="107">
        <v>85</v>
      </c>
      <c r="B87" s="107">
        <v>3686</v>
      </c>
      <c r="C87" s="107"/>
      <c r="D87" s="105" t="s">
        <v>22</v>
      </c>
      <c r="E87" s="107"/>
      <c r="F87" s="108"/>
      <c r="G87" s="107" t="str">
        <f>IFERROR(IF(VLOOKUP($B87,#REF!,27,FALSE)="폐쇄","폐쇄",""),"")</f>
        <v/>
      </c>
    </row>
    <row r="88" spans="1:7" ht="15.6">
      <c r="A88" s="107">
        <v>86</v>
      </c>
      <c r="B88" s="107">
        <v>3687</v>
      </c>
      <c r="C88" s="107"/>
      <c r="D88" s="105" t="s">
        <v>22</v>
      </c>
      <c r="E88" s="107"/>
      <c r="F88" s="108"/>
      <c r="G88" s="107" t="str">
        <f>IFERROR(IF(VLOOKUP($B88,#REF!,27,FALSE)="폐쇄","폐쇄",""),"")</f>
        <v/>
      </c>
    </row>
    <row r="89" spans="1:7" ht="15.6">
      <c r="A89" s="107">
        <v>87</v>
      </c>
      <c r="B89" s="107">
        <v>3688</v>
      </c>
      <c r="C89" s="107"/>
      <c r="D89" s="105" t="s">
        <v>22</v>
      </c>
      <c r="E89" s="107"/>
      <c r="F89" s="108"/>
      <c r="G89" s="107" t="str">
        <f>IFERROR(IF(VLOOKUP($B89,#REF!,27,FALSE)="폐쇄","폐쇄",""),"")</f>
        <v/>
      </c>
    </row>
    <row r="90" spans="1:7" ht="15.6">
      <c r="A90" s="107">
        <v>88</v>
      </c>
      <c r="B90" s="107">
        <v>3689</v>
      </c>
      <c r="C90" s="107"/>
      <c r="D90" s="105" t="s">
        <v>22</v>
      </c>
      <c r="E90" s="107"/>
      <c r="F90" s="108"/>
      <c r="G90" s="107" t="str">
        <f>IFERROR(IF(VLOOKUP($B90,#REF!,27,FALSE)="폐쇄","폐쇄",""),"")</f>
        <v/>
      </c>
    </row>
    <row r="91" spans="1:7" ht="15.6">
      <c r="A91" s="107">
        <v>89</v>
      </c>
      <c r="B91" s="107">
        <v>3690</v>
      </c>
      <c r="C91" s="107"/>
      <c r="D91" s="105" t="s">
        <v>22</v>
      </c>
      <c r="E91" s="107"/>
      <c r="F91" s="108"/>
      <c r="G91" s="107" t="str">
        <f>IFERROR(IF(VLOOKUP($B91,#REF!,27,FALSE)="폐쇄","폐쇄",""),"")</f>
        <v/>
      </c>
    </row>
    <row r="92" spans="1:7" ht="15.6">
      <c r="A92" s="107">
        <v>90</v>
      </c>
      <c r="B92" s="107">
        <v>3691</v>
      </c>
      <c r="C92" s="107"/>
      <c r="D92" s="105" t="s">
        <v>22</v>
      </c>
      <c r="E92" s="107"/>
      <c r="F92" s="108"/>
      <c r="G92" s="107" t="str">
        <f>IFERROR(IF(VLOOKUP($B92,#REF!,27,FALSE)="폐쇄","폐쇄",""),"")</f>
        <v/>
      </c>
    </row>
    <row r="93" spans="1:7" ht="15.6">
      <c r="A93" s="107">
        <v>91</v>
      </c>
      <c r="B93" s="107">
        <v>3692</v>
      </c>
      <c r="C93" s="107"/>
      <c r="D93" s="105" t="s">
        <v>22</v>
      </c>
      <c r="E93" s="107"/>
      <c r="F93" s="108"/>
      <c r="G93" s="107" t="str">
        <f>IFERROR(IF(VLOOKUP($B93,#REF!,27,FALSE)="폐쇄","폐쇄",""),"")</f>
        <v/>
      </c>
    </row>
    <row r="94" spans="1:7" ht="15.6">
      <c r="A94" s="107">
        <v>92</v>
      </c>
      <c r="B94" s="107">
        <v>3693</v>
      </c>
      <c r="C94" s="107"/>
      <c r="D94" s="105" t="s">
        <v>22</v>
      </c>
      <c r="E94" s="107"/>
      <c r="F94" s="108"/>
      <c r="G94" s="107" t="str">
        <f>IFERROR(IF(VLOOKUP($B94,#REF!,27,FALSE)="폐쇄","폐쇄",""),"")</f>
        <v/>
      </c>
    </row>
    <row r="95" spans="1:7" ht="15.6">
      <c r="A95" s="107">
        <v>93</v>
      </c>
      <c r="B95" s="107">
        <v>3694</v>
      </c>
      <c r="C95" s="107"/>
      <c r="D95" s="105" t="s">
        <v>22</v>
      </c>
      <c r="E95" s="107"/>
      <c r="F95" s="108"/>
      <c r="G95" s="107" t="str">
        <f>IFERROR(IF(VLOOKUP($B95,#REF!,27,FALSE)="폐쇄","폐쇄",""),"")</f>
        <v/>
      </c>
    </row>
    <row r="96" spans="1:7" ht="15.6">
      <c r="A96" s="107">
        <v>94</v>
      </c>
      <c r="B96" s="107">
        <v>3695</v>
      </c>
      <c r="C96" s="107"/>
      <c r="D96" s="105" t="s">
        <v>22</v>
      </c>
      <c r="E96" s="107"/>
      <c r="F96" s="108"/>
      <c r="G96" s="107" t="str">
        <f>IFERROR(IF(VLOOKUP($B96,#REF!,27,FALSE)="폐쇄","폐쇄",""),"")</f>
        <v/>
      </c>
    </row>
    <row r="97" spans="1:12" ht="15.6">
      <c r="A97" s="107">
        <v>95</v>
      </c>
      <c r="B97" s="107">
        <v>3696</v>
      </c>
      <c r="C97" s="107"/>
      <c r="D97" s="105" t="s">
        <v>22</v>
      </c>
      <c r="E97" s="107"/>
      <c r="F97" s="108"/>
      <c r="G97" s="107" t="str">
        <f>IFERROR(IF(VLOOKUP($B97,#REF!,27,FALSE)="폐쇄","폐쇄",""),"")</f>
        <v/>
      </c>
    </row>
    <row r="98" spans="1:12" ht="15.6">
      <c r="A98" s="107">
        <v>96</v>
      </c>
      <c r="B98" s="107">
        <v>3697</v>
      </c>
      <c r="C98" s="107"/>
      <c r="D98" s="105" t="s">
        <v>22</v>
      </c>
      <c r="E98" s="107"/>
      <c r="F98" s="108"/>
      <c r="G98" s="107" t="str">
        <f>IFERROR(IF(VLOOKUP($B98,#REF!,27,FALSE)="폐쇄","폐쇄",""),"")</f>
        <v/>
      </c>
    </row>
    <row r="99" spans="1:12" ht="15.6">
      <c r="A99" s="107">
        <v>97</v>
      </c>
      <c r="B99" s="107">
        <v>3698</v>
      </c>
      <c r="C99" s="107"/>
      <c r="D99" s="105" t="s">
        <v>22</v>
      </c>
      <c r="E99" s="107"/>
      <c r="F99" s="108"/>
      <c r="G99" s="107" t="str">
        <f>IFERROR(IF(VLOOKUP($B99,#REF!,27,FALSE)="폐쇄","폐쇄",""),"")</f>
        <v/>
      </c>
    </row>
    <row r="100" spans="1:12" ht="15.6">
      <c r="A100" s="107">
        <v>98</v>
      </c>
      <c r="B100" s="107">
        <v>3699</v>
      </c>
      <c r="C100" s="107"/>
      <c r="D100" s="105" t="s">
        <v>22</v>
      </c>
      <c r="E100" s="107"/>
      <c r="F100" s="108"/>
      <c r="G100" s="107" t="str">
        <f>IFERROR(IF(VLOOKUP($B100,#REF!,27,FALSE)="폐쇄","폐쇄",""),"")</f>
        <v/>
      </c>
    </row>
    <row r="101" spans="1:12" ht="15.6">
      <c r="A101" s="107">
        <v>99</v>
      </c>
      <c r="B101" s="107">
        <v>3700</v>
      </c>
      <c r="C101" s="107"/>
      <c r="D101" s="105" t="s">
        <v>22</v>
      </c>
      <c r="E101" s="107"/>
      <c r="F101" s="108"/>
      <c r="G101" s="107" t="str">
        <f>IFERROR(IF(VLOOKUP($B101,#REF!,27,FALSE)="폐쇄","폐쇄",""),"")</f>
        <v/>
      </c>
    </row>
    <row r="102" spans="1:12" ht="15.6">
      <c r="A102" s="107">
        <v>100</v>
      </c>
      <c r="B102" s="107">
        <v>3701</v>
      </c>
      <c r="C102" s="107"/>
      <c r="D102" s="105" t="s">
        <v>22</v>
      </c>
      <c r="E102" s="107"/>
      <c r="F102" s="108"/>
      <c r="G102" s="107" t="str">
        <f>IFERROR(IF(VLOOKUP($B102,#REF!,27,FALSE)="폐쇄","폐쇄",""),"")</f>
        <v/>
      </c>
    </row>
    <row r="103" spans="1:12" ht="15.6">
      <c r="A103" s="107" t="s">
        <v>3990</v>
      </c>
      <c r="B103" s="109">
        <v>3702</v>
      </c>
      <c r="C103" s="107" t="s">
        <v>5143</v>
      </c>
      <c r="D103" s="105" t="s">
        <v>29</v>
      </c>
      <c r="E103" s="107" t="s">
        <v>3467</v>
      </c>
      <c r="F103" s="108">
        <v>44077</v>
      </c>
      <c r="G103" s="107" t="str">
        <f>IFERROR(IF(VLOOKUP($B103,#REF!,27,FALSE)="폐쇄","폐쇄",""),"")</f>
        <v/>
      </c>
      <c r="H103" s="4"/>
      <c r="L103" s="4"/>
    </row>
    <row r="104" spans="1:12" ht="15.6">
      <c r="A104" s="107" t="s">
        <v>3982</v>
      </c>
      <c r="B104" s="109">
        <v>3703</v>
      </c>
      <c r="C104" s="107" t="s">
        <v>215</v>
      </c>
      <c r="D104" s="105" t="s">
        <v>29</v>
      </c>
      <c r="E104" s="107" t="s">
        <v>2201</v>
      </c>
      <c r="F104" s="108">
        <v>44077</v>
      </c>
      <c r="G104" s="107" t="str">
        <f>IFERROR(IF(VLOOKUP($B104,#REF!,27,FALSE)="폐쇄","폐쇄",""),"")</f>
        <v/>
      </c>
      <c r="H104" s="4"/>
      <c r="L104" s="4"/>
    </row>
    <row r="105" spans="1:12" ht="15.6">
      <c r="A105" s="107" t="s">
        <v>3969</v>
      </c>
      <c r="B105" s="109">
        <v>3704</v>
      </c>
      <c r="C105" s="107" t="s">
        <v>5141</v>
      </c>
      <c r="D105" s="105" t="s">
        <v>29</v>
      </c>
      <c r="E105" s="107" t="s">
        <v>3477</v>
      </c>
      <c r="F105" s="108">
        <v>44077</v>
      </c>
      <c r="G105" s="107" t="str">
        <f>IFERROR(IF(VLOOKUP($B105,#REF!,27,FALSE)="폐쇄","폐쇄",""),"")</f>
        <v/>
      </c>
      <c r="H105" s="4"/>
      <c r="L105" s="4"/>
    </row>
    <row r="106" spans="1:12" ht="15.6">
      <c r="A106" s="107" t="s">
        <v>3993</v>
      </c>
      <c r="B106" s="109">
        <v>3705</v>
      </c>
      <c r="C106" s="107" t="s">
        <v>5144</v>
      </c>
      <c r="D106" s="105" t="s">
        <v>29</v>
      </c>
      <c r="E106" s="107" t="s">
        <v>5140</v>
      </c>
      <c r="F106" s="108">
        <v>44077</v>
      </c>
      <c r="G106" s="107" t="str">
        <f>IFERROR(IF(VLOOKUP($B106,#REF!,27,FALSE)="폐쇄","폐쇄",""),"")</f>
        <v/>
      </c>
      <c r="H106" s="4"/>
      <c r="L106" s="4"/>
    </row>
    <row r="107" spans="1:12" ht="15.6">
      <c r="A107" s="107" t="s">
        <v>3975</v>
      </c>
      <c r="B107" s="109">
        <v>3706</v>
      </c>
      <c r="C107" s="107" t="s">
        <v>5146</v>
      </c>
      <c r="D107" s="105" t="s">
        <v>29</v>
      </c>
      <c r="E107" s="107" t="s">
        <v>3473</v>
      </c>
      <c r="F107" s="108">
        <v>44077</v>
      </c>
      <c r="G107" s="107" t="str">
        <f>IFERROR(IF(VLOOKUP($B107,#REF!,27,FALSE)="폐쇄","폐쇄",""),"")</f>
        <v/>
      </c>
      <c r="H107" s="4"/>
      <c r="L107" s="4"/>
    </row>
    <row r="108" spans="1:12" ht="15.6">
      <c r="A108" s="107" t="s">
        <v>3980</v>
      </c>
      <c r="B108" s="109">
        <v>3707</v>
      </c>
      <c r="C108" s="107" t="s">
        <v>227</v>
      </c>
      <c r="D108" s="105" t="s">
        <v>29</v>
      </c>
      <c r="E108" s="107" t="s">
        <v>2202</v>
      </c>
      <c r="F108" s="108">
        <v>44077</v>
      </c>
      <c r="G108" s="107" t="str">
        <f>IFERROR(IF(VLOOKUP($B108,#REF!,27,FALSE)="폐쇄","폐쇄",""),"")</f>
        <v/>
      </c>
      <c r="H108" s="4"/>
      <c r="L108" s="4"/>
    </row>
    <row r="109" spans="1:12" ht="15.6">
      <c r="A109" s="107" t="s">
        <v>3985</v>
      </c>
      <c r="B109" s="109">
        <v>3708</v>
      </c>
      <c r="C109" s="107" t="s">
        <v>3204</v>
      </c>
      <c r="D109" s="105" t="s">
        <v>29</v>
      </c>
      <c r="E109" s="107" t="s">
        <v>3476</v>
      </c>
      <c r="F109" s="108">
        <v>44077</v>
      </c>
      <c r="G109" s="107" t="str">
        <f>IFERROR(IF(VLOOKUP($B109,#REF!,27,FALSE)="폐쇄","폐쇄",""),"")</f>
        <v/>
      </c>
      <c r="H109" s="4"/>
      <c r="L109" s="4"/>
    </row>
    <row r="110" spans="1:12" ht="15.6">
      <c r="A110" s="107" t="s">
        <v>3976</v>
      </c>
      <c r="B110" s="109">
        <v>3709</v>
      </c>
      <c r="C110" s="107" t="s">
        <v>3892</v>
      </c>
      <c r="D110" s="105" t="s">
        <v>29</v>
      </c>
      <c r="E110" s="107" t="s">
        <v>3170</v>
      </c>
      <c r="F110" s="108">
        <v>44077</v>
      </c>
      <c r="G110" s="107" t="str">
        <f>IFERROR(IF(VLOOKUP($B110,#REF!,27,FALSE)="폐쇄","폐쇄",""),"")</f>
        <v/>
      </c>
      <c r="H110" s="4"/>
      <c r="L110" s="4"/>
    </row>
    <row r="111" spans="1:12" ht="15.6">
      <c r="A111" s="107" t="s">
        <v>3994</v>
      </c>
      <c r="B111" s="109">
        <v>3710</v>
      </c>
      <c r="C111" s="107" t="s">
        <v>3213</v>
      </c>
      <c r="D111" s="105" t="s">
        <v>29</v>
      </c>
      <c r="E111" s="107" t="s">
        <v>3451</v>
      </c>
      <c r="F111" s="108">
        <v>44077</v>
      </c>
      <c r="G111" s="107" t="str">
        <f>IFERROR(IF(VLOOKUP($B111,#REF!,27,FALSE)="폐쇄","폐쇄",""),"")</f>
        <v/>
      </c>
      <c r="H111" s="4"/>
      <c r="L111" s="4"/>
    </row>
    <row r="112" spans="1:12" ht="15.6">
      <c r="A112" s="107" t="s">
        <v>3974</v>
      </c>
      <c r="B112" s="109">
        <v>3711</v>
      </c>
      <c r="C112" s="107" t="s">
        <v>2361</v>
      </c>
      <c r="D112" s="105" t="s">
        <v>29</v>
      </c>
      <c r="E112" s="107" t="s">
        <v>2165</v>
      </c>
      <c r="F112" s="108">
        <v>44077</v>
      </c>
      <c r="G112" s="107" t="str">
        <f>IFERROR(IF(VLOOKUP($B112,#REF!,27,FALSE)="폐쇄","폐쇄",""),"")</f>
        <v/>
      </c>
      <c r="H112" s="4"/>
      <c r="L112" s="4"/>
    </row>
    <row r="113" spans="1:12" ht="15.6">
      <c r="A113" s="107" t="s">
        <v>3998</v>
      </c>
      <c r="B113" s="109">
        <v>3712</v>
      </c>
      <c r="C113" s="107" t="s">
        <v>5150</v>
      </c>
      <c r="D113" s="105" t="s">
        <v>29</v>
      </c>
      <c r="E113" s="107" t="s">
        <v>3481</v>
      </c>
      <c r="F113" s="108">
        <v>44077</v>
      </c>
      <c r="G113" s="107" t="str">
        <f>IFERROR(IF(VLOOKUP($B113,#REF!,27,FALSE)="폐쇄","폐쇄",""),"")</f>
        <v/>
      </c>
      <c r="H113" s="4"/>
      <c r="L113" s="4"/>
    </row>
    <row r="114" spans="1:12" ht="15.6">
      <c r="A114" s="107" t="s">
        <v>3977</v>
      </c>
      <c r="B114" s="109">
        <v>3713</v>
      </c>
      <c r="C114" s="107" t="s">
        <v>3876</v>
      </c>
      <c r="D114" s="105" t="s">
        <v>29</v>
      </c>
      <c r="E114" s="107" t="s">
        <v>3226</v>
      </c>
      <c r="F114" s="108">
        <v>44077</v>
      </c>
      <c r="G114" s="107" t="str">
        <f>IFERROR(IF(VLOOKUP($B114,#REF!,27,FALSE)="폐쇄","폐쇄",""),"")</f>
        <v/>
      </c>
      <c r="H114" s="4"/>
      <c r="L114" s="4"/>
    </row>
    <row r="115" spans="1:12" ht="15.6">
      <c r="A115" s="107" t="s">
        <v>3970</v>
      </c>
      <c r="B115" s="109">
        <v>3714</v>
      </c>
      <c r="C115" s="107" t="s">
        <v>216</v>
      </c>
      <c r="D115" s="105" t="s">
        <v>29</v>
      </c>
      <c r="E115" s="107" t="s">
        <v>2203</v>
      </c>
      <c r="F115" s="108">
        <v>44077</v>
      </c>
      <c r="G115" s="107" t="str">
        <f>IFERROR(IF(VLOOKUP($B115,#REF!,27,FALSE)="폐쇄","폐쇄",""),"")</f>
        <v/>
      </c>
      <c r="H115" s="4"/>
      <c r="L115" s="4"/>
    </row>
    <row r="116" spans="1:12" ht="15.6">
      <c r="A116" s="107" t="s">
        <v>3981</v>
      </c>
      <c r="B116" s="109">
        <v>3715</v>
      </c>
      <c r="C116" s="107" t="s">
        <v>5153</v>
      </c>
      <c r="D116" s="105" t="s">
        <v>29</v>
      </c>
      <c r="E116" s="107" t="s">
        <v>3487</v>
      </c>
      <c r="F116" s="108">
        <v>44077</v>
      </c>
      <c r="G116" s="107" t="str">
        <f>IFERROR(IF(VLOOKUP($B116,#REF!,27,FALSE)="폐쇄","폐쇄",""),"")</f>
        <v/>
      </c>
      <c r="H116" s="4"/>
      <c r="L116" s="4"/>
    </row>
    <row r="117" spans="1:12" ht="15.6">
      <c r="A117" s="107" t="s">
        <v>3995</v>
      </c>
      <c r="B117" s="109">
        <v>3716</v>
      </c>
      <c r="C117" s="107" t="s">
        <v>4820</v>
      </c>
      <c r="D117" s="105" t="s">
        <v>29</v>
      </c>
      <c r="E117" s="107" t="s">
        <v>3493</v>
      </c>
      <c r="F117" s="108">
        <v>44077</v>
      </c>
      <c r="G117" s="107" t="str">
        <f>IFERROR(IF(VLOOKUP($B117,#REF!,27,FALSE)="폐쇄","폐쇄",""),"")</f>
        <v/>
      </c>
      <c r="H117" s="4"/>
      <c r="L117" s="4"/>
    </row>
    <row r="118" spans="1:12" ht="15.6">
      <c r="A118" s="107" t="s">
        <v>3984</v>
      </c>
      <c r="B118" s="109">
        <v>3717</v>
      </c>
      <c r="C118" s="107" t="s">
        <v>3905</v>
      </c>
      <c r="D118" s="105" t="s">
        <v>29</v>
      </c>
      <c r="E118" s="107" t="s">
        <v>3499</v>
      </c>
      <c r="F118" s="108">
        <v>44077</v>
      </c>
      <c r="G118" s="107" t="str">
        <f>IFERROR(IF(VLOOKUP($B118,#REF!,27,FALSE)="폐쇄","폐쇄",""),"")</f>
        <v/>
      </c>
      <c r="H118" s="4"/>
      <c r="L118" s="4"/>
    </row>
    <row r="119" spans="1:12" ht="15.6">
      <c r="A119" s="105" t="s">
        <v>4604</v>
      </c>
      <c r="B119" s="107">
        <v>3718</v>
      </c>
      <c r="C119" s="106" t="s">
        <v>3349</v>
      </c>
      <c r="D119" s="105" t="s">
        <v>29</v>
      </c>
      <c r="E119" s="106" t="s">
        <v>3361</v>
      </c>
      <c r="F119" s="108">
        <v>44151</v>
      </c>
      <c r="G119" s="107" t="str">
        <f>IFERROR(IF(VLOOKUP($B119,#REF!,27,FALSE)="폐쇄","폐쇄",""),"")</f>
        <v/>
      </c>
    </row>
    <row r="120" spans="1:12" ht="15.6">
      <c r="A120" s="107">
        <v>118</v>
      </c>
      <c r="B120" s="107">
        <v>3719</v>
      </c>
      <c r="C120" s="107"/>
      <c r="D120" s="105" t="s">
        <v>29</v>
      </c>
      <c r="E120" s="107"/>
      <c r="F120" s="108"/>
      <c r="G120" s="107" t="str">
        <f>IFERROR(IF(VLOOKUP($B120,#REF!,27,FALSE)="폐쇄","폐쇄",""),"")</f>
        <v/>
      </c>
    </row>
    <row r="121" spans="1:12" ht="15.6">
      <c r="A121" s="107">
        <v>119</v>
      </c>
      <c r="B121" s="107">
        <v>3720</v>
      </c>
      <c r="C121" s="107"/>
      <c r="D121" s="105" t="s">
        <v>29</v>
      </c>
      <c r="E121" s="107"/>
      <c r="F121" s="108"/>
      <c r="G121" s="107" t="str">
        <f>IFERROR(IF(VLOOKUP($B121,#REF!,27,FALSE)="폐쇄","폐쇄",""),"")</f>
        <v/>
      </c>
    </row>
    <row r="122" spans="1:12" ht="15.6">
      <c r="A122" s="107">
        <v>120</v>
      </c>
      <c r="B122" s="107">
        <v>3721</v>
      </c>
      <c r="C122" s="107"/>
      <c r="D122" s="105" t="s">
        <v>29</v>
      </c>
      <c r="E122" s="107"/>
      <c r="F122" s="108"/>
      <c r="G122" s="107" t="str">
        <f>IFERROR(IF(VLOOKUP($B122,#REF!,27,FALSE)="폐쇄","폐쇄",""),"")</f>
        <v/>
      </c>
    </row>
    <row r="123" spans="1:12" ht="15.6">
      <c r="A123" s="107">
        <v>121</v>
      </c>
      <c r="B123" s="107">
        <v>3722</v>
      </c>
      <c r="C123" s="107"/>
      <c r="D123" s="105" t="s">
        <v>29</v>
      </c>
      <c r="E123" s="107"/>
      <c r="F123" s="108"/>
      <c r="G123" s="107" t="str">
        <f>IFERROR(IF(VLOOKUP($B123,#REF!,27,FALSE)="폐쇄","폐쇄",""),"")</f>
        <v/>
      </c>
    </row>
    <row r="124" spans="1:12" ht="15.6">
      <c r="A124" s="107">
        <v>122</v>
      </c>
      <c r="B124" s="107">
        <v>3723</v>
      </c>
      <c r="C124" s="107"/>
      <c r="D124" s="105" t="s">
        <v>29</v>
      </c>
      <c r="E124" s="107"/>
      <c r="F124" s="108"/>
      <c r="G124" s="107" t="str">
        <f>IFERROR(IF(VLOOKUP($B124,#REF!,27,FALSE)="폐쇄","폐쇄",""),"")</f>
        <v/>
      </c>
    </row>
    <row r="125" spans="1:12" ht="15.6">
      <c r="A125" s="107">
        <v>123</v>
      </c>
      <c r="B125" s="107">
        <v>3724</v>
      </c>
      <c r="C125" s="107"/>
      <c r="D125" s="105" t="s">
        <v>29</v>
      </c>
      <c r="E125" s="107"/>
      <c r="F125" s="108"/>
      <c r="G125" s="107" t="str">
        <f>IFERROR(IF(VLOOKUP($B125,#REF!,27,FALSE)="폐쇄","폐쇄",""),"")</f>
        <v/>
      </c>
    </row>
    <row r="126" spans="1:12" ht="15.6">
      <c r="A126" s="107">
        <v>124</v>
      </c>
      <c r="B126" s="107">
        <v>3725</v>
      </c>
      <c r="C126" s="107"/>
      <c r="D126" s="105" t="s">
        <v>29</v>
      </c>
      <c r="E126" s="107"/>
      <c r="F126" s="108"/>
      <c r="G126" s="107" t="str">
        <f>IFERROR(IF(VLOOKUP($B126,#REF!,27,FALSE)="폐쇄","폐쇄",""),"")</f>
        <v/>
      </c>
    </row>
    <row r="127" spans="1:12" ht="15.6">
      <c r="A127" s="107">
        <v>125</v>
      </c>
      <c r="B127" s="107">
        <v>3726</v>
      </c>
      <c r="C127" s="107"/>
      <c r="D127" s="105" t="s">
        <v>29</v>
      </c>
      <c r="E127" s="107"/>
      <c r="F127" s="108"/>
      <c r="G127" s="107" t="str">
        <f>IFERROR(IF(VLOOKUP($B127,#REF!,27,FALSE)="폐쇄","폐쇄",""),"")</f>
        <v/>
      </c>
    </row>
    <row r="128" spans="1:12" ht="15.6">
      <c r="A128" s="107">
        <v>126</v>
      </c>
      <c r="B128" s="107">
        <v>3727</v>
      </c>
      <c r="C128" s="107"/>
      <c r="D128" s="105" t="s">
        <v>29</v>
      </c>
      <c r="E128" s="107"/>
      <c r="F128" s="108"/>
      <c r="G128" s="107" t="str">
        <f>IFERROR(IF(VLOOKUP($B128,#REF!,27,FALSE)="폐쇄","폐쇄",""),"")</f>
        <v/>
      </c>
    </row>
    <row r="129" spans="1:7" ht="15.6">
      <c r="A129" s="107">
        <v>127</v>
      </c>
      <c r="B129" s="107">
        <v>3728</v>
      </c>
      <c r="C129" s="107"/>
      <c r="D129" s="105" t="s">
        <v>29</v>
      </c>
      <c r="E129" s="107"/>
      <c r="F129" s="108"/>
      <c r="G129" s="107" t="str">
        <f>IFERROR(IF(VLOOKUP($B129,#REF!,27,FALSE)="폐쇄","폐쇄",""),"")</f>
        <v/>
      </c>
    </row>
    <row r="130" spans="1:7" ht="15.6">
      <c r="A130" s="107">
        <v>128</v>
      </c>
      <c r="B130" s="107">
        <v>3729</v>
      </c>
      <c r="C130" s="107"/>
      <c r="D130" s="105" t="s">
        <v>29</v>
      </c>
      <c r="E130" s="107"/>
      <c r="F130" s="108"/>
      <c r="G130" s="107" t="str">
        <f>IFERROR(IF(VLOOKUP($B130,#REF!,27,FALSE)="폐쇄","폐쇄",""),"")</f>
        <v/>
      </c>
    </row>
    <row r="131" spans="1:7" ht="15.6">
      <c r="A131" s="107">
        <v>129</v>
      </c>
      <c r="B131" s="107">
        <v>3730</v>
      </c>
      <c r="C131" s="107"/>
      <c r="D131" s="105" t="s">
        <v>29</v>
      </c>
      <c r="E131" s="107"/>
      <c r="F131" s="108"/>
      <c r="G131" s="107" t="str">
        <f>IFERROR(IF(VLOOKUP($B131,#REF!,27,FALSE)="폐쇄","폐쇄",""),"")</f>
        <v/>
      </c>
    </row>
    <row r="132" spans="1:7" ht="15.6">
      <c r="A132" s="107">
        <v>130</v>
      </c>
      <c r="B132" s="107">
        <v>3731</v>
      </c>
      <c r="C132" s="107"/>
      <c r="D132" s="105" t="s">
        <v>29</v>
      </c>
      <c r="E132" s="107"/>
      <c r="F132" s="108"/>
      <c r="G132" s="107" t="str">
        <f>IFERROR(IF(VLOOKUP($B132,#REF!,27,FALSE)="폐쇄","폐쇄",""),"")</f>
        <v/>
      </c>
    </row>
    <row r="133" spans="1:7" ht="15.6">
      <c r="A133" s="107">
        <v>131</v>
      </c>
      <c r="B133" s="107">
        <v>3732</v>
      </c>
      <c r="C133" s="107"/>
      <c r="D133" s="105" t="s">
        <v>29</v>
      </c>
      <c r="E133" s="107"/>
      <c r="F133" s="108"/>
      <c r="G133" s="107" t="str">
        <f>IFERROR(IF(VLOOKUP($B133,#REF!,27,FALSE)="폐쇄","폐쇄",""),"")</f>
        <v/>
      </c>
    </row>
    <row r="134" spans="1:7" ht="15.6">
      <c r="A134" s="107">
        <v>132</v>
      </c>
      <c r="B134" s="107">
        <v>3733</v>
      </c>
      <c r="C134" s="107"/>
      <c r="D134" s="105" t="s">
        <v>29</v>
      </c>
      <c r="E134" s="107"/>
      <c r="F134" s="108"/>
      <c r="G134" s="107" t="str">
        <f>IFERROR(IF(VLOOKUP($B134,#REF!,27,FALSE)="폐쇄","폐쇄",""),"")</f>
        <v/>
      </c>
    </row>
    <row r="135" spans="1:7" ht="15.6">
      <c r="A135" s="107">
        <v>133</v>
      </c>
      <c r="B135" s="107">
        <v>3734</v>
      </c>
      <c r="C135" s="107"/>
      <c r="D135" s="105" t="s">
        <v>29</v>
      </c>
      <c r="E135" s="107"/>
      <c r="F135" s="108"/>
      <c r="G135" s="107" t="str">
        <f>IFERROR(IF(VLOOKUP($B135,#REF!,27,FALSE)="폐쇄","폐쇄",""),"")</f>
        <v/>
      </c>
    </row>
    <row r="136" spans="1:7" ht="15.6">
      <c r="A136" s="107">
        <v>134</v>
      </c>
      <c r="B136" s="107">
        <v>3735</v>
      </c>
      <c r="C136" s="107"/>
      <c r="D136" s="105" t="s">
        <v>29</v>
      </c>
      <c r="E136" s="107"/>
      <c r="F136" s="108"/>
      <c r="G136" s="107" t="str">
        <f>IFERROR(IF(VLOOKUP($B136,#REF!,27,FALSE)="폐쇄","폐쇄",""),"")</f>
        <v/>
      </c>
    </row>
    <row r="137" spans="1:7" ht="15.6">
      <c r="A137" s="107">
        <v>135</v>
      </c>
      <c r="B137" s="107">
        <v>3736</v>
      </c>
      <c r="C137" s="107"/>
      <c r="D137" s="105" t="s">
        <v>29</v>
      </c>
      <c r="E137" s="107"/>
      <c r="F137" s="108"/>
      <c r="G137" s="107" t="str">
        <f>IFERROR(IF(VLOOKUP($B137,#REF!,27,FALSE)="폐쇄","폐쇄",""),"")</f>
        <v/>
      </c>
    </row>
    <row r="138" spans="1:7" ht="15.6">
      <c r="A138" s="107">
        <v>136</v>
      </c>
      <c r="B138" s="107">
        <v>3737</v>
      </c>
      <c r="C138" s="107"/>
      <c r="D138" s="105" t="s">
        <v>29</v>
      </c>
      <c r="E138" s="107"/>
      <c r="F138" s="108"/>
      <c r="G138" s="107" t="str">
        <f>IFERROR(IF(VLOOKUP($B138,#REF!,27,FALSE)="폐쇄","폐쇄",""),"")</f>
        <v/>
      </c>
    </row>
    <row r="139" spans="1:7" ht="15.6">
      <c r="A139" s="107">
        <v>137</v>
      </c>
      <c r="B139" s="107">
        <v>3738</v>
      </c>
      <c r="C139" s="107"/>
      <c r="D139" s="105" t="s">
        <v>29</v>
      </c>
      <c r="E139" s="107"/>
      <c r="F139" s="108"/>
      <c r="G139" s="107" t="str">
        <f>IFERROR(IF(VLOOKUP($B139,#REF!,27,FALSE)="폐쇄","폐쇄",""),"")</f>
        <v/>
      </c>
    </row>
    <row r="140" spans="1:7" ht="15.6">
      <c r="A140" s="107">
        <v>138</v>
      </c>
      <c r="B140" s="107">
        <v>3739</v>
      </c>
      <c r="C140" s="107"/>
      <c r="D140" s="105" t="s">
        <v>29</v>
      </c>
      <c r="E140" s="107"/>
      <c r="F140" s="108"/>
      <c r="G140" s="107" t="str">
        <f>IFERROR(IF(VLOOKUP($B140,#REF!,27,FALSE)="폐쇄","폐쇄",""),"")</f>
        <v/>
      </c>
    </row>
    <row r="141" spans="1:7" ht="15.6">
      <c r="A141" s="107">
        <v>139</v>
      </c>
      <c r="B141" s="107">
        <v>3740</v>
      </c>
      <c r="C141" s="107"/>
      <c r="D141" s="105" t="s">
        <v>29</v>
      </c>
      <c r="E141" s="107"/>
      <c r="F141" s="108"/>
      <c r="G141" s="107" t="str">
        <f>IFERROR(IF(VLOOKUP($B141,#REF!,27,FALSE)="폐쇄","폐쇄",""),"")</f>
        <v/>
      </c>
    </row>
    <row r="142" spans="1:7" ht="15.6">
      <c r="A142" s="107">
        <v>140</v>
      </c>
      <c r="B142" s="107">
        <v>3741</v>
      </c>
      <c r="C142" s="107"/>
      <c r="D142" s="105" t="s">
        <v>29</v>
      </c>
      <c r="E142" s="107"/>
      <c r="F142" s="108"/>
      <c r="G142" s="107" t="str">
        <f>IFERROR(IF(VLOOKUP($B142,#REF!,27,FALSE)="폐쇄","폐쇄",""),"")</f>
        <v/>
      </c>
    </row>
    <row r="143" spans="1:7" ht="15.6">
      <c r="A143" s="107">
        <v>141</v>
      </c>
      <c r="B143" s="107">
        <v>3742</v>
      </c>
      <c r="C143" s="107"/>
      <c r="D143" s="105" t="s">
        <v>29</v>
      </c>
      <c r="E143" s="107"/>
      <c r="F143" s="108"/>
      <c r="G143" s="107" t="str">
        <f>IFERROR(IF(VLOOKUP($B143,#REF!,27,FALSE)="폐쇄","폐쇄",""),"")</f>
        <v/>
      </c>
    </row>
    <row r="144" spans="1:7" ht="15.6">
      <c r="A144" s="107">
        <v>142</v>
      </c>
      <c r="B144" s="107">
        <v>3743</v>
      </c>
      <c r="C144" s="107"/>
      <c r="D144" s="105" t="s">
        <v>29</v>
      </c>
      <c r="E144" s="107"/>
      <c r="F144" s="108"/>
      <c r="G144" s="107" t="str">
        <f>IFERROR(IF(VLOOKUP($B144,#REF!,27,FALSE)="폐쇄","폐쇄",""),"")</f>
        <v/>
      </c>
    </row>
    <row r="145" spans="1:8" ht="15.6">
      <c r="A145" s="107">
        <v>143</v>
      </c>
      <c r="B145" s="107">
        <v>3744</v>
      </c>
      <c r="C145" s="107"/>
      <c r="D145" s="105" t="s">
        <v>29</v>
      </c>
      <c r="E145" s="107"/>
      <c r="F145" s="108"/>
      <c r="G145" s="107" t="str">
        <f>IFERROR(IF(VLOOKUP($B145,#REF!,27,FALSE)="폐쇄","폐쇄",""),"")</f>
        <v/>
      </c>
    </row>
    <row r="146" spans="1:8" ht="15.6">
      <c r="A146" s="107">
        <v>144</v>
      </c>
      <c r="B146" s="107">
        <v>3745</v>
      </c>
      <c r="C146" s="107"/>
      <c r="D146" s="105" t="s">
        <v>29</v>
      </c>
      <c r="E146" s="107"/>
      <c r="F146" s="108"/>
      <c r="G146" s="107" t="str">
        <f>IFERROR(IF(VLOOKUP($B146,#REF!,27,FALSE)="폐쇄","폐쇄",""),"")</f>
        <v/>
      </c>
    </row>
    <row r="147" spans="1:8" ht="15.6">
      <c r="A147" s="107">
        <v>145</v>
      </c>
      <c r="B147" s="107">
        <v>3746</v>
      </c>
      <c r="C147" s="107"/>
      <c r="D147" s="105" t="s">
        <v>29</v>
      </c>
      <c r="E147" s="107"/>
      <c r="F147" s="108"/>
      <c r="G147" s="107" t="str">
        <f>IFERROR(IF(VLOOKUP($B147,#REF!,27,FALSE)="폐쇄","폐쇄",""),"")</f>
        <v/>
      </c>
    </row>
    <row r="148" spans="1:8" ht="15.6">
      <c r="A148" s="107">
        <v>146</v>
      </c>
      <c r="B148" s="107">
        <v>3747</v>
      </c>
      <c r="C148" s="107"/>
      <c r="D148" s="105" t="s">
        <v>29</v>
      </c>
      <c r="E148" s="107"/>
      <c r="F148" s="108"/>
      <c r="G148" s="107" t="str">
        <f>IFERROR(IF(VLOOKUP($B148,#REF!,27,FALSE)="폐쇄","폐쇄",""),"")</f>
        <v/>
      </c>
    </row>
    <row r="149" spans="1:8" ht="15.6">
      <c r="A149" s="107">
        <v>147</v>
      </c>
      <c r="B149" s="107">
        <v>3748</v>
      </c>
      <c r="C149" s="107"/>
      <c r="D149" s="105" t="s">
        <v>29</v>
      </c>
      <c r="E149" s="107"/>
      <c r="F149" s="108"/>
      <c r="G149" s="107" t="str">
        <f>IFERROR(IF(VLOOKUP($B149,#REF!,27,FALSE)="폐쇄","폐쇄",""),"")</f>
        <v/>
      </c>
    </row>
    <row r="150" spans="1:8" ht="15.6">
      <c r="A150" s="107">
        <v>148</v>
      </c>
      <c r="B150" s="107">
        <v>3749</v>
      </c>
      <c r="C150" s="107"/>
      <c r="D150" s="105" t="s">
        <v>29</v>
      </c>
      <c r="E150" s="107"/>
      <c r="F150" s="108"/>
      <c r="G150" s="107" t="str">
        <f>IFERROR(IF(VLOOKUP($B150,#REF!,27,FALSE)="폐쇄","폐쇄",""),"")</f>
        <v/>
      </c>
    </row>
    <row r="151" spans="1:8" ht="15.6">
      <c r="A151" s="107">
        <v>149</v>
      </c>
      <c r="B151" s="107">
        <v>3750</v>
      </c>
      <c r="C151" s="107"/>
      <c r="D151" s="105" t="s">
        <v>29</v>
      </c>
      <c r="E151" s="107"/>
      <c r="F151" s="108"/>
      <c r="G151" s="107" t="str">
        <f>IFERROR(IF(VLOOKUP($B151,#REF!,27,FALSE)="폐쇄","폐쇄",""),"")</f>
        <v/>
      </c>
    </row>
    <row r="152" spans="1:8" ht="15.6">
      <c r="A152" s="107">
        <v>150</v>
      </c>
      <c r="B152" s="107">
        <v>3751</v>
      </c>
      <c r="C152" s="107"/>
      <c r="D152" s="105" t="s">
        <v>29</v>
      </c>
      <c r="E152" s="107"/>
      <c r="F152" s="108"/>
      <c r="G152" s="107" t="str">
        <f>IFERROR(IF(VLOOKUP($B152,#REF!,27,FALSE)="폐쇄","폐쇄",""),"")</f>
        <v/>
      </c>
    </row>
    <row r="153" spans="1:8" ht="15.6">
      <c r="A153" s="107" t="s">
        <v>3987</v>
      </c>
      <c r="B153" s="107">
        <v>3752</v>
      </c>
      <c r="C153" s="107" t="s">
        <v>4903</v>
      </c>
      <c r="D153" s="105" t="s">
        <v>24</v>
      </c>
      <c r="E153" s="107" t="s">
        <v>3737</v>
      </c>
      <c r="F153" s="108">
        <v>44110</v>
      </c>
      <c r="G153" s="107" t="str">
        <f>IFERROR(IF(VLOOKUP($B153,#REF!,27,FALSE)="폐쇄","폐쇄",""),"")</f>
        <v/>
      </c>
    </row>
    <row r="154" spans="1:8" ht="15.6">
      <c r="A154" s="107" t="s">
        <v>3971</v>
      </c>
      <c r="B154" s="107">
        <v>3753</v>
      </c>
      <c r="C154" s="107" t="s">
        <v>2239</v>
      </c>
      <c r="D154" s="105" t="s">
        <v>24</v>
      </c>
      <c r="E154" s="107" t="s">
        <v>234</v>
      </c>
      <c r="F154" s="108">
        <v>44110</v>
      </c>
      <c r="G154" s="107" t="str">
        <f>IFERROR(IF(VLOOKUP($B154,#REF!,27,FALSE)="폐쇄","폐쇄",""),"")</f>
        <v/>
      </c>
    </row>
    <row r="155" spans="1:8" ht="15.6">
      <c r="A155" s="106" t="s">
        <v>4645</v>
      </c>
      <c r="B155" s="159">
        <v>3754</v>
      </c>
      <c r="C155" s="107" t="s">
        <v>3725</v>
      </c>
      <c r="D155" s="105" t="s">
        <v>24</v>
      </c>
      <c r="E155" s="107" t="s">
        <v>3727</v>
      </c>
      <c r="F155" s="108">
        <v>44110</v>
      </c>
      <c r="G155" s="107" t="str">
        <f>IFERROR(IF(VLOOKUP($B155,#REF!,27,FALSE)="폐쇄","폐쇄",""),"")</f>
        <v/>
      </c>
      <c r="H155" s="10" t="s">
        <v>4636</v>
      </c>
    </row>
    <row r="156" spans="1:8" ht="15.6">
      <c r="A156" s="106" t="s">
        <v>4630</v>
      </c>
      <c r="B156" s="159">
        <v>3755</v>
      </c>
      <c r="C156" s="107" t="s">
        <v>4906</v>
      </c>
      <c r="D156" s="105" t="s">
        <v>24</v>
      </c>
      <c r="E156" s="107" t="s">
        <v>3728</v>
      </c>
      <c r="F156" s="108">
        <v>44110</v>
      </c>
      <c r="G156" s="107" t="str">
        <f>IFERROR(IF(VLOOKUP($B156,#REF!,27,FALSE)="폐쇄","폐쇄",""),"")</f>
        <v/>
      </c>
      <c r="H156" s="10" t="s">
        <v>4636</v>
      </c>
    </row>
    <row r="157" spans="1:8" ht="15.6">
      <c r="A157" s="107" t="s">
        <v>3972</v>
      </c>
      <c r="B157" s="107">
        <v>3756</v>
      </c>
      <c r="C157" s="107" t="s">
        <v>2236</v>
      </c>
      <c r="D157" s="105" t="s">
        <v>24</v>
      </c>
      <c r="E157" s="107" t="s">
        <v>2238</v>
      </c>
      <c r="F157" s="108">
        <v>44110</v>
      </c>
      <c r="G157" s="107" t="str">
        <f>IFERROR(IF(VLOOKUP($B157,#REF!,27,FALSE)="폐쇄","폐쇄",""),"")</f>
        <v/>
      </c>
    </row>
    <row r="158" spans="1:8" ht="15.6">
      <c r="A158" s="107" t="s">
        <v>3983</v>
      </c>
      <c r="B158" s="107">
        <v>3757</v>
      </c>
      <c r="C158" s="107" t="s">
        <v>1989</v>
      </c>
      <c r="D158" s="105" t="s">
        <v>24</v>
      </c>
      <c r="E158" s="107" t="s">
        <v>220</v>
      </c>
      <c r="F158" s="108">
        <v>44110</v>
      </c>
      <c r="G158" s="107" t="str">
        <f>IFERROR(IF(VLOOKUP($B158,#REF!,27,FALSE)="폐쇄","폐쇄",""),"")</f>
        <v/>
      </c>
    </row>
    <row r="159" spans="1:8" ht="15.6">
      <c r="A159" s="107" t="s">
        <v>3989</v>
      </c>
      <c r="B159" s="107">
        <v>3758</v>
      </c>
      <c r="C159" s="107" t="s">
        <v>2378</v>
      </c>
      <c r="D159" s="105" t="s">
        <v>24</v>
      </c>
      <c r="E159" s="107" t="s">
        <v>2377</v>
      </c>
      <c r="F159" s="108">
        <v>44110</v>
      </c>
      <c r="G159" s="107" t="str">
        <f>IFERROR(IF(VLOOKUP($B159,#REF!,27,FALSE)="폐쇄","폐쇄",""),"")</f>
        <v/>
      </c>
    </row>
    <row r="160" spans="1:8" ht="15.6">
      <c r="A160" s="107" t="s">
        <v>3991</v>
      </c>
      <c r="B160" s="107">
        <v>3759</v>
      </c>
      <c r="C160" s="139" t="s">
        <v>222</v>
      </c>
      <c r="D160" s="105" t="s">
        <v>24</v>
      </c>
      <c r="E160" s="107" t="s">
        <v>2379</v>
      </c>
      <c r="F160" s="108">
        <v>44110</v>
      </c>
      <c r="G160" s="107" t="str">
        <f>IFERROR(IF(VLOOKUP($B160,#REF!,27,FALSE)="폐쇄","폐쇄",""),"")</f>
        <v/>
      </c>
    </row>
    <row r="161" spans="1:8" ht="15.6">
      <c r="A161" s="107" t="s">
        <v>3978</v>
      </c>
      <c r="B161" s="107">
        <v>3760</v>
      </c>
      <c r="C161" s="107" t="s">
        <v>2381</v>
      </c>
      <c r="D161" s="105" t="s">
        <v>24</v>
      </c>
      <c r="E161" s="107" t="s">
        <v>2382</v>
      </c>
      <c r="F161" s="108">
        <v>44110</v>
      </c>
      <c r="G161" s="107" t="str">
        <f>IFERROR(IF(VLOOKUP($B161,#REF!,27,FALSE)="폐쇄","폐쇄",""),"")</f>
        <v/>
      </c>
    </row>
    <row r="162" spans="1:8" ht="15.6">
      <c r="A162" s="107" t="s">
        <v>3992</v>
      </c>
      <c r="B162" s="107">
        <v>3761</v>
      </c>
      <c r="C162" s="107" t="s">
        <v>2383</v>
      </c>
      <c r="D162" s="105" t="s">
        <v>24</v>
      </c>
      <c r="E162" s="107" t="s">
        <v>236</v>
      </c>
      <c r="F162" s="108">
        <v>44110</v>
      </c>
      <c r="G162" s="107" t="str">
        <f>IFERROR(IF(VLOOKUP($B162,#REF!,27,FALSE)="폐쇄","폐쇄",""),"")</f>
        <v/>
      </c>
    </row>
    <row r="163" spans="1:8" ht="15.6">
      <c r="A163" s="106" t="s">
        <v>4632</v>
      </c>
      <c r="B163" s="159">
        <v>3762</v>
      </c>
      <c r="C163" s="107" t="s">
        <v>3742</v>
      </c>
      <c r="D163" s="105" t="s">
        <v>24</v>
      </c>
      <c r="E163" s="107" t="s">
        <v>4905</v>
      </c>
      <c r="F163" s="108">
        <v>44110</v>
      </c>
      <c r="G163" s="107" t="str">
        <f>IFERROR(IF(VLOOKUP($B163,#REF!,27,FALSE)="폐쇄","폐쇄",""),"")</f>
        <v/>
      </c>
      <c r="H163" s="10" t="s">
        <v>4636</v>
      </c>
    </row>
    <row r="164" spans="1:8" ht="15.6">
      <c r="A164" s="107" t="s">
        <v>3997</v>
      </c>
      <c r="B164" s="107">
        <v>3763</v>
      </c>
      <c r="C164" s="107" t="s">
        <v>228</v>
      </c>
      <c r="D164" s="105" t="s">
        <v>24</v>
      </c>
      <c r="E164" s="107" t="s">
        <v>212</v>
      </c>
      <c r="F164" s="108">
        <v>44110</v>
      </c>
      <c r="G164" s="107" t="str">
        <f>IFERROR(IF(VLOOKUP($B164,#REF!,27,FALSE)="폐쇄","폐쇄",""),"")</f>
        <v/>
      </c>
    </row>
    <row r="165" spans="1:8" ht="15.6">
      <c r="A165" s="106" t="s">
        <v>4643</v>
      </c>
      <c r="B165" s="159">
        <v>3764</v>
      </c>
      <c r="C165" s="107" t="s">
        <v>3111</v>
      </c>
      <c r="D165" s="105" t="s">
        <v>24</v>
      </c>
      <c r="E165" s="107" t="s">
        <v>4919</v>
      </c>
      <c r="F165" s="108">
        <v>44110</v>
      </c>
      <c r="G165" s="107" t="str">
        <f>IFERROR(IF(VLOOKUP($B165,#REF!,27,FALSE)="폐쇄","폐쇄",""),"")</f>
        <v/>
      </c>
      <c r="H165" s="10" t="s">
        <v>4636</v>
      </c>
    </row>
    <row r="166" spans="1:8" ht="15.6">
      <c r="A166" s="107" t="s">
        <v>3968</v>
      </c>
      <c r="B166" s="107">
        <v>3765</v>
      </c>
      <c r="C166" s="107" t="s">
        <v>213</v>
      </c>
      <c r="D166" s="105" t="s">
        <v>24</v>
      </c>
      <c r="E166" s="107" t="s">
        <v>229</v>
      </c>
      <c r="F166" s="108">
        <v>44110</v>
      </c>
      <c r="G166" s="107" t="str">
        <f>IFERROR(IF(VLOOKUP($B166,#REF!,27,FALSE)="폐쇄","폐쇄",""),"")</f>
        <v/>
      </c>
    </row>
    <row r="167" spans="1:8" ht="15.6">
      <c r="A167" s="107" t="s">
        <v>3979</v>
      </c>
      <c r="B167" s="107">
        <v>3766</v>
      </c>
      <c r="C167" s="107" t="s">
        <v>223</v>
      </c>
      <c r="D167" s="105" t="s">
        <v>24</v>
      </c>
      <c r="E167" s="107" t="s">
        <v>224</v>
      </c>
      <c r="F167" s="108">
        <v>44110</v>
      </c>
      <c r="G167" s="107" t="str">
        <f>IFERROR(IF(VLOOKUP($B167,#REF!,27,FALSE)="폐쇄","폐쇄",""),"")</f>
        <v/>
      </c>
    </row>
    <row r="168" spans="1:8" ht="15.6">
      <c r="A168" s="107" t="s">
        <v>4007</v>
      </c>
      <c r="B168" s="107">
        <v>3767</v>
      </c>
      <c r="C168" s="107" t="s">
        <v>226</v>
      </c>
      <c r="D168" s="105" t="s">
        <v>24</v>
      </c>
      <c r="E168" s="107" t="s">
        <v>231</v>
      </c>
      <c r="F168" s="108">
        <v>44110</v>
      </c>
      <c r="G168" s="107" t="str">
        <f>IFERROR(IF(VLOOKUP($B168,#REF!,27,FALSE)="폐쇄","폐쇄",""),"")</f>
        <v/>
      </c>
    </row>
    <row r="169" spans="1:8" ht="15.6">
      <c r="A169" s="106" t="s">
        <v>4640</v>
      </c>
      <c r="B169" s="159">
        <v>3768</v>
      </c>
      <c r="C169" s="107" t="s">
        <v>4918</v>
      </c>
      <c r="D169" s="105" t="s">
        <v>24</v>
      </c>
      <c r="E169" s="107" t="s">
        <v>3750</v>
      </c>
      <c r="F169" s="108">
        <v>44110</v>
      </c>
      <c r="G169" s="107" t="str">
        <f>IFERROR(IF(VLOOKUP($B169,#REF!,27,FALSE)="폐쇄","폐쇄",""),"")</f>
        <v/>
      </c>
      <c r="H169" s="10" t="s">
        <v>4636</v>
      </c>
    </row>
    <row r="170" spans="1:8" ht="15.6">
      <c r="A170" s="106" t="s">
        <v>4633</v>
      </c>
      <c r="B170" s="159">
        <v>3769</v>
      </c>
      <c r="C170" s="107" t="s">
        <v>4917</v>
      </c>
      <c r="D170" s="105" t="s">
        <v>24</v>
      </c>
      <c r="E170" s="107" t="s">
        <v>4921</v>
      </c>
      <c r="F170" s="108">
        <v>44110</v>
      </c>
      <c r="G170" s="107" t="str">
        <f>IFERROR(IF(VLOOKUP($B170,#REF!,27,FALSE)="폐쇄","폐쇄",""),"")</f>
        <v/>
      </c>
      <c r="H170" s="10" t="s">
        <v>4636</v>
      </c>
    </row>
    <row r="171" spans="1:8" ht="15.6">
      <c r="A171" s="106" t="s">
        <v>4623</v>
      </c>
      <c r="B171" s="159">
        <v>3770</v>
      </c>
      <c r="C171" s="107" t="s">
        <v>4920</v>
      </c>
      <c r="D171" s="105" t="s">
        <v>24</v>
      </c>
      <c r="E171" s="107" t="s">
        <v>4925</v>
      </c>
      <c r="F171" s="108">
        <v>44110</v>
      </c>
      <c r="G171" s="107" t="str">
        <f>IFERROR(IF(VLOOKUP($B171,#REF!,27,FALSE)="폐쇄","폐쇄",""),"")</f>
        <v/>
      </c>
    </row>
    <row r="172" spans="1:8" ht="15.6">
      <c r="A172" s="107" t="s">
        <v>4008</v>
      </c>
      <c r="B172" s="107">
        <v>3771</v>
      </c>
      <c r="C172" s="107" t="s">
        <v>4923</v>
      </c>
      <c r="D172" s="105" t="s">
        <v>24</v>
      </c>
      <c r="E172" s="107" t="s">
        <v>4922</v>
      </c>
      <c r="F172" s="108">
        <v>44110</v>
      </c>
      <c r="G172" s="107" t="str">
        <f>IFERROR(IF(VLOOKUP($B172,#REF!,27,FALSE)="폐쇄","폐쇄",""),"")</f>
        <v/>
      </c>
    </row>
    <row r="173" spans="1:8" ht="15.6">
      <c r="A173" s="107" t="s">
        <v>4003</v>
      </c>
      <c r="B173" s="107">
        <v>3772</v>
      </c>
      <c r="C173" s="107" t="s">
        <v>2387</v>
      </c>
      <c r="D173" s="105" t="s">
        <v>24</v>
      </c>
      <c r="E173" s="107" t="s">
        <v>232</v>
      </c>
      <c r="F173" s="108">
        <v>44110</v>
      </c>
      <c r="G173" s="107" t="str">
        <f>IFERROR(IF(VLOOKUP($B173,#REF!,27,FALSE)="폐쇄","폐쇄",""),"")</f>
        <v/>
      </c>
    </row>
    <row r="174" spans="1:8" ht="15.6">
      <c r="A174" s="106" t="s">
        <v>4628</v>
      </c>
      <c r="B174" s="159">
        <v>3773</v>
      </c>
      <c r="C174" s="107" t="s">
        <v>663</v>
      </c>
      <c r="D174" s="105" t="s">
        <v>24</v>
      </c>
      <c r="E174" s="107" t="s">
        <v>3766</v>
      </c>
      <c r="F174" s="108">
        <v>44110</v>
      </c>
      <c r="G174" s="107" t="str">
        <f>IFERROR(IF(VLOOKUP($B174,#REF!,27,FALSE)="폐쇄","폐쇄",""),"")</f>
        <v/>
      </c>
    </row>
    <row r="175" spans="1:8" ht="15.6">
      <c r="A175" s="106" t="s">
        <v>4642</v>
      </c>
      <c r="B175" s="159">
        <v>3774</v>
      </c>
      <c r="C175" s="107" t="s">
        <v>2058</v>
      </c>
      <c r="D175" s="105" t="s">
        <v>24</v>
      </c>
      <c r="E175" s="107" t="s">
        <v>3116</v>
      </c>
      <c r="F175" s="108">
        <v>44110</v>
      </c>
      <c r="G175" s="107" t="str">
        <f>IFERROR(IF(VLOOKUP($B175,#REF!,27,FALSE)="폐쇄","폐쇄",""),"")</f>
        <v/>
      </c>
    </row>
    <row r="176" spans="1:8" ht="15.6">
      <c r="A176" s="107" t="s">
        <v>3999</v>
      </c>
      <c r="B176" s="107">
        <v>3775</v>
      </c>
      <c r="C176" s="107" t="s">
        <v>267</v>
      </c>
      <c r="D176" s="105" t="s">
        <v>24</v>
      </c>
      <c r="E176" s="107" t="s">
        <v>2388</v>
      </c>
      <c r="F176" s="108">
        <v>44110</v>
      </c>
      <c r="G176" s="107" t="str">
        <f>IFERROR(IF(VLOOKUP($B176,#REF!,27,FALSE)="폐쇄","폐쇄",""),"")</f>
        <v/>
      </c>
    </row>
    <row r="177" spans="1:8" ht="15.6">
      <c r="A177" s="107" t="s">
        <v>4009</v>
      </c>
      <c r="B177" s="107">
        <v>3776</v>
      </c>
      <c r="C177" s="107" t="s">
        <v>342</v>
      </c>
      <c r="D177" s="105" t="s">
        <v>24</v>
      </c>
      <c r="E177" s="107" t="s">
        <v>2389</v>
      </c>
      <c r="F177" s="108">
        <v>44110</v>
      </c>
      <c r="G177" s="107" t="str">
        <f>IFERROR(IF(VLOOKUP($B177,#REF!,27,FALSE)="폐쇄","폐쇄",""),"")</f>
        <v/>
      </c>
    </row>
    <row r="178" spans="1:8" ht="15.6">
      <c r="A178" s="107" t="s">
        <v>4010</v>
      </c>
      <c r="B178" s="107">
        <v>3777</v>
      </c>
      <c r="C178" s="107" t="s">
        <v>4926</v>
      </c>
      <c r="D178" s="105" t="s">
        <v>24</v>
      </c>
      <c r="E178" s="107" t="s">
        <v>4927</v>
      </c>
      <c r="F178" s="108">
        <v>44110</v>
      </c>
      <c r="G178" s="107" t="str">
        <f>IFERROR(IF(VLOOKUP($B178,#REF!,27,FALSE)="폐쇄","폐쇄",""),"")</f>
        <v/>
      </c>
    </row>
    <row r="179" spans="1:8" ht="15.6">
      <c r="A179" s="107" t="s">
        <v>4011</v>
      </c>
      <c r="B179" s="107">
        <v>3778</v>
      </c>
      <c r="C179" s="107" t="s">
        <v>2391</v>
      </c>
      <c r="D179" s="105" t="s">
        <v>24</v>
      </c>
      <c r="E179" s="107" t="s">
        <v>2392</v>
      </c>
      <c r="F179" s="108">
        <v>44110</v>
      </c>
      <c r="G179" s="107" t="str">
        <f>IFERROR(IF(VLOOKUP($B179,#REF!,27,FALSE)="폐쇄","폐쇄",""),"")</f>
        <v/>
      </c>
    </row>
    <row r="180" spans="1:8" ht="15.6">
      <c r="A180" s="107" t="s">
        <v>4004</v>
      </c>
      <c r="B180" s="107">
        <v>3779</v>
      </c>
      <c r="C180" s="107" t="s">
        <v>3754</v>
      </c>
      <c r="D180" s="105" t="s">
        <v>24</v>
      </c>
      <c r="E180" s="107" t="s">
        <v>450</v>
      </c>
      <c r="F180" s="108">
        <v>44110</v>
      </c>
      <c r="G180" s="107" t="str">
        <f>IFERROR(IF(VLOOKUP($B180,#REF!,27,FALSE)="폐쇄","폐쇄",""),"")</f>
        <v/>
      </c>
    </row>
    <row r="181" spans="1:8" ht="15.6">
      <c r="A181" s="107" t="s">
        <v>4024</v>
      </c>
      <c r="B181" s="107">
        <v>3780</v>
      </c>
      <c r="C181" s="107" t="s">
        <v>479</v>
      </c>
      <c r="D181" s="105" t="s">
        <v>24</v>
      </c>
      <c r="E181" s="107" t="s">
        <v>2390</v>
      </c>
      <c r="F181" s="108">
        <v>44110</v>
      </c>
      <c r="G181" s="107" t="str">
        <f>IFERROR(IF(VLOOKUP($B181,#REF!,27,FALSE)="폐쇄","폐쇄",""),"")</f>
        <v/>
      </c>
    </row>
    <row r="182" spans="1:8" ht="15.6">
      <c r="A182" s="107" t="s">
        <v>4025</v>
      </c>
      <c r="B182" s="107">
        <v>3781</v>
      </c>
      <c r="C182" s="107" t="s">
        <v>2393</v>
      </c>
      <c r="D182" s="105" t="s">
        <v>24</v>
      </c>
      <c r="E182" s="107" t="s">
        <v>2133</v>
      </c>
      <c r="F182" s="108">
        <v>44110</v>
      </c>
      <c r="G182" s="107" t="str">
        <f>IFERROR(IF(VLOOKUP($B182,#REF!,27,FALSE)="폐쇄","폐쇄",""),"")</f>
        <v/>
      </c>
    </row>
    <row r="183" spans="1:8" ht="15.6">
      <c r="A183" s="107" t="s">
        <v>4013</v>
      </c>
      <c r="B183" s="107">
        <v>3782</v>
      </c>
      <c r="C183" s="107" t="s">
        <v>564</v>
      </c>
      <c r="D183" s="105" t="s">
        <v>24</v>
      </c>
      <c r="E183" s="107" t="s">
        <v>2515</v>
      </c>
      <c r="F183" s="108">
        <v>44110</v>
      </c>
      <c r="G183" s="107" t="str">
        <f>IFERROR(IF(VLOOKUP($B183,#REF!,27,FALSE)="폐쇄","폐쇄",""),"")</f>
        <v/>
      </c>
    </row>
    <row r="184" spans="1:8" ht="15.6">
      <c r="A184" s="107" t="s">
        <v>4017</v>
      </c>
      <c r="B184" s="107">
        <v>3783</v>
      </c>
      <c r="C184" s="107" t="s">
        <v>2394</v>
      </c>
      <c r="D184" s="105" t="s">
        <v>24</v>
      </c>
      <c r="E184" s="107" t="s">
        <v>2516</v>
      </c>
      <c r="F184" s="108">
        <v>44110</v>
      </c>
      <c r="G184" s="107" t="str">
        <f>IFERROR(IF(VLOOKUP($B184,#REF!,27,FALSE)="폐쇄","폐쇄",""),"")</f>
        <v/>
      </c>
    </row>
    <row r="185" spans="1:8" ht="15.6">
      <c r="A185" s="107" t="s">
        <v>4030</v>
      </c>
      <c r="B185" s="107">
        <v>3784</v>
      </c>
      <c r="C185" s="107" t="s">
        <v>636</v>
      </c>
      <c r="D185" s="105" t="s">
        <v>24</v>
      </c>
      <c r="E185" s="107" t="s">
        <v>2395</v>
      </c>
      <c r="F185" s="108">
        <v>44110</v>
      </c>
      <c r="G185" s="107" t="str">
        <f>IFERROR(IF(VLOOKUP($B185,#REF!,27,FALSE)="폐쇄","폐쇄",""),"")</f>
        <v/>
      </c>
    </row>
    <row r="186" spans="1:8" ht="15.6">
      <c r="A186" s="106" t="s">
        <v>4618</v>
      </c>
      <c r="B186" s="159">
        <v>3785</v>
      </c>
      <c r="C186" s="107" t="s">
        <v>670</v>
      </c>
      <c r="D186" s="105" t="s">
        <v>24</v>
      </c>
      <c r="E186" s="107" t="s">
        <v>3763</v>
      </c>
      <c r="F186" s="108">
        <v>44110</v>
      </c>
      <c r="G186" s="107" t="str">
        <f>IFERROR(IF(VLOOKUP($B186,#REF!,27,FALSE)="폐쇄","폐쇄",""),"")</f>
        <v/>
      </c>
    </row>
    <row r="187" spans="1:8" ht="15.6">
      <c r="A187" s="106" t="s">
        <v>4620</v>
      </c>
      <c r="B187" s="159">
        <v>3786</v>
      </c>
      <c r="C187" s="107" t="s">
        <v>2514</v>
      </c>
      <c r="D187" s="105" t="s">
        <v>24</v>
      </c>
      <c r="E187" s="107" t="s">
        <v>2396</v>
      </c>
      <c r="F187" s="108">
        <v>44110</v>
      </c>
      <c r="G187" s="107" t="str">
        <f>IFERROR(IF(VLOOKUP($B187,#REF!,27,FALSE)="폐쇄","폐쇄",""),"")</f>
        <v/>
      </c>
    </row>
    <row r="188" spans="1:8" ht="15.6">
      <c r="A188" s="107" t="s">
        <v>4384</v>
      </c>
      <c r="B188" s="107">
        <v>3787</v>
      </c>
      <c r="C188" s="107" t="s">
        <v>177</v>
      </c>
      <c r="D188" s="105" t="s">
        <v>24</v>
      </c>
      <c r="E188" s="107" t="s">
        <v>2518</v>
      </c>
      <c r="F188" s="108">
        <v>44110</v>
      </c>
      <c r="G188" s="107" t="str">
        <f>IFERROR(IF(VLOOKUP($B188,#REF!,27,FALSE)="폐쇄","폐쇄",""),"")</f>
        <v/>
      </c>
    </row>
    <row r="189" spans="1:8" ht="15.6">
      <c r="A189" s="107" t="s">
        <v>4368</v>
      </c>
      <c r="B189" s="107">
        <v>3788</v>
      </c>
      <c r="C189" s="107" t="s">
        <v>233</v>
      </c>
      <c r="D189" s="105" t="s">
        <v>24</v>
      </c>
      <c r="E189" s="107" t="s">
        <v>2517</v>
      </c>
      <c r="F189" s="108">
        <v>44110</v>
      </c>
      <c r="G189" s="107" t="str">
        <f>IFERROR(IF(VLOOKUP($B189,#REF!,27,FALSE)="폐쇄","폐쇄",""),"")</f>
        <v/>
      </c>
    </row>
    <row r="190" spans="1:8" ht="15.6">
      <c r="A190" s="107" t="s">
        <v>4371</v>
      </c>
      <c r="B190" s="107">
        <v>3789</v>
      </c>
      <c r="C190" s="107" t="s">
        <v>318</v>
      </c>
      <c r="D190" s="105" t="s">
        <v>24</v>
      </c>
      <c r="E190" s="107" t="s">
        <v>2519</v>
      </c>
      <c r="F190" s="108">
        <v>44110</v>
      </c>
      <c r="G190" s="107" t="str">
        <f>IFERROR(IF(VLOOKUP($B190,#REF!,27,FALSE)="폐쇄","폐쇄",""),"")</f>
        <v/>
      </c>
    </row>
    <row r="191" spans="1:8" ht="15.6">
      <c r="A191" s="106" t="s">
        <v>4624</v>
      </c>
      <c r="B191" s="159">
        <v>3790</v>
      </c>
      <c r="C191" s="107" t="s">
        <v>3598</v>
      </c>
      <c r="D191" s="105" t="s">
        <v>24</v>
      </c>
      <c r="E191" s="107" t="s">
        <v>3302</v>
      </c>
      <c r="F191" s="108">
        <v>44110</v>
      </c>
      <c r="G191" s="107" t="str">
        <f>IFERROR(IF(VLOOKUP($B191,#REF!,27,FALSE)="폐쇄","폐쇄",""),"")</f>
        <v/>
      </c>
    </row>
    <row r="192" spans="1:8" ht="15.6">
      <c r="A192" s="107" t="s">
        <v>3967</v>
      </c>
      <c r="B192" s="107">
        <v>3791</v>
      </c>
      <c r="C192" s="107" t="s">
        <v>4916</v>
      </c>
      <c r="D192" s="105" t="s">
        <v>24</v>
      </c>
      <c r="E192" s="107" t="s">
        <v>3752</v>
      </c>
      <c r="F192" s="108">
        <v>44147</v>
      </c>
      <c r="G192" s="107" t="str">
        <f>IFERROR(IF(VLOOKUP($B192,#REF!,27,FALSE)="폐쇄","폐쇄",""),"")</f>
        <v/>
      </c>
      <c r="H192" s="10" t="s">
        <v>4636</v>
      </c>
    </row>
    <row r="193" spans="1:12" ht="15.6">
      <c r="A193" s="107" t="s">
        <v>4006</v>
      </c>
      <c r="B193" s="107">
        <v>3792</v>
      </c>
      <c r="C193" s="107" t="s">
        <v>2397</v>
      </c>
      <c r="D193" s="105" t="s">
        <v>24</v>
      </c>
      <c r="E193" s="107" t="s">
        <v>403</v>
      </c>
      <c r="F193" s="108">
        <v>44147</v>
      </c>
      <c r="G193" s="107" t="str">
        <f>IFERROR(IF(VLOOKUP($B193,#REF!,27,FALSE)="폐쇄","폐쇄",""),"")</f>
        <v/>
      </c>
    </row>
    <row r="194" spans="1:12" ht="15.6">
      <c r="A194" s="107" t="s">
        <v>4012</v>
      </c>
      <c r="B194" s="107">
        <v>3793</v>
      </c>
      <c r="C194" s="107" t="s">
        <v>505</v>
      </c>
      <c r="D194" s="105" t="s">
        <v>24</v>
      </c>
      <c r="E194" s="107" t="s">
        <v>2398</v>
      </c>
      <c r="F194" s="108">
        <v>44147</v>
      </c>
      <c r="G194" s="107" t="str">
        <f>IFERROR(IF(VLOOKUP($B194,#REF!,27,FALSE)="폐쇄","폐쇄",""),"")</f>
        <v/>
      </c>
    </row>
    <row r="195" spans="1:12" ht="15.6">
      <c r="A195" s="107" t="s">
        <v>4014</v>
      </c>
      <c r="B195" s="107">
        <v>3794</v>
      </c>
      <c r="C195" s="107" t="s">
        <v>2520</v>
      </c>
      <c r="D195" s="105" t="s">
        <v>24</v>
      </c>
      <c r="E195" s="107" t="s">
        <v>2400</v>
      </c>
      <c r="F195" s="108">
        <v>44147</v>
      </c>
      <c r="G195" s="107" t="str">
        <f>IFERROR(IF(VLOOKUP($B195,#REF!,27,FALSE)="폐쇄","폐쇄",""),"")</f>
        <v/>
      </c>
    </row>
    <row r="196" spans="1:12" ht="15.6">
      <c r="A196" s="107" t="s">
        <v>4457</v>
      </c>
      <c r="B196" s="107">
        <v>3795</v>
      </c>
      <c r="C196" s="107" t="s">
        <v>2399</v>
      </c>
      <c r="D196" s="105" t="s">
        <v>24</v>
      </c>
      <c r="E196" s="107" t="s">
        <v>2522</v>
      </c>
      <c r="F196" s="108">
        <v>44147</v>
      </c>
      <c r="G196" s="107" t="str">
        <f>IFERROR(IF(VLOOKUP($B196,#REF!,27,FALSE)="폐쇄","폐쇄",""),"")</f>
        <v/>
      </c>
    </row>
    <row r="197" spans="1:12" ht="15.6">
      <c r="A197" s="107" t="s">
        <v>4473</v>
      </c>
      <c r="B197" s="107">
        <v>3796</v>
      </c>
      <c r="C197" s="107" t="s">
        <v>2401</v>
      </c>
      <c r="D197" s="105" t="s">
        <v>24</v>
      </c>
      <c r="E197" s="107" t="s">
        <v>2402</v>
      </c>
      <c r="F197" s="108">
        <v>44147</v>
      </c>
      <c r="G197" s="107" t="str">
        <f>IFERROR(IF(VLOOKUP($B197,#REF!,27,FALSE)="폐쇄","폐쇄",""),"")</f>
        <v/>
      </c>
    </row>
    <row r="198" spans="1:12" ht="15.6">
      <c r="A198" s="107" t="s">
        <v>4470</v>
      </c>
      <c r="B198" s="107">
        <v>3797</v>
      </c>
      <c r="C198" s="107" t="s">
        <v>2205</v>
      </c>
      <c r="D198" s="105" t="s">
        <v>24</v>
      </c>
      <c r="E198" s="107" t="s">
        <v>2523</v>
      </c>
      <c r="F198" s="108">
        <v>44147</v>
      </c>
      <c r="G198" s="107" t="str">
        <f>IFERROR(IF(VLOOKUP($B198,#REF!,27,FALSE)="폐쇄","폐쇄",""),"")</f>
        <v/>
      </c>
    </row>
    <row r="199" spans="1:12" ht="15.6">
      <c r="A199" s="107" t="s">
        <v>4471</v>
      </c>
      <c r="B199" s="107">
        <v>3798</v>
      </c>
      <c r="C199" s="107" t="s">
        <v>2521</v>
      </c>
      <c r="D199" s="105" t="s">
        <v>24</v>
      </c>
      <c r="E199" s="107" t="s">
        <v>2385</v>
      </c>
      <c r="F199" s="108">
        <v>44147</v>
      </c>
      <c r="G199" s="107" t="str">
        <f>IFERROR(IF(VLOOKUP($B199,#REF!,27,FALSE)="폐쇄","폐쇄",""),"")</f>
        <v/>
      </c>
    </row>
    <row r="200" spans="1:12" ht="15.6">
      <c r="A200" s="107">
        <v>198</v>
      </c>
      <c r="B200" s="107">
        <v>3799</v>
      </c>
      <c r="C200" s="107"/>
      <c r="D200" s="105" t="s">
        <v>24</v>
      </c>
      <c r="E200" s="107"/>
      <c r="F200" s="108"/>
      <c r="G200" s="107" t="str">
        <f>IFERROR(IF(VLOOKUP($B200,#REF!,27,FALSE)="폐쇄","폐쇄",""),"")</f>
        <v/>
      </c>
    </row>
    <row r="201" spans="1:12" ht="15.6">
      <c r="A201" s="107">
        <v>199</v>
      </c>
      <c r="B201" s="107">
        <v>3800</v>
      </c>
      <c r="C201" s="107"/>
      <c r="D201" s="105" t="s">
        <v>24</v>
      </c>
      <c r="E201" s="107"/>
      <c r="F201" s="108"/>
      <c r="G201" s="107" t="str">
        <f>IFERROR(IF(VLOOKUP($B201,#REF!,27,FALSE)="폐쇄","폐쇄",""),"")</f>
        <v/>
      </c>
    </row>
    <row r="202" spans="1:12" ht="15.6">
      <c r="A202" s="107">
        <v>200</v>
      </c>
      <c r="B202" s="107">
        <v>3801</v>
      </c>
      <c r="C202" s="107"/>
      <c r="D202" s="105" t="s">
        <v>24</v>
      </c>
      <c r="E202" s="107"/>
      <c r="F202" s="108"/>
      <c r="G202" s="107" t="str">
        <f>IFERROR(IF(VLOOKUP($B202,#REF!,27,FALSE)="폐쇄","폐쇄",""),"")</f>
        <v/>
      </c>
    </row>
    <row r="203" spans="1:12" ht="15.6">
      <c r="A203" s="106" t="s">
        <v>4449</v>
      </c>
      <c r="B203" s="109">
        <v>3802</v>
      </c>
      <c r="C203" s="102" t="s">
        <v>2405</v>
      </c>
      <c r="D203" s="105" t="s">
        <v>36</v>
      </c>
      <c r="E203" s="106" t="s">
        <v>3607</v>
      </c>
      <c r="F203" s="108">
        <v>44054</v>
      </c>
      <c r="G203" s="107" t="str">
        <f>IFERROR(IF(VLOOKUP($B203,#REF!,27,FALSE)="폐쇄","폐쇄",""),"")</f>
        <v/>
      </c>
      <c r="H203" s="4"/>
      <c r="L203" s="4"/>
    </row>
    <row r="204" spans="1:12" ht="15.6">
      <c r="A204" s="107" t="s">
        <v>4018</v>
      </c>
      <c r="B204" s="107">
        <v>3803</v>
      </c>
      <c r="C204" s="107" t="s">
        <v>2407</v>
      </c>
      <c r="D204" s="105" t="s">
        <v>36</v>
      </c>
      <c r="E204" s="107" t="s">
        <v>2409</v>
      </c>
      <c r="F204" s="108">
        <v>44151</v>
      </c>
      <c r="G204" s="107" t="str">
        <f>IFERROR(IF(VLOOKUP($B204,#REF!,27,FALSE)="폐쇄","폐쇄",""),"")</f>
        <v/>
      </c>
    </row>
    <row r="205" spans="1:12" ht="15.6">
      <c r="A205" s="107" t="s">
        <v>4026</v>
      </c>
      <c r="B205" s="107">
        <v>3804</v>
      </c>
      <c r="C205" s="107" t="s">
        <v>587</v>
      </c>
      <c r="D205" s="105" t="s">
        <v>36</v>
      </c>
      <c r="E205" s="107" t="s">
        <v>2408</v>
      </c>
      <c r="F205" s="108">
        <v>44151</v>
      </c>
      <c r="G205" s="107" t="str">
        <f>IFERROR(IF(VLOOKUP($B205,#REF!,27,FALSE)="폐쇄","폐쇄",""),"")</f>
        <v/>
      </c>
    </row>
    <row r="206" spans="1:12" ht="15.6">
      <c r="A206" s="107" t="s">
        <v>4015</v>
      </c>
      <c r="B206" s="107">
        <v>3805</v>
      </c>
      <c r="C206" s="107" t="s">
        <v>3918</v>
      </c>
      <c r="D206" s="105" t="s">
        <v>36</v>
      </c>
      <c r="E206" s="107" t="s">
        <v>5211</v>
      </c>
      <c r="F206" s="108">
        <v>44151</v>
      </c>
      <c r="G206" s="107" t="str">
        <f>IFERROR(IF(VLOOKUP($B206,#REF!,27,FALSE)="폐쇄","폐쇄",""),"")</f>
        <v/>
      </c>
    </row>
    <row r="207" spans="1:12" ht="15.6">
      <c r="A207" s="107" t="s">
        <v>4002</v>
      </c>
      <c r="B207" s="107">
        <v>3806</v>
      </c>
      <c r="C207" s="107" t="s">
        <v>2406</v>
      </c>
      <c r="D207" s="105" t="s">
        <v>36</v>
      </c>
      <c r="E207" s="107" t="s">
        <v>2410</v>
      </c>
      <c r="F207" s="108">
        <v>44151</v>
      </c>
      <c r="G207" s="107" t="str">
        <f>IFERROR(IF(VLOOKUP($B207,#REF!,27,FALSE)="폐쇄","폐쇄",""),"")</f>
        <v/>
      </c>
    </row>
    <row r="208" spans="1:12" ht="15.6">
      <c r="A208" s="107" t="s">
        <v>4029</v>
      </c>
      <c r="B208" s="107">
        <v>3807</v>
      </c>
      <c r="C208" s="107" t="s">
        <v>2413</v>
      </c>
      <c r="D208" s="105" t="s">
        <v>36</v>
      </c>
      <c r="E208" s="107" t="s">
        <v>2411</v>
      </c>
      <c r="F208" s="108">
        <v>44151</v>
      </c>
      <c r="G208" s="107" t="str">
        <f>IFERROR(IF(VLOOKUP($B208,#REF!,27,FALSE)="폐쇄","폐쇄",""),"")</f>
        <v/>
      </c>
    </row>
    <row r="209" spans="1:7" ht="15.6">
      <c r="A209" s="107" t="s">
        <v>4596</v>
      </c>
      <c r="B209" s="107">
        <v>3808</v>
      </c>
      <c r="C209" s="107" t="s">
        <v>3623</v>
      </c>
      <c r="D209" s="105" t="s">
        <v>36</v>
      </c>
      <c r="E209" s="107" t="s">
        <v>3628</v>
      </c>
      <c r="F209" s="108">
        <v>44151</v>
      </c>
      <c r="G209" s="107" t="str">
        <f>IFERROR(IF(VLOOKUP($B209,#REF!,27,FALSE)="폐쇄","폐쇄",""),"")</f>
        <v/>
      </c>
    </row>
    <row r="210" spans="1:7" ht="15.6">
      <c r="A210" s="107" t="s">
        <v>4587</v>
      </c>
      <c r="B210" s="107">
        <v>3809</v>
      </c>
      <c r="C210" s="107" t="s">
        <v>4453</v>
      </c>
      <c r="D210" s="105" t="s">
        <v>36</v>
      </c>
      <c r="E210" s="107" t="s">
        <v>3631</v>
      </c>
      <c r="F210" s="108">
        <v>44151</v>
      </c>
      <c r="G210" s="107" t="str">
        <f>IFERROR(IF(VLOOKUP($B210,#REF!,27,FALSE)="폐쇄","폐쇄",""),"")</f>
        <v/>
      </c>
    </row>
    <row r="211" spans="1:7" ht="15.6">
      <c r="A211" s="107" t="s">
        <v>4602</v>
      </c>
      <c r="B211" s="107">
        <v>3810</v>
      </c>
      <c r="C211" s="107" t="s">
        <v>608</v>
      </c>
      <c r="D211" s="105" t="s">
        <v>36</v>
      </c>
      <c r="E211" s="107" t="s">
        <v>2412</v>
      </c>
      <c r="F211" s="108">
        <v>44151</v>
      </c>
      <c r="G211" s="107" t="str">
        <f>IFERROR(IF(VLOOKUP($B211,#REF!,27,FALSE)="폐쇄","폐쇄",""),"")</f>
        <v/>
      </c>
    </row>
    <row r="212" spans="1:7" ht="15.6">
      <c r="A212" s="107">
        <v>210</v>
      </c>
      <c r="B212" s="107">
        <v>3811</v>
      </c>
      <c r="C212" s="107"/>
      <c r="D212" s="105" t="s">
        <v>36</v>
      </c>
      <c r="E212" s="107"/>
      <c r="F212" s="108"/>
      <c r="G212" s="107" t="str">
        <f>IFERROR(IF(VLOOKUP($B212,#REF!,27,FALSE)="폐쇄","폐쇄",""),"")</f>
        <v/>
      </c>
    </row>
    <row r="213" spans="1:7" ht="15.6">
      <c r="A213" s="107">
        <v>211</v>
      </c>
      <c r="B213" s="107">
        <v>3812</v>
      </c>
      <c r="C213" s="107"/>
      <c r="D213" s="105" t="s">
        <v>36</v>
      </c>
      <c r="E213" s="107"/>
      <c r="F213" s="108"/>
      <c r="G213" s="107" t="str">
        <f>IFERROR(IF(VLOOKUP($B213,#REF!,27,FALSE)="폐쇄","폐쇄",""),"")</f>
        <v/>
      </c>
    </row>
    <row r="214" spans="1:7" ht="15.6">
      <c r="A214" s="107">
        <v>212</v>
      </c>
      <c r="B214" s="107">
        <v>3813</v>
      </c>
      <c r="C214" s="107"/>
      <c r="D214" s="105" t="s">
        <v>36</v>
      </c>
      <c r="E214" s="107"/>
      <c r="F214" s="108"/>
      <c r="G214" s="107" t="str">
        <f>IFERROR(IF(VLOOKUP($B214,#REF!,27,FALSE)="폐쇄","폐쇄",""),"")</f>
        <v/>
      </c>
    </row>
    <row r="215" spans="1:7" ht="15.6">
      <c r="A215" s="107">
        <v>213</v>
      </c>
      <c r="B215" s="107">
        <v>3814</v>
      </c>
      <c r="C215" s="107"/>
      <c r="D215" s="105" t="s">
        <v>36</v>
      </c>
      <c r="E215" s="107"/>
      <c r="F215" s="108"/>
      <c r="G215" s="107" t="str">
        <f>IFERROR(IF(VLOOKUP($B215,#REF!,27,FALSE)="폐쇄","폐쇄",""),"")</f>
        <v/>
      </c>
    </row>
    <row r="216" spans="1:7" ht="15.6">
      <c r="A216" s="107">
        <v>214</v>
      </c>
      <c r="B216" s="107">
        <v>3815</v>
      </c>
      <c r="C216" s="107"/>
      <c r="D216" s="105" t="s">
        <v>36</v>
      </c>
      <c r="E216" s="107"/>
      <c r="F216" s="108"/>
      <c r="G216" s="107" t="str">
        <f>IFERROR(IF(VLOOKUP($B216,#REF!,27,FALSE)="폐쇄","폐쇄",""),"")</f>
        <v/>
      </c>
    </row>
    <row r="217" spans="1:7" ht="15.6">
      <c r="A217" s="107">
        <v>215</v>
      </c>
      <c r="B217" s="107">
        <v>3816</v>
      </c>
      <c r="C217" s="107"/>
      <c r="D217" s="105" t="s">
        <v>36</v>
      </c>
      <c r="E217" s="107"/>
      <c r="F217" s="108"/>
      <c r="G217" s="107" t="str">
        <f>IFERROR(IF(VLOOKUP($B217,#REF!,27,FALSE)="폐쇄","폐쇄",""),"")</f>
        <v/>
      </c>
    </row>
    <row r="218" spans="1:7" ht="15.6">
      <c r="A218" s="107">
        <v>216</v>
      </c>
      <c r="B218" s="107">
        <v>3817</v>
      </c>
      <c r="C218" s="107"/>
      <c r="D218" s="105" t="s">
        <v>36</v>
      </c>
      <c r="E218" s="107"/>
      <c r="F218" s="108"/>
      <c r="G218" s="107" t="str">
        <f>IFERROR(IF(VLOOKUP($B218,#REF!,27,FALSE)="폐쇄","폐쇄",""),"")</f>
        <v/>
      </c>
    </row>
    <row r="219" spans="1:7" ht="15.6">
      <c r="A219" s="107">
        <v>217</v>
      </c>
      <c r="B219" s="107">
        <v>3818</v>
      </c>
      <c r="C219" s="107"/>
      <c r="D219" s="105" t="s">
        <v>36</v>
      </c>
      <c r="E219" s="107"/>
      <c r="F219" s="108"/>
      <c r="G219" s="107" t="str">
        <f>IFERROR(IF(VLOOKUP($B219,#REF!,27,FALSE)="폐쇄","폐쇄",""),"")</f>
        <v/>
      </c>
    </row>
    <row r="220" spans="1:7" ht="15.6">
      <c r="A220" s="107">
        <v>218</v>
      </c>
      <c r="B220" s="107">
        <v>3819</v>
      </c>
      <c r="C220" s="107"/>
      <c r="D220" s="105" t="s">
        <v>36</v>
      </c>
      <c r="E220" s="107"/>
      <c r="F220" s="108"/>
      <c r="G220" s="107" t="str">
        <f>IFERROR(IF(VLOOKUP($B220,#REF!,27,FALSE)="폐쇄","폐쇄",""),"")</f>
        <v/>
      </c>
    </row>
    <row r="221" spans="1:7" ht="15.6">
      <c r="A221" s="107">
        <v>219</v>
      </c>
      <c r="B221" s="107">
        <v>3820</v>
      </c>
      <c r="C221" s="107"/>
      <c r="D221" s="105" t="s">
        <v>36</v>
      </c>
      <c r="E221" s="107"/>
      <c r="F221" s="108"/>
      <c r="G221" s="107" t="str">
        <f>IFERROR(IF(VLOOKUP($B221,#REF!,27,FALSE)="폐쇄","폐쇄",""),"")</f>
        <v/>
      </c>
    </row>
    <row r="222" spans="1:7" ht="15.6">
      <c r="A222" s="107">
        <v>220</v>
      </c>
      <c r="B222" s="107">
        <v>3821</v>
      </c>
      <c r="C222" s="107"/>
      <c r="D222" s="105" t="s">
        <v>36</v>
      </c>
      <c r="E222" s="107"/>
      <c r="F222" s="108"/>
      <c r="G222" s="107" t="str">
        <f>IFERROR(IF(VLOOKUP($B222,#REF!,27,FALSE)="폐쇄","폐쇄",""),"")</f>
        <v/>
      </c>
    </row>
    <row r="223" spans="1:7" ht="15.6">
      <c r="A223" s="107">
        <v>221</v>
      </c>
      <c r="B223" s="107">
        <v>3822</v>
      </c>
      <c r="C223" s="107"/>
      <c r="D223" s="105" t="s">
        <v>36</v>
      </c>
      <c r="E223" s="107"/>
      <c r="F223" s="108"/>
      <c r="G223" s="107" t="str">
        <f>IFERROR(IF(VLOOKUP($B223,#REF!,27,FALSE)="폐쇄","폐쇄",""),"")</f>
        <v/>
      </c>
    </row>
    <row r="224" spans="1:7" ht="15.6">
      <c r="A224" s="107">
        <v>222</v>
      </c>
      <c r="B224" s="107">
        <v>3823</v>
      </c>
      <c r="C224" s="107"/>
      <c r="D224" s="105" t="s">
        <v>36</v>
      </c>
      <c r="E224" s="107"/>
      <c r="F224" s="108"/>
      <c r="G224" s="107" t="str">
        <f>IFERROR(IF(VLOOKUP($B224,#REF!,27,FALSE)="폐쇄","폐쇄",""),"")</f>
        <v/>
      </c>
    </row>
    <row r="225" spans="1:7" ht="15.6">
      <c r="A225" s="107">
        <v>223</v>
      </c>
      <c r="B225" s="107">
        <v>3824</v>
      </c>
      <c r="C225" s="107"/>
      <c r="D225" s="105" t="s">
        <v>36</v>
      </c>
      <c r="E225" s="107"/>
      <c r="F225" s="108"/>
      <c r="G225" s="107" t="str">
        <f>IFERROR(IF(VLOOKUP($B225,#REF!,27,FALSE)="폐쇄","폐쇄",""),"")</f>
        <v/>
      </c>
    </row>
    <row r="226" spans="1:7" ht="15.6">
      <c r="A226" s="107">
        <v>224</v>
      </c>
      <c r="B226" s="107">
        <v>3825</v>
      </c>
      <c r="C226" s="107"/>
      <c r="D226" s="105" t="s">
        <v>36</v>
      </c>
      <c r="E226" s="107"/>
      <c r="F226" s="108"/>
      <c r="G226" s="107" t="str">
        <f>IFERROR(IF(VLOOKUP($B226,#REF!,27,FALSE)="폐쇄","폐쇄",""),"")</f>
        <v/>
      </c>
    </row>
    <row r="227" spans="1:7" ht="15.6">
      <c r="A227" s="107">
        <v>225</v>
      </c>
      <c r="B227" s="107">
        <v>3826</v>
      </c>
      <c r="C227" s="107"/>
      <c r="D227" s="105" t="s">
        <v>36</v>
      </c>
      <c r="E227" s="107"/>
      <c r="F227" s="108"/>
      <c r="G227" s="107" t="str">
        <f>IFERROR(IF(VLOOKUP($B227,#REF!,27,FALSE)="폐쇄","폐쇄",""),"")</f>
        <v/>
      </c>
    </row>
    <row r="228" spans="1:7" ht="15.6">
      <c r="A228" s="107">
        <v>226</v>
      </c>
      <c r="B228" s="107">
        <v>3827</v>
      </c>
      <c r="C228" s="107"/>
      <c r="D228" s="105" t="s">
        <v>36</v>
      </c>
      <c r="E228" s="107"/>
      <c r="F228" s="108"/>
      <c r="G228" s="107" t="str">
        <f>IFERROR(IF(VLOOKUP($B228,#REF!,27,FALSE)="폐쇄","폐쇄",""),"")</f>
        <v/>
      </c>
    </row>
    <row r="229" spans="1:7" ht="15.6">
      <c r="A229" s="107">
        <v>227</v>
      </c>
      <c r="B229" s="107">
        <v>3828</v>
      </c>
      <c r="C229" s="107"/>
      <c r="D229" s="105" t="s">
        <v>36</v>
      </c>
      <c r="E229" s="107"/>
      <c r="F229" s="108"/>
      <c r="G229" s="107" t="str">
        <f>IFERROR(IF(VLOOKUP($B229,#REF!,27,FALSE)="폐쇄","폐쇄",""),"")</f>
        <v/>
      </c>
    </row>
    <row r="230" spans="1:7" ht="15.6">
      <c r="A230" s="107">
        <v>228</v>
      </c>
      <c r="B230" s="107">
        <v>3829</v>
      </c>
      <c r="C230" s="107"/>
      <c r="D230" s="105" t="s">
        <v>36</v>
      </c>
      <c r="E230" s="107"/>
      <c r="F230" s="108"/>
      <c r="G230" s="107" t="str">
        <f>IFERROR(IF(VLOOKUP($B230,#REF!,27,FALSE)="폐쇄","폐쇄",""),"")</f>
        <v/>
      </c>
    </row>
    <row r="231" spans="1:7" ht="15.6">
      <c r="A231" s="107">
        <v>229</v>
      </c>
      <c r="B231" s="107">
        <v>3830</v>
      </c>
      <c r="C231" s="107"/>
      <c r="D231" s="105" t="s">
        <v>36</v>
      </c>
      <c r="E231" s="107"/>
      <c r="F231" s="108"/>
      <c r="G231" s="107" t="str">
        <f>IFERROR(IF(VLOOKUP($B231,#REF!,27,FALSE)="폐쇄","폐쇄",""),"")</f>
        <v/>
      </c>
    </row>
    <row r="232" spans="1:7" ht="15.6">
      <c r="A232" s="107">
        <v>230</v>
      </c>
      <c r="B232" s="107">
        <v>3831</v>
      </c>
      <c r="C232" s="107"/>
      <c r="D232" s="105" t="s">
        <v>36</v>
      </c>
      <c r="E232" s="107"/>
      <c r="F232" s="108"/>
      <c r="G232" s="107" t="str">
        <f>IFERROR(IF(VLOOKUP($B232,#REF!,27,FALSE)="폐쇄","폐쇄",""),"")</f>
        <v/>
      </c>
    </row>
    <row r="233" spans="1:7" ht="15.6">
      <c r="A233" s="107">
        <v>231</v>
      </c>
      <c r="B233" s="107">
        <v>3832</v>
      </c>
      <c r="C233" s="107"/>
      <c r="D233" s="105" t="s">
        <v>36</v>
      </c>
      <c r="E233" s="107"/>
      <c r="F233" s="108"/>
      <c r="G233" s="107" t="str">
        <f>IFERROR(IF(VLOOKUP($B233,#REF!,27,FALSE)="폐쇄","폐쇄",""),"")</f>
        <v/>
      </c>
    </row>
    <row r="234" spans="1:7" ht="15.6">
      <c r="A234" s="107">
        <v>232</v>
      </c>
      <c r="B234" s="107">
        <v>3833</v>
      </c>
      <c r="C234" s="107"/>
      <c r="D234" s="105" t="s">
        <v>36</v>
      </c>
      <c r="E234" s="107"/>
      <c r="F234" s="108"/>
      <c r="G234" s="107" t="str">
        <f>IFERROR(IF(VLOOKUP($B234,#REF!,27,FALSE)="폐쇄","폐쇄",""),"")</f>
        <v/>
      </c>
    </row>
    <row r="235" spans="1:7" ht="15.6">
      <c r="A235" s="107">
        <v>233</v>
      </c>
      <c r="B235" s="107">
        <v>3834</v>
      </c>
      <c r="C235" s="107"/>
      <c r="D235" s="105" t="s">
        <v>36</v>
      </c>
      <c r="E235" s="107"/>
      <c r="F235" s="108"/>
      <c r="G235" s="107" t="str">
        <f>IFERROR(IF(VLOOKUP($B235,#REF!,27,FALSE)="폐쇄","폐쇄",""),"")</f>
        <v/>
      </c>
    </row>
    <row r="236" spans="1:7" ht="15.6">
      <c r="A236" s="107">
        <v>234</v>
      </c>
      <c r="B236" s="107">
        <v>3835</v>
      </c>
      <c r="C236" s="107"/>
      <c r="D236" s="105" t="s">
        <v>36</v>
      </c>
      <c r="E236" s="107"/>
      <c r="F236" s="108"/>
      <c r="G236" s="107" t="str">
        <f>IFERROR(IF(VLOOKUP($B236,#REF!,27,FALSE)="폐쇄","폐쇄",""),"")</f>
        <v/>
      </c>
    </row>
    <row r="237" spans="1:7" ht="15.6">
      <c r="A237" s="107">
        <v>235</v>
      </c>
      <c r="B237" s="107">
        <v>3836</v>
      </c>
      <c r="C237" s="107"/>
      <c r="D237" s="105" t="s">
        <v>36</v>
      </c>
      <c r="E237" s="107"/>
      <c r="F237" s="108"/>
      <c r="G237" s="107" t="str">
        <f>IFERROR(IF(VLOOKUP($B237,#REF!,27,FALSE)="폐쇄","폐쇄",""),"")</f>
        <v/>
      </c>
    </row>
    <row r="238" spans="1:7" ht="15.6">
      <c r="A238" s="107">
        <v>236</v>
      </c>
      <c r="B238" s="107">
        <v>3837</v>
      </c>
      <c r="C238" s="107"/>
      <c r="D238" s="105" t="s">
        <v>36</v>
      </c>
      <c r="E238" s="107"/>
      <c r="F238" s="108"/>
      <c r="G238" s="107" t="str">
        <f>IFERROR(IF(VLOOKUP($B238,#REF!,27,FALSE)="폐쇄","폐쇄",""),"")</f>
        <v/>
      </c>
    </row>
    <row r="239" spans="1:7" ht="15.6">
      <c r="A239" s="107">
        <v>237</v>
      </c>
      <c r="B239" s="107">
        <v>3838</v>
      </c>
      <c r="C239" s="107"/>
      <c r="D239" s="105" t="s">
        <v>36</v>
      </c>
      <c r="E239" s="107"/>
      <c r="F239" s="108"/>
      <c r="G239" s="107" t="str">
        <f>IFERROR(IF(VLOOKUP($B239,#REF!,27,FALSE)="폐쇄","폐쇄",""),"")</f>
        <v/>
      </c>
    </row>
    <row r="240" spans="1:7" ht="15.6">
      <c r="A240" s="107">
        <v>238</v>
      </c>
      <c r="B240" s="107">
        <v>3839</v>
      </c>
      <c r="C240" s="107"/>
      <c r="D240" s="105" t="s">
        <v>36</v>
      </c>
      <c r="E240" s="107"/>
      <c r="F240" s="108"/>
      <c r="G240" s="107" t="str">
        <f>IFERROR(IF(VLOOKUP($B240,#REF!,27,FALSE)="폐쇄","폐쇄",""),"")</f>
        <v/>
      </c>
    </row>
    <row r="241" spans="1:7" ht="15.6">
      <c r="A241" s="107">
        <v>239</v>
      </c>
      <c r="B241" s="107">
        <v>3840</v>
      </c>
      <c r="C241" s="107"/>
      <c r="D241" s="105" t="s">
        <v>36</v>
      </c>
      <c r="E241" s="107"/>
      <c r="F241" s="108"/>
      <c r="G241" s="107" t="str">
        <f>IFERROR(IF(VLOOKUP($B241,#REF!,27,FALSE)="폐쇄","폐쇄",""),"")</f>
        <v/>
      </c>
    </row>
    <row r="242" spans="1:7" ht="15.6">
      <c r="A242" s="107">
        <v>240</v>
      </c>
      <c r="B242" s="107">
        <v>3841</v>
      </c>
      <c r="C242" s="107"/>
      <c r="D242" s="105" t="s">
        <v>36</v>
      </c>
      <c r="E242" s="107"/>
      <c r="F242" s="108"/>
      <c r="G242" s="107" t="str">
        <f>IFERROR(IF(VLOOKUP($B242,#REF!,27,FALSE)="폐쇄","폐쇄",""),"")</f>
        <v/>
      </c>
    </row>
    <row r="243" spans="1:7" ht="15.6">
      <c r="A243" s="107">
        <v>241</v>
      </c>
      <c r="B243" s="107">
        <v>3842</v>
      </c>
      <c r="C243" s="107"/>
      <c r="D243" s="105" t="s">
        <v>36</v>
      </c>
      <c r="E243" s="107"/>
      <c r="F243" s="108"/>
      <c r="G243" s="107" t="str">
        <f>IFERROR(IF(VLOOKUP($B243,#REF!,27,FALSE)="폐쇄","폐쇄",""),"")</f>
        <v/>
      </c>
    </row>
    <row r="244" spans="1:7" ht="15.6">
      <c r="A244" s="107">
        <v>242</v>
      </c>
      <c r="B244" s="107">
        <v>3843</v>
      </c>
      <c r="C244" s="107"/>
      <c r="D244" s="105" t="s">
        <v>36</v>
      </c>
      <c r="E244" s="107"/>
      <c r="F244" s="108"/>
      <c r="G244" s="107" t="str">
        <f>IFERROR(IF(VLOOKUP($B244,#REF!,27,FALSE)="폐쇄","폐쇄",""),"")</f>
        <v/>
      </c>
    </row>
    <row r="245" spans="1:7" ht="15.6">
      <c r="A245" s="107">
        <v>243</v>
      </c>
      <c r="B245" s="107">
        <v>3844</v>
      </c>
      <c r="C245" s="107"/>
      <c r="D245" s="105" t="s">
        <v>36</v>
      </c>
      <c r="E245" s="107"/>
      <c r="F245" s="108"/>
      <c r="G245" s="107" t="str">
        <f>IFERROR(IF(VLOOKUP($B245,#REF!,27,FALSE)="폐쇄","폐쇄",""),"")</f>
        <v/>
      </c>
    </row>
    <row r="246" spans="1:7" ht="15.6">
      <c r="A246" s="107">
        <v>244</v>
      </c>
      <c r="B246" s="107">
        <v>3845</v>
      </c>
      <c r="C246" s="107"/>
      <c r="D246" s="105" t="s">
        <v>36</v>
      </c>
      <c r="E246" s="107"/>
      <c r="F246" s="108"/>
      <c r="G246" s="107" t="str">
        <f>IFERROR(IF(VLOOKUP($B246,#REF!,27,FALSE)="폐쇄","폐쇄",""),"")</f>
        <v/>
      </c>
    </row>
    <row r="247" spans="1:7" ht="15.6">
      <c r="A247" s="107">
        <v>245</v>
      </c>
      <c r="B247" s="107">
        <v>3846</v>
      </c>
      <c r="C247" s="107"/>
      <c r="D247" s="105" t="s">
        <v>36</v>
      </c>
      <c r="E247" s="107"/>
      <c r="F247" s="108"/>
      <c r="G247" s="107" t="str">
        <f>IFERROR(IF(VLOOKUP($B247,#REF!,27,FALSE)="폐쇄","폐쇄",""),"")</f>
        <v/>
      </c>
    </row>
    <row r="248" spans="1:7" ht="15.6">
      <c r="A248" s="107">
        <v>246</v>
      </c>
      <c r="B248" s="107">
        <v>3847</v>
      </c>
      <c r="C248" s="107"/>
      <c r="D248" s="105" t="s">
        <v>36</v>
      </c>
      <c r="E248" s="107"/>
      <c r="F248" s="108"/>
      <c r="G248" s="107" t="str">
        <f>IFERROR(IF(VLOOKUP($B248,#REF!,27,FALSE)="폐쇄","폐쇄",""),"")</f>
        <v/>
      </c>
    </row>
    <row r="249" spans="1:7" ht="15.6">
      <c r="A249" s="107">
        <v>247</v>
      </c>
      <c r="B249" s="107">
        <v>3848</v>
      </c>
      <c r="C249" s="107"/>
      <c r="D249" s="105" t="s">
        <v>36</v>
      </c>
      <c r="E249" s="107"/>
      <c r="F249" s="108"/>
      <c r="G249" s="107" t="str">
        <f>IFERROR(IF(VLOOKUP($B249,#REF!,27,FALSE)="폐쇄","폐쇄",""),"")</f>
        <v/>
      </c>
    </row>
    <row r="250" spans="1:7" ht="15.6">
      <c r="A250" s="107">
        <v>248</v>
      </c>
      <c r="B250" s="107">
        <v>3849</v>
      </c>
      <c r="C250" s="107"/>
      <c r="D250" s="105" t="s">
        <v>36</v>
      </c>
      <c r="E250" s="107"/>
      <c r="F250" s="108"/>
      <c r="G250" s="107" t="str">
        <f>IFERROR(IF(VLOOKUP($B250,#REF!,27,FALSE)="폐쇄","폐쇄",""),"")</f>
        <v/>
      </c>
    </row>
    <row r="251" spans="1:7" ht="15.6">
      <c r="A251" s="107">
        <v>249</v>
      </c>
      <c r="B251" s="107">
        <v>3850</v>
      </c>
      <c r="C251" s="107"/>
      <c r="D251" s="105" t="s">
        <v>36</v>
      </c>
      <c r="E251" s="107"/>
      <c r="F251" s="108"/>
      <c r="G251" s="107" t="str">
        <f>IFERROR(IF(VLOOKUP($B251,#REF!,27,FALSE)="폐쇄","폐쇄",""),"")</f>
        <v/>
      </c>
    </row>
    <row r="252" spans="1:7" ht="15.6">
      <c r="A252" s="107">
        <v>250</v>
      </c>
      <c r="B252" s="107">
        <v>3851</v>
      </c>
      <c r="C252" s="107"/>
      <c r="D252" s="105" t="s">
        <v>36</v>
      </c>
      <c r="E252" s="107"/>
      <c r="F252" s="108"/>
      <c r="G252" s="107" t="str">
        <f>IFERROR(IF(VLOOKUP($B252,#REF!,27,FALSE)="폐쇄","폐쇄",""),"")</f>
        <v/>
      </c>
    </row>
    <row r="253" spans="1:7" ht="15.6">
      <c r="A253" s="107" t="s">
        <v>4020</v>
      </c>
      <c r="B253" s="107">
        <v>3852</v>
      </c>
      <c r="C253" s="107" t="s">
        <v>4928</v>
      </c>
      <c r="D253" s="105" t="s">
        <v>16</v>
      </c>
      <c r="E253" s="107" t="s">
        <v>3120</v>
      </c>
      <c r="F253" s="108">
        <v>44134</v>
      </c>
      <c r="G253" s="107" t="str">
        <f>IFERROR(IF(VLOOKUP($B253,#REF!,27,FALSE)="폐쇄","폐쇄",""),"")</f>
        <v/>
      </c>
    </row>
    <row r="254" spans="1:7" ht="15.6">
      <c r="A254" s="107" t="s">
        <v>4021</v>
      </c>
      <c r="B254" s="107">
        <v>3853</v>
      </c>
      <c r="C254" s="107" t="s">
        <v>2524</v>
      </c>
      <c r="D254" s="105" t="s">
        <v>16</v>
      </c>
      <c r="E254" s="107" t="s">
        <v>2525</v>
      </c>
      <c r="F254" s="108">
        <v>44134</v>
      </c>
      <c r="G254" s="107" t="str">
        <f>IFERROR(IF(VLOOKUP($B254,#REF!,27,FALSE)="폐쇄","폐쇄",""),"")</f>
        <v/>
      </c>
    </row>
    <row r="255" spans="1:7" ht="15.6">
      <c r="A255" s="107" t="s">
        <v>4027</v>
      </c>
      <c r="B255" s="107">
        <v>3854</v>
      </c>
      <c r="C255" s="107" t="s">
        <v>4931</v>
      </c>
      <c r="D255" s="105" t="s">
        <v>16</v>
      </c>
      <c r="E255" s="107" t="s">
        <v>4929</v>
      </c>
      <c r="F255" s="108">
        <v>44134</v>
      </c>
      <c r="G255" s="107" t="str">
        <f>IFERROR(IF(VLOOKUP($B255,#REF!,27,FALSE)="폐쇄","폐쇄",""),"")</f>
        <v/>
      </c>
    </row>
    <row r="256" spans="1:7" ht="15.6">
      <c r="A256" s="107" t="s">
        <v>4028</v>
      </c>
      <c r="B256" s="107">
        <v>3855</v>
      </c>
      <c r="C256" s="107" t="s">
        <v>3767</v>
      </c>
      <c r="D256" s="105" t="s">
        <v>16</v>
      </c>
      <c r="E256" s="107" t="s">
        <v>3110</v>
      </c>
      <c r="F256" s="108">
        <v>44134</v>
      </c>
      <c r="G256" s="107" t="str">
        <f>IFERROR(IF(VLOOKUP($B256,#REF!,27,FALSE)="폐쇄","폐쇄",""),"")</f>
        <v/>
      </c>
    </row>
    <row r="257" spans="1:7" ht="15.6">
      <c r="A257" s="107" t="s">
        <v>4000</v>
      </c>
      <c r="B257" s="107">
        <v>3856</v>
      </c>
      <c r="C257" s="107" t="s">
        <v>4933</v>
      </c>
      <c r="D257" s="105" t="s">
        <v>16</v>
      </c>
      <c r="E257" s="107" t="s">
        <v>3124</v>
      </c>
      <c r="F257" s="108">
        <v>44134</v>
      </c>
      <c r="G257" s="107" t="str">
        <f>IFERROR(IF(VLOOKUP($B257,#REF!,27,FALSE)="폐쇄","폐쇄",""),"")</f>
        <v/>
      </c>
    </row>
    <row r="258" spans="1:7" ht="15.6">
      <c r="A258" s="107" t="s">
        <v>4016</v>
      </c>
      <c r="B258" s="107">
        <v>3857</v>
      </c>
      <c r="C258" s="107" t="s">
        <v>181</v>
      </c>
      <c r="D258" s="105" t="s">
        <v>16</v>
      </c>
      <c r="E258" s="107" t="s">
        <v>3122</v>
      </c>
      <c r="F258" s="108">
        <v>44134</v>
      </c>
      <c r="G258" s="107" t="str">
        <f>IFERROR(IF(VLOOKUP($B258,#REF!,27,FALSE)="폐쇄","폐쇄",""),"")</f>
        <v/>
      </c>
    </row>
    <row r="259" spans="1:7" ht="15.6">
      <c r="A259" s="107" t="s">
        <v>4001</v>
      </c>
      <c r="B259" s="107">
        <v>3858</v>
      </c>
      <c r="C259" s="107" t="s">
        <v>4930</v>
      </c>
      <c r="D259" s="105" t="s">
        <v>16</v>
      </c>
      <c r="E259" s="107" t="s">
        <v>4932</v>
      </c>
      <c r="F259" s="108">
        <v>44134</v>
      </c>
      <c r="G259" s="107" t="str">
        <f>IFERROR(IF(VLOOKUP($B259,#REF!,27,FALSE)="폐쇄","폐쇄",""),"")</f>
        <v/>
      </c>
    </row>
    <row r="260" spans="1:7" ht="15.6">
      <c r="A260" s="107" t="s">
        <v>4059</v>
      </c>
      <c r="B260" s="107">
        <v>3859</v>
      </c>
      <c r="C260" s="107" t="s">
        <v>4938</v>
      </c>
      <c r="D260" s="105" t="s">
        <v>16</v>
      </c>
      <c r="E260" s="107" t="s">
        <v>3132</v>
      </c>
      <c r="F260" s="108">
        <v>44134</v>
      </c>
      <c r="G260" s="107" t="str">
        <f>IFERROR(IF(VLOOKUP($B260,#REF!,27,FALSE)="폐쇄","폐쇄",""),"")</f>
        <v/>
      </c>
    </row>
    <row r="261" spans="1:7" ht="15.6">
      <c r="A261" s="107" t="s">
        <v>4055</v>
      </c>
      <c r="B261" s="107">
        <v>3860</v>
      </c>
      <c r="C261" s="107" t="s">
        <v>2416</v>
      </c>
      <c r="D261" s="105" t="s">
        <v>16</v>
      </c>
      <c r="E261" s="107" t="s">
        <v>2528</v>
      </c>
      <c r="F261" s="108">
        <v>44134</v>
      </c>
      <c r="G261" s="107" t="str">
        <f>IFERROR(IF(VLOOKUP($B261,#REF!,27,FALSE)="폐쇄","폐쇄",""),"")</f>
        <v/>
      </c>
    </row>
    <row r="262" spans="1:7" ht="15.6">
      <c r="A262" s="107" t="s">
        <v>4037</v>
      </c>
      <c r="B262" s="107">
        <v>3861</v>
      </c>
      <c r="C262" s="107" t="s">
        <v>3746</v>
      </c>
      <c r="D262" s="105" t="s">
        <v>16</v>
      </c>
      <c r="E262" s="107" t="s">
        <v>3113</v>
      </c>
      <c r="F262" s="108">
        <v>44134</v>
      </c>
      <c r="G262" s="107" t="str">
        <f>IFERROR(IF(VLOOKUP($B262,#REF!,27,FALSE)="폐쇄","폐쇄",""),"")</f>
        <v/>
      </c>
    </row>
    <row r="263" spans="1:7" ht="15.6">
      <c r="A263" s="107" t="s">
        <v>4041</v>
      </c>
      <c r="B263" s="107">
        <v>3862</v>
      </c>
      <c r="C263" s="107" t="s">
        <v>4937</v>
      </c>
      <c r="D263" s="105" t="s">
        <v>16</v>
      </c>
      <c r="E263" s="107" t="s">
        <v>3121</v>
      </c>
      <c r="F263" s="108">
        <v>44134</v>
      </c>
      <c r="G263" s="107" t="str">
        <f>IFERROR(IF(VLOOKUP($B263,#REF!,27,FALSE)="폐쇄","폐쇄",""),"")</f>
        <v/>
      </c>
    </row>
    <row r="264" spans="1:7" ht="15.6">
      <c r="A264" s="107" t="s">
        <v>4044</v>
      </c>
      <c r="B264" s="107">
        <v>3863</v>
      </c>
      <c r="C264" s="107" t="s">
        <v>2417</v>
      </c>
      <c r="D264" s="105" t="s">
        <v>16</v>
      </c>
      <c r="E264" s="107" t="s">
        <v>2418</v>
      </c>
      <c r="F264" s="108">
        <v>44134</v>
      </c>
      <c r="G264" s="107" t="str">
        <f>IFERROR(IF(VLOOKUP($B264,#REF!,27,FALSE)="폐쇄","폐쇄",""),"")</f>
        <v/>
      </c>
    </row>
    <row r="265" spans="1:7" ht="15.6">
      <c r="A265" s="107" t="s">
        <v>4035</v>
      </c>
      <c r="B265" s="107">
        <v>3864</v>
      </c>
      <c r="C265" s="107" t="s">
        <v>609</v>
      </c>
      <c r="D265" s="105" t="s">
        <v>16</v>
      </c>
      <c r="E265" s="107" t="s">
        <v>2526</v>
      </c>
      <c r="F265" s="108">
        <v>44134</v>
      </c>
      <c r="G265" s="107" t="str">
        <f>IFERROR(IF(VLOOKUP($B265,#REF!,27,FALSE)="폐쇄","폐쇄",""),"")</f>
        <v/>
      </c>
    </row>
    <row r="266" spans="1:7" ht="15.6">
      <c r="A266" s="107" t="s">
        <v>4045</v>
      </c>
      <c r="B266" s="107">
        <v>3865</v>
      </c>
      <c r="C266" s="107" t="s">
        <v>2422</v>
      </c>
      <c r="D266" s="105" t="s">
        <v>16</v>
      </c>
      <c r="E266" s="107" t="s">
        <v>2421</v>
      </c>
      <c r="F266" s="108">
        <v>44134</v>
      </c>
      <c r="G266" s="107" t="str">
        <f>IFERROR(IF(VLOOKUP($B266,#REF!,27,FALSE)="폐쇄","폐쇄",""),"")</f>
        <v/>
      </c>
    </row>
    <row r="267" spans="1:7" ht="15.6">
      <c r="A267" s="107" t="s">
        <v>4054</v>
      </c>
      <c r="B267" s="107">
        <v>3866</v>
      </c>
      <c r="C267" s="107" t="s">
        <v>3127</v>
      </c>
      <c r="D267" s="105" t="s">
        <v>16</v>
      </c>
      <c r="E267" s="107" t="s">
        <v>4939</v>
      </c>
      <c r="F267" s="108">
        <v>44134</v>
      </c>
      <c r="G267" s="107" t="str">
        <f>IFERROR(IF(VLOOKUP($B267,#REF!,27,FALSE)="폐쇄","폐쇄",""),"")</f>
        <v/>
      </c>
    </row>
    <row r="268" spans="1:7" ht="15.6">
      <c r="A268" s="107" t="s">
        <v>4036</v>
      </c>
      <c r="B268" s="107">
        <v>3867</v>
      </c>
      <c r="C268" s="107" t="s">
        <v>4934</v>
      </c>
      <c r="D268" s="105" t="s">
        <v>16</v>
      </c>
      <c r="E268" s="107" t="s">
        <v>4935</v>
      </c>
      <c r="F268" s="108">
        <v>44134</v>
      </c>
      <c r="G268" s="107" t="str">
        <f>IFERROR(IF(VLOOKUP($B268,#REF!,27,FALSE)="폐쇄","폐쇄",""),"")</f>
        <v/>
      </c>
    </row>
    <row r="269" spans="1:7" ht="15.6">
      <c r="A269" s="107" t="s">
        <v>4042</v>
      </c>
      <c r="B269" s="107">
        <v>3868</v>
      </c>
      <c r="C269" s="107" t="s">
        <v>4940</v>
      </c>
      <c r="D269" s="105" t="s">
        <v>16</v>
      </c>
      <c r="E269" s="107" t="s">
        <v>2527</v>
      </c>
      <c r="F269" s="108">
        <v>44134</v>
      </c>
      <c r="G269" s="107" t="str">
        <f>IFERROR(IF(VLOOKUP($B269,#REF!,27,FALSE)="폐쇄","폐쇄",""),"")</f>
        <v/>
      </c>
    </row>
    <row r="270" spans="1:7" ht="15.6">
      <c r="A270" s="107" t="s">
        <v>4043</v>
      </c>
      <c r="B270" s="107">
        <v>3869</v>
      </c>
      <c r="C270" s="107" t="s">
        <v>3765</v>
      </c>
      <c r="D270" s="105" t="s">
        <v>16</v>
      </c>
      <c r="E270" s="107" t="s">
        <v>3105</v>
      </c>
      <c r="F270" s="108">
        <v>44134</v>
      </c>
      <c r="G270" s="107" t="str">
        <f>IFERROR(IF(VLOOKUP($B270,#REF!,27,FALSE)="폐쇄","폐쇄",""),"")</f>
        <v/>
      </c>
    </row>
    <row r="271" spans="1:7" ht="15.6">
      <c r="A271" s="107" t="s">
        <v>4038</v>
      </c>
      <c r="B271" s="107">
        <v>3870</v>
      </c>
      <c r="C271" s="107" t="s">
        <v>3129</v>
      </c>
      <c r="D271" s="105" t="s">
        <v>16</v>
      </c>
      <c r="E271" s="107" t="s">
        <v>4947</v>
      </c>
      <c r="F271" s="108">
        <v>44134</v>
      </c>
      <c r="G271" s="107" t="str">
        <f>IFERROR(IF(VLOOKUP($B271,#REF!,27,FALSE)="폐쇄","폐쇄",""),"")</f>
        <v/>
      </c>
    </row>
    <row r="272" spans="1:7" ht="15.6">
      <c r="A272" s="107" t="s">
        <v>4046</v>
      </c>
      <c r="B272" s="107">
        <v>3871</v>
      </c>
      <c r="C272" s="107" t="s">
        <v>4944</v>
      </c>
      <c r="D272" s="105" t="s">
        <v>16</v>
      </c>
      <c r="E272" s="107" t="s">
        <v>3130</v>
      </c>
      <c r="F272" s="108">
        <v>44134</v>
      </c>
      <c r="G272" s="107" t="str">
        <f>IFERROR(IF(VLOOKUP($B272,#REF!,27,FALSE)="폐쇄","폐쇄",""),"")</f>
        <v/>
      </c>
    </row>
    <row r="273" spans="1:7" ht="15.6">
      <c r="A273" s="107" t="s">
        <v>4019</v>
      </c>
      <c r="B273" s="107">
        <v>3872</v>
      </c>
      <c r="C273" s="107" t="s">
        <v>357</v>
      </c>
      <c r="D273" s="105" t="s">
        <v>16</v>
      </c>
      <c r="E273" s="107" t="s">
        <v>3136</v>
      </c>
      <c r="F273" s="108">
        <v>44134</v>
      </c>
      <c r="G273" s="107" t="str">
        <f>IFERROR(IF(VLOOKUP($B273,#REF!,27,FALSE)="폐쇄","폐쇄",""),"")</f>
        <v/>
      </c>
    </row>
    <row r="274" spans="1:7" ht="15.6">
      <c r="A274" s="107" t="s">
        <v>4031</v>
      </c>
      <c r="B274" s="107">
        <v>3873</v>
      </c>
      <c r="C274" s="107" t="s">
        <v>2419</v>
      </c>
      <c r="D274" s="105" t="s">
        <v>16</v>
      </c>
      <c r="E274" s="107" t="s">
        <v>2420</v>
      </c>
      <c r="F274" s="108">
        <v>44134</v>
      </c>
      <c r="G274" s="107" t="str">
        <f>IFERROR(IF(VLOOKUP($B274,#REF!,27,FALSE)="폐쇄","폐쇄",""),"")</f>
        <v/>
      </c>
    </row>
    <row r="275" spans="1:7" ht="15.6">
      <c r="A275" s="107" t="s">
        <v>4023</v>
      </c>
      <c r="B275" s="107">
        <v>3874</v>
      </c>
      <c r="C275" s="107" t="s">
        <v>2134</v>
      </c>
      <c r="D275" s="105" t="s">
        <v>16</v>
      </c>
      <c r="E275" s="107" t="s">
        <v>2130</v>
      </c>
      <c r="F275" s="108">
        <v>44134</v>
      </c>
      <c r="G275" s="107" t="str">
        <f>IFERROR(IF(VLOOKUP($B275,#REF!,27,FALSE)="폐쇄","폐쇄",""),"")</f>
        <v/>
      </c>
    </row>
    <row r="276" spans="1:7" ht="15.6">
      <c r="A276" s="107" t="s">
        <v>4005</v>
      </c>
      <c r="B276" s="107">
        <v>3875</v>
      </c>
      <c r="C276" s="107" t="s">
        <v>375</v>
      </c>
      <c r="D276" s="105" t="s">
        <v>16</v>
      </c>
      <c r="E276" s="107" t="s">
        <v>4946</v>
      </c>
      <c r="F276" s="108">
        <v>44134</v>
      </c>
      <c r="G276" s="107" t="str">
        <f>IFERROR(IF(VLOOKUP($B276,#REF!,27,FALSE)="폐쇄","폐쇄",""),"")</f>
        <v/>
      </c>
    </row>
    <row r="277" spans="1:7" ht="15.6">
      <c r="A277" s="107" t="s">
        <v>4022</v>
      </c>
      <c r="B277" s="107">
        <v>3876</v>
      </c>
      <c r="C277" s="107" t="s">
        <v>2187</v>
      </c>
      <c r="D277" s="105" t="s">
        <v>16</v>
      </c>
      <c r="E277" s="107" t="s">
        <v>2132</v>
      </c>
      <c r="F277" s="108">
        <v>44134</v>
      </c>
      <c r="G277" s="107" t="str">
        <f>IFERROR(IF(VLOOKUP($B277,#REF!,27,FALSE)="폐쇄","폐쇄",""),"")</f>
        <v/>
      </c>
    </row>
    <row r="278" spans="1:7" ht="15.6">
      <c r="A278" s="107" t="s">
        <v>4053</v>
      </c>
      <c r="B278" s="107">
        <v>3877</v>
      </c>
      <c r="C278" s="107" t="s">
        <v>3133</v>
      </c>
      <c r="D278" s="105" t="s">
        <v>16</v>
      </c>
      <c r="E278" s="107" t="s">
        <v>2135</v>
      </c>
      <c r="F278" s="108">
        <v>44134</v>
      </c>
      <c r="G278" s="107" t="str">
        <f>IFERROR(IF(VLOOKUP($B278,#REF!,27,FALSE)="폐쇄","폐쇄",""),"")</f>
        <v/>
      </c>
    </row>
    <row r="279" spans="1:7" ht="15.6">
      <c r="A279" s="107" t="s">
        <v>4466</v>
      </c>
      <c r="B279" s="107">
        <v>3878</v>
      </c>
      <c r="C279" s="107" t="s">
        <v>2206</v>
      </c>
      <c r="D279" s="105" t="s">
        <v>16</v>
      </c>
      <c r="E279" s="107" t="s">
        <v>2530</v>
      </c>
      <c r="F279" s="108">
        <v>44134</v>
      </c>
      <c r="G279" s="107" t="str">
        <f>IFERROR(IF(VLOOKUP($B279,#REF!,27,FALSE)="폐쇄","폐쇄",""),"")</f>
        <v/>
      </c>
    </row>
    <row r="280" spans="1:7" ht="15.6">
      <c r="A280" s="107">
        <v>278</v>
      </c>
      <c r="B280" s="107">
        <v>3879</v>
      </c>
      <c r="C280" s="107"/>
      <c r="D280" s="105" t="s">
        <v>16</v>
      </c>
      <c r="E280" s="107"/>
      <c r="F280" s="108"/>
      <c r="G280" s="107" t="str">
        <f>IFERROR(IF(VLOOKUP($B280,#REF!,27,FALSE)="폐쇄","폐쇄",""),"")</f>
        <v/>
      </c>
    </row>
    <row r="281" spans="1:7" ht="15.6">
      <c r="A281" s="107">
        <v>279</v>
      </c>
      <c r="B281" s="107">
        <v>3880</v>
      </c>
      <c r="C281" s="107"/>
      <c r="D281" s="105" t="s">
        <v>16</v>
      </c>
      <c r="E281" s="107"/>
      <c r="F281" s="108"/>
      <c r="G281" s="107" t="str">
        <f>IFERROR(IF(VLOOKUP($B281,#REF!,27,FALSE)="폐쇄","폐쇄",""),"")</f>
        <v/>
      </c>
    </row>
    <row r="282" spans="1:7" ht="15.6">
      <c r="A282" s="107">
        <v>280</v>
      </c>
      <c r="B282" s="107">
        <v>3881</v>
      </c>
      <c r="C282" s="107"/>
      <c r="D282" s="105" t="s">
        <v>16</v>
      </c>
      <c r="E282" s="107"/>
      <c r="F282" s="108"/>
      <c r="G282" s="107" t="str">
        <f>IFERROR(IF(VLOOKUP($B282,#REF!,27,FALSE)="폐쇄","폐쇄",""),"")</f>
        <v/>
      </c>
    </row>
    <row r="283" spans="1:7" ht="15.6">
      <c r="A283" s="107">
        <v>281</v>
      </c>
      <c r="B283" s="107">
        <v>3882</v>
      </c>
      <c r="C283" s="107"/>
      <c r="D283" s="105" t="s">
        <v>16</v>
      </c>
      <c r="E283" s="107"/>
      <c r="F283" s="108"/>
      <c r="G283" s="107" t="str">
        <f>IFERROR(IF(VLOOKUP($B283,#REF!,27,FALSE)="폐쇄","폐쇄",""),"")</f>
        <v/>
      </c>
    </row>
    <row r="284" spans="1:7" ht="15.6">
      <c r="A284" s="107">
        <v>282</v>
      </c>
      <c r="B284" s="107">
        <v>3883</v>
      </c>
      <c r="C284" s="107"/>
      <c r="D284" s="105" t="s">
        <v>16</v>
      </c>
      <c r="E284" s="107"/>
      <c r="F284" s="108"/>
      <c r="G284" s="107" t="str">
        <f>IFERROR(IF(VLOOKUP($B284,#REF!,27,FALSE)="폐쇄","폐쇄",""),"")</f>
        <v/>
      </c>
    </row>
    <row r="285" spans="1:7" ht="15.6">
      <c r="A285" s="107">
        <v>283</v>
      </c>
      <c r="B285" s="107">
        <v>3884</v>
      </c>
      <c r="C285" s="107"/>
      <c r="D285" s="105" t="s">
        <v>16</v>
      </c>
      <c r="E285" s="107"/>
      <c r="F285" s="108"/>
      <c r="G285" s="107" t="str">
        <f>IFERROR(IF(VLOOKUP($B285,#REF!,27,FALSE)="폐쇄","폐쇄",""),"")</f>
        <v/>
      </c>
    </row>
    <row r="286" spans="1:7" ht="15.6">
      <c r="A286" s="107">
        <v>284</v>
      </c>
      <c r="B286" s="107">
        <v>3885</v>
      </c>
      <c r="C286" s="107"/>
      <c r="D286" s="105" t="s">
        <v>16</v>
      </c>
      <c r="E286" s="107"/>
      <c r="F286" s="108"/>
      <c r="G286" s="107" t="str">
        <f>IFERROR(IF(VLOOKUP($B286,#REF!,27,FALSE)="폐쇄","폐쇄",""),"")</f>
        <v/>
      </c>
    </row>
    <row r="287" spans="1:7" ht="15.6">
      <c r="A287" s="107">
        <v>285</v>
      </c>
      <c r="B287" s="107">
        <v>3886</v>
      </c>
      <c r="C287" s="107"/>
      <c r="D287" s="105" t="s">
        <v>16</v>
      </c>
      <c r="E287" s="107"/>
      <c r="F287" s="108"/>
      <c r="G287" s="107" t="str">
        <f>IFERROR(IF(VLOOKUP($B287,#REF!,27,FALSE)="폐쇄","폐쇄",""),"")</f>
        <v/>
      </c>
    </row>
    <row r="288" spans="1:7" ht="15.6">
      <c r="A288" s="107">
        <v>286</v>
      </c>
      <c r="B288" s="107">
        <v>3887</v>
      </c>
      <c r="C288" s="107"/>
      <c r="D288" s="105" t="s">
        <v>16</v>
      </c>
      <c r="E288" s="107"/>
      <c r="F288" s="108"/>
      <c r="G288" s="107" t="str">
        <f>IFERROR(IF(VLOOKUP($B288,#REF!,27,FALSE)="폐쇄","폐쇄",""),"")</f>
        <v/>
      </c>
    </row>
    <row r="289" spans="1:7" ht="15.6">
      <c r="A289" s="107">
        <v>287</v>
      </c>
      <c r="B289" s="107">
        <v>3888</v>
      </c>
      <c r="C289" s="107"/>
      <c r="D289" s="105" t="s">
        <v>16</v>
      </c>
      <c r="E289" s="107"/>
      <c r="F289" s="108"/>
      <c r="G289" s="107" t="str">
        <f>IFERROR(IF(VLOOKUP($B289,#REF!,27,FALSE)="폐쇄","폐쇄",""),"")</f>
        <v/>
      </c>
    </row>
    <row r="290" spans="1:7" ht="15.6">
      <c r="A290" s="107">
        <v>288</v>
      </c>
      <c r="B290" s="107">
        <v>3889</v>
      </c>
      <c r="C290" s="107"/>
      <c r="D290" s="105" t="s">
        <v>16</v>
      </c>
      <c r="E290" s="107"/>
      <c r="F290" s="108"/>
      <c r="G290" s="107" t="str">
        <f>IFERROR(IF(VLOOKUP($B290,#REF!,27,FALSE)="폐쇄","폐쇄",""),"")</f>
        <v/>
      </c>
    </row>
    <row r="291" spans="1:7" ht="15.6">
      <c r="A291" s="107">
        <v>289</v>
      </c>
      <c r="B291" s="107">
        <v>3890</v>
      </c>
      <c r="C291" s="107"/>
      <c r="D291" s="105" t="s">
        <v>16</v>
      </c>
      <c r="E291" s="107"/>
      <c r="F291" s="108"/>
      <c r="G291" s="107" t="str">
        <f>IFERROR(IF(VLOOKUP($B291,#REF!,27,FALSE)="폐쇄","폐쇄",""),"")</f>
        <v/>
      </c>
    </row>
    <row r="292" spans="1:7" ht="15.6">
      <c r="A292" s="107">
        <v>290</v>
      </c>
      <c r="B292" s="107">
        <v>3891</v>
      </c>
      <c r="C292" s="107"/>
      <c r="D292" s="105" t="s">
        <v>16</v>
      </c>
      <c r="E292" s="107"/>
      <c r="F292" s="108"/>
      <c r="G292" s="107" t="str">
        <f>IFERROR(IF(VLOOKUP($B292,#REF!,27,FALSE)="폐쇄","폐쇄",""),"")</f>
        <v/>
      </c>
    </row>
    <row r="293" spans="1:7" ht="15.6">
      <c r="A293" s="107">
        <v>291</v>
      </c>
      <c r="B293" s="107">
        <v>3892</v>
      </c>
      <c r="C293" s="107"/>
      <c r="D293" s="105" t="s">
        <v>16</v>
      </c>
      <c r="E293" s="107"/>
      <c r="F293" s="108"/>
      <c r="G293" s="107" t="str">
        <f>IFERROR(IF(VLOOKUP($B293,#REF!,27,FALSE)="폐쇄","폐쇄",""),"")</f>
        <v/>
      </c>
    </row>
    <row r="294" spans="1:7" ht="15.6">
      <c r="A294" s="107">
        <v>292</v>
      </c>
      <c r="B294" s="107">
        <v>3893</v>
      </c>
      <c r="C294" s="107"/>
      <c r="D294" s="105" t="s">
        <v>16</v>
      </c>
      <c r="E294" s="107"/>
      <c r="F294" s="108"/>
      <c r="G294" s="107" t="str">
        <f>IFERROR(IF(VLOOKUP($B294,#REF!,27,FALSE)="폐쇄","폐쇄",""),"")</f>
        <v/>
      </c>
    </row>
    <row r="295" spans="1:7" ht="15.6">
      <c r="A295" s="107">
        <v>293</v>
      </c>
      <c r="B295" s="107">
        <v>3894</v>
      </c>
      <c r="C295" s="107"/>
      <c r="D295" s="105" t="s">
        <v>16</v>
      </c>
      <c r="E295" s="107"/>
      <c r="F295" s="108"/>
      <c r="G295" s="107" t="str">
        <f>IFERROR(IF(VLOOKUP($B295,#REF!,27,FALSE)="폐쇄","폐쇄",""),"")</f>
        <v/>
      </c>
    </row>
    <row r="296" spans="1:7" ht="15.6">
      <c r="A296" s="107">
        <v>294</v>
      </c>
      <c r="B296" s="107">
        <v>3895</v>
      </c>
      <c r="C296" s="107"/>
      <c r="D296" s="105" t="s">
        <v>16</v>
      </c>
      <c r="E296" s="107"/>
      <c r="F296" s="108"/>
      <c r="G296" s="107" t="str">
        <f>IFERROR(IF(VLOOKUP($B296,#REF!,27,FALSE)="폐쇄","폐쇄",""),"")</f>
        <v/>
      </c>
    </row>
    <row r="297" spans="1:7" ht="15.6">
      <c r="A297" s="107">
        <v>295</v>
      </c>
      <c r="B297" s="107">
        <v>3896</v>
      </c>
      <c r="C297" s="107"/>
      <c r="D297" s="105" t="s">
        <v>16</v>
      </c>
      <c r="E297" s="107"/>
      <c r="F297" s="108"/>
      <c r="G297" s="107" t="str">
        <f>IFERROR(IF(VLOOKUP($B297,#REF!,27,FALSE)="폐쇄","폐쇄",""),"")</f>
        <v/>
      </c>
    </row>
    <row r="298" spans="1:7" ht="15.6">
      <c r="A298" s="107">
        <v>296</v>
      </c>
      <c r="B298" s="107">
        <v>3897</v>
      </c>
      <c r="C298" s="107"/>
      <c r="D298" s="105" t="s">
        <v>16</v>
      </c>
      <c r="E298" s="107"/>
      <c r="F298" s="108"/>
      <c r="G298" s="107" t="str">
        <f>IFERROR(IF(VLOOKUP($B298,#REF!,27,FALSE)="폐쇄","폐쇄",""),"")</f>
        <v/>
      </c>
    </row>
    <row r="299" spans="1:7" ht="15.6">
      <c r="A299" s="107">
        <v>297</v>
      </c>
      <c r="B299" s="107">
        <v>3898</v>
      </c>
      <c r="C299" s="107"/>
      <c r="D299" s="105" t="s">
        <v>16</v>
      </c>
      <c r="E299" s="107"/>
      <c r="F299" s="108"/>
      <c r="G299" s="107" t="str">
        <f>IFERROR(IF(VLOOKUP($B299,#REF!,27,FALSE)="폐쇄","폐쇄",""),"")</f>
        <v/>
      </c>
    </row>
    <row r="300" spans="1:7" ht="15.6">
      <c r="A300" s="107">
        <v>298</v>
      </c>
      <c r="B300" s="107">
        <v>3899</v>
      </c>
      <c r="C300" s="107"/>
      <c r="D300" s="105" t="s">
        <v>16</v>
      </c>
      <c r="E300" s="107"/>
      <c r="F300" s="108"/>
      <c r="G300" s="107" t="str">
        <f>IFERROR(IF(VLOOKUP($B300,#REF!,27,FALSE)="폐쇄","폐쇄",""),"")</f>
        <v/>
      </c>
    </row>
    <row r="301" spans="1:7" ht="15.6">
      <c r="A301" s="107">
        <v>299</v>
      </c>
      <c r="B301" s="107">
        <v>3900</v>
      </c>
      <c r="C301" s="107"/>
      <c r="D301" s="105" t="s">
        <v>16</v>
      </c>
      <c r="E301" s="107"/>
      <c r="F301" s="108"/>
      <c r="G301" s="107" t="str">
        <f>IFERROR(IF(VLOOKUP($B301,#REF!,27,FALSE)="폐쇄","폐쇄",""),"")</f>
        <v/>
      </c>
    </row>
    <row r="302" spans="1:7" ht="15.6">
      <c r="A302" s="107">
        <v>300</v>
      </c>
      <c r="B302" s="107">
        <v>3901</v>
      </c>
      <c r="C302" s="107"/>
      <c r="D302" s="105" t="s">
        <v>16</v>
      </c>
      <c r="E302" s="107"/>
      <c r="F302" s="108"/>
      <c r="G302" s="107" t="str">
        <f>IFERROR(IF(VLOOKUP($B302,#REF!,27,FALSE)="폐쇄","폐쇄",""),"")</f>
        <v/>
      </c>
    </row>
    <row r="303" spans="1:7" ht="15.6">
      <c r="A303" s="107" t="s">
        <v>4039</v>
      </c>
      <c r="B303" s="107">
        <v>3902</v>
      </c>
      <c r="C303" s="107" t="s">
        <v>2531</v>
      </c>
      <c r="D303" s="105" t="s">
        <v>35</v>
      </c>
      <c r="E303" s="107" t="s">
        <v>2534</v>
      </c>
      <c r="F303" s="108">
        <v>44111</v>
      </c>
      <c r="G303" s="107" t="str">
        <f>IFERROR(IF(VLOOKUP($B303,#REF!,27,FALSE)="폐쇄","폐쇄",""),"")</f>
        <v/>
      </c>
    </row>
    <row r="304" spans="1:7" ht="15.6">
      <c r="A304" s="107" t="s">
        <v>4047</v>
      </c>
      <c r="B304" s="107">
        <v>3903</v>
      </c>
      <c r="C304" s="107" t="s">
        <v>2636</v>
      </c>
      <c r="D304" s="105" t="s">
        <v>35</v>
      </c>
      <c r="E304" s="107" t="s">
        <v>2207</v>
      </c>
      <c r="F304" s="108">
        <v>44111</v>
      </c>
      <c r="G304" s="107" t="str">
        <f>IFERROR(IF(VLOOKUP($B304,#REF!,27,FALSE)="폐쇄","폐쇄",""),"")</f>
        <v/>
      </c>
    </row>
    <row r="305" spans="1:7" ht="15.6">
      <c r="A305" s="107" t="s">
        <v>4056</v>
      </c>
      <c r="B305" s="107">
        <v>3904</v>
      </c>
      <c r="C305" s="107" t="s">
        <v>2645</v>
      </c>
      <c r="D305" s="105" t="s">
        <v>35</v>
      </c>
      <c r="E305" s="107" t="s">
        <v>2532</v>
      </c>
      <c r="F305" s="108">
        <v>44111</v>
      </c>
      <c r="G305" s="107" t="str">
        <f>IFERROR(IF(VLOOKUP($B305,#REF!,27,FALSE)="폐쇄","폐쇄",""),"")</f>
        <v/>
      </c>
    </row>
    <row r="306" spans="1:7" ht="15.6">
      <c r="A306" s="107" t="s">
        <v>4048</v>
      </c>
      <c r="B306" s="107">
        <v>3905</v>
      </c>
      <c r="C306" s="107" t="s">
        <v>2664</v>
      </c>
      <c r="D306" s="105" t="s">
        <v>35</v>
      </c>
      <c r="E306" s="107" t="s">
        <v>2533</v>
      </c>
      <c r="F306" s="108">
        <v>44111</v>
      </c>
      <c r="G306" s="107" t="str">
        <f>IFERROR(IF(VLOOKUP($B306,#REF!,27,FALSE)="폐쇄","폐쇄",""),"")</f>
        <v/>
      </c>
    </row>
    <row r="307" spans="1:7" ht="15.6">
      <c r="A307" s="107" t="s">
        <v>4456</v>
      </c>
      <c r="B307" s="107">
        <v>3906</v>
      </c>
      <c r="C307" s="107" t="s">
        <v>3633</v>
      </c>
      <c r="D307" s="105" t="s">
        <v>35</v>
      </c>
      <c r="E307" s="107" t="s">
        <v>2535</v>
      </c>
      <c r="F307" s="108">
        <v>44111</v>
      </c>
      <c r="G307" s="107" t="str">
        <f>IFERROR(IF(VLOOKUP($B307,#REF!,27,FALSE)="폐쇄","폐쇄",""),"")</f>
        <v/>
      </c>
    </row>
    <row r="308" spans="1:7" ht="17.399999999999999">
      <c r="A308" s="104" t="s">
        <v>4581</v>
      </c>
      <c r="B308" s="107">
        <v>3907</v>
      </c>
      <c r="C308" s="106" t="s">
        <v>1757</v>
      </c>
      <c r="D308" s="105" t="s">
        <v>35</v>
      </c>
      <c r="E308" s="106" t="s">
        <v>3418</v>
      </c>
      <c r="F308" s="108">
        <v>44146</v>
      </c>
      <c r="G308" s="107" t="str">
        <f>IFERROR(IF(VLOOKUP($B308,#REF!,27,FALSE)="폐쇄","폐쇄",""),"")</f>
        <v/>
      </c>
    </row>
    <row r="309" spans="1:7" ht="15.6">
      <c r="A309" s="107">
        <v>307</v>
      </c>
      <c r="B309" s="107">
        <v>3908</v>
      </c>
      <c r="C309" s="107"/>
      <c r="D309" s="105" t="s">
        <v>35</v>
      </c>
      <c r="E309" s="107"/>
      <c r="F309" s="108"/>
      <c r="G309" s="107" t="str">
        <f>IFERROR(IF(VLOOKUP($B309,#REF!,27,FALSE)="폐쇄","폐쇄",""),"")</f>
        <v/>
      </c>
    </row>
    <row r="310" spans="1:7" ht="15.6">
      <c r="A310" s="107">
        <v>308</v>
      </c>
      <c r="B310" s="107">
        <v>3909</v>
      </c>
      <c r="C310" s="107"/>
      <c r="D310" s="105" t="s">
        <v>35</v>
      </c>
      <c r="E310" s="107"/>
      <c r="F310" s="108"/>
      <c r="G310" s="107" t="str">
        <f>IFERROR(IF(VLOOKUP($B310,#REF!,27,FALSE)="폐쇄","폐쇄",""),"")</f>
        <v/>
      </c>
    </row>
    <row r="311" spans="1:7" ht="15.6">
      <c r="A311" s="107">
        <v>309</v>
      </c>
      <c r="B311" s="107">
        <v>3910</v>
      </c>
      <c r="C311" s="107"/>
      <c r="D311" s="105" t="s">
        <v>35</v>
      </c>
      <c r="E311" s="107"/>
      <c r="F311" s="108"/>
      <c r="G311" s="107" t="str">
        <f>IFERROR(IF(VLOOKUP($B311,#REF!,27,FALSE)="폐쇄","폐쇄",""),"")</f>
        <v/>
      </c>
    </row>
    <row r="312" spans="1:7" ht="15.6">
      <c r="A312" s="107">
        <v>310</v>
      </c>
      <c r="B312" s="107">
        <v>3911</v>
      </c>
      <c r="C312" s="107"/>
      <c r="D312" s="105" t="s">
        <v>35</v>
      </c>
      <c r="E312" s="107"/>
      <c r="F312" s="108"/>
      <c r="G312" s="107" t="str">
        <f>IFERROR(IF(VLOOKUP($B312,#REF!,27,FALSE)="폐쇄","폐쇄",""),"")</f>
        <v/>
      </c>
    </row>
    <row r="313" spans="1:7" ht="15.6">
      <c r="A313" s="107">
        <v>311</v>
      </c>
      <c r="B313" s="107">
        <v>3912</v>
      </c>
      <c r="C313" s="107"/>
      <c r="D313" s="105" t="s">
        <v>35</v>
      </c>
      <c r="E313" s="107"/>
      <c r="F313" s="108"/>
      <c r="G313" s="107" t="str">
        <f>IFERROR(IF(VLOOKUP($B313,#REF!,27,FALSE)="폐쇄","폐쇄",""),"")</f>
        <v/>
      </c>
    </row>
    <row r="314" spans="1:7" ht="15.6">
      <c r="A314" s="107">
        <v>312</v>
      </c>
      <c r="B314" s="107">
        <v>3913</v>
      </c>
      <c r="C314" s="107"/>
      <c r="D314" s="105" t="s">
        <v>35</v>
      </c>
      <c r="E314" s="107"/>
      <c r="F314" s="108"/>
      <c r="G314" s="107" t="str">
        <f>IFERROR(IF(VLOOKUP($B314,#REF!,27,FALSE)="폐쇄","폐쇄",""),"")</f>
        <v/>
      </c>
    </row>
    <row r="315" spans="1:7" ht="15.6">
      <c r="A315" s="107">
        <v>313</v>
      </c>
      <c r="B315" s="107">
        <v>3914</v>
      </c>
      <c r="C315" s="107"/>
      <c r="D315" s="105" t="s">
        <v>35</v>
      </c>
      <c r="E315" s="107"/>
      <c r="F315" s="108"/>
      <c r="G315" s="107" t="str">
        <f>IFERROR(IF(VLOOKUP($B315,#REF!,27,FALSE)="폐쇄","폐쇄",""),"")</f>
        <v/>
      </c>
    </row>
    <row r="316" spans="1:7" ht="15.6">
      <c r="A316" s="107">
        <v>314</v>
      </c>
      <c r="B316" s="107">
        <v>3915</v>
      </c>
      <c r="C316" s="107"/>
      <c r="D316" s="105" t="s">
        <v>35</v>
      </c>
      <c r="E316" s="107"/>
      <c r="F316" s="108"/>
      <c r="G316" s="107" t="str">
        <f>IFERROR(IF(VLOOKUP($B316,#REF!,27,FALSE)="폐쇄","폐쇄",""),"")</f>
        <v/>
      </c>
    </row>
    <row r="317" spans="1:7" ht="15.6">
      <c r="A317" s="107">
        <v>315</v>
      </c>
      <c r="B317" s="107">
        <v>3916</v>
      </c>
      <c r="C317" s="107"/>
      <c r="D317" s="105" t="s">
        <v>35</v>
      </c>
      <c r="E317" s="107"/>
      <c r="F317" s="108"/>
      <c r="G317" s="107" t="str">
        <f>IFERROR(IF(VLOOKUP($B317,#REF!,27,FALSE)="폐쇄","폐쇄",""),"")</f>
        <v/>
      </c>
    </row>
    <row r="318" spans="1:7" ht="15.6">
      <c r="A318" s="107">
        <v>316</v>
      </c>
      <c r="B318" s="107">
        <v>3917</v>
      </c>
      <c r="C318" s="107"/>
      <c r="D318" s="105" t="s">
        <v>35</v>
      </c>
      <c r="E318" s="107"/>
      <c r="F318" s="108"/>
      <c r="G318" s="107" t="str">
        <f>IFERROR(IF(VLOOKUP($B318,#REF!,27,FALSE)="폐쇄","폐쇄",""),"")</f>
        <v/>
      </c>
    </row>
    <row r="319" spans="1:7" ht="15.6">
      <c r="A319" s="107">
        <v>317</v>
      </c>
      <c r="B319" s="107">
        <v>3918</v>
      </c>
      <c r="C319" s="107"/>
      <c r="D319" s="105" t="s">
        <v>35</v>
      </c>
      <c r="E319" s="107"/>
      <c r="F319" s="108"/>
      <c r="G319" s="107" t="str">
        <f>IFERROR(IF(VLOOKUP($B319,#REF!,27,FALSE)="폐쇄","폐쇄",""),"")</f>
        <v/>
      </c>
    </row>
    <row r="320" spans="1:7" ht="15.6">
      <c r="A320" s="107">
        <v>318</v>
      </c>
      <c r="B320" s="107">
        <v>3919</v>
      </c>
      <c r="C320" s="107"/>
      <c r="D320" s="105" t="s">
        <v>35</v>
      </c>
      <c r="E320" s="107"/>
      <c r="F320" s="108"/>
      <c r="G320" s="107" t="str">
        <f>IFERROR(IF(VLOOKUP($B320,#REF!,27,FALSE)="폐쇄","폐쇄",""),"")</f>
        <v/>
      </c>
    </row>
    <row r="321" spans="1:7" ht="15.6">
      <c r="A321" s="107">
        <v>319</v>
      </c>
      <c r="B321" s="107">
        <v>3920</v>
      </c>
      <c r="C321" s="107"/>
      <c r="D321" s="105" t="s">
        <v>35</v>
      </c>
      <c r="E321" s="107"/>
      <c r="F321" s="108"/>
      <c r="G321" s="107" t="str">
        <f>IFERROR(IF(VLOOKUP($B321,#REF!,27,FALSE)="폐쇄","폐쇄",""),"")</f>
        <v/>
      </c>
    </row>
    <row r="322" spans="1:7" ht="15.6">
      <c r="A322" s="107">
        <v>320</v>
      </c>
      <c r="B322" s="107">
        <v>3921</v>
      </c>
      <c r="C322" s="107"/>
      <c r="D322" s="105" t="s">
        <v>35</v>
      </c>
      <c r="E322" s="107"/>
      <c r="F322" s="108"/>
      <c r="G322" s="107" t="str">
        <f>IFERROR(IF(VLOOKUP($B322,#REF!,27,FALSE)="폐쇄","폐쇄",""),"")</f>
        <v/>
      </c>
    </row>
    <row r="323" spans="1:7" ht="15.6">
      <c r="A323" s="107">
        <v>321</v>
      </c>
      <c r="B323" s="107">
        <v>3922</v>
      </c>
      <c r="C323" s="107"/>
      <c r="D323" s="105" t="s">
        <v>35</v>
      </c>
      <c r="E323" s="107"/>
      <c r="F323" s="108"/>
      <c r="G323" s="107" t="str">
        <f>IFERROR(IF(VLOOKUP($B323,#REF!,27,FALSE)="폐쇄","폐쇄",""),"")</f>
        <v/>
      </c>
    </row>
    <row r="324" spans="1:7" ht="15.6">
      <c r="A324" s="107">
        <v>322</v>
      </c>
      <c r="B324" s="107">
        <v>3923</v>
      </c>
      <c r="C324" s="107"/>
      <c r="D324" s="105" t="s">
        <v>35</v>
      </c>
      <c r="E324" s="107"/>
      <c r="F324" s="108"/>
      <c r="G324" s="107" t="str">
        <f>IFERROR(IF(VLOOKUP($B324,#REF!,27,FALSE)="폐쇄","폐쇄",""),"")</f>
        <v/>
      </c>
    </row>
    <row r="325" spans="1:7" ht="15.6">
      <c r="A325" s="107">
        <v>323</v>
      </c>
      <c r="B325" s="107">
        <v>3924</v>
      </c>
      <c r="C325" s="107"/>
      <c r="D325" s="105" t="s">
        <v>35</v>
      </c>
      <c r="E325" s="107"/>
      <c r="F325" s="108"/>
      <c r="G325" s="107" t="str">
        <f>IFERROR(IF(VLOOKUP($B325,#REF!,27,FALSE)="폐쇄","폐쇄",""),"")</f>
        <v/>
      </c>
    </row>
    <row r="326" spans="1:7" ht="15.6">
      <c r="A326" s="107">
        <v>324</v>
      </c>
      <c r="B326" s="107">
        <v>3925</v>
      </c>
      <c r="C326" s="107"/>
      <c r="D326" s="105" t="s">
        <v>35</v>
      </c>
      <c r="E326" s="107"/>
      <c r="F326" s="108"/>
      <c r="G326" s="107" t="str">
        <f>IFERROR(IF(VLOOKUP($B326,#REF!,27,FALSE)="폐쇄","폐쇄",""),"")</f>
        <v/>
      </c>
    </row>
    <row r="327" spans="1:7" ht="15.6">
      <c r="A327" s="107">
        <v>325</v>
      </c>
      <c r="B327" s="107">
        <v>3926</v>
      </c>
      <c r="C327" s="107"/>
      <c r="D327" s="105" t="s">
        <v>35</v>
      </c>
      <c r="E327" s="107"/>
      <c r="F327" s="108"/>
      <c r="G327" s="107" t="str">
        <f>IFERROR(IF(VLOOKUP($B327,#REF!,27,FALSE)="폐쇄","폐쇄",""),"")</f>
        <v/>
      </c>
    </row>
    <row r="328" spans="1:7" ht="15.6">
      <c r="A328" s="107">
        <v>326</v>
      </c>
      <c r="B328" s="107">
        <v>3927</v>
      </c>
      <c r="C328" s="107"/>
      <c r="D328" s="105" t="s">
        <v>35</v>
      </c>
      <c r="E328" s="107"/>
      <c r="F328" s="108"/>
      <c r="G328" s="107" t="str">
        <f>IFERROR(IF(VLOOKUP($B328,#REF!,27,FALSE)="폐쇄","폐쇄",""),"")</f>
        <v/>
      </c>
    </row>
    <row r="329" spans="1:7" ht="15.6">
      <c r="A329" s="107">
        <v>327</v>
      </c>
      <c r="B329" s="107">
        <v>3928</v>
      </c>
      <c r="C329" s="107"/>
      <c r="D329" s="105" t="s">
        <v>35</v>
      </c>
      <c r="E329" s="107"/>
      <c r="F329" s="108"/>
      <c r="G329" s="107" t="str">
        <f>IFERROR(IF(VLOOKUP($B329,#REF!,27,FALSE)="폐쇄","폐쇄",""),"")</f>
        <v/>
      </c>
    </row>
    <row r="330" spans="1:7" ht="15.6">
      <c r="A330" s="107">
        <v>328</v>
      </c>
      <c r="B330" s="107">
        <v>3929</v>
      </c>
      <c r="C330" s="107"/>
      <c r="D330" s="105" t="s">
        <v>35</v>
      </c>
      <c r="E330" s="107"/>
      <c r="F330" s="108"/>
      <c r="G330" s="107" t="str">
        <f>IFERROR(IF(VLOOKUP($B330,#REF!,27,FALSE)="폐쇄","폐쇄",""),"")</f>
        <v/>
      </c>
    </row>
    <row r="331" spans="1:7" ht="15.6">
      <c r="A331" s="107">
        <v>329</v>
      </c>
      <c r="B331" s="107">
        <v>3930</v>
      </c>
      <c r="C331" s="107"/>
      <c r="D331" s="105" t="s">
        <v>35</v>
      </c>
      <c r="E331" s="107"/>
      <c r="F331" s="108"/>
      <c r="G331" s="107" t="str">
        <f>IFERROR(IF(VLOOKUP($B331,#REF!,27,FALSE)="폐쇄","폐쇄",""),"")</f>
        <v/>
      </c>
    </row>
    <row r="332" spans="1:7" ht="15.6">
      <c r="A332" s="107">
        <v>330</v>
      </c>
      <c r="B332" s="107">
        <v>3931</v>
      </c>
      <c r="C332" s="107"/>
      <c r="D332" s="105" t="s">
        <v>35</v>
      </c>
      <c r="E332" s="107"/>
      <c r="F332" s="108"/>
      <c r="G332" s="107" t="str">
        <f>IFERROR(IF(VLOOKUP($B332,#REF!,27,FALSE)="폐쇄","폐쇄",""),"")</f>
        <v/>
      </c>
    </row>
    <row r="333" spans="1:7" ht="15.6">
      <c r="A333" s="107">
        <v>331</v>
      </c>
      <c r="B333" s="107">
        <v>3932</v>
      </c>
      <c r="C333" s="107"/>
      <c r="D333" s="105" t="s">
        <v>35</v>
      </c>
      <c r="E333" s="107"/>
      <c r="F333" s="108"/>
      <c r="G333" s="107" t="str">
        <f>IFERROR(IF(VLOOKUP($B333,#REF!,27,FALSE)="폐쇄","폐쇄",""),"")</f>
        <v/>
      </c>
    </row>
    <row r="334" spans="1:7" ht="15.6">
      <c r="A334" s="107">
        <v>332</v>
      </c>
      <c r="B334" s="107">
        <v>3933</v>
      </c>
      <c r="C334" s="107"/>
      <c r="D334" s="105" t="s">
        <v>35</v>
      </c>
      <c r="E334" s="107"/>
      <c r="F334" s="108"/>
      <c r="G334" s="107" t="str">
        <f>IFERROR(IF(VLOOKUP($B334,#REF!,27,FALSE)="폐쇄","폐쇄",""),"")</f>
        <v/>
      </c>
    </row>
    <row r="335" spans="1:7" ht="15.6">
      <c r="A335" s="107">
        <v>333</v>
      </c>
      <c r="B335" s="107">
        <v>3934</v>
      </c>
      <c r="C335" s="107"/>
      <c r="D335" s="105" t="s">
        <v>35</v>
      </c>
      <c r="E335" s="107"/>
      <c r="F335" s="108"/>
      <c r="G335" s="107" t="str">
        <f>IFERROR(IF(VLOOKUP($B335,#REF!,27,FALSE)="폐쇄","폐쇄",""),"")</f>
        <v/>
      </c>
    </row>
    <row r="336" spans="1:7" ht="15.6">
      <c r="A336" s="107">
        <v>334</v>
      </c>
      <c r="B336" s="107">
        <v>3935</v>
      </c>
      <c r="C336" s="107"/>
      <c r="D336" s="105" t="s">
        <v>35</v>
      </c>
      <c r="E336" s="107"/>
      <c r="F336" s="108"/>
      <c r="G336" s="107" t="str">
        <f>IFERROR(IF(VLOOKUP($B336,#REF!,27,FALSE)="폐쇄","폐쇄",""),"")</f>
        <v/>
      </c>
    </row>
    <row r="337" spans="1:7" ht="15.6">
      <c r="A337" s="107">
        <v>335</v>
      </c>
      <c r="B337" s="107">
        <v>3936</v>
      </c>
      <c r="C337" s="107"/>
      <c r="D337" s="105" t="s">
        <v>35</v>
      </c>
      <c r="E337" s="107"/>
      <c r="F337" s="108"/>
      <c r="G337" s="107" t="str">
        <f>IFERROR(IF(VLOOKUP($B337,#REF!,27,FALSE)="폐쇄","폐쇄",""),"")</f>
        <v/>
      </c>
    </row>
    <row r="338" spans="1:7" ht="15.6">
      <c r="A338" s="107">
        <v>336</v>
      </c>
      <c r="B338" s="107">
        <v>3937</v>
      </c>
      <c r="C338" s="107"/>
      <c r="D338" s="105" t="s">
        <v>35</v>
      </c>
      <c r="E338" s="107"/>
      <c r="F338" s="108"/>
      <c r="G338" s="107" t="str">
        <f>IFERROR(IF(VLOOKUP($B338,#REF!,27,FALSE)="폐쇄","폐쇄",""),"")</f>
        <v/>
      </c>
    </row>
    <row r="339" spans="1:7" ht="15.6">
      <c r="A339" s="107">
        <v>337</v>
      </c>
      <c r="B339" s="107">
        <v>3938</v>
      </c>
      <c r="C339" s="107"/>
      <c r="D339" s="105" t="s">
        <v>35</v>
      </c>
      <c r="E339" s="107"/>
      <c r="F339" s="108"/>
      <c r="G339" s="107" t="str">
        <f>IFERROR(IF(VLOOKUP($B339,#REF!,27,FALSE)="폐쇄","폐쇄",""),"")</f>
        <v/>
      </c>
    </row>
    <row r="340" spans="1:7" ht="15.6">
      <c r="A340" s="107">
        <v>338</v>
      </c>
      <c r="B340" s="107">
        <v>3939</v>
      </c>
      <c r="C340" s="107"/>
      <c r="D340" s="105" t="s">
        <v>35</v>
      </c>
      <c r="E340" s="107"/>
      <c r="F340" s="108"/>
      <c r="G340" s="107" t="str">
        <f>IFERROR(IF(VLOOKUP($B340,#REF!,27,FALSE)="폐쇄","폐쇄",""),"")</f>
        <v/>
      </c>
    </row>
    <row r="341" spans="1:7" ht="15.6">
      <c r="A341" s="107">
        <v>339</v>
      </c>
      <c r="B341" s="107">
        <v>3940</v>
      </c>
      <c r="C341" s="107"/>
      <c r="D341" s="105" t="s">
        <v>35</v>
      </c>
      <c r="E341" s="107"/>
      <c r="F341" s="108"/>
      <c r="G341" s="107" t="str">
        <f>IFERROR(IF(VLOOKUP($B341,#REF!,27,FALSE)="폐쇄","폐쇄",""),"")</f>
        <v/>
      </c>
    </row>
    <row r="342" spans="1:7" ht="15.6">
      <c r="A342" s="107">
        <v>340</v>
      </c>
      <c r="B342" s="107">
        <v>3941</v>
      </c>
      <c r="C342" s="107"/>
      <c r="D342" s="105" t="s">
        <v>35</v>
      </c>
      <c r="E342" s="107"/>
      <c r="F342" s="108"/>
      <c r="G342" s="107" t="str">
        <f>IFERROR(IF(VLOOKUP($B342,#REF!,27,FALSE)="폐쇄","폐쇄",""),"")</f>
        <v/>
      </c>
    </row>
    <row r="343" spans="1:7" ht="15.6">
      <c r="A343" s="107">
        <v>341</v>
      </c>
      <c r="B343" s="107">
        <v>3942</v>
      </c>
      <c r="C343" s="107"/>
      <c r="D343" s="105" t="s">
        <v>35</v>
      </c>
      <c r="E343" s="107"/>
      <c r="F343" s="108"/>
      <c r="G343" s="107" t="str">
        <f>IFERROR(IF(VLOOKUP($B343,#REF!,27,FALSE)="폐쇄","폐쇄",""),"")</f>
        <v/>
      </c>
    </row>
    <row r="344" spans="1:7" ht="15.6">
      <c r="A344" s="107">
        <v>342</v>
      </c>
      <c r="B344" s="107">
        <v>3943</v>
      </c>
      <c r="C344" s="107"/>
      <c r="D344" s="105" t="s">
        <v>35</v>
      </c>
      <c r="E344" s="107"/>
      <c r="F344" s="108"/>
      <c r="G344" s="107" t="str">
        <f>IFERROR(IF(VLOOKUP($B344,#REF!,27,FALSE)="폐쇄","폐쇄",""),"")</f>
        <v/>
      </c>
    </row>
    <row r="345" spans="1:7" ht="15.6">
      <c r="A345" s="107">
        <v>343</v>
      </c>
      <c r="B345" s="107">
        <v>3944</v>
      </c>
      <c r="C345" s="107"/>
      <c r="D345" s="105" t="s">
        <v>35</v>
      </c>
      <c r="E345" s="107"/>
      <c r="F345" s="108"/>
      <c r="G345" s="107" t="str">
        <f>IFERROR(IF(VLOOKUP($B345,#REF!,27,FALSE)="폐쇄","폐쇄",""),"")</f>
        <v/>
      </c>
    </row>
    <row r="346" spans="1:7" ht="15.6">
      <c r="A346" s="107">
        <v>344</v>
      </c>
      <c r="B346" s="107">
        <v>3945</v>
      </c>
      <c r="C346" s="107"/>
      <c r="D346" s="105" t="s">
        <v>35</v>
      </c>
      <c r="E346" s="107"/>
      <c r="F346" s="108"/>
      <c r="G346" s="107" t="str">
        <f>IFERROR(IF(VLOOKUP($B346,#REF!,27,FALSE)="폐쇄","폐쇄",""),"")</f>
        <v/>
      </c>
    </row>
    <row r="347" spans="1:7" ht="15.6">
      <c r="A347" s="107">
        <v>345</v>
      </c>
      <c r="B347" s="107">
        <v>3946</v>
      </c>
      <c r="C347" s="107"/>
      <c r="D347" s="105" t="s">
        <v>35</v>
      </c>
      <c r="E347" s="107"/>
      <c r="F347" s="108"/>
      <c r="G347" s="107" t="str">
        <f>IFERROR(IF(VLOOKUP($B347,#REF!,27,FALSE)="폐쇄","폐쇄",""),"")</f>
        <v/>
      </c>
    </row>
    <row r="348" spans="1:7" ht="15.6">
      <c r="A348" s="107">
        <v>346</v>
      </c>
      <c r="B348" s="107">
        <v>3947</v>
      </c>
      <c r="C348" s="107"/>
      <c r="D348" s="105" t="s">
        <v>35</v>
      </c>
      <c r="E348" s="107"/>
      <c r="F348" s="108"/>
      <c r="G348" s="107" t="str">
        <f>IFERROR(IF(VLOOKUP($B348,#REF!,27,FALSE)="폐쇄","폐쇄",""),"")</f>
        <v/>
      </c>
    </row>
    <row r="349" spans="1:7" ht="15.6">
      <c r="A349" s="107">
        <v>347</v>
      </c>
      <c r="B349" s="107">
        <v>3948</v>
      </c>
      <c r="C349" s="107"/>
      <c r="D349" s="105" t="s">
        <v>35</v>
      </c>
      <c r="E349" s="107"/>
      <c r="F349" s="108"/>
      <c r="G349" s="107" t="str">
        <f>IFERROR(IF(VLOOKUP($B349,#REF!,27,FALSE)="폐쇄","폐쇄",""),"")</f>
        <v/>
      </c>
    </row>
    <row r="350" spans="1:7" ht="15.6">
      <c r="A350" s="107">
        <v>348</v>
      </c>
      <c r="B350" s="107">
        <v>3949</v>
      </c>
      <c r="C350" s="107"/>
      <c r="D350" s="105" t="s">
        <v>35</v>
      </c>
      <c r="E350" s="107"/>
      <c r="F350" s="108"/>
      <c r="G350" s="107" t="str">
        <f>IFERROR(IF(VLOOKUP($B350,#REF!,27,FALSE)="폐쇄","폐쇄",""),"")</f>
        <v/>
      </c>
    </row>
    <row r="351" spans="1:7" ht="15.6">
      <c r="A351" s="107">
        <v>349</v>
      </c>
      <c r="B351" s="107">
        <v>3950</v>
      </c>
      <c r="C351" s="107"/>
      <c r="D351" s="105" t="s">
        <v>35</v>
      </c>
      <c r="E351" s="107"/>
      <c r="F351" s="108"/>
      <c r="G351" s="107" t="str">
        <f>IFERROR(IF(VLOOKUP($B351,#REF!,27,FALSE)="폐쇄","폐쇄",""),"")</f>
        <v/>
      </c>
    </row>
    <row r="352" spans="1:7" ht="15.6">
      <c r="A352" s="107">
        <v>350</v>
      </c>
      <c r="B352" s="107">
        <v>3951</v>
      </c>
      <c r="C352" s="107"/>
      <c r="D352" s="105" t="s">
        <v>35</v>
      </c>
      <c r="E352" s="107"/>
      <c r="F352" s="108"/>
      <c r="G352" s="107" t="str">
        <f>IFERROR(IF(VLOOKUP($B352,#REF!,27,FALSE)="폐쇄","폐쇄",""),"")</f>
        <v/>
      </c>
    </row>
    <row r="353" spans="1:7" ht="15.6">
      <c r="A353" s="107" t="s">
        <v>4040</v>
      </c>
      <c r="B353" s="107">
        <v>3952</v>
      </c>
      <c r="C353" s="107" t="s">
        <v>4725</v>
      </c>
      <c r="D353" s="105" t="s">
        <v>34</v>
      </c>
      <c r="E353" s="107" t="s">
        <v>3519</v>
      </c>
      <c r="F353" s="108">
        <v>44151</v>
      </c>
      <c r="G353" s="107" t="str">
        <f>IFERROR(IF(VLOOKUP($B353,#REF!,27,FALSE)="폐쇄","폐쇄",""),"")</f>
        <v/>
      </c>
    </row>
    <row r="354" spans="1:7" ht="15.6">
      <c r="A354" s="107" t="s">
        <v>4058</v>
      </c>
      <c r="B354" s="107">
        <v>3953</v>
      </c>
      <c r="C354" s="107" t="s">
        <v>3430</v>
      </c>
      <c r="D354" s="105" t="s">
        <v>34</v>
      </c>
      <c r="E354" s="107" t="s">
        <v>3421</v>
      </c>
      <c r="F354" s="108">
        <v>44151</v>
      </c>
      <c r="G354" s="107" t="str">
        <f>IFERROR(IF(VLOOKUP($B354,#REF!,27,FALSE)="폐쇄","폐쇄",""),"")</f>
        <v/>
      </c>
    </row>
    <row r="355" spans="1:7" ht="15.6">
      <c r="A355" s="107" t="s">
        <v>4049</v>
      </c>
      <c r="B355" s="107">
        <v>3954</v>
      </c>
      <c r="C355" s="107" t="s">
        <v>4956</v>
      </c>
      <c r="D355" s="105" t="s">
        <v>34</v>
      </c>
      <c r="E355" s="107" t="s">
        <v>4723</v>
      </c>
      <c r="F355" s="108">
        <v>44151</v>
      </c>
      <c r="G355" s="107" t="str">
        <f>IFERROR(IF(VLOOKUP($B355,#REF!,27,FALSE)="폐쇄","폐쇄",""),"")</f>
        <v/>
      </c>
    </row>
    <row r="356" spans="1:7" ht="15.6">
      <c r="A356" s="107" t="s">
        <v>4060</v>
      </c>
      <c r="B356" s="107">
        <v>3955</v>
      </c>
      <c r="C356" s="107" t="s">
        <v>3772</v>
      </c>
      <c r="D356" s="105" t="s">
        <v>34</v>
      </c>
      <c r="E356" s="107" t="s">
        <v>1712</v>
      </c>
      <c r="F356" s="108">
        <v>44151</v>
      </c>
      <c r="G356" s="107" t="str">
        <f>IFERROR(IF(VLOOKUP($B356,#REF!,27,FALSE)="폐쇄","폐쇄",""),"")</f>
        <v/>
      </c>
    </row>
    <row r="357" spans="1:7" ht="15.6">
      <c r="A357" s="107" t="s">
        <v>4050</v>
      </c>
      <c r="B357" s="107">
        <v>3956</v>
      </c>
      <c r="C357" s="107" t="s">
        <v>2538</v>
      </c>
      <c r="D357" s="105" t="s">
        <v>34</v>
      </c>
      <c r="E357" s="107" t="s">
        <v>2808</v>
      </c>
      <c r="F357" s="108">
        <v>44151</v>
      </c>
      <c r="G357" s="107" t="str">
        <f>IFERROR(IF(VLOOKUP($B357,#REF!,27,FALSE)="폐쇄","폐쇄",""),"")</f>
        <v/>
      </c>
    </row>
    <row r="358" spans="1:7" ht="15.6">
      <c r="A358" s="107" t="s">
        <v>4051</v>
      </c>
      <c r="B358" s="107">
        <v>3957</v>
      </c>
      <c r="C358" s="107" t="s">
        <v>3143</v>
      </c>
      <c r="D358" s="105" t="s">
        <v>34</v>
      </c>
      <c r="E358" s="107" t="s">
        <v>4972</v>
      </c>
      <c r="F358" s="108">
        <v>44151</v>
      </c>
      <c r="G358" s="107" t="str">
        <f>IFERROR(IF(VLOOKUP($B358,#REF!,27,FALSE)="폐쇄","폐쇄",""),"")</f>
        <v/>
      </c>
    </row>
    <row r="359" spans="1:7" ht="15.6">
      <c r="A359" s="107" t="s">
        <v>4052</v>
      </c>
      <c r="B359" s="107">
        <v>3958</v>
      </c>
      <c r="C359" s="107" t="s">
        <v>2363</v>
      </c>
      <c r="D359" s="105" t="s">
        <v>34</v>
      </c>
      <c r="E359" s="107" t="s">
        <v>2809</v>
      </c>
      <c r="F359" s="108">
        <v>44151</v>
      </c>
      <c r="G359" s="107" t="str">
        <f>IFERROR(IF(VLOOKUP($B359,#REF!,27,FALSE)="폐쇄","폐쇄",""),"")</f>
        <v/>
      </c>
    </row>
    <row r="360" spans="1:7" ht="15.6">
      <c r="A360" s="107" t="s">
        <v>4032</v>
      </c>
      <c r="B360" s="107">
        <v>3959</v>
      </c>
      <c r="C360" s="107" t="s">
        <v>2212</v>
      </c>
      <c r="D360" s="105" t="s">
        <v>34</v>
      </c>
      <c r="E360" s="107" t="s">
        <v>2810</v>
      </c>
      <c r="F360" s="108">
        <v>44151</v>
      </c>
      <c r="G360" s="107" t="str">
        <f>IFERROR(IF(VLOOKUP($B360,#REF!,27,FALSE)="폐쇄","폐쇄",""),"")</f>
        <v/>
      </c>
    </row>
    <row r="361" spans="1:7" ht="15.6">
      <c r="A361" s="107" t="s">
        <v>4033</v>
      </c>
      <c r="B361" s="107">
        <v>3960</v>
      </c>
      <c r="C361" s="107" t="s">
        <v>3483</v>
      </c>
      <c r="D361" s="105" t="s">
        <v>34</v>
      </c>
      <c r="E361" s="107" t="s">
        <v>3496</v>
      </c>
      <c r="F361" s="108">
        <v>44151</v>
      </c>
      <c r="G361" s="107" t="str">
        <f>IFERROR(IF(VLOOKUP($B361,#REF!,27,FALSE)="폐쇄","폐쇄",""),"")</f>
        <v/>
      </c>
    </row>
    <row r="362" spans="1:7" ht="15.6">
      <c r="A362" s="107" t="s">
        <v>4034</v>
      </c>
      <c r="B362" s="107">
        <v>3961</v>
      </c>
      <c r="C362" s="107" t="s">
        <v>4737</v>
      </c>
      <c r="D362" s="105" t="s">
        <v>34</v>
      </c>
      <c r="E362" s="107" t="s">
        <v>3488</v>
      </c>
      <c r="F362" s="108">
        <v>44151</v>
      </c>
      <c r="G362" s="107" t="str">
        <f>IFERROR(IF(VLOOKUP($B362,#REF!,27,FALSE)="폐쇄","폐쇄",""),"")</f>
        <v/>
      </c>
    </row>
    <row r="363" spans="1:7" ht="15.6">
      <c r="A363" s="107" t="s">
        <v>4092</v>
      </c>
      <c r="B363" s="107">
        <v>3962</v>
      </c>
      <c r="C363" s="107" t="s">
        <v>3245</v>
      </c>
      <c r="D363" s="105" t="s">
        <v>34</v>
      </c>
      <c r="E363" s="107" t="s">
        <v>3491</v>
      </c>
      <c r="F363" s="108">
        <v>44151</v>
      </c>
      <c r="G363" s="107" t="str">
        <f>IFERROR(IF(VLOOKUP($B363,#REF!,27,FALSE)="폐쇄","폐쇄",""),"")</f>
        <v/>
      </c>
    </row>
    <row r="364" spans="1:7" ht="15.6">
      <c r="A364" s="107" t="s">
        <v>4081</v>
      </c>
      <c r="B364" s="107">
        <v>3963</v>
      </c>
      <c r="C364" s="107" t="s">
        <v>2812</v>
      </c>
      <c r="D364" s="105" t="s">
        <v>34</v>
      </c>
      <c r="E364" s="107" t="s">
        <v>2811</v>
      </c>
      <c r="F364" s="108">
        <v>44151</v>
      </c>
      <c r="G364" s="107" t="str">
        <f>IFERROR(IF(VLOOKUP($B364,#REF!,27,FALSE)="폐쇄","폐쇄",""),"")</f>
        <v/>
      </c>
    </row>
    <row r="365" spans="1:7" ht="15.6">
      <c r="A365" s="107" t="s">
        <v>4485</v>
      </c>
      <c r="B365" s="107">
        <v>3964</v>
      </c>
      <c r="C365" s="107" t="s">
        <v>3660</v>
      </c>
      <c r="D365" s="105" t="s">
        <v>34</v>
      </c>
      <c r="E365" s="107" t="s">
        <v>3653</v>
      </c>
      <c r="F365" s="108">
        <v>44151</v>
      </c>
      <c r="G365" s="107" t="str">
        <f>IFERROR(IF(VLOOKUP($B365,#REF!,27,FALSE)="폐쇄","폐쇄",""),"")</f>
        <v/>
      </c>
    </row>
    <row r="366" spans="1:7" ht="15.6">
      <c r="A366" s="107" t="s">
        <v>4486</v>
      </c>
      <c r="B366" s="107">
        <v>3965</v>
      </c>
      <c r="C366" s="107" t="s">
        <v>3651</v>
      </c>
      <c r="D366" s="105" t="s">
        <v>34</v>
      </c>
      <c r="E366" s="107" t="s">
        <v>3655</v>
      </c>
      <c r="F366" s="108">
        <v>44151</v>
      </c>
      <c r="G366" s="107" t="str">
        <f>IFERROR(IF(VLOOKUP($B366,#REF!,27,FALSE)="폐쇄","폐쇄",""),"")</f>
        <v/>
      </c>
    </row>
    <row r="367" spans="1:7" ht="15.6">
      <c r="A367" s="107" t="s">
        <v>4480</v>
      </c>
      <c r="B367" s="107">
        <v>3966</v>
      </c>
      <c r="C367" s="107" t="s">
        <v>4958</v>
      </c>
      <c r="D367" s="105" t="s">
        <v>34</v>
      </c>
      <c r="E367" s="107" t="s">
        <v>42</v>
      </c>
      <c r="F367" s="108">
        <v>44151</v>
      </c>
      <c r="G367" s="107" t="str">
        <f>IFERROR(IF(VLOOKUP($B367,#REF!,27,FALSE)="폐쇄","폐쇄",""),"")</f>
        <v/>
      </c>
    </row>
    <row r="368" spans="1:7" ht="15.6">
      <c r="A368" s="107">
        <v>366</v>
      </c>
      <c r="B368" s="107">
        <v>3967</v>
      </c>
      <c r="C368" s="107"/>
      <c r="D368" s="105" t="s">
        <v>34</v>
      </c>
      <c r="E368" s="107"/>
      <c r="F368" s="108"/>
      <c r="G368" s="107" t="str">
        <f>IFERROR(IF(VLOOKUP($B368,#REF!,27,FALSE)="폐쇄","폐쇄",""),"")</f>
        <v/>
      </c>
    </row>
    <row r="369" spans="1:7" ht="15.6">
      <c r="A369" s="107">
        <v>367</v>
      </c>
      <c r="B369" s="107">
        <v>3968</v>
      </c>
      <c r="C369" s="107"/>
      <c r="D369" s="105" t="s">
        <v>34</v>
      </c>
      <c r="E369" s="107"/>
      <c r="F369" s="108"/>
      <c r="G369" s="107" t="str">
        <f>IFERROR(IF(VLOOKUP($B369,#REF!,27,FALSE)="폐쇄","폐쇄",""),"")</f>
        <v/>
      </c>
    </row>
    <row r="370" spans="1:7" ht="15.6">
      <c r="A370" s="107">
        <v>368</v>
      </c>
      <c r="B370" s="107">
        <v>3969</v>
      </c>
      <c r="C370" s="107"/>
      <c r="D370" s="105" t="s">
        <v>34</v>
      </c>
      <c r="E370" s="107"/>
      <c r="F370" s="108"/>
      <c r="G370" s="107" t="str">
        <f>IFERROR(IF(VLOOKUP($B370,#REF!,27,FALSE)="폐쇄","폐쇄",""),"")</f>
        <v/>
      </c>
    </row>
    <row r="371" spans="1:7" ht="15.6">
      <c r="A371" s="107">
        <v>369</v>
      </c>
      <c r="B371" s="107">
        <v>3970</v>
      </c>
      <c r="C371" s="107"/>
      <c r="D371" s="105" t="s">
        <v>34</v>
      </c>
      <c r="E371" s="107"/>
      <c r="F371" s="108"/>
      <c r="G371" s="107" t="str">
        <f>IFERROR(IF(VLOOKUP($B371,#REF!,27,FALSE)="폐쇄","폐쇄",""),"")</f>
        <v/>
      </c>
    </row>
    <row r="372" spans="1:7" ht="15.6">
      <c r="A372" s="107">
        <v>370</v>
      </c>
      <c r="B372" s="107">
        <v>3971</v>
      </c>
      <c r="C372" s="107"/>
      <c r="D372" s="105" t="s">
        <v>34</v>
      </c>
      <c r="E372" s="107"/>
      <c r="F372" s="108"/>
      <c r="G372" s="107" t="str">
        <f>IFERROR(IF(VLOOKUP($B372,#REF!,27,FALSE)="폐쇄","폐쇄",""),"")</f>
        <v/>
      </c>
    </row>
    <row r="373" spans="1:7" ht="15.6">
      <c r="A373" s="107">
        <v>371</v>
      </c>
      <c r="B373" s="107">
        <v>3972</v>
      </c>
      <c r="C373" s="107"/>
      <c r="D373" s="105" t="s">
        <v>34</v>
      </c>
      <c r="E373" s="107"/>
      <c r="F373" s="108"/>
      <c r="G373" s="107" t="str">
        <f>IFERROR(IF(VLOOKUP($B373,#REF!,27,FALSE)="폐쇄","폐쇄",""),"")</f>
        <v/>
      </c>
    </row>
    <row r="374" spans="1:7" ht="15.6">
      <c r="A374" s="107">
        <v>372</v>
      </c>
      <c r="B374" s="107">
        <v>3973</v>
      </c>
      <c r="C374" s="107"/>
      <c r="D374" s="105" t="s">
        <v>34</v>
      </c>
      <c r="E374" s="107"/>
      <c r="F374" s="108"/>
      <c r="G374" s="107" t="str">
        <f>IFERROR(IF(VLOOKUP($B374,#REF!,27,FALSE)="폐쇄","폐쇄",""),"")</f>
        <v/>
      </c>
    </row>
    <row r="375" spans="1:7" ht="15.6">
      <c r="A375" s="107">
        <v>373</v>
      </c>
      <c r="B375" s="107">
        <v>3974</v>
      </c>
      <c r="C375" s="107"/>
      <c r="D375" s="105" t="s">
        <v>34</v>
      </c>
      <c r="E375" s="107"/>
      <c r="F375" s="108"/>
      <c r="G375" s="107" t="str">
        <f>IFERROR(IF(VLOOKUP($B375,#REF!,27,FALSE)="폐쇄","폐쇄",""),"")</f>
        <v/>
      </c>
    </row>
    <row r="376" spans="1:7" ht="15.6">
      <c r="A376" s="107">
        <v>374</v>
      </c>
      <c r="B376" s="107">
        <v>3975</v>
      </c>
      <c r="C376" s="107"/>
      <c r="D376" s="105" t="s">
        <v>34</v>
      </c>
      <c r="E376" s="107"/>
      <c r="F376" s="108"/>
      <c r="G376" s="107" t="str">
        <f>IFERROR(IF(VLOOKUP($B376,#REF!,27,FALSE)="폐쇄","폐쇄",""),"")</f>
        <v/>
      </c>
    </row>
    <row r="377" spans="1:7" ht="15.6">
      <c r="A377" s="107">
        <v>375</v>
      </c>
      <c r="B377" s="107">
        <v>3976</v>
      </c>
      <c r="C377" s="107"/>
      <c r="D377" s="105" t="s">
        <v>34</v>
      </c>
      <c r="E377" s="107"/>
      <c r="F377" s="108"/>
      <c r="G377" s="107" t="str">
        <f>IFERROR(IF(VLOOKUP($B377,#REF!,27,FALSE)="폐쇄","폐쇄",""),"")</f>
        <v/>
      </c>
    </row>
    <row r="378" spans="1:7" ht="15.6">
      <c r="A378" s="107">
        <v>376</v>
      </c>
      <c r="B378" s="107">
        <v>3977</v>
      </c>
      <c r="C378" s="107"/>
      <c r="D378" s="105" t="s">
        <v>34</v>
      </c>
      <c r="E378" s="107"/>
      <c r="F378" s="108"/>
      <c r="G378" s="107" t="str">
        <f>IFERROR(IF(VLOOKUP($B378,#REF!,27,FALSE)="폐쇄","폐쇄",""),"")</f>
        <v/>
      </c>
    </row>
    <row r="379" spans="1:7" ht="15.6">
      <c r="A379" s="107">
        <v>377</v>
      </c>
      <c r="B379" s="107">
        <v>3978</v>
      </c>
      <c r="C379" s="107"/>
      <c r="D379" s="105" t="s">
        <v>34</v>
      </c>
      <c r="E379" s="107"/>
      <c r="F379" s="108"/>
      <c r="G379" s="107" t="str">
        <f>IFERROR(IF(VLOOKUP($B379,#REF!,27,FALSE)="폐쇄","폐쇄",""),"")</f>
        <v/>
      </c>
    </row>
    <row r="380" spans="1:7" ht="15.6">
      <c r="A380" s="107">
        <v>378</v>
      </c>
      <c r="B380" s="107">
        <v>3979</v>
      </c>
      <c r="C380" s="107"/>
      <c r="D380" s="105" t="s">
        <v>34</v>
      </c>
      <c r="E380" s="107"/>
      <c r="F380" s="108"/>
      <c r="G380" s="107" t="str">
        <f>IFERROR(IF(VLOOKUP($B380,#REF!,27,FALSE)="폐쇄","폐쇄",""),"")</f>
        <v/>
      </c>
    </row>
    <row r="381" spans="1:7" ht="15.6">
      <c r="A381" s="107">
        <v>379</v>
      </c>
      <c r="B381" s="107">
        <v>3980</v>
      </c>
      <c r="C381" s="107"/>
      <c r="D381" s="105" t="s">
        <v>34</v>
      </c>
      <c r="E381" s="107"/>
      <c r="F381" s="108"/>
      <c r="G381" s="107" t="str">
        <f>IFERROR(IF(VLOOKUP($B381,#REF!,27,FALSE)="폐쇄","폐쇄",""),"")</f>
        <v/>
      </c>
    </row>
    <row r="382" spans="1:7" ht="15.6">
      <c r="A382" s="107">
        <v>380</v>
      </c>
      <c r="B382" s="107">
        <v>3981</v>
      </c>
      <c r="C382" s="107"/>
      <c r="D382" s="105" t="s">
        <v>34</v>
      </c>
      <c r="E382" s="107"/>
      <c r="F382" s="108"/>
      <c r="G382" s="107" t="str">
        <f>IFERROR(IF(VLOOKUP($B382,#REF!,27,FALSE)="폐쇄","폐쇄",""),"")</f>
        <v/>
      </c>
    </row>
    <row r="383" spans="1:7" ht="15.6">
      <c r="A383" s="107">
        <v>381</v>
      </c>
      <c r="B383" s="107">
        <v>3982</v>
      </c>
      <c r="C383" s="107"/>
      <c r="D383" s="105" t="s">
        <v>34</v>
      </c>
      <c r="E383" s="107"/>
      <c r="F383" s="108"/>
      <c r="G383" s="107" t="str">
        <f>IFERROR(IF(VLOOKUP($B383,#REF!,27,FALSE)="폐쇄","폐쇄",""),"")</f>
        <v/>
      </c>
    </row>
    <row r="384" spans="1:7" ht="15.6">
      <c r="A384" s="107">
        <v>382</v>
      </c>
      <c r="B384" s="107">
        <v>3983</v>
      </c>
      <c r="C384" s="107"/>
      <c r="D384" s="105" t="s">
        <v>34</v>
      </c>
      <c r="E384" s="107"/>
      <c r="F384" s="108"/>
      <c r="G384" s="107" t="str">
        <f>IFERROR(IF(VLOOKUP($B384,#REF!,27,FALSE)="폐쇄","폐쇄",""),"")</f>
        <v/>
      </c>
    </row>
    <row r="385" spans="1:7" ht="15.6">
      <c r="A385" s="107">
        <v>383</v>
      </c>
      <c r="B385" s="107">
        <v>3984</v>
      </c>
      <c r="C385" s="107"/>
      <c r="D385" s="105" t="s">
        <v>34</v>
      </c>
      <c r="E385" s="107"/>
      <c r="F385" s="108"/>
      <c r="G385" s="107" t="str">
        <f>IFERROR(IF(VLOOKUP($B385,#REF!,27,FALSE)="폐쇄","폐쇄",""),"")</f>
        <v/>
      </c>
    </row>
    <row r="386" spans="1:7" ht="15.6">
      <c r="A386" s="107">
        <v>384</v>
      </c>
      <c r="B386" s="107">
        <v>3985</v>
      </c>
      <c r="C386" s="107"/>
      <c r="D386" s="105" t="s">
        <v>34</v>
      </c>
      <c r="E386" s="107"/>
      <c r="F386" s="108"/>
      <c r="G386" s="107" t="str">
        <f>IFERROR(IF(VLOOKUP($B386,#REF!,27,FALSE)="폐쇄","폐쇄",""),"")</f>
        <v/>
      </c>
    </row>
    <row r="387" spans="1:7" ht="15.6">
      <c r="A387" s="107">
        <v>385</v>
      </c>
      <c r="B387" s="107">
        <v>3986</v>
      </c>
      <c r="C387" s="107"/>
      <c r="D387" s="105" t="s">
        <v>34</v>
      </c>
      <c r="E387" s="107"/>
      <c r="F387" s="108"/>
      <c r="G387" s="107" t="str">
        <f>IFERROR(IF(VLOOKUP($B387,#REF!,27,FALSE)="폐쇄","폐쇄",""),"")</f>
        <v/>
      </c>
    </row>
    <row r="388" spans="1:7" ht="15.6">
      <c r="A388" s="107">
        <v>386</v>
      </c>
      <c r="B388" s="107">
        <v>3987</v>
      </c>
      <c r="C388" s="107"/>
      <c r="D388" s="105" t="s">
        <v>34</v>
      </c>
      <c r="E388" s="107"/>
      <c r="F388" s="108"/>
      <c r="G388" s="107" t="str">
        <f>IFERROR(IF(VLOOKUP($B388,#REF!,27,FALSE)="폐쇄","폐쇄",""),"")</f>
        <v/>
      </c>
    </row>
    <row r="389" spans="1:7" ht="15.6">
      <c r="A389" s="107">
        <v>387</v>
      </c>
      <c r="B389" s="107">
        <v>3988</v>
      </c>
      <c r="C389" s="107"/>
      <c r="D389" s="105" t="s">
        <v>34</v>
      </c>
      <c r="E389" s="107"/>
      <c r="F389" s="108"/>
      <c r="G389" s="107" t="str">
        <f>IFERROR(IF(VLOOKUP($B389,#REF!,27,FALSE)="폐쇄","폐쇄",""),"")</f>
        <v/>
      </c>
    </row>
    <row r="390" spans="1:7" ht="15.6">
      <c r="A390" s="107">
        <v>388</v>
      </c>
      <c r="B390" s="107">
        <v>3989</v>
      </c>
      <c r="C390" s="107"/>
      <c r="D390" s="105" t="s">
        <v>34</v>
      </c>
      <c r="E390" s="107"/>
      <c r="F390" s="108"/>
      <c r="G390" s="107" t="str">
        <f>IFERROR(IF(VLOOKUP($B390,#REF!,27,FALSE)="폐쇄","폐쇄",""),"")</f>
        <v/>
      </c>
    </row>
    <row r="391" spans="1:7" ht="15.6">
      <c r="A391" s="107">
        <v>389</v>
      </c>
      <c r="B391" s="107">
        <v>3990</v>
      </c>
      <c r="C391" s="107"/>
      <c r="D391" s="105" t="s">
        <v>34</v>
      </c>
      <c r="E391" s="107"/>
      <c r="F391" s="108"/>
      <c r="G391" s="107" t="str">
        <f>IFERROR(IF(VLOOKUP($B391,#REF!,27,FALSE)="폐쇄","폐쇄",""),"")</f>
        <v/>
      </c>
    </row>
    <row r="392" spans="1:7" ht="15.6">
      <c r="A392" s="107">
        <v>390</v>
      </c>
      <c r="B392" s="107">
        <v>3991</v>
      </c>
      <c r="C392" s="107"/>
      <c r="D392" s="105" t="s">
        <v>34</v>
      </c>
      <c r="E392" s="107"/>
      <c r="F392" s="108"/>
      <c r="G392" s="107" t="str">
        <f>IFERROR(IF(VLOOKUP($B392,#REF!,27,FALSE)="폐쇄","폐쇄",""),"")</f>
        <v/>
      </c>
    </row>
    <row r="393" spans="1:7" ht="15.6">
      <c r="A393" s="107">
        <v>391</v>
      </c>
      <c r="B393" s="107">
        <v>3992</v>
      </c>
      <c r="C393" s="107"/>
      <c r="D393" s="105" t="s">
        <v>34</v>
      </c>
      <c r="E393" s="107"/>
      <c r="F393" s="108"/>
      <c r="G393" s="107" t="str">
        <f>IFERROR(IF(VLOOKUP($B393,#REF!,27,FALSE)="폐쇄","폐쇄",""),"")</f>
        <v/>
      </c>
    </row>
    <row r="394" spans="1:7" ht="15.6">
      <c r="A394" s="107">
        <v>392</v>
      </c>
      <c r="B394" s="107">
        <v>3993</v>
      </c>
      <c r="C394" s="107"/>
      <c r="D394" s="105" t="s">
        <v>34</v>
      </c>
      <c r="E394" s="107"/>
      <c r="F394" s="108"/>
      <c r="G394" s="107" t="str">
        <f>IFERROR(IF(VLOOKUP($B394,#REF!,27,FALSE)="폐쇄","폐쇄",""),"")</f>
        <v/>
      </c>
    </row>
    <row r="395" spans="1:7" ht="15.6">
      <c r="A395" s="107">
        <v>393</v>
      </c>
      <c r="B395" s="107">
        <v>3994</v>
      </c>
      <c r="C395" s="107"/>
      <c r="D395" s="105" t="s">
        <v>34</v>
      </c>
      <c r="E395" s="107"/>
      <c r="F395" s="108"/>
      <c r="G395" s="107" t="str">
        <f>IFERROR(IF(VLOOKUP($B395,#REF!,27,FALSE)="폐쇄","폐쇄",""),"")</f>
        <v/>
      </c>
    </row>
    <row r="396" spans="1:7" ht="15.6">
      <c r="A396" s="107">
        <v>394</v>
      </c>
      <c r="B396" s="107">
        <v>3995</v>
      </c>
      <c r="C396" s="107"/>
      <c r="D396" s="105" t="s">
        <v>34</v>
      </c>
      <c r="E396" s="107"/>
      <c r="F396" s="108"/>
      <c r="G396" s="107" t="str">
        <f>IFERROR(IF(VLOOKUP($B396,#REF!,27,FALSE)="폐쇄","폐쇄",""),"")</f>
        <v/>
      </c>
    </row>
    <row r="397" spans="1:7" ht="15.6">
      <c r="A397" s="107">
        <v>395</v>
      </c>
      <c r="B397" s="107">
        <v>3996</v>
      </c>
      <c r="C397" s="107"/>
      <c r="D397" s="105" t="s">
        <v>34</v>
      </c>
      <c r="E397" s="107"/>
      <c r="F397" s="108"/>
      <c r="G397" s="107" t="str">
        <f>IFERROR(IF(VLOOKUP($B397,#REF!,27,FALSE)="폐쇄","폐쇄",""),"")</f>
        <v/>
      </c>
    </row>
    <row r="398" spans="1:7" ht="15.6">
      <c r="A398" s="107">
        <v>396</v>
      </c>
      <c r="B398" s="107">
        <v>3997</v>
      </c>
      <c r="C398" s="107"/>
      <c r="D398" s="105" t="s">
        <v>34</v>
      </c>
      <c r="E398" s="107"/>
      <c r="F398" s="108"/>
      <c r="G398" s="107" t="str">
        <f>IFERROR(IF(VLOOKUP($B398,#REF!,27,FALSE)="폐쇄","폐쇄",""),"")</f>
        <v/>
      </c>
    </row>
    <row r="399" spans="1:7" ht="15.6">
      <c r="A399" s="107">
        <v>397</v>
      </c>
      <c r="B399" s="107">
        <v>3998</v>
      </c>
      <c r="C399" s="107"/>
      <c r="D399" s="105" t="s">
        <v>34</v>
      </c>
      <c r="E399" s="107"/>
      <c r="F399" s="108"/>
      <c r="G399" s="107" t="str">
        <f>IFERROR(IF(VLOOKUP($B399,#REF!,27,FALSE)="폐쇄","폐쇄",""),"")</f>
        <v/>
      </c>
    </row>
    <row r="400" spans="1:7" ht="15.6">
      <c r="A400" s="107">
        <v>398</v>
      </c>
      <c r="B400" s="107">
        <v>3999</v>
      </c>
      <c r="C400" s="107"/>
      <c r="D400" s="105" t="s">
        <v>34</v>
      </c>
      <c r="E400" s="107"/>
      <c r="F400" s="108"/>
      <c r="G400" s="107" t="str">
        <f>IFERROR(IF(VLOOKUP($B400,#REF!,27,FALSE)="폐쇄","폐쇄",""),"")</f>
        <v/>
      </c>
    </row>
    <row r="401" spans="1:7" ht="15.6">
      <c r="A401" s="107">
        <v>399</v>
      </c>
      <c r="B401" s="107">
        <v>4000</v>
      </c>
      <c r="C401" s="107"/>
      <c r="D401" s="105" t="s">
        <v>34</v>
      </c>
      <c r="E401" s="107"/>
      <c r="F401" s="108"/>
      <c r="G401" s="107" t="str">
        <f>IFERROR(IF(VLOOKUP($B401,#REF!,27,FALSE)="폐쇄","폐쇄",""),"")</f>
        <v/>
      </c>
    </row>
    <row r="402" spans="1:7" ht="15.6">
      <c r="A402" s="107">
        <v>400</v>
      </c>
      <c r="B402" s="107">
        <v>4001</v>
      </c>
      <c r="C402" s="107"/>
      <c r="D402" s="105" t="s">
        <v>34</v>
      </c>
      <c r="E402" s="107"/>
      <c r="F402" s="108"/>
      <c r="G402" s="107" t="str">
        <f>IFERROR(IF(VLOOKUP($B402,#REF!,27,FALSE)="폐쇄","폐쇄",""),"")</f>
        <v/>
      </c>
    </row>
    <row r="403" spans="1:7" ht="17.399999999999999">
      <c r="A403" s="107" t="s">
        <v>4090</v>
      </c>
      <c r="B403" s="109">
        <v>4002</v>
      </c>
      <c r="C403" s="104" t="s">
        <v>2542</v>
      </c>
      <c r="D403" s="105" t="s">
        <v>32</v>
      </c>
      <c r="E403" s="104" t="s">
        <v>49</v>
      </c>
      <c r="F403" s="108">
        <v>44151</v>
      </c>
      <c r="G403" s="107" t="str">
        <f>IFERROR(IF(VLOOKUP($B403,#REF!,27,FALSE)="폐쇄","폐쇄",""),"")</f>
        <v/>
      </c>
    </row>
    <row r="404" spans="1:7" ht="15.6">
      <c r="A404" s="107" t="s">
        <v>4075</v>
      </c>
      <c r="B404" s="107">
        <v>4003</v>
      </c>
      <c r="C404" s="107" t="s">
        <v>2543</v>
      </c>
      <c r="D404" s="105" t="s">
        <v>32</v>
      </c>
      <c r="E404" s="107" t="s">
        <v>170</v>
      </c>
      <c r="F404" s="108">
        <v>44151</v>
      </c>
      <c r="G404" s="107" t="str">
        <f>IFERROR(IF(VLOOKUP($B404,#REF!,27,FALSE)="폐쇄","폐쇄",""),"")</f>
        <v/>
      </c>
    </row>
    <row r="405" spans="1:7" ht="15.6">
      <c r="A405" s="107" t="s">
        <v>4074</v>
      </c>
      <c r="B405" s="107">
        <v>4004</v>
      </c>
      <c r="C405" s="107" t="s">
        <v>2544</v>
      </c>
      <c r="D405" s="105" t="s">
        <v>32</v>
      </c>
      <c r="E405" s="107" t="s">
        <v>2220</v>
      </c>
      <c r="F405" s="108">
        <v>44151</v>
      </c>
      <c r="G405" s="107" t="str">
        <f>IFERROR(IF(VLOOKUP($B405,#REF!,27,FALSE)="폐쇄","폐쇄",""),"")</f>
        <v/>
      </c>
    </row>
    <row r="406" spans="1:7" ht="15.6">
      <c r="A406" s="107" t="s">
        <v>4068</v>
      </c>
      <c r="B406" s="107">
        <v>4005</v>
      </c>
      <c r="C406" s="107" t="s">
        <v>2215</v>
      </c>
      <c r="D406" s="105" t="s">
        <v>32</v>
      </c>
      <c r="E406" s="107" t="s">
        <v>43</v>
      </c>
      <c r="F406" s="108">
        <v>44151</v>
      </c>
      <c r="G406" s="107" t="str">
        <f>IFERROR(IF(VLOOKUP($B406,#REF!,27,FALSE)="폐쇄","폐쇄",""),"")</f>
        <v/>
      </c>
    </row>
    <row r="407" spans="1:7" ht="15.6">
      <c r="A407" s="107" t="s">
        <v>4064</v>
      </c>
      <c r="B407" s="107">
        <v>4006</v>
      </c>
      <c r="C407" s="107" t="s">
        <v>4971</v>
      </c>
      <c r="D407" s="105" t="s">
        <v>32</v>
      </c>
      <c r="E407" s="107" t="s">
        <v>4866</v>
      </c>
      <c r="F407" s="108">
        <v>44151</v>
      </c>
      <c r="G407" s="107" t="str">
        <f>IFERROR(IF(VLOOKUP($B407,#REF!,27,FALSE)="폐쇄","폐쇄",""),"")</f>
        <v/>
      </c>
    </row>
    <row r="408" spans="1:7" ht="15.6">
      <c r="A408" s="107" t="s">
        <v>4076</v>
      </c>
      <c r="B408" s="107">
        <v>4007</v>
      </c>
      <c r="C408" s="107" t="s">
        <v>2436</v>
      </c>
      <c r="D408" s="105" t="s">
        <v>32</v>
      </c>
      <c r="E408" s="107" t="s">
        <v>59</v>
      </c>
      <c r="F408" s="108">
        <v>44151</v>
      </c>
      <c r="G408" s="107" t="str">
        <f>IFERROR(IF(VLOOKUP($B408,#REF!,27,FALSE)="폐쇄","폐쇄",""),"")</f>
        <v/>
      </c>
    </row>
    <row r="409" spans="1:7" ht="15.6">
      <c r="A409" s="107" t="s">
        <v>4083</v>
      </c>
      <c r="B409" s="107">
        <v>4008</v>
      </c>
      <c r="C409" s="107" t="s">
        <v>2437</v>
      </c>
      <c r="D409" s="105" t="s">
        <v>32</v>
      </c>
      <c r="E409" s="107" t="s">
        <v>2213</v>
      </c>
      <c r="F409" s="108">
        <v>44151</v>
      </c>
      <c r="G409" s="107" t="str">
        <f>IFERROR(IF(VLOOKUP($B409,#REF!,27,FALSE)="폐쇄","폐쇄",""),"")</f>
        <v/>
      </c>
    </row>
    <row r="410" spans="1:7" ht="15.6">
      <c r="A410" s="107" t="s">
        <v>4082</v>
      </c>
      <c r="B410" s="107">
        <v>4009</v>
      </c>
      <c r="C410" s="107" t="s">
        <v>2650</v>
      </c>
      <c r="D410" s="105" t="s">
        <v>32</v>
      </c>
      <c r="E410" s="107" t="s">
        <v>58</v>
      </c>
      <c r="F410" s="108">
        <v>44151</v>
      </c>
      <c r="G410" s="107" t="str">
        <f>IFERROR(IF(VLOOKUP($B410,#REF!,27,FALSE)="폐쇄","폐쇄",""),"")</f>
        <v/>
      </c>
    </row>
    <row r="411" spans="1:7" ht="15.6">
      <c r="A411" s="107" t="s">
        <v>4085</v>
      </c>
      <c r="B411" s="107">
        <v>4010</v>
      </c>
      <c r="C411" s="107" t="s">
        <v>4973</v>
      </c>
      <c r="D411" s="105" t="s">
        <v>32</v>
      </c>
      <c r="E411" s="107" t="s">
        <v>4869</v>
      </c>
      <c r="F411" s="108">
        <v>44151</v>
      </c>
      <c r="G411" s="107" t="str">
        <f>IFERROR(IF(VLOOKUP($B411,#REF!,27,FALSE)="폐쇄","폐쇄",""),"")</f>
        <v/>
      </c>
    </row>
    <row r="412" spans="1:7" ht="15.6">
      <c r="A412" s="107" t="s">
        <v>4073</v>
      </c>
      <c r="B412" s="107">
        <v>4011</v>
      </c>
      <c r="C412" s="107" t="s">
        <v>2439</v>
      </c>
      <c r="D412" s="105" t="s">
        <v>32</v>
      </c>
      <c r="E412" s="107" t="s">
        <v>48</v>
      </c>
      <c r="F412" s="108">
        <v>44151</v>
      </c>
      <c r="G412" s="107" t="str">
        <f>IFERROR(IF(VLOOKUP($B412,#REF!,27,FALSE)="폐쇄","폐쇄",""),"")</f>
        <v/>
      </c>
    </row>
    <row r="413" spans="1:7" ht="15.6">
      <c r="A413" s="107" t="s">
        <v>4077</v>
      </c>
      <c r="B413" s="107">
        <v>4012</v>
      </c>
      <c r="C413" s="107" t="s">
        <v>4729</v>
      </c>
      <c r="D413" s="105" t="s">
        <v>32</v>
      </c>
      <c r="E413" s="107" t="s">
        <v>4876</v>
      </c>
      <c r="F413" s="108">
        <v>44151</v>
      </c>
      <c r="G413" s="107" t="str">
        <f>IFERROR(IF(VLOOKUP($B413,#REF!,27,FALSE)="폐쇄","폐쇄",""),"")</f>
        <v/>
      </c>
    </row>
    <row r="414" spans="1:7" ht="15.6">
      <c r="A414" s="107" t="s">
        <v>4065</v>
      </c>
      <c r="B414" s="107">
        <v>4013</v>
      </c>
      <c r="C414" s="107" t="s">
        <v>2658</v>
      </c>
      <c r="D414" s="105" t="s">
        <v>32</v>
      </c>
      <c r="E414" s="107" t="s">
        <v>57</v>
      </c>
      <c r="F414" s="108">
        <v>44151</v>
      </c>
      <c r="G414" s="107" t="str">
        <f>IFERROR(IF(VLOOKUP($B414,#REF!,27,FALSE)="폐쇄","폐쇄",""),"")</f>
        <v/>
      </c>
    </row>
    <row r="415" spans="1:7" ht="15.6">
      <c r="A415" s="107" t="s">
        <v>4091</v>
      </c>
      <c r="B415" s="107">
        <v>4014</v>
      </c>
      <c r="C415" s="107" t="s">
        <v>2438</v>
      </c>
      <c r="D415" s="105" t="s">
        <v>32</v>
      </c>
      <c r="E415" s="107" t="s">
        <v>51</v>
      </c>
      <c r="F415" s="108">
        <v>44151</v>
      </c>
      <c r="G415" s="107" t="str">
        <f>IFERROR(IF(VLOOKUP($B415,#REF!,27,FALSE)="폐쇄","폐쇄",""),"")</f>
        <v/>
      </c>
    </row>
    <row r="416" spans="1:7" ht="15.6">
      <c r="A416" s="107" t="s">
        <v>4084</v>
      </c>
      <c r="B416" s="107">
        <v>4015</v>
      </c>
      <c r="C416" s="107" t="s">
        <v>3741</v>
      </c>
      <c r="D416" s="105" t="s">
        <v>32</v>
      </c>
      <c r="E416" s="107" t="s">
        <v>4861</v>
      </c>
      <c r="F416" s="108">
        <v>44151</v>
      </c>
      <c r="G416" s="107" t="str">
        <f>IFERROR(IF(VLOOKUP($B416,#REF!,27,FALSE)="폐쇄","폐쇄",""),"")</f>
        <v/>
      </c>
    </row>
    <row r="417" spans="1:7" ht="15.6">
      <c r="A417" s="107" t="s">
        <v>4086</v>
      </c>
      <c r="B417" s="107">
        <v>4016</v>
      </c>
      <c r="C417" s="107" t="s">
        <v>2440</v>
      </c>
      <c r="D417" s="105" t="s">
        <v>32</v>
      </c>
      <c r="E417" s="107" t="s">
        <v>1572</v>
      </c>
      <c r="F417" s="108">
        <v>44151</v>
      </c>
      <c r="G417" s="107" t="str">
        <f>IFERROR(IF(VLOOKUP($B417,#REF!,27,FALSE)="폐쇄","폐쇄",""),"")</f>
        <v/>
      </c>
    </row>
    <row r="418" spans="1:7" ht="15.6">
      <c r="A418" s="107" t="s">
        <v>4078</v>
      </c>
      <c r="B418" s="107">
        <v>4017</v>
      </c>
      <c r="C418" s="107" t="s">
        <v>2216</v>
      </c>
      <c r="D418" s="105" t="s">
        <v>32</v>
      </c>
      <c r="E418" s="107" t="s">
        <v>44</v>
      </c>
      <c r="F418" s="108">
        <v>44151</v>
      </c>
      <c r="G418" s="107" t="str">
        <f>IFERROR(IF(VLOOKUP($B418,#REF!,27,FALSE)="폐쇄","폐쇄",""),"")</f>
        <v/>
      </c>
    </row>
    <row r="419" spans="1:7" ht="15.6">
      <c r="A419" s="107" t="s">
        <v>4066</v>
      </c>
      <c r="B419" s="107">
        <v>4018</v>
      </c>
      <c r="C419" s="107" t="s">
        <v>2548</v>
      </c>
      <c r="D419" s="105" t="s">
        <v>32</v>
      </c>
      <c r="E419" s="107" t="s">
        <v>2546</v>
      </c>
      <c r="F419" s="108">
        <v>44151</v>
      </c>
      <c r="G419" s="107" t="str">
        <f>IFERROR(IF(VLOOKUP($B419,#REF!,27,FALSE)="폐쇄","폐쇄",""),"")</f>
        <v/>
      </c>
    </row>
    <row r="420" spans="1:7" ht="15.6">
      <c r="A420" s="107" t="s">
        <v>4067</v>
      </c>
      <c r="B420" s="107">
        <v>4019</v>
      </c>
      <c r="C420" s="107" t="s">
        <v>2547</v>
      </c>
      <c r="D420" s="105" t="s">
        <v>32</v>
      </c>
      <c r="E420" s="107" t="s">
        <v>2214</v>
      </c>
      <c r="F420" s="108">
        <v>44151</v>
      </c>
      <c r="G420" s="107" t="str">
        <f>IFERROR(IF(VLOOKUP($B420,#REF!,27,FALSE)="폐쇄","폐쇄",""),"")</f>
        <v/>
      </c>
    </row>
    <row r="421" spans="1:7" ht="15.6">
      <c r="A421" s="107" t="s">
        <v>4087</v>
      </c>
      <c r="B421" s="107">
        <v>4020</v>
      </c>
      <c r="C421" s="107" t="s">
        <v>2441</v>
      </c>
      <c r="D421" s="105" t="s">
        <v>32</v>
      </c>
      <c r="E421" s="107" t="s">
        <v>2219</v>
      </c>
      <c r="F421" s="108">
        <v>44151</v>
      </c>
      <c r="G421" s="107" t="str">
        <f>IFERROR(IF(VLOOKUP($B421,#REF!,27,FALSE)="폐쇄","폐쇄",""),"")</f>
        <v/>
      </c>
    </row>
    <row r="422" spans="1:7" ht="15.6">
      <c r="A422" s="107" t="s">
        <v>4069</v>
      </c>
      <c r="B422" s="107">
        <v>4021</v>
      </c>
      <c r="C422" s="107" t="s">
        <v>2651</v>
      </c>
      <c r="D422" s="105" t="s">
        <v>32</v>
      </c>
      <c r="E422" s="107" t="s">
        <v>2545</v>
      </c>
      <c r="F422" s="108">
        <v>44151</v>
      </c>
      <c r="G422" s="107" t="str">
        <f>IFERROR(IF(VLOOKUP($B422,#REF!,27,FALSE)="폐쇄","폐쇄",""),"")</f>
        <v/>
      </c>
    </row>
    <row r="423" spans="1:7" ht="15.6">
      <c r="A423" s="107" t="s">
        <v>4089</v>
      </c>
      <c r="B423" s="107">
        <v>4022</v>
      </c>
      <c r="C423" s="107" t="s">
        <v>3749</v>
      </c>
      <c r="D423" s="105" t="s">
        <v>32</v>
      </c>
      <c r="E423" s="107" t="s">
        <v>3149</v>
      </c>
      <c r="F423" s="108">
        <v>44151</v>
      </c>
      <c r="G423" s="107" t="str">
        <f>IFERROR(IF(VLOOKUP($B423,#REF!,27,FALSE)="폐쇄","폐쇄",""),"")</f>
        <v/>
      </c>
    </row>
    <row r="424" spans="1:7" ht="15.6">
      <c r="A424" s="107" t="s">
        <v>4072</v>
      </c>
      <c r="B424" s="107">
        <v>4023</v>
      </c>
      <c r="C424" s="107" t="s">
        <v>2443</v>
      </c>
      <c r="D424" s="105" t="s">
        <v>32</v>
      </c>
      <c r="E424" s="107" t="s">
        <v>2442</v>
      </c>
      <c r="F424" s="108">
        <v>44151</v>
      </c>
      <c r="G424" s="107" t="str">
        <f>IFERROR(IF(VLOOKUP($B424,#REF!,27,FALSE)="폐쇄","폐쇄",""),"")</f>
        <v/>
      </c>
    </row>
    <row r="425" spans="1:7" ht="15.6">
      <c r="A425" s="107" t="s">
        <v>4088</v>
      </c>
      <c r="B425" s="107">
        <v>4024</v>
      </c>
      <c r="C425" s="107" t="s">
        <v>2446</v>
      </c>
      <c r="D425" s="105" t="s">
        <v>32</v>
      </c>
      <c r="E425" s="107" t="s">
        <v>2217</v>
      </c>
      <c r="F425" s="108">
        <v>44151</v>
      </c>
      <c r="G425" s="107" t="str">
        <f>IFERROR(IF(VLOOKUP($B425,#REF!,27,FALSE)="폐쇄","폐쇄",""),"")</f>
        <v/>
      </c>
    </row>
    <row r="426" spans="1:7" ht="15.6">
      <c r="A426" s="107" t="s">
        <v>4070</v>
      </c>
      <c r="B426" s="107">
        <v>4025</v>
      </c>
      <c r="C426" s="107" t="s">
        <v>2661</v>
      </c>
      <c r="D426" s="105" t="s">
        <v>32</v>
      </c>
      <c r="E426" s="107" t="s">
        <v>2218</v>
      </c>
      <c r="F426" s="108">
        <v>44151</v>
      </c>
      <c r="G426" s="107" t="str">
        <f>IFERROR(IF(VLOOKUP($B426,#REF!,27,FALSE)="폐쇄","폐쇄",""),"")</f>
        <v/>
      </c>
    </row>
    <row r="427" spans="1:7" ht="15.6">
      <c r="A427" s="107" t="s">
        <v>4079</v>
      </c>
      <c r="B427" s="107">
        <v>4026</v>
      </c>
      <c r="C427" s="107" t="s">
        <v>2444</v>
      </c>
      <c r="D427" s="105" t="s">
        <v>32</v>
      </c>
      <c r="E427" s="107" t="s">
        <v>2445</v>
      </c>
      <c r="F427" s="108">
        <v>44151</v>
      </c>
      <c r="G427" s="107" t="str">
        <f>IFERROR(IF(VLOOKUP($B427,#REF!,27,FALSE)="폐쇄","폐쇄",""),"")</f>
        <v/>
      </c>
    </row>
    <row r="428" spans="1:7" ht="15.6">
      <c r="A428" s="107" t="s">
        <v>4071</v>
      </c>
      <c r="B428" s="107">
        <v>4027</v>
      </c>
      <c r="C428" s="107" t="s">
        <v>2637</v>
      </c>
      <c r="D428" s="105" t="s">
        <v>32</v>
      </c>
      <c r="E428" s="107" t="s">
        <v>2813</v>
      </c>
      <c r="F428" s="108">
        <v>44151</v>
      </c>
      <c r="G428" s="107" t="str">
        <f>IFERROR(IF(VLOOKUP($B428,#REF!,27,FALSE)="폐쇄","폐쇄",""),"")</f>
        <v/>
      </c>
    </row>
    <row r="429" spans="1:7" ht="15.6">
      <c r="A429" s="107" t="s">
        <v>4404</v>
      </c>
      <c r="B429" s="107">
        <v>4028</v>
      </c>
      <c r="C429" s="107" t="s">
        <v>2222</v>
      </c>
      <c r="D429" s="105" t="s">
        <v>32</v>
      </c>
      <c r="E429" s="107" t="s">
        <v>2549</v>
      </c>
      <c r="F429" s="108">
        <v>44151</v>
      </c>
      <c r="G429" s="107" t="str">
        <f>IFERROR(IF(VLOOKUP($B429,#REF!,27,FALSE)="폐쇄","폐쇄",""),"")</f>
        <v/>
      </c>
    </row>
    <row r="430" spans="1:7" ht="15.6">
      <c r="A430" s="107" t="s">
        <v>4401</v>
      </c>
      <c r="B430" s="107">
        <v>4029</v>
      </c>
      <c r="C430" s="107" t="s">
        <v>2448</v>
      </c>
      <c r="D430" s="105" t="s">
        <v>32</v>
      </c>
      <c r="E430" s="107" t="s">
        <v>2550</v>
      </c>
      <c r="F430" s="108">
        <v>44151</v>
      </c>
      <c r="G430" s="107" t="str">
        <f>IFERROR(IF(VLOOKUP($B430,#REF!,27,FALSE)="폐쇄","폐쇄",""),"")</f>
        <v/>
      </c>
    </row>
    <row r="431" spans="1:7" ht="15.6">
      <c r="A431" s="107" t="s">
        <v>4422</v>
      </c>
      <c r="B431" s="107">
        <v>4030</v>
      </c>
      <c r="C431" s="107" t="s">
        <v>3292</v>
      </c>
      <c r="D431" s="105" t="s">
        <v>32</v>
      </c>
      <c r="E431" s="107" t="s">
        <v>3602</v>
      </c>
      <c r="F431" s="108">
        <v>44151</v>
      </c>
      <c r="G431" s="107" t="str">
        <f>IFERROR(IF(VLOOKUP($B431,#REF!,27,FALSE)="폐쇄","폐쇄",""),"")</f>
        <v/>
      </c>
    </row>
    <row r="432" spans="1:7" ht="15.6">
      <c r="A432" s="107" t="s">
        <v>4505</v>
      </c>
      <c r="B432" s="107">
        <v>4031</v>
      </c>
      <c r="C432" s="107" t="s">
        <v>2447</v>
      </c>
      <c r="D432" s="105" t="s">
        <v>32</v>
      </c>
      <c r="E432" s="107" t="s">
        <v>2224</v>
      </c>
      <c r="F432" s="108">
        <v>44151</v>
      </c>
      <c r="G432" s="107" t="str">
        <f>IFERROR(IF(VLOOKUP($B432,#REF!,27,FALSE)="폐쇄","폐쇄",""),"")</f>
        <v/>
      </c>
    </row>
    <row r="433" spans="1:7" ht="15.6">
      <c r="A433" s="107" t="s">
        <v>4498</v>
      </c>
      <c r="B433" s="107">
        <v>4032</v>
      </c>
      <c r="C433" s="107" t="s">
        <v>2553</v>
      </c>
      <c r="D433" s="105" t="s">
        <v>32</v>
      </c>
      <c r="E433" s="107" t="s">
        <v>2225</v>
      </c>
      <c r="F433" s="108">
        <v>44151</v>
      </c>
      <c r="G433" s="107" t="str">
        <f>IFERROR(IF(VLOOKUP($B433,#REF!,27,FALSE)="폐쇄","폐쇄",""),"")</f>
        <v/>
      </c>
    </row>
    <row r="434" spans="1:7" ht="15.6">
      <c r="A434" s="107" t="s">
        <v>4583</v>
      </c>
      <c r="B434" s="107">
        <v>4033</v>
      </c>
      <c r="C434" s="107" t="s">
        <v>2814</v>
      </c>
      <c r="D434" s="105" t="s">
        <v>32</v>
      </c>
      <c r="E434" s="107" t="s">
        <v>2223</v>
      </c>
      <c r="F434" s="108">
        <v>44151</v>
      </c>
      <c r="G434" s="107" t="str">
        <f>IFERROR(IF(VLOOKUP($B434,#REF!,27,FALSE)="폐쇄","폐쇄",""),"")</f>
        <v/>
      </c>
    </row>
    <row r="435" spans="1:7" ht="17.399999999999999">
      <c r="A435" s="104" t="s">
        <v>4631</v>
      </c>
      <c r="B435" s="107">
        <v>4034</v>
      </c>
      <c r="C435" s="106" t="s">
        <v>3359</v>
      </c>
      <c r="D435" s="105" t="s">
        <v>32</v>
      </c>
      <c r="E435" s="106" t="s">
        <v>3360</v>
      </c>
      <c r="F435" s="108">
        <v>44174</v>
      </c>
      <c r="G435" s="107" t="str">
        <f>IFERROR(IF(VLOOKUP($B435,#REF!,27,FALSE)="폐쇄","폐쇄",""),"")</f>
        <v/>
      </c>
    </row>
    <row r="436" spans="1:7" ht="15.6">
      <c r="A436" s="107">
        <v>434</v>
      </c>
      <c r="B436" s="107">
        <v>4035</v>
      </c>
      <c r="C436" s="107"/>
      <c r="D436" s="105" t="s">
        <v>32</v>
      </c>
      <c r="E436" s="107"/>
      <c r="F436" s="108"/>
      <c r="G436" s="107" t="str">
        <f>IFERROR(IF(VLOOKUP($B436,#REF!,27,FALSE)="폐쇄","폐쇄",""),"")</f>
        <v/>
      </c>
    </row>
    <row r="437" spans="1:7" ht="15.6">
      <c r="A437" s="107">
        <v>435</v>
      </c>
      <c r="B437" s="107">
        <v>4036</v>
      </c>
      <c r="C437" s="107"/>
      <c r="D437" s="105" t="s">
        <v>32</v>
      </c>
      <c r="E437" s="107"/>
      <c r="F437" s="108"/>
      <c r="G437" s="107" t="str">
        <f>IFERROR(IF(VLOOKUP($B437,#REF!,27,FALSE)="폐쇄","폐쇄",""),"")</f>
        <v/>
      </c>
    </row>
    <row r="438" spans="1:7" ht="15.6">
      <c r="A438" s="107">
        <v>436</v>
      </c>
      <c r="B438" s="107">
        <v>4037</v>
      </c>
      <c r="C438" s="107"/>
      <c r="D438" s="105" t="s">
        <v>32</v>
      </c>
      <c r="E438" s="107"/>
      <c r="F438" s="108"/>
      <c r="G438" s="107" t="str">
        <f>IFERROR(IF(VLOOKUP($B438,#REF!,27,FALSE)="폐쇄","폐쇄",""),"")</f>
        <v/>
      </c>
    </row>
    <row r="439" spans="1:7" ht="15.6">
      <c r="A439" s="107">
        <v>437</v>
      </c>
      <c r="B439" s="107">
        <v>4038</v>
      </c>
      <c r="C439" s="107"/>
      <c r="D439" s="105" t="s">
        <v>32</v>
      </c>
      <c r="E439" s="107"/>
      <c r="F439" s="108"/>
      <c r="G439" s="107" t="str">
        <f>IFERROR(IF(VLOOKUP($B439,#REF!,27,FALSE)="폐쇄","폐쇄",""),"")</f>
        <v/>
      </c>
    </row>
    <row r="440" spans="1:7" ht="15.6">
      <c r="A440" s="107">
        <v>438</v>
      </c>
      <c r="B440" s="107">
        <v>4039</v>
      </c>
      <c r="C440" s="107"/>
      <c r="D440" s="105" t="s">
        <v>32</v>
      </c>
      <c r="E440" s="107"/>
      <c r="F440" s="108"/>
      <c r="G440" s="107" t="str">
        <f>IFERROR(IF(VLOOKUP($B440,#REF!,27,FALSE)="폐쇄","폐쇄",""),"")</f>
        <v/>
      </c>
    </row>
    <row r="441" spans="1:7" ht="15.6">
      <c r="A441" s="107">
        <v>439</v>
      </c>
      <c r="B441" s="107">
        <v>4040</v>
      </c>
      <c r="C441" s="107"/>
      <c r="D441" s="105" t="s">
        <v>32</v>
      </c>
      <c r="E441" s="107"/>
      <c r="F441" s="108"/>
      <c r="G441" s="107" t="str">
        <f>IFERROR(IF(VLOOKUP($B441,#REF!,27,FALSE)="폐쇄","폐쇄",""),"")</f>
        <v/>
      </c>
    </row>
    <row r="442" spans="1:7" ht="15.6">
      <c r="A442" s="107">
        <v>440</v>
      </c>
      <c r="B442" s="107">
        <v>4041</v>
      </c>
      <c r="C442" s="107"/>
      <c r="D442" s="105" t="s">
        <v>32</v>
      </c>
      <c r="E442" s="107"/>
      <c r="F442" s="108"/>
      <c r="G442" s="107" t="str">
        <f>IFERROR(IF(VLOOKUP($B442,#REF!,27,FALSE)="폐쇄","폐쇄",""),"")</f>
        <v/>
      </c>
    </row>
    <row r="443" spans="1:7" ht="15.6">
      <c r="A443" s="107">
        <v>441</v>
      </c>
      <c r="B443" s="107">
        <v>4042</v>
      </c>
      <c r="C443" s="107"/>
      <c r="D443" s="105" t="s">
        <v>32</v>
      </c>
      <c r="E443" s="107"/>
      <c r="F443" s="108"/>
      <c r="G443" s="107" t="str">
        <f>IFERROR(IF(VLOOKUP($B443,#REF!,27,FALSE)="폐쇄","폐쇄",""),"")</f>
        <v/>
      </c>
    </row>
    <row r="444" spans="1:7" ht="15.6">
      <c r="A444" s="107">
        <v>442</v>
      </c>
      <c r="B444" s="107">
        <v>4043</v>
      </c>
      <c r="C444" s="107"/>
      <c r="D444" s="105" t="s">
        <v>32</v>
      </c>
      <c r="E444" s="107"/>
      <c r="F444" s="108"/>
      <c r="G444" s="107" t="str">
        <f>IFERROR(IF(VLOOKUP($B444,#REF!,27,FALSE)="폐쇄","폐쇄",""),"")</f>
        <v/>
      </c>
    </row>
    <row r="445" spans="1:7" ht="15.6">
      <c r="A445" s="107">
        <v>443</v>
      </c>
      <c r="B445" s="107">
        <v>4044</v>
      </c>
      <c r="C445" s="107"/>
      <c r="D445" s="105" t="s">
        <v>32</v>
      </c>
      <c r="E445" s="107"/>
      <c r="F445" s="108"/>
      <c r="G445" s="107" t="str">
        <f>IFERROR(IF(VLOOKUP($B445,#REF!,27,FALSE)="폐쇄","폐쇄",""),"")</f>
        <v/>
      </c>
    </row>
    <row r="446" spans="1:7" ht="15.6">
      <c r="A446" s="107">
        <v>444</v>
      </c>
      <c r="B446" s="107">
        <v>4045</v>
      </c>
      <c r="C446" s="107"/>
      <c r="D446" s="105" t="s">
        <v>32</v>
      </c>
      <c r="E446" s="107"/>
      <c r="F446" s="108"/>
      <c r="G446" s="107" t="str">
        <f>IFERROR(IF(VLOOKUP($B446,#REF!,27,FALSE)="폐쇄","폐쇄",""),"")</f>
        <v/>
      </c>
    </row>
    <row r="447" spans="1:7" ht="15.6">
      <c r="A447" s="107">
        <v>445</v>
      </c>
      <c r="B447" s="107">
        <v>4046</v>
      </c>
      <c r="C447" s="107"/>
      <c r="D447" s="105" t="s">
        <v>32</v>
      </c>
      <c r="E447" s="107"/>
      <c r="F447" s="108"/>
      <c r="G447" s="107" t="str">
        <f>IFERROR(IF(VLOOKUP($B447,#REF!,27,FALSE)="폐쇄","폐쇄",""),"")</f>
        <v/>
      </c>
    </row>
    <row r="448" spans="1:7" ht="15.6">
      <c r="A448" s="107">
        <v>446</v>
      </c>
      <c r="B448" s="107">
        <v>4047</v>
      </c>
      <c r="C448" s="107"/>
      <c r="D448" s="105" t="s">
        <v>32</v>
      </c>
      <c r="E448" s="107"/>
      <c r="F448" s="108"/>
      <c r="G448" s="107" t="str">
        <f>IFERROR(IF(VLOOKUP($B448,#REF!,27,FALSE)="폐쇄","폐쇄",""),"")</f>
        <v/>
      </c>
    </row>
    <row r="449" spans="1:7" ht="15.6">
      <c r="A449" s="107">
        <v>447</v>
      </c>
      <c r="B449" s="107">
        <v>4048</v>
      </c>
      <c r="C449" s="107"/>
      <c r="D449" s="105" t="s">
        <v>32</v>
      </c>
      <c r="E449" s="107"/>
      <c r="F449" s="108"/>
      <c r="G449" s="107" t="str">
        <f>IFERROR(IF(VLOOKUP($B449,#REF!,27,FALSE)="폐쇄","폐쇄",""),"")</f>
        <v/>
      </c>
    </row>
    <row r="450" spans="1:7" ht="15.6">
      <c r="A450" s="107">
        <v>448</v>
      </c>
      <c r="B450" s="107">
        <v>4049</v>
      </c>
      <c r="C450" s="107"/>
      <c r="D450" s="105" t="s">
        <v>32</v>
      </c>
      <c r="E450" s="107"/>
      <c r="F450" s="108"/>
      <c r="G450" s="107" t="str">
        <f>IFERROR(IF(VLOOKUP($B450,#REF!,27,FALSE)="폐쇄","폐쇄",""),"")</f>
        <v/>
      </c>
    </row>
    <row r="451" spans="1:7" ht="15.6">
      <c r="A451" s="107">
        <v>449</v>
      </c>
      <c r="B451" s="107">
        <v>4050</v>
      </c>
      <c r="C451" s="107"/>
      <c r="D451" s="105" t="s">
        <v>32</v>
      </c>
      <c r="E451" s="107"/>
      <c r="F451" s="108"/>
      <c r="G451" s="107" t="str">
        <f>IFERROR(IF(VLOOKUP($B451,#REF!,27,FALSE)="폐쇄","폐쇄",""),"")</f>
        <v/>
      </c>
    </row>
    <row r="452" spans="1:7" ht="15.6">
      <c r="A452" s="107">
        <v>450</v>
      </c>
      <c r="B452" s="107">
        <v>4051</v>
      </c>
      <c r="C452" s="107"/>
      <c r="D452" s="105" t="s">
        <v>32</v>
      </c>
      <c r="E452" s="107"/>
      <c r="F452" s="108"/>
      <c r="G452" s="107" t="str">
        <f>IFERROR(IF(VLOOKUP($B452,#REF!,27,FALSE)="폐쇄","폐쇄",""),"")</f>
        <v/>
      </c>
    </row>
    <row r="453" spans="1:7" ht="15.6">
      <c r="A453" s="107" t="s">
        <v>4080</v>
      </c>
      <c r="B453" s="107">
        <v>4052</v>
      </c>
      <c r="C453" s="106" t="s">
        <v>5159</v>
      </c>
      <c r="D453" s="105" t="s">
        <v>33</v>
      </c>
      <c r="E453" s="106" t="s">
        <v>3225</v>
      </c>
      <c r="F453" s="108">
        <v>44151</v>
      </c>
      <c r="G453" s="107" t="str">
        <f>IFERROR(IF(VLOOKUP($B453,#REF!,27,FALSE)="폐쇄","폐쇄",""),"")</f>
        <v/>
      </c>
    </row>
    <row r="454" spans="1:7" ht="15.6">
      <c r="A454" s="107" t="s">
        <v>4061</v>
      </c>
      <c r="B454" s="107">
        <v>4053</v>
      </c>
      <c r="C454" s="107" t="s">
        <v>5162</v>
      </c>
      <c r="D454" s="105" t="s">
        <v>33</v>
      </c>
      <c r="E454" s="107" t="s">
        <v>5160</v>
      </c>
      <c r="F454" s="108">
        <v>44151</v>
      </c>
      <c r="G454" s="107" t="str">
        <f>IFERROR(IF(VLOOKUP($B454,#REF!,27,FALSE)="폐쇄","폐쇄",""),"")</f>
        <v/>
      </c>
    </row>
    <row r="455" spans="1:7" ht="15.6">
      <c r="A455" s="107" t="s">
        <v>4062</v>
      </c>
      <c r="B455" s="107">
        <v>4054</v>
      </c>
      <c r="C455" s="107" t="s">
        <v>2556</v>
      </c>
      <c r="D455" s="105" t="s">
        <v>33</v>
      </c>
      <c r="E455" s="107" t="s">
        <v>2557</v>
      </c>
      <c r="F455" s="108">
        <v>44151</v>
      </c>
      <c r="G455" s="107" t="str">
        <f>IFERROR(IF(VLOOKUP($B455,#REF!,27,FALSE)="폐쇄","폐쇄",""),"")</f>
        <v/>
      </c>
    </row>
    <row r="456" spans="1:7" ht="15.6">
      <c r="A456" s="107" t="s">
        <v>4063</v>
      </c>
      <c r="B456" s="107">
        <v>4055</v>
      </c>
      <c r="C456" s="107" t="s">
        <v>4736</v>
      </c>
      <c r="D456" s="105" t="s">
        <v>33</v>
      </c>
      <c r="E456" s="107" t="s">
        <v>3200</v>
      </c>
      <c r="F456" s="108">
        <v>44151</v>
      </c>
      <c r="G456" s="107" t="str">
        <f>IFERROR(IF(VLOOKUP($B456,#REF!,27,FALSE)="폐쇄","폐쇄",""),"")</f>
        <v/>
      </c>
    </row>
    <row r="457" spans="1:7" ht="15.6">
      <c r="A457" s="107" t="s">
        <v>4120</v>
      </c>
      <c r="B457" s="107">
        <v>4056</v>
      </c>
      <c r="C457" s="107" t="s">
        <v>3205</v>
      </c>
      <c r="D457" s="105" t="s">
        <v>33</v>
      </c>
      <c r="E457" s="107" t="s">
        <v>3485</v>
      </c>
      <c r="F457" s="108">
        <v>44151</v>
      </c>
      <c r="G457" s="107" t="str">
        <f>IFERROR(IF(VLOOKUP($B457,#REF!,27,FALSE)="폐쇄","폐쇄",""),"")</f>
        <v/>
      </c>
    </row>
    <row r="458" spans="1:7" ht="15.6">
      <c r="A458" s="107" t="s">
        <v>4093</v>
      </c>
      <c r="B458" s="107">
        <v>4057</v>
      </c>
      <c r="C458" s="107" t="s">
        <v>3214</v>
      </c>
      <c r="D458" s="105" t="s">
        <v>33</v>
      </c>
      <c r="E458" s="107" t="s">
        <v>3217</v>
      </c>
      <c r="F458" s="108">
        <v>44151</v>
      </c>
      <c r="G458" s="107" t="str">
        <f>IFERROR(IF(VLOOKUP($B458,#REF!,27,FALSE)="폐쇄","폐쇄",""),"")</f>
        <v/>
      </c>
    </row>
    <row r="459" spans="1:7" ht="15.6">
      <c r="A459" s="107" t="s">
        <v>4123</v>
      </c>
      <c r="B459" s="107">
        <v>4058</v>
      </c>
      <c r="C459" s="107" t="s">
        <v>2559</v>
      </c>
      <c r="D459" s="105" t="s">
        <v>33</v>
      </c>
      <c r="E459" s="107" t="s">
        <v>2558</v>
      </c>
      <c r="F459" s="108">
        <v>44151</v>
      </c>
      <c r="G459" s="107" t="str">
        <f>IFERROR(IF(VLOOKUP($B459,#REF!,27,FALSE)="폐쇄","폐쇄",""),"")</f>
        <v/>
      </c>
    </row>
    <row r="460" spans="1:7" ht="15.6">
      <c r="A460" s="107" t="s">
        <v>4099</v>
      </c>
      <c r="B460" s="107">
        <v>4059</v>
      </c>
      <c r="C460" s="107" t="s">
        <v>5165</v>
      </c>
      <c r="D460" s="105" t="s">
        <v>33</v>
      </c>
      <c r="E460" s="107" t="s">
        <v>5168</v>
      </c>
      <c r="F460" s="108">
        <v>44151</v>
      </c>
      <c r="G460" s="107" t="str">
        <f>IFERROR(IF(VLOOKUP($B460,#REF!,27,FALSE)="폐쇄","폐쇄",""),"")</f>
        <v/>
      </c>
    </row>
    <row r="461" spans="1:7" ht="15.6">
      <c r="A461" s="107" t="s">
        <v>4101</v>
      </c>
      <c r="B461" s="107">
        <v>4060</v>
      </c>
      <c r="C461" s="107" t="s">
        <v>5169</v>
      </c>
      <c r="D461" s="105" t="s">
        <v>33</v>
      </c>
      <c r="E461" s="107" t="s">
        <v>3210</v>
      </c>
      <c r="F461" s="108">
        <v>44151</v>
      </c>
      <c r="G461" s="107" t="str">
        <f>IFERROR(IF(VLOOKUP($B461,#REF!,27,FALSE)="폐쇄","폐쇄",""),"")</f>
        <v/>
      </c>
    </row>
    <row r="462" spans="1:7" ht="15.6">
      <c r="A462" s="107" t="s">
        <v>4122</v>
      </c>
      <c r="B462" s="107">
        <v>4061</v>
      </c>
      <c r="C462" s="107" t="s">
        <v>4735</v>
      </c>
      <c r="D462" s="105" t="s">
        <v>33</v>
      </c>
      <c r="E462" s="107" t="s">
        <v>5166</v>
      </c>
      <c r="F462" s="108">
        <v>44151</v>
      </c>
      <c r="G462" s="107" t="str">
        <f>IFERROR(IF(VLOOKUP($B462,#REF!,27,FALSE)="폐쇄","폐쇄",""),"")</f>
        <v/>
      </c>
    </row>
    <row r="463" spans="1:7" ht="15.6">
      <c r="A463" s="107" t="s">
        <v>4110</v>
      </c>
      <c r="B463" s="107">
        <v>4062</v>
      </c>
      <c r="C463" s="107" t="s">
        <v>2456</v>
      </c>
      <c r="D463" s="105" t="s">
        <v>33</v>
      </c>
      <c r="E463" s="107" t="s">
        <v>2457</v>
      </c>
      <c r="F463" s="108">
        <v>44151</v>
      </c>
      <c r="G463" s="107" t="str">
        <f>IFERROR(IF(VLOOKUP($B463,#REF!,27,FALSE)="폐쇄","폐쇄",""),"")</f>
        <v/>
      </c>
    </row>
    <row r="464" spans="1:7" ht="15.6">
      <c r="A464" s="107" t="s">
        <v>4097</v>
      </c>
      <c r="B464" s="107">
        <v>4063</v>
      </c>
      <c r="C464" s="107" t="s">
        <v>5177</v>
      </c>
      <c r="D464" s="105" t="s">
        <v>33</v>
      </c>
      <c r="E464" s="107" t="s">
        <v>5174</v>
      </c>
      <c r="F464" s="108">
        <v>44151</v>
      </c>
      <c r="G464" s="107" t="str">
        <f>IFERROR(IF(VLOOKUP($B464,#REF!,27,FALSE)="폐쇄","폐쇄",""),"")</f>
        <v/>
      </c>
    </row>
    <row r="465" spans="1:7" ht="15.6">
      <c r="A465" s="107" t="s">
        <v>4124</v>
      </c>
      <c r="B465" s="107">
        <v>4064</v>
      </c>
      <c r="C465" s="107" t="s">
        <v>2454</v>
      </c>
      <c r="D465" s="105" t="s">
        <v>33</v>
      </c>
      <c r="E465" s="107" t="s">
        <v>2564</v>
      </c>
      <c r="F465" s="108">
        <v>44151</v>
      </c>
      <c r="G465" s="107" t="str">
        <f>IFERROR(IF(VLOOKUP($B465,#REF!,27,FALSE)="폐쇄","폐쇄",""),"")</f>
        <v/>
      </c>
    </row>
    <row r="466" spans="1:7" ht="15.6">
      <c r="A466" s="107" t="s">
        <v>4098</v>
      </c>
      <c r="B466" s="107">
        <v>4065</v>
      </c>
      <c r="C466" s="107" t="s">
        <v>2455</v>
      </c>
      <c r="D466" s="105" t="s">
        <v>33</v>
      </c>
      <c r="E466" s="107" t="s">
        <v>2453</v>
      </c>
      <c r="F466" s="108">
        <v>44151</v>
      </c>
      <c r="G466" s="107" t="str">
        <f>IFERROR(IF(VLOOKUP($B466,#REF!,27,FALSE)="폐쇄","폐쇄",""),"")</f>
        <v/>
      </c>
    </row>
    <row r="467" spans="1:7" ht="15.6">
      <c r="A467" s="107" t="s">
        <v>4119</v>
      </c>
      <c r="B467" s="107">
        <v>4066</v>
      </c>
      <c r="C467" s="107" t="s">
        <v>5180</v>
      </c>
      <c r="D467" s="105" t="s">
        <v>33</v>
      </c>
      <c r="E467" s="107" t="s">
        <v>3223</v>
      </c>
      <c r="F467" s="108">
        <v>44151</v>
      </c>
      <c r="G467" s="107" t="str">
        <f>IFERROR(IF(VLOOKUP($B467,#REF!,27,FALSE)="폐쇄","폐쇄",""),"")</f>
        <v/>
      </c>
    </row>
    <row r="468" spans="1:7" ht="15.6">
      <c r="A468" s="107" t="s">
        <v>4094</v>
      </c>
      <c r="B468" s="107">
        <v>4067</v>
      </c>
      <c r="C468" s="107" t="s">
        <v>5176</v>
      </c>
      <c r="D468" s="105" t="s">
        <v>33</v>
      </c>
      <c r="E468" s="107" t="s">
        <v>3201</v>
      </c>
      <c r="F468" s="108">
        <v>44151</v>
      </c>
      <c r="G468" s="107" t="str">
        <f>IFERROR(IF(VLOOKUP($B468,#REF!,27,FALSE)="폐쇄","폐쇄",""),"")</f>
        <v/>
      </c>
    </row>
    <row r="469" spans="1:7" ht="15.6">
      <c r="A469" s="107" t="s">
        <v>4102</v>
      </c>
      <c r="B469" s="107">
        <v>4068</v>
      </c>
      <c r="C469" s="107" t="s">
        <v>5182</v>
      </c>
      <c r="D469" s="105" t="s">
        <v>33</v>
      </c>
      <c r="E469" s="107" t="s">
        <v>5178</v>
      </c>
      <c r="F469" s="108">
        <v>44151</v>
      </c>
      <c r="G469" s="107" t="str">
        <f>IFERROR(IF(VLOOKUP($B469,#REF!,27,FALSE)="폐쇄","폐쇄",""),"")</f>
        <v/>
      </c>
    </row>
    <row r="470" spans="1:7" ht="15.6">
      <c r="A470" s="107" t="s">
        <v>4106</v>
      </c>
      <c r="B470" s="107">
        <v>4069</v>
      </c>
      <c r="C470" s="107" t="s">
        <v>3227</v>
      </c>
      <c r="D470" s="105" t="s">
        <v>33</v>
      </c>
      <c r="E470" s="107" t="s">
        <v>5172</v>
      </c>
      <c r="F470" s="108">
        <v>44151</v>
      </c>
      <c r="G470" s="107" t="str">
        <f>IFERROR(IF(VLOOKUP($B470,#REF!,27,FALSE)="폐쇄","폐쇄",""),"")</f>
        <v/>
      </c>
    </row>
    <row r="471" spans="1:7" ht="15.6">
      <c r="A471" s="107" t="s">
        <v>4104</v>
      </c>
      <c r="B471" s="107">
        <v>4070</v>
      </c>
      <c r="C471" s="107" t="s">
        <v>3218</v>
      </c>
      <c r="D471" s="105" t="s">
        <v>33</v>
      </c>
      <c r="E471" s="107" t="s">
        <v>3207</v>
      </c>
      <c r="F471" s="108">
        <v>44151</v>
      </c>
      <c r="G471" s="107" t="str">
        <f>IFERROR(IF(VLOOKUP($B471,#REF!,27,FALSE)="폐쇄","폐쇄",""),"")</f>
        <v/>
      </c>
    </row>
    <row r="472" spans="1:7" ht="15.6">
      <c r="A472" s="107" t="s">
        <v>4111</v>
      </c>
      <c r="B472" s="107">
        <v>4071</v>
      </c>
      <c r="C472" s="107" t="s">
        <v>3489</v>
      </c>
      <c r="D472" s="105" t="s">
        <v>33</v>
      </c>
      <c r="E472" s="107" t="s">
        <v>5173</v>
      </c>
      <c r="F472" s="108">
        <v>44151</v>
      </c>
      <c r="G472" s="107" t="str">
        <f>IFERROR(IF(VLOOKUP($B472,#REF!,27,FALSE)="폐쇄","폐쇄",""),"")</f>
        <v/>
      </c>
    </row>
    <row r="473" spans="1:7" ht="15.6">
      <c r="A473" s="107" t="s">
        <v>4109</v>
      </c>
      <c r="B473" s="107">
        <v>4072</v>
      </c>
      <c r="C473" s="107" t="s">
        <v>3495</v>
      </c>
      <c r="D473" s="105" t="s">
        <v>33</v>
      </c>
      <c r="E473" s="107" t="s">
        <v>5188</v>
      </c>
      <c r="F473" s="108">
        <v>44151</v>
      </c>
      <c r="G473" s="107" t="str">
        <f>IFERROR(IF(VLOOKUP($B473,#REF!,27,FALSE)="폐쇄","폐쇄",""),"")</f>
        <v/>
      </c>
    </row>
    <row r="474" spans="1:7" ht="15.6">
      <c r="A474" s="107" t="s">
        <v>4103</v>
      </c>
      <c r="B474" s="107">
        <v>4073</v>
      </c>
      <c r="C474" s="107" t="s">
        <v>2458</v>
      </c>
      <c r="D474" s="105" t="s">
        <v>33</v>
      </c>
      <c r="E474" s="107" t="s">
        <v>2561</v>
      </c>
      <c r="F474" s="108">
        <v>44151</v>
      </c>
      <c r="G474" s="107" t="str">
        <f>IFERROR(IF(VLOOKUP($B474,#REF!,27,FALSE)="폐쇄","폐쇄",""),"")</f>
        <v/>
      </c>
    </row>
    <row r="475" spans="1:7" ht="15.6">
      <c r="A475" s="107" t="s">
        <v>4100</v>
      </c>
      <c r="B475" s="107">
        <v>4074</v>
      </c>
      <c r="C475" s="107" t="s">
        <v>2563</v>
      </c>
      <c r="D475" s="105" t="s">
        <v>33</v>
      </c>
      <c r="E475" s="107" t="s">
        <v>2560</v>
      </c>
      <c r="F475" s="108">
        <v>44151</v>
      </c>
      <c r="G475" s="107" t="str">
        <f>IFERROR(IF(VLOOKUP($B475,#REF!,27,FALSE)="폐쇄","폐쇄",""),"")</f>
        <v/>
      </c>
    </row>
    <row r="476" spans="1:7" ht="17.399999999999999">
      <c r="A476" s="104"/>
      <c r="B476" s="107">
        <v>4075</v>
      </c>
      <c r="C476" s="106"/>
      <c r="D476" s="105" t="s">
        <v>33</v>
      </c>
      <c r="E476" s="106"/>
      <c r="F476" s="108"/>
      <c r="G476" s="107" t="str">
        <f>IFERROR(IF(VLOOKUP($B476,#REF!,27,FALSE)="폐쇄","폐쇄",""),"")</f>
        <v/>
      </c>
    </row>
    <row r="477" spans="1:7" ht="17.399999999999999">
      <c r="A477" s="104" t="s">
        <v>4644</v>
      </c>
      <c r="B477" s="107">
        <v>4076</v>
      </c>
      <c r="C477" s="106" t="s">
        <v>3365</v>
      </c>
      <c r="D477" s="105" t="s">
        <v>33</v>
      </c>
      <c r="E477" s="106" t="s">
        <v>3366</v>
      </c>
      <c r="F477" s="108">
        <v>44174</v>
      </c>
      <c r="G477" s="107" t="str">
        <f>IFERROR(IF(VLOOKUP($B477,#REF!,27,FALSE)="폐쇄","폐쇄",""),"")</f>
        <v/>
      </c>
    </row>
    <row r="478" spans="1:7" ht="15.6">
      <c r="A478" s="107">
        <v>476</v>
      </c>
      <c r="B478" s="107">
        <v>4077</v>
      </c>
      <c r="C478" s="107"/>
      <c r="D478" s="105" t="s">
        <v>33</v>
      </c>
      <c r="E478" s="107"/>
      <c r="F478" s="108"/>
      <c r="G478" s="107" t="str">
        <f>IFERROR(IF(VLOOKUP($B478,#REF!,27,FALSE)="폐쇄","폐쇄",""),"")</f>
        <v/>
      </c>
    </row>
    <row r="479" spans="1:7" ht="15.6">
      <c r="A479" s="107">
        <v>477</v>
      </c>
      <c r="B479" s="107">
        <v>4078</v>
      </c>
      <c r="C479" s="107"/>
      <c r="D479" s="105" t="s">
        <v>33</v>
      </c>
      <c r="E479" s="107"/>
      <c r="F479" s="108"/>
      <c r="G479" s="107" t="str">
        <f>IFERROR(IF(VLOOKUP($B479,#REF!,27,FALSE)="폐쇄","폐쇄",""),"")</f>
        <v/>
      </c>
    </row>
    <row r="480" spans="1:7" ht="15.6">
      <c r="A480" s="107">
        <v>478</v>
      </c>
      <c r="B480" s="107">
        <v>4079</v>
      </c>
      <c r="C480" s="107"/>
      <c r="D480" s="105" t="s">
        <v>33</v>
      </c>
      <c r="E480" s="107"/>
      <c r="F480" s="108"/>
      <c r="G480" s="107" t="str">
        <f>IFERROR(IF(VLOOKUP($B480,#REF!,27,FALSE)="폐쇄","폐쇄",""),"")</f>
        <v/>
      </c>
    </row>
    <row r="481" spans="1:7" ht="15.6">
      <c r="A481" s="107">
        <v>479</v>
      </c>
      <c r="B481" s="107">
        <v>4080</v>
      </c>
      <c r="C481" s="107"/>
      <c r="D481" s="105" t="s">
        <v>33</v>
      </c>
      <c r="E481" s="107"/>
      <c r="F481" s="108"/>
      <c r="G481" s="107" t="str">
        <f>IFERROR(IF(VLOOKUP($B481,#REF!,27,FALSE)="폐쇄","폐쇄",""),"")</f>
        <v/>
      </c>
    </row>
    <row r="482" spans="1:7" ht="15.6">
      <c r="A482" s="107">
        <v>480</v>
      </c>
      <c r="B482" s="107">
        <v>4081</v>
      </c>
      <c r="C482" s="107"/>
      <c r="D482" s="105" t="s">
        <v>33</v>
      </c>
      <c r="E482" s="107"/>
      <c r="F482" s="108"/>
      <c r="G482" s="107" t="str">
        <f>IFERROR(IF(VLOOKUP($B482,#REF!,27,FALSE)="폐쇄","폐쇄",""),"")</f>
        <v/>
      </c>
    </row>
    <row r="483" spans="1:7" ht="15.6">
      <c r="A483" s="107">
        <v>481</v>
      </c>
      <c r="B483" s="107">
        <v>4082</v>
      </c>
      <c r="C483" s="107"/>
      <c r="D483" s="105" t="s">
        <v>33</v>
      </c>
      <c r="E483" s="107"/>
      <c r="F483" s="108"/>
      <c r="G483" s="107" t="str">
        <f>IFERROR(IF(VLOOKUP($B483,#REF!,27,FALSE)="폐쇄","폐쇄",""),"")</f>
        <v/>
      </c>
    </row>
    <row r="484" spans="1:7" ht="15.6">
      <c r="A484" s="107">
        <v>482</v>
      </c>
      <c r="B484" s="107">
        <v>4083</v>
      </c>
      <c r="C484" s="107"/>
      <c r="D484" s="105" t="s">
        <v>33</v>
      </c>
      <c r="E484" s="107"/>
      <c r="F484" s="108"/>
      <c r="G484" s="107" t="str">
        <f>IFERROR(IF(VLOOKUP($B484,#REF!,27,FALSE)="폐쇄","폐쇄",""),"")</f>
        <v/>
      </c>
    </row>
    <row r="485" spans="1:7" ht="15.6">
      <c r="A485" s="107">
        <v>483</v>
      </c>
      <c r="B485" s="107">
        <v>4084</v>
      </c>
      <c r="C485" s="107"/>
      <c r="D485" s="105" t="s">
        <v>33</v>
      </c>
      <c r="E485" s="107"/>
      <c r="F485" s="108"/>
      <c r="G485" s="107" t="str">
        <f>IFERROR(IF(VLOOKUP($B485,#REF!,27,FALSE)="폐쇄","폐쇄",""),"")</f>
        <v/>
      </c>
    </row>
    <row r="486" spans="1:7" ht="15.6">
      <c r="A486" s="107">
        <v>484</v>
      </c>
      <c r="B486" s="107">
        <v>4085</v>
      </c>
      <c r="C486" s="107"/>
      <c r="D486" s="105" t="s">
        <v>33</v>
      </c>
      <c r="E486" s="107"/>
      <c r="F486" s="108"/>
      <c r="G486" s="107" t="str">
        <f>IFERROR(IF(VLOOKUP($B486,#REF!,27,FALSE)="폐쇄","폐쇄",""),"")</f>
        <v/>
      </c>
    </row>
    <row r="487" spans="1:7" ht="15.6">
      <c r="A487" s="107">
        <v>485</v>
      </c>
      <c r="B487" s="107">
        <v>4086</v>
      </c>
      <c r="C487" s="107"/>
      <c r="D487" s="105" t="s">
        <v>33</v>
      </c>
      <c r="E487" s="107"/>
      <c r="F487" s="108"/>
      <c r="G487" s="107" t="str">
        <f>IFERROR(IF(VLOOKUP($B487,#REF!,27,FALSE)="폐쇄","폐쇄",""),"")</f>
        <v/>
      </c>
    </row>
    <row r="488" spans="1:7" ht="15.6">
      <c r="A488" s="107">
        <v>486</v>
      </c>
      <c r="B488" s="107">
        <v>4087</v>
      </c>
      <c r="C488" s="107"/>
      <c r="D488" s="105" t="s">
        <v>33</v>
      </c>
      <c r="E488" s="107"/>
      <c r="F488" s="108"/>
      <c r="G488" s="107" t="str">
        <f>IFERROR(IF(VLOOKUP($B488,#REF!,27,FALSE)="폐쇄","폐쇄",""),"")</f>
        <v/>
      </c>
    </row>
    <row r="489" spans="1:7" ht="15.6">
      <c r="A489" s="107">
        <v>487</v>
      </c>
      <c r="B489" s="107">
        <v>4088</v>
      </c>
      <c r="C489" s="107"/>
      <c r="D489" s="105" t="s">
        <v>33</v>
      </c>
      <c r="E489" s="107"/>
      <c r="F489" s="108"/>
      <c r="G489" s="107" t="str">
        <f>IFERROR(IF(VLOOKUP($B489,#REF!,27,FALSE)="폐쇄","폐쇄",""),"")</f>
        <v/>
      </c>
    </row>
    <row r="490" spans="1:7" ht="15.6">
      <c r="A490" s="107">
        <v>488</v>
      </c>
      <c r="B490" s="107">
        <v>4089</v>
      </c>
      <c r="C490" s="107"/>
      <c r="D490" s="105" t="s">
        <v>33</v>
      </c>
      <c r="E490" s="107"/>
      <c r="F490" s="108"/>
      <c r="G490" s="107" t="str">
        <f>IFERROR(IF(VLOOKUP($B490,#REF!,27,FALSE)="폐쇄","폐쇄",""),"")</f>
        <v/>
      </c>
    </row>
    <row r="491" spans="1:7" ht="15.6">
      <c r="A491" s="107">
        <v>489</v>
      </c>
      <c r="B491" s="107">
        <v>4090</v>
      </c>
      <c r="C491" s="107"/>
      <c r="D491" s="105" t="s">
        <v>33</v>
      </c>
      <c r="E491" s="107"/>
      <c r="F491" s="108"/>
      <c r="G491" s="107" t="str">
        <f>IFERROR(IF(VLOOKUP($B491,#REF!,27,FALSE)="폐쇄","폐쇄",""),"")</f>
        <v/>
      </c>
    </row>
    <row r="492" spans="1:7" ht="15.6">
      <c r="A492" s="107">
        <v>490</v>
      </c>
      <c r="B492" s="107">
        <v>4091</v>
      </c>
      <c r="C492" s="107"/>
      <c r="D492" s="105" t="s">
        <v>33</v>
      </c>
      <c r="E492" s="107"/>
      <c r="F492" s="108"/>
      <c r="G492" s="107" t="str">
        <f>IFERROR(IF(VLOOKUP($B492,#REF!,27,FALSE)="폐쇄","폐쇄",""),"")</f>
        <v/>
      </c>
    </row>
    <row r="493" spans="1:7" ht="15.6">
      <c r="A493" s="107">
        <v>491</v>
      </c>
      <c r="B493" s="107">
        <v>4092</v>
      </c>
      <c r="C493" s="107"/>
      <c r="D493" s="105" t="s">
        <v>33</v>
      </c>
      <c r="E493" s="107"/>
      <c r="F493" s="108"/>
      <c r="G493" s="107" t="str">
        <f>IFERROR(IF(VLOOKUP($B493,#REF!,27,FALSE)="폐쇄","폐쇄",""),"")</f>
        <v/>
      </c>
    </row>
    <row r="494" spans="1:7" ht="15.6">
      <c r="A494" s="107">
        <v>492</v>
      </c>
      <c r="B494" s="107">
        <v>4093</v>
      </c>
      <c r="C494" s="107"/>
      <c r="D494" s="105" t="s">
        <v>33</v>
      </c>
      <c r="E494" s="107"/>
      <c r="F494" s="108"/>
      <c r="G494" s="107" t="str">
        <f>IFERROR(IF(VLOOKUP($B494,#REF!,27,FALSE)="폐쇄","폐쇄",""),"")</f>
        <v/>
      </c>
    </row>
    <row r="495" spans="1:7" ht="15.6">
      <c r="A495" s="107">
        <v>493</v>
      </c>
      <c r="B495" s="107">
        <v>4094</v>
      </c>
      <c r="C495" s="107"/>
      <c r="D495" s="105" t="s">
        <v>33</v>
      </c>
      <c r="E495" s="107"/>
      <c r="F495" s="108"/>
      <c r="G495" s="107" t="str">
        <f>IFERROR(IF(VLOOKUP($B495,#REF!,27,FALSE)="폐쇄","폐쇄",""),"")</f>
        <v/>
      </c>
    </row>
    <row r="496" spans="1:7" ht="15.6">
      <c r="A496" s="107">
        <v>494</v>
      </c>
      <c r="B496" s="107">
        <v>4095</v>
      </c>
      <c r="C496" s="107"/>
      <c r="D496" s="105" t="s">
        <v>33</v>
      </c>
      <c r="E496" s="107"/>
      <c r="F496" s="108"/>
      <c r="G496" s="107" t="str">
        <f>IFERROR(IF(VLOOKUP($B496,#REF!,27,FALSE)="폐쇄","폐쇄",""),"")</f>
        <v/>
      </c>
    </row>
    <row r="497" spans="1:12" ht="15.6">
      <c r="A497" s="107">
        <v>495</v>
      </c>
      <c r="B497" s="107">
        <v>4096</v>
      </c>
      <c r="C497" s="107"/>
      <c r="D497" s="105" t="s">
        <v>33</v>
      </c>
      <c r="E497" s="107"/>
      <c r="F497" s="108"/>
      <c r="G497" s="107" t="str">
        <f>IFERROR(IF(VLOOKUP($B497,#REF!,27,FALSE)="폐쇄","폐쇄",""),"")</f>
        <v/>
      </c>
    </row>
    <row r="498" spans="1:12" ht="15.6">
      <c r="A498" s="107">
        <v>496</v>
      </c>
      <c r="B498" s="107">
        <v>4097</v>
      </c>
      <c r="C498" s="107"/>
      <c r="D498" s="105" t="s">
        <v>33</v>
      </c>
      <c r="E498" s="107"/>
      <c r="F498" s="108"/>
      <c r="G498" s="107" t="str">
        <f>IFERROR(IF(VLOOKUP($B498,#REF!,27,FALSE)="폐쇄","폐쇄",""),"")</f>
        <v/>
      </c>
    </row>
    <row r="499" spans="1:12" ht="15.6">
      <c r="A499" s="107">
        <v>497</v>
      </c>
      <c r="B499" s="107">
        <v>4098</v>
      </c>
      <c r="C499" s="107"/>
      <c r="D499" s="105" t="s">
        <v>33</v>
      </c>
      <c r="E499" s="107"/>
      <c r="F499" s="108"/>
      <c r="G499" s="107" t="str">
        <f>IFERROR(IF(VLOOKUP($B499,#REF!,27,FALSE)="폐쇄","폐쇄",""),"")</f>
        <v/>
      </c>
    </row>
    <row r="500" spans="1:12" ht="15.6">
      <c r="A500" s="107">
        <v>498</v>
      </c>
      <c r="B500" s="107">
        <v>4099</v>
      </c>
      <c r="C500" s="107"/>
      <c r="D500" s="105" t="s">
        <v>33</v>
      </c>
      <c r="E500" s="107"/>
      <c r="F500" s="108"/>
      <c r="G500" s="107" t="str">
        <f>IFERROR(IF(VLOOKUP($B500,#REF!,27,FALSE)="폐쇄","폐쇄",""),"")</f>
        <v/>
      </c>
    </row>
    <row r="501" spans="1:12" ht="15.6">
      <c r="A501" s="107">
        <v>499</v>
      </c>
      <c r="B501" s="107">
        <v>4100</v>
      </c>
      <c r="C501" s="107"/>
      <c r="D501" s="105" t="s">
        <v>33</v>
      </c>
      <c r="E501" s="107"/>
      <c r="F501" s="108"/>
      <c r="G501" s="107" t="str">
        <f>IFERROR(IF(VLOOKUP($B501,#REF!,27,FALSE)="폐쇄","폐쇄",""),"")</f>
        <v/>
      </c>
    </row>
    <row r="502" spans="1:12" ht="15.6">
      <c r="A502" s="107">
        <v>500</v>
      </c>
      <c r="B502" s="107">
        <v>4101</v>
      </c>
      <c r="C502" s="107"/>
      <c r="D502" s="105" t="s">
        <v>33</v>
      </c>
      <c r="E502" s="107"/>
      <c r="F502" s="108"/>
      <c r="G502" s="107" t="str">
        <f>IFERROR(IF(VLOOKUP($B502,#REF!,27,FALSE)="폐쇄","폐쇄",""),"")</f>
        <v/>
      </c>
    </row>
    <row r="503" spans="1:12" ht="15.6">
      <c r="A503" s="107" t="s">
        <v>4118</v>
      </c>
      <c r="B503" s="109">
        <v>4102</v>
      </c>
      <c r="C503" s="107" t="s">
        <v>2461</v>
      </c>
      <c r="D503" s="105" t="s">
        <v>361</v>
      </c>
      <c r="E503" s="107" t="s">
        <v>2464</v>
      </c>
      <c r="F503" s="108">
        <v>44042</v>
      </c>
      <c r="G503" s="107" t="str">
        <f>IFERROR(IF(VLOOKUP($B503,#REF!,27,FALSE)="폐쇄","폐쇄",""),"")</f>
        <v/>
      </c>
      <c r="H503" s="4"/>
      <c r="L503" s="4"/>
    </row>
    <row r="504" spans="1:12" ht="15.6">
      <c r="A504" s="107" t="s">
        <v>4121</v>
      </c>
      <c r="B504" s="109">
        <v>4103</v>
      </c>
      <c r="C504" s="107" t="s">
        <v>2460</v>
      </c>
      <c r="D504" s="105" t="s">
        <v>361</v>
      </c>
      <c r="E504" s="107" t="s">
        <v>2463</v>
      </c>
      <c r="F504" s="108">
        <v>44042</v>
      </c>
      <c r="G504" s="107" t="str">
        <f>IFERROR(IF(VLOOKUP($B504,#REF!,27,FALSE)="폐쇄","폐쇄",""),"")</f>
        <v/>
      </c>
      <c r="H504" s="4"/>
      <c r="L504" s="4"/>
    </row>
    <row r="505" spans="1:12" ht="15.6">
      <c r="A505" s="107" t="s">
        <v>4095</v>
      </c>
      <c r="B505" s="109">
        <v>4104</v>
      </c>
      <c r="C505" s="107" t="s">
        <v>2462</v>
      </c>
      <c r="D505" s="105" t="s">
        <v>361</v>
      </c>
      <c r="E505" s="107" t="s">
        <v>2567</v>
      </c>
      <c r="F505" s="108">
        <v>44042</v>
      </c>
      <c r="G505" s="107" t="str">
        <f>IFERROR(IF(VLOOKUP($B505,#REF!,27,FALSE)="폐쇄","폐쇄",""),"")</f>
        <v/>
      </c>
      <c r="H505" s="4"/>
      <c r="L505" s="4"/>
    </row>
    <row r="506" spans="1:12" ht="15.6">
      <c r="A506" s="107" t="s">
        <v>4096</v>
      </c>
      <c r="B506" s="109">
        <v>4105</v>
      </c>
      <c r="C506" s="107" t="s">
        <v>3157</v>
      </c>
      <c r="D506" s="105" t="s">
        <v>361</v>
      </c>
      <c r="E506" s="107" t="s">
        <v>2468</v>
      </c>
      <c r="F506" s="108">
        <v>44042</v>
      </c>
      <c r="G506" s="107" t="str">
        <f>IFERROR(IF(VLOOKUP($B506,#REF!,27,FALSE)="폐쇄","폐쇄",""),"")</f>
        <v/>
      </c>
      <c r="H506" s="4"/>
      <c r="L506" s="4"/>
    </row>
    <row r="507" spans="1:12" ht="15.6">
      <c r="A507" s="107" t="s">
        <v>4112</v>
      </c>
      <c r="B507" s="109">
        <v>4106</v>
      </c>
      <c r="C507" s="107" t="s">
        <v>4989</v>
      </c>
      <c r="D507" s="105" t="s">
        <v>361</v>
      </c>
      <c r="E507" s="107" t="s">
        <v>4990</v>
      </c>
      <c r="F507" s="108">
        <v>44042</v>
      </c>
      <c r="G507" s="107" t="str">
        <f>IFERROR(IF(VLOOKUP($B507,#REF!,27,FALSE)="폐쇄","폐쇄",""),"")</f>
        <v/>
      </c>
      <c r="H507" s="4"/>
      <c r="L507" s="4"/>
    </row>
    <row r="508" spans="1:12" ht="15.6">
      <c r="A508" s="107" t="s">
        <v>4105</v>
      </c>
      <c r="B508" s="109">
        <v>4107</v>
      </c>
      <c r="C508" s="107" t="s">
        <v>2467</v>
      </c>
      <c r="D508" s="105" t="s">
        <v>361</v>
      </c>
      <c r="E508" s="107" t="s">
        <v>2652</v>
      </c>
      <c r="F508" s="108">
        <v>44042</v>
      </c>
      <c r="G508" s="107" t="str">
        <f>IFERROR(IF(VLOOKUP($B508,#REF!,27,FALSE)="폐쇄","폐쇄",""),"")</f>
        <v/>
      </c>
      <c r="H508" s="4"/>
      <c r="L508" s="4"/>
    </row>
    <row r="509" spans="1:12" ht="15.6">
      <c r="A509" s="107" t="s">
        <v>4107</v>
      </c>
      <c r="B509" s="109">
        <v>4108</v>
      </c>
      <c r="C509" s="107" t="s">
        <v>2568</v>
      </c>
      <c r="D509" s="105" t="s">
        <v>361</v>
      </c>
      <c r="E509" s="107" t="s">
        <v>2465</v>
      </c>
      <c r="F509" s="108">
        <v>44042</v>
      </c>
      <c r="G509" s="107" t="str">
        <f>IFERROR(IF(VLOOKUP($B509,#REF!,27,FALSE)="폐쇄","폐쇄",""),"")</f>
        <v/>
      </c>
      <c r="H509" s="4"/>
      <c r="L509" s="4"/>
    </row>
    <row r="510" spans="1:12" ht="15.6">
      <c r="A510" s="107" t="s">
        <v>4113</v>
      </c>
      <c r="B510" s="109">
        <v>4109</v>
      </c>
      <c r="C510" s="107" t="s">
        <v>3145</v>
      </c>
      <c r="D510" s="105" t="s">
        <v>361</v>
      </c>
      <c r="E510" s="107" t="s">
        <v>3776</v>
      </c>
      <c r="F510" s="108">
        <v>44042</v>
      </c>
      <c r="G510" s="107" t="str">
        <f>IFERROR(IF(VLOOKUP($B510,#REF!,27,FALSE)="폐쇄","폐쇄",""),"")</f>
        <v/>
      </c>
      <c r="H510" s="4"/>
      <c r="L510" s="4"/>
    </row>
    <row r="511" spans="1:12" ht="15.6">
      <c r="A511" s="107" t="s">
        <v>4108</v>
      </c>
      <c r="B511" s="109">
        <v>4110</v>
      </c>
      <c r="C511" s="107" t="s">
        <v>2566</v>
      </c>
      <c r="D511" s="105" t="s">
        <v>361</v>
      </c>
      <c r="E511" s="107" t="s">
        <v>2639</v>
      </c>
      <c r="F511" s="108">
        <v>44042</v>
      </c>
      <c r="G511" s="107" t="str">
        <f>IFERROR(IF(VLOOKUP($B511,#REF!,27,FALSE)="폐쇄","폐쇄",""),"")</f>
        <v/>
      </c>
      <c r="H511" s="4"/>
      <c r="L511" s="4"/>
    </row>
    <row r="512" spans="1:12" ht="15.6">
      <c r="A512" s="107" t="s">
        <v>4114</v>
      </c>
      <c r="B512" s="109">
        <v>4111</v>
      </c>
      <c r="C512" s="107" t="s">
        <v>3803</v>
      </c>
      <c r="D512" s="105" t="s">
        <v>361</v>
      </c>
      <c r="E512" s="107" t="s">
        <v>4995</v>
      </c>
      <c r="F512" s="108">
        <v>44042</v>
      </c>
      <c r="G512" s="107" t="str">
        <f>IFERROR(IF(VLOOKUP($B512,#REF!,27,FALSE)="폐쇄","폐쇄",""),"")</f>
        <v/>
      </c>
      <c r="H512" s="4"/>
      <c r="L512" s="4"/>
    </row>
    <row r="513" spans="1:12" ht="15.6">
      <c r="A513" s="107" t="s">
        <v>4115</v>
      </c>
      <c r="B513" s="109">
        <v>4112</v>
      </c>
      <c r="C513" s="107" t="s">
        <v>4994</v>
      </c>
      <c r="D513" s="105" t="s">
        <v>361</v>
      </c>
      <c r="E513" s="107" t="s">
        <v>3804</v>
      </c>
      <c r="F513" s="108">
        <v>44042</v>
      </c>
      <c r="G513" s="107" t="str">
        <f>IFERROR(IF(VLOOKUP($B513,#REF!,27,FALSE)="폐쇄","폐쇄",""),"")</f>
        <v/>
      </c>
      <c r="H513" s="4"/>
      <c r="L513" s="4"/>
    </row>
    <row r="514" spans="1:12" ht="15.6">
      <c r="A514" s="107" t="s">
        <v>4116</v>
      </c>
      <c r="B514" s="109">
        <v>4113</v>
      </c>
      <c r="C514" s="144" t="s">
        <v>3682</v>
      </c>
      <c r="D514" s="105" t="s">
        <v>361</v>
      </c>
      <c r="E514" s="144" t="s">
        <v>4608</v>
      </c>
      <c r="F514" s="111">
        <v>44085</v>
      </c>
      <c r="G514" s="107" t="str">
        <f>IFERROR(IF(VLOOKUP($B514,#REF!,27,FALSE)="폐쇄","폐쇄",""),"")</f>
        <v/>
      </c>
      <c r="H514" s="4" t="str">
        <f>IFERROR(VLOOKUP($B514,[2]신규대여소!$E$9:$F$145,2,FALSE),"")</f>
        <v/>
      </c>
      <c r="L514" s="4" t="str">
        <f>IF(C514=H514,"","확인")</f>
        <v>확인</v>
      </c>
    </row>
    <row r="515" spans="1:12" ht="15.6">
      <c r="A515" s="107" t="s">
        <v>4117</v>
      </c>
      <c r="B515" s="109">
        <v>4114</v>
      </c>
      <c r="C515" s="107" t="s">
        <v>2471</v>
      </c>
      <c r="D515" s="105" t="s">
        <v>361</v>
      </c>
      <c r="E515" s="107" t="s">
        <v>2470</v>
      </c>
      <c r="F515" s="108">
        <v>44042</v>
      </c>
      <c r="G515" s="107" t="str">
        <f>IFERROR(IF(VLOOKUP($B515,#REF!,27,FALSE)="폐쇄","폐쇄",""),"")</f>
        <v/>
      </c>
      <c r="H515" s="4"/>
      <c r="L515" s="4"/>
    </row>
    <row r="516" spans="1:12" ht="15.6">
      <c r="A516" s="107" t="s">
        <v>4127</v>
      </c>
      <c r="B516" s="109">
        <v>4115</v>
      </c>
      <c r="C516" s="107" t="s">
        <v>4996</v>
      </c>
      <c r="D516" s="105" t="s">
        <v>361</v>
      </c>
      <c r="E516" s="107" t="s">
        <v>3801</v>
      </c>
      <c r="F516" s="108">
        <v>44042</v>
      </c>
      <c r="G516" s="107" t="str">
        <f>IFERROR(IF(VLOOKUP($B516,#REF!,27,FALSE)="폐쇄","폐쇄",""),"")</f>
        <v/>
      </c>
      <c r="H516" s="4"/>
      <c r="L516" s="4"/>
    </row>
    <row r="517" spans="1:12" ht="15.6">
      <c r="A517" s="107" t="s">
        <v>4151</v>
      </c>
      <c r="B517" s="109">
        <v>4116</v>
      </c>
      <c r="C517" s="107" t="s">
        <v>2569</v>
      </c>
      <c r="D517" s="105" t="s">
        <v>361</v>
      </c>
      <c r="E517" s="107" t="s">
        <v>2475</v>
      </c>
      <c r="F517" s="108">
        <v>44042</v>
      </c>
      <c r="G517" s="107" t="str">
        <f>IFERROR(IF(VLOOKUP($B517,#REF!,27,FALSE)="폐쇄","폐쇄",""),"")</f>
        <v/>
      </c>
      <c r="H517" s="4"/>
      <c r="L517" s="4"/>
    </row>
    <row r="518" spans="1:12" ht="15.6">
      <c r="A518" s="107" t="s">
        <v>4133</v>
      </c>
      <c r="B518" s="109">
        <v>4117</v>
      </c>
      <c r="C518" s="107" t="s">
        <v>2472</v>
      </c>
      <c r="D518" s="105" t="s">
        <v>361</v>
      </c>
      <c r="E518" s="107" t="s">
        <v>2654</v>
      </c>
      <c r="F518" s="108">
        <v>44042</v>
      </c>
      <c r="G518" s="107" t="str">
        <f>IFERROR(IF(VLOOKUP($B518,#REF!,27,FALSE)="폐쇄","폐쇄",""),"")</f>
        <v/>
      </c>
      <c r="H518" s="4"/>
      <c r="L518" s="4"/>
    </row>
    <row r="519" spans="1:12" ht="15.6">
      <c r="A519" s="107" t="s">
        <v>4138</v>
      </c>
      <c r="B519" s="109">
        <v>4118</v>
      </c>
      <c r="C519" s="107" t="s">
        <v>3781</v>
      </c>
      <c r="D519" s="105" t="s">
        <v>361</v>
      </c>
      <c r="E519" s="107" t="s">
        <v>4997</v>
      </c>
      <c r="F519" s="108">
        <v>44042</v>
      </c>
      <c r="G519" s="107" t="str">
        <f>IFERROR(IF(VLOOKUP($B519,#REF!,27,FALSE)="폐쇄","폐쇄",""),"")</f>
        <v/>
      </c>
      <c r="H519" s="4"/>
      <c r="L519" s="4"/>
    </row>
    <row r="520" spans="1:12" ht="15.6">
      <c r="A520" s="107" t="s">
        <v>4143</v>
      </c>
      <c r="B520" s="109">
        <v>4119</v>
      </c>
      <c r="C520" s="107" t="s">
        <v>4998</v>
      </c>
      <c r="D520" s="105" t="s">
        <v>361</v>
      </c>
      <c r="E520" s="107" t="s">
        <v>3773</v>
      </c>
      <c r="F520" s="108">
        <v>44042</v>
      </c>
      <c r="G520" s="107" t="str">
        <f>IFERROR(IF(VLOOKUP($B520,#REF!,27,FALSE)="폐쇄","폐쇄",""),"")</f>
        <v/>
      </c>
      <c r="H520" s="4"/>
      <c r="L520" s="4"/>
    </row>
    <row r="521" spans="1:12" ht="15.6">
      <c r="A521" s="107" t="s">
        <v>4134</v>
      </c>
      <c r="B521" s="109">
        <v>4120</v>
      </c>
      <c r="C521" s="107" t="s">
        <v>4999</v>
      </c>
      <c r="D521" s="105" t="s">
        <v>361</v>
      </c>
      <c r="E521" s="107" t="s">
        <v>3774</v>
      </c>
      <c r="F521" s="108">
        <v>44042</v>
      </c>
      <c r="G521" s="107" t="str">
        <f>IFERROR(IF(VLOOKUP($B521,#REF!,27,FALSE)="폐쇄","폐쇄",""),"")</f>
        <v/>
      </c>
      <c r="H521" s="4"/>
      <c r="L521" s="4"/>
    </row>
    <row r="522" spans="1:12" ht="15.6">
      <c r="A522" s="107" t="s">
        <v>4152</v>
      </c>
      <c r="B522" s="109">
        <v>4121</v>
      </c>
      <c r="C522" s="107" t="s">
        <v>2474</v>
      </c>
      <c r="D522" s="105" t="s">
        <v>361</v>
      </c>
      <c r="E522" s="107" t="s">
        <v>2473</v>
      </c>
      <c r="F522" s="108">
        <v>44042</v>
      </c>
      <c r="G522" s="107" t="str">
        <f>IFERROR(IF(VLOOKUP($B522,#REF!,27,FALSE)="폐쇄","폐쇄",""),"")</f>
        <v/>
      </c>
      <c r="H522" s="4"/>
      <c r="L522" s="4"/>
    </row>
    <row r="523" spans="1:12" ht="15.6">
      <c r="A523" s="107" t="s">
        <v>4135</v>
      </c>
      <c r="B523" s="109">
        <v>4122</v>
      </c>
      <c r="C523" s="107" t="s">
        <v>2477</v>
      </c>
      <c r="D523" s="105" t="s">
        <v>361</v>
      </c>
      <c r="E523" s="107" t="s">
        <v>2480</v>
      </c>
      <c r="F523" s="108">
        <v>44042</v>
      </c>
      <c r="G523" s="107" t="str">
        <f>IFERROR(IF(VLOOKUP($B523,#REF!,27,FALSE)="폐쇄","폐쇄",""),"")</f>
        <v/>
      </c>
      <c r="H523" s="4"/>
      <c r="L523" s="4"/>
    </row>
    <row r="524" spans="1:12" ht="15.6">
      <c r="A524" s="107" t="s">
        <v>4125</v>
      </c>
      <c r="B524" s="109">
        <v>4123</v>
      </c>
      <c r="C524" s="107" t="s">
        <v>2476</v>
      </c>
      <c r="D524" s="105" t="s">
        <v>361</v>
      </c>
      <c r="E524" s="107" t="s">
        <v>2479</v>
      </c>
      <c r="F524" s="108">
        <v>44042</v>
      </c>
      <c r="G524" s="107" t="str">
        <f>IFERROR(IF(VLOOKUP($B524,#REF!,27,FALSE)="폐쇄","폐쇄",""),"")</f>
        <v/>
      </c>
      <c r="H524" s="4"/>
      <c r="L524" s="4"/>
    </row>
    <row r="525" spans="1:12" ht="15.6">
      <c r="A525" s="107">
        <v>523</v>
      </c>
      <c r="B525" s="107">
        <v>4124</v>
      </c>
      <c r="C525" s="107"/>
      <c r="D525" s="105" t="s">
        <v>361</v>
      </c>
      <c r="E525" s="107"/>
      <c r="F525" s="108"/>
      <c r="G525" s="107" t="str">
        <f>IFERROR(IF(VLOOKUP($B525,#REF!,27,FALSE)="폐쇄","폐쇄",""),"")</f>
        <v/>
      </c>
    </row>
    <row r="526" spans="1:12" ht="15.6">
      <c r="A526" s="107">
        <v>524</v>
      </c>
      <c r="B526" s="107">
        <v>4125</v>
      </c>
      <c r="C526" s="107"/>
      <c r="D526" s="105" t="s">
        <v>361</v>
      </c>
      <c r="E526" s="107"/>
      <c r="F526" s="108"/>
      <c r="G526" s="107" t="str">
        <f>IFERROR(IF(VLOOKUP($B526,#REF!,27,FALSE)="폐쇄","폐쇄",""),"")</f>
        <v/>
      </c>
    </row>
    <row r="527" spans="1:12" ht="15.6">
      <c r="A527" s="107">
        <v>525</v>
      </c>
      <c r="B527" s="107">
        <v>4126</v>
      </c>
      <c r="C527" s="107"/>
      <c r="D527" s="105" t="s">
        <v>361</v>
      </c>
      <c r="E527" s="107"/>
      <c r="F527" s="108"/>
      <c r="G527" s="107" t="str">
        <f>IFERROR(IF(VLOOKUP($B527,#REF!,27,FALSE)="폐쇄","폐쇄",""),"")</f>
        <v/>
      </c>
    </row>
    <row r="528" spans="1:12" ht="15.6">
      <c r="A528" s="107">
        <v>526</v>
      </c>
      <c r="B528" s="107">
        <v>4127</v>
      </c>
      <c r="C528" s="107"/>
      <c r="D528" s="105" t="s">
        <v>361</v>
      </c>
      <c r="E528" s="107"/>
      <c r="F528" s="108"/>
      <c r="G528" s="107" t="str">
        <f>IFERROR(IF(VLOOKUP($B528,#REF!,27,FALSE)="폐쇄","폐쇄",""),"")</f>
        <v/>
      </c>
    </row>
    <row r="529" spans="1:7" ht="15.6">
      <c r="A529" s="107">
        <v>527</v>
      </c>
      <c r="B529" s="107">
        <v>4128</v>
      </c>
      <c r="C529" s="107"/>
      <c r="D529" s="105" t="s">
        <v>361</v>
      </c>
      <c r="E529" s="107"/>
      <c r="F529" s="108"/>
      <c r="G529" s="107" t="str">
        <f>IFERROR(IF(VLOOKUP($B529,#REF!,27,FALSE)="폐쇄","폐쇄",""),"")</f>
        <v/>
      </c>
    </row>
    <row r="530" spans="1:7" ht="15.6">
      <c r="A530" s="107">
        <v>528</v>
      </c>
      <c r="B530" s="107">
        <v>4129</v>
      </c>
      <c r="C530" s="107"/>
      <c r="D530" s="105" t="s">
        <v>361</v>
      </c>
      <c r="E530" s="107"/>
      <c r="F530" s="108"/>
      <c r="G530" s="107" t="str">
        <f>IFERROR(IF(VLOOKUP($B530,#REF!,27,FALSE)="폐쇄","폐쇄",""),"")</f>
        <v/>
      </c>
    </row>
    <row r="531" spans="1:7" ht="15.6">
      <c r="A531" s="107">
        <v>529</v>
      </c>
      <c r="B531" s="107">
        <v>4130</v>
      </c>
      <c r="C531" s="107"/>
      <c r="D531" s="105" t="s">
        <v>361</v>
      </c>
      <c r="E531" s="107"/>
      <c r="F531" s="108"/>
      <c r="G531" s="107" t="str">
        <f>IFERROR(IF(VLOOKUP($B531,#REF!,27,FALSE)="폐쇄","폐쇄",""),"")</f>
        <v/>
      </c>
    </row>
    <row r="532" spans="1:7" ht="15.6">
      <c r="A532" s="107">
        <v>530</v>
      </c>
      <c r="B532" s="107">
        <v>4131</v>
      </c>
      <c r="C532" s="107"/>
      <c r="D532" s="105" t="s">
        <v>361</v>
      </c>
      <c r="E532" s="107"/>
      <c r="F532" s="108"/>
      <c r="G532" s="107" t="str">
        <f>IFERROR(IF(VLOOKUP($B532,#REF!,27,FALSE)="폐쇄","폐쇄",""),"")</f>
        <v/>
      </c>
    </row>
    <row r="533" spans="1:7" ht="15.6">
      <c r="A533" s="107">
        <v>531</v>
      </c>
      <c r="B533" s="107">
        <v>4132</v>
      </c>
      <c r="C533" s="107"/>
      <c r="D533" s="105" t="s">
        <v>361</v>
      </c>
      <c r="E533" s="107"/>
      <c r="F533" s="108"/>
      <c r="G533" s="107" t="str">
        <f>IFERROR(IF(VLOOKUP($B533,#REF!,27,FALSE)="폐쇄","폐쇄",""),"")</f>
        <v/>
      </c>
    </row>
    <row r="534" spans="1:7" ht="15.6">
      <c r="A534" s="107">
        <v>532</v>
      </c>
      <c r="B534" s="107">
        <v>4133</v>
      </c>
      <c r="C534" s="107"/>
      <c r="D534" s="105" t="s">
        <v>361</v>
      </c>
      <c r="E534" s="107"/>
      <c r="F534" s="108"/>
      <c r="G534" s="107" t="str">
        <f>IFERROR(IF(VLOOKUP($B534,#REF!,27,FALSE)="폐쇄","폐쇄",""),"")</f>
        <v/>
      </c>
    </row>
    <row r="535" spans="1:7" ht="15.6">
      <c r="A535" s="107">
        <v>533</v>
      </c>
      <c r="B535" s="107">
        <v>4134</v>
      </c>
      <c r="C535" s="107"/>
      <c r="D535" s="105" t="s">
        <v>361</v>
      </c>
      <c r="E535" s="107"/>
      <c r="F535" s="108"/>
      <c r="G535" s="107" t="str">
        <f>IFERROR(IF(VLOOKUP($B535,#REF!,27,FALSE)="폐쇄","폐쇄",""),"")</f>
        <v/>
      </c>
    </row>
    <row r="536" spans="1:7" ht="15.6">
      <c r="A536" s="107">
        <v>534</v>
      </c>
      <c r="B536" s="107">
        <v>4135</v>
      </c>
      <c r="C536" s="107"/>
      <c r="D536" s="105" t="s">
        <v>361</v>
      </c>
      <c r="E536" s="107"/>
      <c r="F536" s="108"/>
      <c r="G536" s="107" t="str">
        <f>IFERROR(IF(VLOOKUP($B536,#REF!,27,FALSE)="폐쇄","폐쇄",""),"")</f>
        <v/>
      </c>
    </row>
    <row r="537" spans="1:7" ht="15.6">
      <c r="A537" s="107">
        <v>535</v>
      </c>
      <c r="B537" s="107">
        <v>4136</v>
      </c>
      <c r="C537" s="107"/>
      <c r="D537" s="105" t="s">
        <v>361</v>
      </c>
      <c r="E537" s="107"/>
      <c r="F537" s="108"/>
      <c r="G537" s="107" t="str">
        <f>IFERROR(IF(VLOOKUP($B537,#REF!,27,FALSE)="폐쇄","폐쇄",""),"")</f>
        <v/>
      </c>
    </row>
    <row r="538" spans="1:7" ht="15.6">
      <c r="A538" s="107">
        <v>536</v>
      </c>
      <c r="B538" s="107">
        <v>4137</v>
      </c>
      <c r="C538" s="107"/>
      <c r="D538" s="105" t="s">
        <v>361</v>
      </c>
      <c r="E538" s="107"/>
      <c r="F538" s="108"/>
      <c r="G538" s="107" t="str">
        <f>IFERROR(IF(VLOOKUP($B538,#REF!,27,FALSE)="폐쇄","폐쇄",""),"")</f>
        <v/>
      </c>
    </row>
    <row r="539" spans="1:7" ht="15.6">
      <c r="A539" s="107">
        <v>537</v>
      </c>
      <c r="B539" s="107">
        <v>4138</v>
      </c>
      <c r="C539" s="107"/>
      <c r="D539" s="105" t="s">
        <v>361</v>
      </c>
      <c r="E539" s="107"/>
      <c r="F539" s="108"/>
      <c r="G539" s="107" t="str">
        <f>IFERROR(IF(VLOOKUP($B539,#REF!,27,FALSE)="폐쇄","폐쇄",""),"")</f>
        <v/>
      </c>
    </row>
    <row r="540" spans="1:7" ht="15.6">
      <c r="A540" s="107">
        <v>538</v>
      </c>
      <c r="B540" s="107">
        <v>4139</v>
      </c>
      <c r="C540" s="107"/>
      <c r="D540" s="105" t="s">
        <v>361</v>
      </c>
      <c r="E540" s="107"/>
      <c r="F540" s="108"/>
      <c r="G540" s="107" t="str">
        <f>IFERROR(IF(VLOOKUP($B540,#REF!,27,FALSE)="폐쇄","폐쇄",""),"")</f>
        <v/>
      </c>
    </row>
    <row r="541" spans="1:7" ht="15.6">
      <c r="A541" s="107">
        <v>539</v>
      </c>
      <c r="B541" s="107">
        <v>4140</v>
      </c>
      <c r="C541" s="107"/>
      <c r="D541" s="105" t="s">
        <v>361</v>
      </c>
      <c r="E541" s="107"/>
      <c r="F541" s="108"/>
      <c r="G541" s="107" t="str">
        <f>IFERROR(IF(VLOOKUP($B541,#REF!,27,FALSE)="폐쇄","폐쇄",""),"")</f>
        <v/>
      </c>
    </row>
    <row r="542" spans="1:7" ht="15.6">
      <c r="A542" s="107">
        <v>540</v>
      </c>
      <c r="B542" s="107">
        <v>4141</v>
      </c>
      <c r="C542" s="107"/>
      <c r="D542" s="105" t="s">
        <v>361</v>
      </c>
      <c r="E542" s="107"/>
      <c r="F542" s="108"/>
      <c r="G542" s="107" t="str">
        <f>IFERROR(IF(VLOOKUP($B542,#REF!,27,FALSE)="폐쇄","폐쇄",""),"")</f>
        <v/>
      </c>
    </row>
    <row r="543" spans="1:7" ht="15.6">
      <c r="A543" s="107">
        <v>541</v>
      </c>
      <c r="B543" s="107">
        <v>4142</v>
      </c>
      <c r="C543" s="107"/>
      <c r="D543" s="105" t="s">
        <v>361</v>
      </c>
      <c r="E543" s="107"/>
      <c r="F543" s="108"/>
      <c r="G543" s="107" t="str">
        <f>IFERROR(IF(VLOOKUP($B543,#REF!,27,FALSE)="폐쇄","폐쇄",""),"")</f>
        <v/>
      </c>
    </row>
    <row r="544" spans="1:7" ht="15.6">
      <c r="A544" s="107">
        <v>542</v>
      </c>
      <c r="B544" s="107">
        <v>4143</v>
      </c>
      <c r="C544" s="107"/>
      <c r="D544" s="105" t="s">
        <v>361</v>
      </c>
      <c r="E544" s="107"/>
      <c r="F544" s="108"/>
      <c r="G544" s="107" t="str">
        <f>IFERROR(IF(VLOOKUP($B544,#REF!,27,FALSE)="폐쇄","폐쇄",""),"")</f>
        <v/>
      </c>
    </row>
    <row r="545" spans="1:7" ht="15.6">
      <c r="A545" s="107">
        <v>543</v>
      </c>
      <c r="B545" s="107">
        <v>4144</v>
      </c>
      <c r="C545" s="107"/>
      <c r="D545" s="105" t="s">
        <v>361</v>
      </c>
      <c r="E545" s="107"/>
      <c r="F545" s="108"/>
      <c r="G545" s="107" t="str">
        <f>IFERROR(IF(VLOOKUP($B545,#REF!,27,FALSE)="폐쇄","폐쇄",""),"")</f>
        <v/>
      </c>
    </row>
    <row r="546" spans="1:7" ht="15.6">
      <c r="A546" s="107">
        <v>544</v>
      </c>
      <c r="B546" s="107">
        <v>4145</v>
      </c>
      <c r="C546" s="107"/>
      <c r="D546" s="105" t="s">
        <v>361</v>
      </c>
      <c r="E546" s="107"/>
      <c r="F546" s="108"/>
      <c r="G546" s="107" t="str">
        <f>IFERROR(IF(VLOOKUP($B546,#REF!,27,FALSE)="폐쇄","폐쇄",""),"")</f>
        <v/>
      </c>
    </row>
    <row r="547" spans="1:7" ht="15.6">
      <c r="A547" s="107">
        <v>545</v>
      </c>
      <c r="B547" s="107">
        <v>4146</v>
      </c>
      <c r="C547" s="107"/>
      <c r="D547" s="105" t="s">
        <v>361</v>
      </c>
      <c r="E547" s="107"/>
      <c r="F547" s="108"/>
      <c r="G547" s="107" t="str">
        <f>IFERROR(IF(VLOOKUP($B547,#REF!,27,FALSE)="폐쇄","폐쇄",""),"")</f>
        <v/>
      </c>
    </row>
    <row r="548" spans="1:7" ht="15.6">
      <c r="A548" s="107">
        <v>546</v>
      </c>
      <c r="B548" s="107">
        <v>4147</v>
      </c>
      <c r="C548" s="107"/>
      <c r="D548" s="105" t="s">
        <v>361</v>
      </c>
      <c r="E548" s="107"/>
      <c r="F548" s="108"/>
      <c r="G548" s="107" t="str">
        <f>IFERROR(IF(VLOOKUP($B548,#REF!,27,FALSE)="폐쇄","폐쇄",""),"")</f>
        <v/>
      </c>
    </row>
    <row r="549" spans="1:7" ht="15.6">
      <c r="A549" s="107">
        <v>547</v>
      </c>
      <c r="B549" s="107">
        <v>4148</v>
      </c>
      <c r="C549" s="107"/>
      <c r="D549" s="105" t="s">
        <v>361</v>
      </c>
      <c r="E549" s="107"/>
      <c r="F549" s="108"/>
      <c r="G549" s="107" t="str">
        <f>IFERROR(IF(VLOOKUP($B549,#REF!,27,FALSE)="폐쇄","폐쇄",""),"")</f>
        <v/>
      </c>
    </row>
    <row r="550" spans="1:7" ht="15.6">
      <c r="A550" s="107">
        <v>548</v>
      </c>
      <c r="B550" s="107">
        <v>4149</v>
      </c>
      <c r="C550" s="107"/>
      <c r="D550" s="105" t="s">
        <v>361</v>
      </c>
      <c r="E550" s="107"/>
      <c r="F550" s="108"/>
      <c r="G550" s="107" t="str">
        <f>IFERROR(IF(VLOOKUP($B550,#REF!,27,FALSE)="폐쇄","폐쇄",""),"")</f>
        <v/>
      </c>
    </row>
    <row r="551" spans="1:7" ht="15.6">
      <c r="A551" s="107">
        <v>549</v>
      </c>
      <c r="B551" s="107">
        <v>4150</v>
      </c>
      <c r="C551" s="107"/>
      <c r="D551" s="105" t="s">
        <v>361</v>
      </c>
      <c r="E551" s="107"/>
      <c r="F551" s="108"/>
      <c r="G551" s="107" t="str">
        <f>IFERROR(IF(VLOOKUP($B551,#REF!,27,FALSE)="폐쇄","폐쇄",""),"")</f>
        <v/>
      </c>
    </row>
    <row r="552" spans="1:7" ht="15.6">
      <c r="A552" s="107">
        <v>550</v>
      </c>
      <c r="B552" s="107">
        <v>4151</v>
      </c>
      <c r="C552" s="107"/>
      <c r="D552" s="105" t="s">
        <v>361</v>
      </c>
      <c r="E552" s="107"/>
      <c r="F552" s="108"/>
      <c r="G552" s="107" t="str">
        <f>IFERROR(IF(VLOOKUP($B552,#REF!,27,FALSE)="폐쇄","폐쇄",""),"")</f>
        <v/>
      </c>
    </row>
    <row r="553" spans="1:7" ht="15.6">
      <c r="A553" s="107" t="s">
        <v>4150</v>
      </c>
      <c r="B553" s="107">
        <v>4152</v>
      </c>
      <c r="C553" s="107" t="s">
        <v>2483</v>
      </c>
      <c r="D553" s="105" t="s">
        <v>12</v>
      </c>
      <c r="E553" s="107" t="s">
        <v>2815</v>
      </c>
      <c r="F553" s="108">
        <v>44151</v>
      </c>
      <c r="G553" s="107" t="str">
        <f>IFERROR(IF(VLOOKUP($B553,#REF!,27,FALSE)="폐쇄","폐쇄",""),"")</f>
        <v/>
      </c>
    </row>
    <row r="554" spans="1:7" ht="15.6">
      <c r="A554" s="107" t="s">
        <v>4142</v>
      </c>
      <c r="B554" s="107">
        <v>4153</v>
      </c>
      <c r="C554" s="107" t="s">
        <v>2641</v>
      </c>
      <c r="D554" s="105" t="s">
        <v>12</v>
      </c>
      <c r="E554" s="107" t="s">
        <v>2481</v>
      </c>
      <c r="F554" s="108">
        <v>44151</v>
      </c>
      <c r="G554" s="107" t="str">
        <f>IFERROR(IF(VLOOKUP($B554,#REF!,27,FALSE)="폐쇄","폐쇄",""),"")</f>
        <v/>
      </c>
    </row>
    <row r="555" spans="1:7" ht="15.6">
      <c r="A555" s="107" t="s">
        <v>4130</v>
      </c>
      <c r="B555" s="107">
        <v>4154</v>
      </c>
      <c r="C555" s="107" t="s">
        <v>5115</v>
      </c>
      <c r="D555" s="105" t="s">
        <v>12</v>
      </c>
      <c r="E555" s="107" t="s">
        <v>3846</v>
      </c>
      <c r="F555" s="108">
        <v>44151</v>
      </c>
      <c r="G555" s="107" t="str">
        <f>IFERROR(IF(VLOOKUP($B555,#REF!,27,FALSE)="폐쇄","폐쇄",""),"")</f>
        <v/>
      </c>
    </row>
    <row r="556" spans="1:7" ht="15.6">
      <c r="A556" s="107" t="s">
        <v>4136</v>
      </c>
      <c r="B556" s="107">
        <v>4155</v>
      </c>
      <c r="C556" s="107" t="s">
        <v>3174</v>
      </c>
      <c r="D556" s="105" t="s">
        <v>12</v>
      </c>
      <c r="E556" s="107" t="s">
        <v>3844</v>
      </c>
      <c r="F556" s="108">
        <v>44151</v>
      </c>
      <c r="G556" s="107" t="str">
        <f>IFERROR(IF(VLOOKUP($B556,#REF!,27,FALSE)="폐쇄","폐쇄",""),"")</f>
        <v/>
      </c>
    </row>
    <row r="557" spans="1:7" ht="15.6">
      <c r="A557" s="107" t="s">
        <v>4149</v>
      </c>
      <c r="B557" s="107">
        <v>4156</v>
      </c>
      <c r="C557" s="107" t="s">
        <v>3838</v>
      </c>
      <c r="D557" s="105" t="s">
        <v>12</v>
      </c>
      <c r="E557" s="107" t="s">
        <v>4734</v>
      </c>
      <c r="F557" s="108">
        <v>44151</v>
      </c>
      <c r="G557" s="107" t="str">
        <f>IFERROR(IF(VLOOKUP($B557,#REF!,27,FALSE)="폐쇄","폐쇄",""),"")</f>
        <v/>
      </c>
    </row>
    <row r="558" spans="1:7" ht="15.6">
      <c r="A558" s="107" t="s">
        <v>4128</v>
      </c>
      <c r="B558" s="107">
        <v>4157</v>
      </c>
      <c r="C558" s="107" t="s">
        <v>3845</v>
      </c>
      <c r="D558" s="105" t="s">
        <v>12</v>
      </c>
      <c r="E558" s="107" t="s">
        <v>3866</v>
      </c>
      <c r="F558" s="108">
        <v>44151</v>
      </c>
      <c r="G558" s="107" t="str">
        <f>IFERROR(IF(VLOOKUP($B558,#REF!,27,FALSE)="폐쇄","폐쇄",""),"")</f>
        <v/>
      </c>
    </row>
    <row r="559" spans="1:7" ht="15.6">
      <c r="A559" s="107" t="s">
        <v>4154</v>
      </c>
      <c r="B559" s="107">
        <v>4158</v>
      </c>
      <c r="C559" s="107" t="s">
        <v>2642</v>
      </c>
      <c r="D559" s="105" t="s">
        <v>12</v>
      </c>
      <c r="E559" s="107" t="s">
        <v>2482</v>
      </c>
      <c r="F559" s="108">
        <v>44151</v>
      </c>
      <c r="G559" s="107" t="str">
        <f>IFERROR(IF(VLOOKUP($B559,#REF!,27,FALSE)="폐쇄","폐쇄",""),"")</f>
        <v/>
      </c>
    </row>
    <row r="560" spans="1:7" ht="15.6">
      <c r="A560" s="107" t="s">
        <v>4153</v>
      </c>
      <c r="B560" s="107">
        <v>4159</v>
      </c>
      <c r="C560" s="107" t="s">
        <v>5113</v>
      </c>
      <c r="D560" s="105" t="s">
        <v>12</v>
      </c>
      <c r="E560" s="107" t="s">
        <v>3855</v>
      </c>
      <c r="F560" s="108">
        <v>44151</v>
      </c>
      <c r="G560" s="107" t="str">
        <f>IFERROR(IF(VLOOKUP($B560,#REF!,27,FALSE)="폐쇄","폐쇄",""),"")</f>
        <v/>
      </c>
    </row>
    <row r="561" spans="1:7" ht="15.6">
      <c r="A561" s="107" t="s">
        <v>4131</v>
      </c>
      <c r="B561" s="107">
        <v>4160</v>
      </c>
      <c r="C561" s="107" t="s">
        <v>5121</v>
      </c>
      <c r="D561" s="105" t="s">
        <v>12</v>
      </c>
      <c r="E561" s="107" t="s">
        <v>5118</v>
      </c>
      <c r="F561" s="108">
        <v>44151</v>
      </c>
      <c r="G561" s="107" t="str">
        <f>IFERROR(IF(VLOOKUP($B561,#REF!,27,FALSE)="폐쇄","폐쇄",""),"")</f>
        <v/>
      </c>
    </row>
    <row r="562" spans="1:7" ht="15.6">
      <c r="A562" s="107" t="s">
        <v>4148</v>
      </c>
      <c r="B562" s="107">
        <v>4161</v>
      </c>
      <c r="C562" s="107" t="s">
        <v>3881</v>
      </c>
      <c r="D562" s="105" t="s">
        <v>12</v>
      </c>
      <c r="E562" s="107" t="s">
        <v>5126</v>
      </c>
      <c r="F562" s="108">
        <v>44151</v>
      </c>
      <c r="G562" s="107" t="str">
        <f>IFERROR(IF(VLOOKUP($B562,#REF!,27,FALSE)="폐쇄","폐쇄",""),"")</f>
        <v/>
      </c>
    </row>
    <row r="563" spans="1:7" ht="15.6">
      <c r="A563" s="107" t="s">
        <v>4137</v>
      </c>
      <c r="B563" s="107">
        <v>4162</v>
      </c>
      <c r="C563" s="107" t="s">
        <v>2570</v>
      </c>
      <c r="D563" s="105" t="s">
        <v>12</v>
      </c>
      <c r="E563" s="107" t="s">
        <v>2643</v>
      </c>
      <c r="F563" s="108">
        <v>44151</v>
      </c>
      <c r="G563" s="107" t="str">
        <f>IFERROR(IF(VLOOKUP($B563,#REF!,27,FALSE)="폐쇄","폐쇄",""),"")</f>
        <v/>
      </c>
    </row>
    <row r="564" spans="1:7" ht="15.6">
      <c r="A564" s="107" t="s">
        <v>4129</v>
      </c>
      <c r="B564" s="107">
        <v>4163</v>
      </c>
      <c r="C564" s="107" t="s">
        <v>5123</v>
      </c>
      <c r="D564" s="105" t="s">
        <v>12</v>
      </c>
      <c r="E564" s="107" t="s">
        <v>5127</v>
      </c>
      <c r="F564" s="108">
        <v>44151</v>
      </c>
      <c r="G564" s="107" t="str">
        <f>IFERROR(IF(VLOOKUP($B564,#REF!,27,FALSE)="폐쇄","폐쇄",""),"")</f>
        <v/>
      </c>
    </row>
    <row r="565" spans="1:7" ht="15.6">
      <c r="A565" s="107" t="s">
        <v>4140</v>
      </c>
      <c r="B565" s="107">
        <v>4164</v>
      </c>
      <c r="C565" s="107" t="s">
        <v>3888</v>
      </c>
      <c r="D565" s="105" t="s">
        <v>12</v>
      </c>
      <c r="E565" s="107" t="s">
        <v>3886</v>
      </c>
      <c r="F565" s="108">
        <v>44151</v>
      </c>
      <c r="G565" s="107" t="str">
        <f>IFERROR(IF(VLOOKUP($B565,#REF!,27,FALSE)="폐쇄","폐쇄",""),"")</f>
        <v/>
      </c>
    </row>
    <row r="566" spans="1:7" ht="15.6">
      <c r="A566" s="107" t="s">
        <v>4141</v>
      </c>
      <c r="B566" s="107">
        <v>4165</v>
      </c>
      <c r="C566" s="107" t="s">
        <v>3870</v>
      </c>
      <c r="D566" s="105" t="s">
        <v>12</v>
      </c>
      <c r="E566" s="107" t="s">
        <v>3899</v>
      </c>
      <c r="F566" s="108">
        <v>44151</v>
      </c>
      <c r="G566" s="107" t="str">
        <f>IFERROR(IF(VLOOKUP($B566,#REF!,27,FALSE)="폐쇄","폐쇄",""),"")</f>
        <v/>
      </c>
    </row>
    <row r="567" spans="1:7" ht="15.6">
      <c r="A567" s="107" t="s">
        <v>4139</v>
      </c>
      <c r="B567" s="107">
        <v>4166</v>
      </c>
      <c r="C567" s="107" t="s">
        <v>592</v>
      </c>
      <c r="D567" s="105" t="s">
        <v>12</v>
      </c>
      <c r="E567" s="107" t="s">
        <v>5129</v>
      </c>
      <c r="F567" s="108">
        <v>44151</v>
      </c>
      <c r="G567" s="107" t="str">
        <f>IFERROR(IF(VLOOKUP($B567,#REF!,27,FALSE)="폐쇄","폐쇄",""),"")</f>
        <v/>
      </c>
    </row>
    <row r="568" spans="1:7" ht="15.6">
      <c r="A568" s="107" t="s">
        <v>4132</v>
      </c>
      <c r="B568" s="107">
        <v>4167</v>
      </c>
      <c r="C568" s="107" t="s">
        <v>2644</v>
      </c>
      <c r="D568" s="105" t="s">
        <v>12</v>
      </c>
      <c r="E568" s="107" t="s">
        <v>2484</v>
      </c>
      <c r="F568" s="108">
        <v>44151</v>
      </c>
      <c r="G568" s="107" t="str">
        <f>IFERROR(IF(VLOOKUP($B568,#REF!,27,FALSE)="폐쇄","폐쇄",""),"")</f>
        <v/>
      </c>
    </row>
    <row r="569" spans="1:7" ht="15.6">
      <c r="A569" s="107" t="s">
        <v>4144</v>
      </c>
      <c r="B569" s="107">
        <v>4168</v>
      </c>
      <c r="C569" s="107" t="s">
        <v>5131</v>
      </c>
      <c r="D569" s="105" t="s">
        <v>12</v>
      </c>
      <c r="E569" s="107" t="s">
        <v>5125</v>
      </c>
      <c r="F569" s="108">
        <v>44151</v>
      </c>
      <c r="G569" s="107" t="str">
        <f>IFERROR(IF(VLOOKUP($B569,#REF!,27,FALSE)="폐쇄","폐쇄",""),"")</f>
        <v/>
      </c>
    </row>
    <row r="570" spans="1:7" ht="15.6">
      <c r="A570" s="107" t="s">
        <v>4145</v>
      </c>
      <c r="B570" s="107">
        <v>4169</v>
      </c>
      <c r="C570" s="107" t="s">
        <v>2648</v>
      </c>
      <c r="D570" s="105" t="s">
        <v>12</v>
      </c>
      <c r="E570" s="107" t="s">
        <v>2649</v>
      </c>
      <c r="F570" s="108">
        <v>44151</v>
      </c>
      <c r="G570" s="107" t="str">
        <f>IFERROR(IF(VLOOKUP($B570,#REF!,27,FALSE)="폐쇄","폐쇄",""),"")</f>
        <v/>
      </c>
    </row>
    <row r="571" spans="1:7" ht="15.6">
      <c r="A571" s="107">
        <v>569</v>
      </c>
      <c r="B571" s="107">
        <v>4170</v>
      </c>
      <c r="C571" s="107"/>
      <c r="D571" s="105" t="s">
        <v>12</v>
      </c>
      <c r="E571" s="107"/>
      <c r="F571" s="108"/>
      <c r="G571" s="107" t="str">
        <f>IFERROR(IF(VLOOKUP($B571,#REF!,27,FALSE)="폐쇄","폐쇄",""),"")</f>
        <v/>
      </c>
    </row>
    <row r="572" spans="1:7" ht="15.6">
      <c r="A572" s="107">
        <v>570</v>
      </c>
      <c r="B572" s="107">
        <v>4171</v>
      </c>
      <c r="C572" s="107"/>
      <c r="D572" s="105" t="s">
        <v>12</v>
      </c>
      <c r="E572" s="107"/>
      <c r="F572" s="108"/>
      <c r="G572" s="107" t="str">
        <f>IFERROR(IF(VLOOKUP($B572,#REF!,27,FALSE)="폐쇄","폐쇄",""),"")</f>
        <v/>
      </c>
    </row>
    <row r="573" spans="1:7" ht="15.6">
      <c r="A573" s="107">
        <v>571</v>
      </c>
      <c r="B573" s="107">
        <v>4172</v>
      </c>
      <c r="C573" s="107"/>
      <c r="D573" s="105" t="s">
        <v>12</v>
      </c>
      <c r="E573" s="107"/>
      <c r="F573" s="108"/>
      <c r="G573" s="107" t="str">
        <f>IFERROR(IF(VLOOKUP($B573,#REF!,27,FALSE)="폐쇄","폐쇄",""),"")</f>
        <v/>
      </c>
    </row>
    <row r="574" spans="1:7" ht="15.6">
      <c r="A574" s="107">
        <v>572</v>
      </c>
      <c r="B574" s="107">
        <v>4173</v>
      </c>
      <c r="C574" s="107"/>
      <c r="D574" s="105" t="s">
        <v>12</v>
      </c>
      <c r="E574" s="107"/>
      <c r="F574" s="108"/>
      <c r="G574" s="107" t="str">
        <f>IFERROR(IF(VLOOKUP($B574,#REF!,27,FALSE)="폐쇄","폐쇄",""),"")</f>
        <v/>
      </c>
    </row>
    <row r="575" spans="1:7" ht="15.6">
      <c r="A575" s="107">
        <v>573</v>
      </c>
      <c r="B575" s="107">
        <v>4174</v>
      </c>
      <c r="C575" s="107"/>
      <c r="D575" s="105" t="s">
        <v>12</v>
      </c>
      <c r="E575" s="107"/>
      <c r="F575" s="108"/>
      <c r="G575" s="107" t="str">
        <f>IFERROR(IF(VLOOKUP($B575,#REF!,27,FALSE)="폐쇄","폐쇄",""),"")</f>
        <v/>
      </c>
    </row>
    <row r="576" spans="1:7" ht="15.6">
      <c r="A576" s="107">
        <v>574</v>
      </c>
      <c r="B576" s="107">
        <v>4175</v>
      </c>
      <c r="C576" s="107"/>
      <c r="D576" s="105" t="s">
        <v>12</v>
      </c>
      <c r="E576" s="107"/>
      <c r="F576" s="108"/>
      <c r="G576" s="107" t="str">
        <f>IFERROR(IF(VLOOKUP($B576,#REF!,27,FALSE)="폐쇄","폐쇄",""),"")</f>
        <v/>
      </c>
    </row>
    <row r="577" spans="1:7" ht="15.6">
      <c r="A577" s="107">
        <v>575</v>
      </c>
      <c r="B577" s="107">
        <v>4176</v>
      </c>
      <c r="C577" s="107"/>
      <c r="D577" s="105" t="s">
        <v>12</v>
      </c>
      <c r="E577" s="107"/>
      <c r="F577" s="108"/>
      <c r="G577" s="107" t="str">
        <f>IFERROR(IF(VLOOKUP($B577,#REF!,27,FALSE)="폐쇄","폐쇄",""),"")</f>
        <v/>
      </c>
    </row>
    <row r="578" spans="1:7" ht="15.6">
      <c r="A578" s="107">
        <v>576</v>
      </c>
      <c r="B578" s="107">
        <v>4177</v>
      </c>
      <c r="C578" s="107"/>
      <c r="D578" s="105" t="s">
        <v>12</v>
      </c>
      <c r="E578" s="107"/>
      <c r="F578" s="108"/>
      <c r="G578" s="107" t="str">
        <f>IFERROR(IF(VLOOKUP($B578,#REF!,27,FALSE)="폐쇄","폐쇄",""),"")</f>
        <v/>
      </c>
    </row>
    <row r="579" spans="1:7" ht="15.6">
      <c r="A579" s="107">
        <v>577</v>
      </c>
      <c r="B579" s="107">
        <v>4178</v>
      </c>
      <c r="C579" s="107"/>
      <c r="D579" s="105" t="s">
        <v>12</v>
      </c>
      <c r="E579" s="107"/>
      <c r="F579" s="108"/>
      <c r="G579" s="107" t="str">
        <f>IFERROR(IF(VLOOKUP($B579,#REF!,27,FALSE)="폐쇄","폐쇄",""),"")</f>
        <v/>
      </c>
    </row>
    <row r="580" spans="1:7" ht="15.6">
      <c r="A580" s="107">
        <v>578</v>
      </c>
      <c r="B580" s="107">
        <v>4179</v>
      </c>
      <c r="C580" s="107"/>
      <c r="D580" s="105" t="s">
        <v>12</v>
      </c>
      <c r="E580" s="107"/>
      <c r="F580" s="108"/>
      <c r="G580" s="107" t="str">
        <f>IFERROR(IF(VLOOKUP($B580,#REF!,27,FALSE)="폐쇄","폐쇄",""),"")</f>
        <v/>
      </c>
    </row>
    <row r="581" spans="1:7" ht="15.6">
      <c r="A581" s="107">
        <v>579</v>
      </c>
      <c r="B581" s="107">
        <v>4180</v>
      </c>
      <c r="C581" s="107"/>
      <c r="D581" s="105" t="s">
        <v>12</v>
      </c>
      <c r="E581" s="107"/>
      <c r="F581" s="108"/>
      <c r="G581" s="107" t="str">
        <f>IFERROR(IF(VLOOKUP($B581,#REF!,27,FALSE)="폐쇄","폐쇄",""),"")</f>
        <v/>
      </c>
    </row>
    <row r="582" spans="1:7" ht="15.6">
      <c r="A582" s="107">
        <v>580</v>
      </c>
      <c r="B582" s="107">
        <v>4181</v>
      </c>
      <c r="C582" s="107"/>
      <c r="D582" s="105" t="s">
        <v>12</v>
      </c>
      <c r="E582" s="107"/>
      <c r="F582" s="108"/>
      <c r="G582" s="107" t="str">
        <f>IFERROR(IF(VLOOKUP($B582,#REF!,27,FALSE)="폐쇄","폐쇄",""),"")</f>
        <v/>
      </c>
    </row>
    <row r="583" spans="1:7" ht="15.6">
      <c r="A583" s="107">
        <v>581</v>
      </c>
      <c r="B583" s="107">
        <v>4182</v>
      </c>
      <c r="C583" s="107"/>
      <c r="D583" s="105" t="s">
        <v>12</v>
      </c>
      <c r="E583" s="107"/>
      <c r="F583" s="108"/>
      <c r="G583" s="107" t="str">
        <f>IFERROR(IF(VLOOKUP($B583,#REF!,27,FALSE)="폐쇄","폐쇄",""),"")</f>
        <v/>
      </c>
    </row>
    <row r="584" spans="1:7" ht="15.6">
      <c r="A584" s="107">
        <v>582</v>
      </c>
      <c r="B584" s="107">
        <v>4183</v>
      </c>
      <c r="C584" s="107"/>
      <c r="D584" s="105" t="s">
        <v>12</v>
      </c>
      <c r="E584" s="107"/>
      <c r="F584" s="108"/>
      <c r="G584" s="107" t="str">
        <f>IFERROR(IF(VLOOKUP($B584,#REF!,27,FALSE)="폐쇄","폐쇄",""),"")</f>
        <v/>
      </c>
    </row>
    <row r="585" spans="1:7" ht="15.6">
      <c r="A585" s="107">
        <v>583</v>
      </c>
      <c r="B585" s="107">
        <v>4184</v>
      </c>
      <c r="C585" s="107"/>
      <c r="D585" s="105" t="s">
        <v>12</v>
      </c>
      <c r="E585" s="107"/>
      <c r="F585" s="108"/>
      <c r="G585" s="107" t="str">
        <f>IFERROR(IF(VLOOKUP($B585,#REF!,27,FALSE)="폐쇄","폐쇄",""),"")</f>
        <v/>
      </c>
    </row>
    <row r="586" spans="1:7" ht="15.6">
      <c r="A586" s="107">
        <v>584</v>
      </c>
      <c r="B586" s="107">
        <v>4185</v>
      </c>
      <c r="C586" s="107"/>
      <c r="D586" s="105" t="s">
        <v>12</v>
      </c>
      <c r="E586" s="107"/>
      <c r="F586" s="108"/>
      <c r="G586" s="107" t="str">
        <f>IFERROR(IF(VLOOKUP($B586,#REF!,27,FALSE)="폐쇄","폐쇄",""),"")</f>
        <v/>
      </c>
    </row>
    <row r="587" spans="1:7" ht="15.6">
      <c r="A587" s="107">
        <v>585</v>
      </c>
      <c r="B587" s="107">
        <v>4186</v>
      </c>
      <c r="C587" s="107"/>
      <c r="D587" s="105" t="s">
        <v>12</v>
      </c>
      <c r="E587" s="107"/>
      <c r="F587" s="108"/>
      <c r="G587" s="107" t="str">
        <f>IFERROR(IF(VLOOKUP($B587,#REF!,27,FALSE)="폐쇄","폐쇄",""),"")</f>
        <v/>
      </c>
    </row>
    <row r="588" spans="1:7" ht="15.6">
      <c r="A588" s="107">
        <v>586</v>
      </c>
      <c r="B588" s="107">
        <v>4187</v>
      </c>
      <c r="C588" s="107"/>
      <c r="D588" s="105" t="s">
        <v>12</v>
      </c>
      <c r="E588" s="107"/>
      <c r="F588" s="108"/>
      <c r="G588" s="107" t="str">
        <f>IFERROR(IF(VLOOKUP($B588,#REF!,27,FALSE)="폐쇄","폐쇄",""),"")</f>
        <v/>
      </c>
    </row>
    <row r="589" spans="1:7" ht="15.6">
      <c r="A589" s="107">
        <v>587</v>
      </c>
      <c r="B589" s="107">
        <v>4188</v>
      </c>
      <c r="C589" s="107"/>
      <c r="D589" s="105" t="s">
        <v>12</v>
      </c>
      <c r="E589" s="107"/>
      <c r="F589" s="108"/>
      <c r="G589" s="107" t="str">
        <f>IFERROR(IF(VLOOKUP($B589,#REF!,27,FALSE)="폐쇄","폐쇄",""),"")</f>
        <v/>
      </c>
    </row>
    <row r="590" spans="1:7" ht="15.6">
      <c r="A590" s="107">
        <v>588</v>
      </c>
      <c r="B590" s="107">
        <v>4189</v>
      </c>
      <c r="C590" s="107"/>
      <c r="D590" s="105" t="s">
        <v>12</v>
      </c>
      <c r="E590" s="107"/>
      <c r="F590" s="108"/>
      <c r="G590" s="107" t="str">
        <f>IFERROR(IF(VLOOKUP($B590,#REF!,27,FALSE)="폐쇄","폐쇄",""),"")</f>
        <v/>
      </c>
    </row>
    <row r="591" spans="1:7" ht="15.6">
      <c r="A591" s="107">
        <v>589</v>
      </c>
      <c r="B591" s="107">
        <v>4190</v>
      </c>
      <c r="C591" s="107"/>
      <c r="D591" s="105" t="s">
        <v>12</v>
      </c>
      <c r="E591" s="107"/>
      <c r="F591" s="108"/>
      <c r="G591" s="107" t="str">
        <f>IFERROR(IF(VLOOKUP($B591,#REF!,27,FALSE)="폐쇄","폐쇄",""),"")</f>
        <v/>
      </c>
    </row>
    <row r="592" spans="1:7" ht="15.6">
      <c r="A592" s="107">
        <v>590</v>
      </c>
      <c r="B592" s="107">
        <v>4191</v>
      </c>
      <c r="C592" s="107"/>
      <c r="D592" s="105" t="s">
        <v>12</v>
      </c>
      <c r="E592" s="107"/>
      <c r="F592" s="108"/>
      <c r="G592" s="107" t="str">
        <f>IFERROR(IF(VLOOKUP($B592,#REF!,27,FALSE)="폐쇄","폐쇄",""),"")</f>
        <v/>
      </c>
    </row>
    <row r="593" spans="1:12" ht="15.6">
      <c r="A593" s="107">
        <v>591</v>
      </c>
      <c r="B593" s="107">
        <v>4192</v>
      </c>
      <c r="C593" s="107"/>
      <c r="D593" s="105" t="s">
        <v>12</v>
      </c>
      <c r="E593" s="107"/>
      <c r="F593" s="108"/>
      <c r="G593" s="107" t="str">
        <f>IFERROR(IF(VLOOKUP($B593,#REF!,27,FALSE)="폐쇄","폐쇄",""),"")</f>
        <v/>
      </c>
    </row>
    <row r="594" spans="1:12" ht="15.6">
      <c r="A594" s="107">
        <v>592</v>
      </c>
      <c r="B594" s="107">
        <v>4193</v>
      </c>
      <c r="C594" s="107"/>
      <c r="D594" s="105" t="s">
        <v>12</v>
      </c>
      <c r="E594" s="107"/>
      <c r="F594" s="108"/>
      <c r="G594" s="107" t="str">
        <f>IFERROR(IF(VLOOKUP($B594,#REF!,27,FALSE)="폐쇄","폐쇄",""),"")</f>
        <v/>
      </c>
    </row>
    <row r="595" spans="1:12" ht="15.6">
      <c r="A595" s="107">
        <v>593</v>
      </c>
      <c r="B595" s="107">
        <v>4194</v>
      </c>
      <c r="C595" s="107"/>
      <c r="D595" s="105" t="s">
        <v>12</v>
      </c>
      <c r="E595" s="107"/>
      <c r="F595" s="108"/>
      <c r="G595" s="107" t="str">
        <f>IFERROR(IF(VLOOKUP($B595,#REF!,27,FALSE)="폐쇄","폐쇄",""),"")</f>
        <v/>
      </c>
    </row>
    <row r="596" spans="1:12" ht="15.6">
      <c r="A596" s="107">
        <v>594</v>
      </c>
      <c r="B596" s="107">
        <v>4195</v>
      </c>
      <c r="C596" s="107"/>
      <c r="D596" s="105" t="s">
        <v>12</v>
      </c>
      <c r="E596" s="107"/>
      <c r="F596" s="108"/>
      <c r="G596" s="107" t="str">
        <f>IFERROR(IF(VLOOKUP($B596,#REF!,27,FALSE)="폐쇄","폐쇄",""),"")</f>
        <v/>
      </c>
    </row>
    <row r="597" spans="1:12" ht="15.6">
      <c r="A597" s="107">
        <v>595</v>
      </c>
      <c r="B597" s="107">
        <v>4196</v>
      </c>
      <c r="C597" s="107"/>
      <c r="D597" s="105" t="s">
        <v>12</v>
      </c>
      <c r="E597" s="107"/>
      <c r="F597" s="108"/>
      <c r="G597" s="107" t="str">
        <f>IFERROR(IF(VLOOKUP($B597,#REF!,27,FALSE)="폐쇄","폐쇄",""),"")</f>
        <v/>
      </c>
    </row>
    <row r="598" spans="1:12" ht="15.6">
      <c r="A598" s="107">
        <v>596</v>
      </c>
      <c r="B598" s="107">
        <v>4197</v>
      </c>
      <c r="C598" s="107"/>
      <c r="D598" s="105" t="s">
        <v>12</v>
      </c>
      <c r="E598" s="107"/>
      <c r="F598" s="108"/>
      <c r="G598" s="107" t="str">
        <f>IFERROR(IF(VLOOKUP($B598,#REF!,27,FALSE)="폐쇄","폐쇄",""),"")</f>
        <v/>
      </c>
    </row>
    <row r="599" spans="1:12" ht="15.6">
      <c r="A599" s="107">
        <v>597</v>
      </c>
      <c r="B599" s="107">
        <v>4198</v>
      </c>
      <c r="C599" s="107"/>
      <c r="D599" s="105" t="s">
        <v>12</v>
      </c>
      <c r="E599" s="107"/>
      <c r="F599" s="108"/>
      <c r="G599" s="107" t="str">
        <f>IFERROR(IF(VLOOKUP($B599,#REF!,27,FALSE)="폐쇄","폐쇄",""),"")</f>
        <v/>
      </c>
    </row>
    <row r="600" spans="1:12" ht="15.6">
      <c r="A600" s="107">
        <v>598</v>
      </c>
      <c r="B600" s="107">
        <v>4199</v>
      </c>
      <c r="C600" s="107"/>
      <c r="D600" s="105" t="s">
        <v>12</v>
      </c>
      <c r="E600" s="107"/>
      <c r="F600" s="108"/>
      <c r="G600" s="107" t="str">
        <f>IFERROR(IF(VLOOKUP($B600,#REF!,27,FALSE)="폐쇄","폐쇄",""),"")</f>
        <v/>
      </c>
    </row>
    <row r="601" spans="1:12" ht="15.6">
      <c r="A601" s="107">
        <v>599</v>
      </c>
      <c r="B601" s="107">
        <v>4200</v>
      </c>
      <c r="C601" s="107"/>
      <c r="D601" s="105" t="s">
        <v>12</v>
      </c>
      <c r="E601" s="107"/>
      <c r="F601" s="108"/>
      <c r="G601" s="107" t="str">
        <f>IFERROR(IF(VLOOKUP($B601,#REF!,27,FALSE)="폐쇄","폐쇄",""),"")</f>
        <v/>
      </c>
    </row>
    <row r="602" spans="1:12" ht="15.6">
      <c r="A602" s="107">
        <v>600</v>
      </c>
      <c r="B602" s="107">
        <v>4201</v>
      </c>
      <c r="C602" s="107"/>
      <c r="D602" s="105" t="s">
        <v>12</v>
      </c>
      <c r="E602" s="107"/>
      <c r="F602" s="108"/>
      <c r="G602" s="107" t="str">
        <f>IFERROR(IF(VLOOKUP($B602,#REF!,27,FALSE)="폐쇄","폐쇄",""),"")</f>
        <v/>
      </c>
    </row>
    <row r="603" spans="1:12" ht="15.6">
      <c r="A603" s="106" t="s">
        <v>4448</v>
      </c>
      <c r="B603" s="109">
        <v>4202</v>
      </c>
      <c r="C603" s="106" t="s">
        <v>3403</v>
      </c>
      <c r="D603" s="105" t="s">
        <v>10</v>
      </c>
      <c r="E603" s="106" t="s">
        <v>3336</v>
      </c>
      <c r="F603" s="108">
        <v>44064</v>
      </c>
      <c r="G603" s="107" t="str">
        <f>IFERROR(IF(VLOOKUP($B603,#REF!,27,FALSE)="폐쇄","폐쇄",""),"")</f>
        <v/>
      </c>
      <c r="H603" s="4"/>
      <c r="L603" s="4"/>
    </row>
    <row r="604" spans="1:12" ht="15.6">
      <c r="A604" s="107" t="s">
        <v>4541</v>
      </c>
      <c r="B604" s="107">
        <v>4203</v>
      </c>
      <c r="C604" s="107" t="s">
        <v>4423</v>
      </c>
      <c r="D604" s="105" t="s">
        <v>10</v>
      </c>
      <c r="E604" s="107" t="s">
        <v>3326</v>
      </c>
      <c r="F604" s="108">
        <v>44134</v>
      </c>
      <c r="G604" s="107" t="str">
        <f>IFERROR(IF(VLOOKUP($B604,#REF!,27,FALSE)="폐쇄","폐쇄",""),"")</f>
        <v/>
      </c>
    </row>
    <row r="605" spans="1:12" ht="15.6">
      <c r="A605" s="107" t="s">
        <v>4543</v>
      </c>
      <c r="B605" s="107">
        <v>4204</v>
      </c>
      <c r="C605" s="107" t="s">
        <v>4421</v>
      </c>
      <c r="D605" s="105" t="s">
        <v>10</v>
      </c>
      <c r="E605" s="107" t="s">
        <v>3615</v>
      </c>
      <c r="F605" s="108">
        <v>44134</v>
      </c>
      <c r="G605" s="107" t="str">
        <f>IFERROR(IF(VLOOKUP($B605,#REF!,27,FALSE)="폐쇄","폐쇄",""),"")</f>
        <v/>
      </c>
    </row>
    <row r="606" spans="1:12" ht="15.6">
      <c r="A606" s="107" t="s">
        <v>4544</v>
      </c>
      <c r="B606" s="107">
        <v>4205</v>
      </c>
      <c r="C606" s="107" t="s">
        <v>3323</v>
      </c>
      <c r="D606" s="105" t="s">
        <v>10</v>
      </c>
      <c r="E606" s="107" t="s">
        <v>3312</v>
      </c>
      <c r="F606" s="108">
        <v>44134</v>
      </c>
      <c r="G606" s="107" t="str">
        <f>IFERROR(IF(VLOOKUP($B606,#REF!,27,FALSE)="폐쇄","폐쇄",""),"")</f>
        <v/>
      </c>
    </row>
    <row r="607" spans="1:12" ht="15.6">
      <c r="A607" s="107" t="s">
        <v>4573</v>
      </c>
      <c r="B607" s="107">
        <v>4206</v>
      </c>
      <c r="C607" s="107" t="s">
        <v>2487</v>
      </c>
      <c r="D607" s="105" t="s">
        <v>10</v>
      </c>
      <c r="E607" s="107" t="s">
        <v>2572</v>
      </c>
      <c r="F607" s="108">
        <v>44134</v>
      </c>
      <c r="G607" s="107" t="str">
        <f>IFERROR(IF(VLOOKUP($B607,#REF!,27,FALSE)="폐쇄","폐쇄",""),"")</f>
        <v/>
      </c>
    </row>
    <row r="608" spans="1:12" ht="15.6">
      <c r="A608" s="107" t="s">
        <v>4565</v>
      </c>
      <c r="B608" s="107">
        <v>4207</v>
      </c>
      <c r="C608" s="107" t="s">
        <v>2695</v>
      </c>
      <c r="D608" s="105" t="s">
        <v>10</v>
      </c>
      <c r="E608" s="107" t="s">
        <v>2573</v>
      </c>
      <c r="F608" s="108">
        <v>44134</v>
      </c>
      <c r="G608" s="107" t="str">
        <f>IFERROR(IF(VLOOKUP($B608,#REF!,27,FALSE)="폐쇄","폐쇄",""),"")</f>
        <v/>
      </c>
    </row>
    <row r="609" spans="1:7" ht="15.6">
      <c r="A609" s="107" t="s">
        <v>4575</v>
      </c>
      <c r="B609" s="107">
        <v>4208</v>
      </c>
      <c r="C609" s="107" t="s">
        <v>2488</v>
      </c>
      <c r="D609" s="105" t="s">
        <v>10</v>
      </c>
      <c r="E609" s="107" t="s">
        <v>2571</v>
      </c>
      <c r="F609" s="108">
        <v>44134</v>
      </c>
      <c r="G609" s="107" t="str">
        <f>IFERROR(IF(VLOOKUP($B609,#REF!,27,FALSE)="폐쇄","폐쇄",""),"")</f>
        <v/>
      </c>
    </row>
    <row r="610" spans="1:7" ht="15.6">
      <c r="A610" s="107" t="s">
        <v>4576</v>
      </c>
      <c r="B610" s="107">
        <v>4209</v>
      </c>
      <c r="C610" s="107" t="s">
        <v>3612</v>
      </c>
      <c r="D610" s="105" t="s">
        <v>10</v>
      </c>
      <c r="E610" s="107" t="s">
        <v>3327</v>
      </c>
      <c r="F610" s="108">
        <v>44134</v>
      </c>
      <c r="G610" s="107" t="str">
        <f>IFERROR(IF(VLOOKUP($B610,#REF!,27,FALSE)="폐쇄","폐쇄",""),"")</f>
        <v/>
      </c>
    </row>
    <row r="611" spans="1:7" ht="15.6">
      <c r="A611" s="107" t="s">
        <v>4582</v>
      </c>
      <c r="B611" s="107">
        <v>4210</v>
      </c>
      <c r="C611" s="107" t="s">
        <v>2490</v>
      </c>
      <c r="D611" s="105" t="s">
        <v>10</v>
      </c>
      <c r="E611" s="107" t="s">
        <v>2491</v>
      </c>
      <c r="F611" s="108">
        <v>44134</v>
      </c>
      <c r="G611" s="107" t="str">
        <f>IFERROR(IF(VLOOKUP($B611,#REF!,27,FALSE)="폐쇄","폐쇄",""),"")</f>
        <v/>
      </c>
    </row>
    <row r="612" spans="1:7" ht="15.6">
      <c r="A612" s="107" t="s">
        <v>4563</v>
      </c>
      <c r="B612" s="107">
        <v>4211</v>
      </c>
      <c r="C612" s="107" t="s">
        <v>2694</v>
      </c>
      <c r="D612" s="105" t="s">
        <v>10</v>
      </c>
      <c r="E612" s="107" t="s">
        <v>2575</v>
      </c>
      <c r="F612" s="108">
        <v>44134</v>
      </c>
      <c r="G612" s="107" t="str">
        <f>IFERROR(IF(VLOOKUP($B612,#REF!,27,FALSE)="폐쇄","폐쇄",""),"")</f>
        <v/>
      </c>
    </row>
    <row r="613" spans="1:7" ht="15.6">
      <c r="A613" s="107" t="s">
        <v>4585</v>
      </c>
      <c r="B613" s="107">
        <v>4212</v>
      </c>
      <c r="C613" s="107" t="s">
        <v>2489</v>
      </c>
      <c r="D613" s="105" t="s">
        <v>10</v>
      </c>
      <c r="E613" s="107" t="s">
        <v>2576</v>
      </c>
      <c r="F613" s="108">
        <v>44134</v>
      </c>
      <c r="G613" s="107" t="str">
        <f>IFERROR(IF(VLOOKUP($B613,#REF!,27,FALSE)="폐쇄","폐쇄",""),"")</f>
        <v/>
      </c>
    </row>
    <row r="614" spans="1:7" ht="15.6">
      <c r="A614" s="107" t="s">
        <v>4571</v>
      </c>
      <c r="B614" s="107">
        <v>4213</v>
      </c>
      <c r="C614" s="107" t="s">
        <v>2574</v>
      </c>
      <c r="D614" s="105" t="s">
        <v>10</v>
      </c>
      <c r="E614" s="107" t="s">
        <v>2577</v>
      </c>
      <c r="F614" s="108">
        <v>44134</v>
      </c>
      <c r="G614" s="107" t="str">
        <f>IFERROR(IF(VLOOKUP($B614,#REF!,27,FALSE)="폐쇄","폐쇄",""),"")</f>
        <v/>
      </c>
    </row>
    <row r="615" spans="1:7" ht="15.6">
      <c r="A615" s="107" t="s">
        <v>4572</v>
      </c>
      <c r="B615" s="107">
        <v>4214</v>
      </c>
      <c r="C615" s="107" t="s">
        <v>2681</v>
      </c>
      <c r="D615" s="105" t="s">
        <v>10</v>
      </c>
      <c r="E615" s="107" t="s">
        <v>2578</v>
      </c>
      <c r="F615" s="108">
        <v>44134</v>
      </c>
      <c r="G615" s="107" t="str">
        <f>IFERROR(IF(VLOOKUP($B615,#REF!,27,FALSE)="폐쇄","폐쇄",""),"")</f>
        <v/>
      </c>
    </row>
    <row r="616" spans="1:7" ht="15.6">
      <c r="A616" s="107" t="s">
        <v>4566</v>
      </c>
      <c r="B616" s="107">
        <v>4215</v>
      </c>
      <c r="C616" s="107" t="s">
        <v>3317</v>
      </c>
      <c r="D616" s="105" t="s">
        <v>10</v>
      </c>
      <c r="E616" s="107" t="s">
        <v>3666</v>
      </c>
      <c r="F616" s="108">
        <v>44134</v>
      </c>
      <c r="G616" s="107" t="str">
        <f>IFERROR(IF(VLOOKUP($B616,#REF!,27,FALSE)="폐쇄","폐쇄",""),"")</f>
        <v/>
      </c>
    </row>
    <row r="617" spans="1:7" ht="15.6">
      <c r="A617" s="107">
        <v>615</v>
      </c>
      <c r="B617" s="107">
        <v>4216</v>
      </c>
      <c r="C617" s="107"/>
      <c r="D617" s="105" t="s">
        <v>10</v>
      </c>
      <c r="E617" s="107"/>
      <c r="F617" s="108"/>
      <c r="G617" s="107" t="str">
        <f>IFERROR(IF(VLOOKUP($B617,#REF!,27,FALSE)="폐쇄","폐쇄",""),"")</f>
        <v/>
      </c>
    </row>
    <row r="618" spans="1:7" ht="15.6">
      <c r="A618" s="107">
        <v>616</v>
      </c>
      <c r="B618" s="107">
        <v>4217</v>
      </c>
      <c r="C618" s="107"/>
      <c r="D618" s="105" t="s">
        <v>10</v>
      </c>
      <c r="E618" s="107"/>
      <c r="F618" s="108"/>
      <c r="G618" s="107" t="str">
        <f>IFERROR(IF(VLOOKUP($B618,#REF!,27,FALSE)="폐쇄","폐쇄",""),"")</f>
        <v/>
      </c>
    </row>
    <row r="619" spans="1:7" ht="15.6">
      <c r="A619" s="107">
        <v>617</v>
      </c>
      <c r="B619" s="107">
        <v>4218</v>
      </c>
      <c r="C619" s="107"/>
      <c r="D619" s="105" t="s">
        <v>10</v>
      </c>
      <c r="E619" s="107"/>
      <c r="F619" s="108"/>
      <c r="G619" s="107" t="str">
        <f>IFERROR(IF(VLOOKUP($B619,#REF!,27,FALSE)="폐쇄","폐쇄",""),"")</f>
        <v/>
      </c>
    </row>
    <row r="620" spans="1:7" ht="15.6">
      <c r="A620" s="107">
        <v>618</v>
      </c>
      <c r="B620" s="107">
        <v>4219</v>
      </c>
      <c r="C620" s="107"/>
      <c r="D620" s="105" t="s">
        <v>10</v>
      </c>
      <c r="E620" s="107"/>
      <c r="F620" s="108"/>
      <c r="G620" s="107" t="str">
        <f>IFERROR(IF(VLOOKUP($B620,#REF!,27,FALSE)="폐쇄","폐쇄",""),"")</f>
        <v/>
      </c>
    </row>
    <row r="621" spans="1:7" ht="15.6">
      <c r="A621" s="107">
        <v>619</v>
      </c>
      <c r="B621" s="107">
        <v>4220</v>
      </c>
      <c r="C621" s="107"/>
      <c r="D621" s="105" t="s">
        <v>10</v>
      </c>
      <c r="E621" s="107"/>
      <c r="F621" s="108"/>
      <c r="G621" s="107" t="str">
        <f>IFERROR(IF(VLOOKUP($B621,#REF!,27,FALSE)="폐쇄","폐쇄",""),"")</f>
        <v/>
      </c>
    </row>
    <row r="622" spans="1:7" ht="15.6">
      <c r="A622" s="107">
        <v>620</v>
      </c>
      <c r="B622" s="107">
        <v>4221</v>
      </c>
      <c r="C622" s="107"/>
      <c r="D622" s="105" t="s">
        <v>10</v>
      </c>
      <c r="E622" s="107"/>
      <c r="F622" s="108"/>
      <c r="G622" s="107" t="str">
        <f>IFERROR(IF(VLOOKUP($B622,#REF!,27,FALSE)="폐쇄","폐쇄",""),"")</f>
        <v/>
      </c>
    </row>
    <row r="623" spans="1:7" ht="15.6">
      <c r="A623" s="107">
        <v>621</v>
      </c>
      <c r="B623" s="107">
        <v>4222</v>
      </c>
      <c r="C623" s="107"/>
      <c r="D623" s="105" t="s">
        <v>10</v>
      </c>
      <c r="E623" s="107"/>
      <c r="F623" s="108"/>
      <c r="G623" s="107" t="str">
        <f>IFERROR(IF(VLOOKUP($B623,#REF!,27,FALSE)="폐쇄","폐쇄",""),"")</f>
        <v/>
      </c>
    </row>
    <row r="624" spans="1:7" ht="15.6">
      <c r="A624" s="107">
        <v>622</v>
      </c>
      <c r="B624" s="107">
        <v>4223</v>
      </c>
      <c r="C624" s="107"/>
      <c r="D624" s="105" t="s">
        <v>10</v>
      </c>
      <c r="E624" s="107"/>
      <c r="F624" s="108"/>
      <c r="G624" s="107" t="str">
        <f>IFERROR(IF(VLOOKUP($B624,#REF!,27,FALSE)="폐쇄","폐쇄",""),"")</f>
        <v/>
      </c>
    </row>
    <row r="625" spans="1:7" ht="15.6">
      <c r="A625" s="107">
        <v>623</v>
      </c>
      <c r="B625" s="107">
        <v>4224</v>
      </c>
      <c r="C625" s="107"/>
      <c r="D625" s="105" t="s">
        <v>10</v>
      </c>
      <c r="E625" s="107"/>
      <c r="F625" s="108"/>
      <c r="G625" s="107" t="str">
        <f>IFERROR(IF(VLOOKUP($B625,#REF!,27,FALSE)="폐쇄","폐쇄",""),"")</f>
        <v/>
      </c>
    </row>
    <row r="626" spans="1:7" ht="15.6">
      <c r="A626" s="107">
        <v>624</v>
      </c>
      <c r="B626" s="107">
        <v>4225</v>
      </c>
      <c r="C626" s="107"/>
      <c r="D626" s="105" t="s">
        <v>10</v>
      </c>
      <c r="E626" s="107"/>
      <c r="F626" s="108"/>
      <c r="G626" s="107" t="str">
        <f>IFERROR(IF(VLOOKUP($B626,#REF!,27,FALSE)="폐쇄","폐쇄",""),"")</f>
        <v/>
      </c>
    </row>
    <row r="627" spans="1:7" ht="15.6">
      <c r="A627" s="107">
        <v>625</v>
      </c>
      <c r="B627" s="107">
        <v>4226</v>
      </c>
      <c r="C627" s="107"/>
      <c r="D627" s="105" t="s">
        <v>10</v>
      </c>
      <c r="E627" s="107"/>
      <c r="F627" s="108"/>
      <c r="G627" s="107" t="str">
        <f>IFERROR(IF(VLOOKUP($B627,#REF!,27,FALSE)="폐쇄","폐쇄",""),"")</f>
        <v/>
      </c>
    </row>
    <row r="628" spans="1:7" ht="15.6">
      <c r="A628" s="107">
        <v>626</v>
      </c>
      <c r="B628" s="107">
        <v>4227</v>
      </c>
      <c r="C628" s="107"/>
      <c r="D628" s="105" t="s">
        <v>10</v>
      </c>
      <c r="E628" s="107"/>
      <c r="F628" s="108"/>
      <c r="G628" s="107" t="str">
        <f>IFERROR(IF(VLOOKUP($B628,#REF!,27,FALSE)="폐쇄","폐쇄",""),"")</f>
        <v/>
      </c>
    </row>
    <row r="629" spans="1:7" ht="15.6">
      <c r="A629" s="107">
        <v>627</v>
      </c>
      <c r="B629" s="107">
        <v>4228</v>
      </c>
      <c r="C629" s="107"/>
      <c r="D629" s="105" t="s">
        <v>10</v>
      </c>
      <c r="E629" s="107"/>
      <c r="F629" s="108"/>
      <c r="G629" s="107" t="str">
        <f>IFERROR(IF(VLOOKUP($B629,#REF!,27,FALSE)="폐쇄","폐쇄",""),"")</f>
        <v/>
      </c>
    </row>
    <row r="630" spans="1:7" ht="15.6">
      <c r="A630" s="107">
        <v>628</v>
      </c>
      <c r="B630" s="107">
        <v>4229</v>
      </c>
      <c r="C630" s="107"/>
      <c r="D630" s="105" t="s">
        <v>10</v>
      </c>
      <c r="E630" s="107"/>
      <c r="F630" s="108"/>
      <c r="G630" s="107" t="str">
        <f>IFERROR(IF(VLOOKUP($B630,#REF!,27,FALSE)="폐쇄","폐쇄",""),"")</f>
        <v/>
      </c>
    </row>
    <row r="631" spans="1:7" ht="15.6">
      <c r="A631" s="107">
        <v>629</v>
      </c>
      <c r="B631" s="107">
        <v>4230</v>
      </c>
      <c r="C631" s="107"/>
      <c r="D631" s="105" t="s">
        <v>10</v>
      </c>
      <c r="E631" s="107"/>
      <c r="F631" s="108"/>
      <c r="G631" s="107" t="str">
        <f>IFERROR(IF(VLOOKUP($B631,#REF!,27,FALSE)="폐쇄","폐쇄",""),"")</f>
        <v/>
      </c>
    </row>
    <row r="632" spans="1:7" ht="15.6">
      <c r="A632" s="107">
        <v>630</v>
      </c>
      <c r="B632" s="107">
        <v>4231</v>
      </c>
      <c r="C632" s="107"/>
      <c r="D632" s="105" t="s">
        <v>10</v>
      </c>
      <c r="E632" s="107"/>
      <c r="F632" s="108"/>
      <c r="G632" s="107" t="str">
        <f>IFERROR(IF(VLOOKUP($B632,#REF!,27,FALSE)="폐쇄","폐쇄",""),"")</f>
        <v/>
      </c>
    </row>
    <row r="633" spans="1:7" ht="15.6">
      <c r="A633" s="107">
        <v>631</v>
      </c>
      <c r="B633" s="107">
        <v>4232</v>
      </c>
      <c r="C633" s="107"/>
      <c r="D633" s="105" t="s">
        <v>10</v>
      </c>
      <c r="E633" s="107"/>
      <c r="F633" s="108"/>
      <c r="G633" s="107" t="str">
        <f>IFERROR(IF(VLOOKUP($B633,#REF!,27,FALSE)="폐쇄","폐쇄",""),"")</f>
        <v/>
      </c>
    </row>
    <row r="634" spans="1:7" ht="15.6">
      <c r="A634" s="107">
        <v>632</v>
      </c>
      <c r="B634" s="107">
        <v>4233</v>
      </c>
      <c r="C634" s="107"/>
      <c r="D634" s="105" t="s">
        <v>10</v>
      </c>
      <c r="E634" s="107"/>
      <c r="F634" s="108"/>
      <c r="G634" s="107" t="str">
        <f>IFERROR(IF(VLOOKUP($B634,#REF!,27,FALSE)="폐쇄","폐쇄",""),"")</f>
        <v/>
      </c>
    </row>
    <row r="635" spans="1:7" ht="15.6">
      <c r="A635" s="107">
        <v>633</v>
      </c>
      <c r="B635" s="107">
        <v>4234</v>
      </c>
      <c r="C635" s="107"/>
      <c r="D635" s="105" t="s">
        <v>10</v>
      </c>
      <c r="E635" s="107"/>
      <c r="F635" s="108"/>
      <c r="G635" s="107" t="str">
        <f>IFERROR(IF(VLOOKUP($B635,#REF!,27,FALSE)="폐쇄","폐쇄",""),"")</f>
        <v/>
      </c>
    </row>
    <row r="636" spans="1:7" ht="15.6">
      <c r="A636" s="107">
        <v>634</v>
      </c>
      <c r="B636" s="107">
        <v>4235</v>
      </c>
      <c r="C636" s="107"/>
      <c r="D636" s="105" t="s">
        <v>10</v>
      </c>
      <c r="E636" s="107"/>
      <c r="F636" s="108"/>
      <c r="G636" s="107" t="str">
        <f>IFERROR(IF(VLOOKUP($B636,#REF!,27,FALSE)="폐쇄","폐쇄",""),"")</f>
        <v/>
      </c>
    </row>
    <row r="637" spans="1:7" ht="15.6">
      <c r="A637" s="107">
        <v>635</v>
      </c>
      <c r="B637" s="107">
        <v>4236</v>
      </c>
      <c r="C637" s="107"/>
      <c r="D637" s="105" t="s">
        <v>10</v>
      </c>
      <c r="E637" s="107"/>
      <c r="F637" s="108"/>
      <c r="G637" s="107" t="str">
        <f>IFERROR(IF(VLOOKUP($B637,#REF!,27,FALSE)="폐쇄","폐쇄",""),"")</f>
        <v/>
      </c>
    </row>
    <row r="638" spans="1:7" ht="15.6">
      <c r="A638" s="107">
        <v>636</v>
      </c>
      <c r="B638" s="107">
        <v>4237</v>
      </c>
      <c r="C638" s="107"/>
      <c r="D638" s="105" t="s">
        <v>10</v>
      </c>
      <c r="E638" s="107"/>
      <c r="F638" s="108"/>
      <c r="G638" s="107" t="str">
        <f>IFERROR(IF(VLOOKUP($B638,#REF!,27,FALSE)="폐쇄","폐쇄",""),"")</f>
        <v/>
      </c>
    </row>
    <row r="639" spans="1:7" ht="15.6">
      <c r="A639" s="107">
        <v>637</v>
      </c>
      <c r="B639" s="107">
        <v>4238</v>
      </c>
      <c r="C639" s="107"/>
      <c r="D639" s="105" t="s">
        <v>10</v>
      </c>
      <c r="E639" s="107"/>
      <c r="F639" s="108"/>
      <c r="G639" s="107" t="str">
        <f>IFERROR(IF(VLOOKUP($B639,#REF!,27,FALSE)="폐쇄","폐쇄",""),"")</f>
        <v/>
      </c>
    </row>
    <row r="640" spans="1:7" ht="15.6">
      <c r="A640" s="107">
        <v>638</v>
      </c>
      <c r="B640" s="107">
        <v>4239</v>
      </c>
      <c r="C640" s="107"/>
      <c r="D640" s="105" t="s">
        <v>10</v>
      </c>
      <c r="E640" s="107"/>
      <c r="F640" s="108"/>
      <c r="G640" s="107" t="str">
        <f>IFERROR(IF(VLOOKUP($B640,#REF!,27,FALSE)="폐쇄","폐쇄",""),"")</f>
        <v/>
      </c>
    </row>
    <row r="641" spans="1:7" ht="15.6">
      <c r="A641" s="107">
        <v>639</v>
      </c>
      <c r="B641" s="107">
        <v>4240</v>
      </c>
      <c r="C641" s="107"/>
      <c r="D641" s="105" t="s">
        <v>10</v>
      </c>
      <c r="E641" s="107"/>
      <c r="F641" s="108"/>
      <c r="G641" s="107" t="str">
        <f>IFERROR(IF(VLOOKUP($B641,#REF!,27,FALSE)="폐쇄","폐쇄",""),"")</f>
        <v/>
      </c>
    </row>
    <row r="642" spans="1:7" ht="15.6">
      <c r="A642" s="107">
        <v>640</v>
      </c>
      <c r="B642" s="107">
        <v>4241</v>
      </c>
      <c r="C642" s="107"/>
      <c r="D642" s="105" t="s">
        <v>10</v>
      </c>
      <c r="E642" s="107"/>
      <c r="F642" s="108"/>
      <c r="G642" s="107" t="str">
        <f>IFERROR(IF(VLOOKUP($B642,#REF!,27,FALSE)="폐쇄","폐쇄",""),"")</f>
        <v/>
      </c>
    </row>
    <row r="643" spans="1:7" ht="15.6">
      <c r="A643" s="107">
        <v>641</v>
      </c>
      <c r="B643" s="107">
        <v>4242</v>
      </c>
      <c r="C643" s="107"/>
      <c r="D643" s="105" t="s">
        <v>10</v>
      </c>
      <c r="E643" s="107"/>
      <c r="F643" s="108"/>
      <c r="G643" s="107" t="str">
        <f>IFERROR(IF(VLOOKUP($B643,#REF!,27,FALSE)="폐쇄","폐쇄",""),"")</f>
        <v/>
      </c>
    </row>
    <row r="644" spans="1:7" ht="15.6">
      <c r="A644" s="107">
        <v>642</v>
      </c>
      <c r="B644" s="107">
        <v>4243</v>
      </c>
      <c r="C644" s="107"/>
      <c r="D644" s="105" t="s">
        <v>10</v>
      </c>
      <c r="E644" s="107"/>
      <c r="F644" s="108"/>
      <c r="G644" s="107" t="str">
        <f>IFERROR(IF(VLOOKUP($B644,#REF!,27,FALSE)="폐쇄","폐쇄",""),"")</f>
        <v/>
      </c>
    </row>
    <row r="645" spans="1:7" ht="15.6">
      <c r="A645" s="107">
        <v>643</v>
      </c>
      <c r="B645" s="107">
        <v>4244</v>
      </c>
      <c r="C645" s="107"/>
      <c r="D645" s="105" t="s">
        <v>10</v>
      </c>
      <c r="E645" s="107"/>
      <c r="F645" s="108"/>
      <c r="G645" s="107" t="str">
        <f>IFERROR(IF(VLOOKUP($B645,#REF!,27,FALSE)="폐쇄","폐쇄",""),"")</f>
        <v/>
      </c>
    </row>
    <row r="646" spans="1:7" ht="15.6">
      <c r="A646" s="107">
        <v>644</v>
      </c>
      <c r="B646" s="107">
        <v>4245</v>
      </c>
      <c r="C646" s="107"/>
      <c r="D646" s="105" t="s">
        <v>10</v>
      </c>
      <c r="E646" s="107"/>
      <c r="F646" s="108"/>
      <c r="G646" s="107" t="str">
        <f>IFERROR(IF(VLOOKUP($B646,#REF!,27,FALSE)="폐쇄","폐쇄",""),"")</f>
        <v/>
      </c>
    </row>
    <row r="647" spans="1:7" ht="15.6">
      <c r="A647" s="107">
        <v>645</v>
      </c>
      <c r="B647" s="107">
        <v>4246</v>
      </c>
      <c r="C647" s="107"/>
      <c r="D647" s="105" t="s">
        <v>10</v>
      </c>
      <c r="E647" s="107"/>
      <c r="F647" s="108"/>
      <c r="G647" s="107" t="str">
        <f>IFERROR(IF(VLOOKUP($B647,#REF!,27,FALSE)="폐쇄","폐쇄",""),"")</f>
        <v/>
      </c>
    </row>
    <row r="648" spans="1:7" ht="15.6">
      <c r="A648" s="107">
        <v>646</v>
      </c>
      <c r="B648" s="107">
        <v>4247</v>
      </c>
      <c r="C648" s="107"/>
      <c r="D648" s="105" t="s">
        <v>10</v>
      </c>
      <c r="E648" s="107"/>
      <c r="F648" s="108"/>
      <c r="G648" s="107" t="str">
        <f>IFERROR(IF(VLOOKUP($B648,#REF!,27,FALSE)="폐쇄","폐쇄",""),"")</f>
        <v/>
      </c>
    </row>
    <row r="649" spans="1:7" ht="15.6">
      <c r="A649" s="107">
        <v>647</v>
      </c>
      <c r="B649" s="107">
        <v>4248</v>
      </c>
      <c r="C649" s="107"/>
      <c r="D649" s="105" t="s">
        <v>10</v>
      </c>
      <c r="E649" s="107"/>
      <c r="F649" s="108"/>
      <c r="G649" s="107" t="str">
        <f>IFERROR(IF(VLOOKUP($B649,#REF!,27,FALSE)="폐쇄","폐쇄",""),"")</f>
        <v/>
      </c>
    </row>
    <row r="650" spans="1:7" ht="15.6">
      <c r="A650" s="107">
        <v>648</v>
      </c>
      <c r="B650" s="107">
        <v>4249</v>
      </c>
      <c r="C650" s="107"/>
      <c r="D650" s="105" t="s">
        <v>10</v>
      </c>
      <c r="E650" s="107"/>
      <c r="F650" s="108"/>
      <c r="G650" s="107" t="str">
        <f>IFERROR(IF(VLOOKUP($B650,#REF!,27,FALSE)="폐쇄","폐쇄",""),"")</f>
        <v/>
      </c>
    </row>
    <row r="651" spans="1:7" ht="15.6">
      <c r="A651" s="107">
        <v>649</v>
      </c>
      <c r="B651" s="107">
        <v>4250</v>
      </c>
      <c r="C651" s="107"/>
      <c r="D651" s="105" t="s">
        <v>10</v>
      </c>
      <c r="E651" s="107"/>
      <c r="F651" s="108"/>
      <c r="G651" s="107" t="str">
        <f>IFERROR(IF(VLOOKUP($B651,#REF!,27,FALSE)="폐쇄","폐쇄",""),"")</f>
        <v/>
      </c>
    </row>
    <row r="652" spans="1:7" ht="15.6">
      <c r="A652" s="107">
        <v>650</v>
      </c>
      <c r="B652" s="107">
        <v>4251</v>
      </c>
      <c r="C652" s="107"/>
      <c r="D652" s="105" t="s">
        <v>10</v>
      </c>
      <c r="E652" s="107"/>
      <c r="F652" s="108"/>
      <c r="G652" s="107" t="str">
        <f>IFERROR(IF(VLOOKUP($B652,#REF!,27,FALSE)="폐쇄","폐쇄",""),"")</f>
        <v/>
      </c>
    </row>
    <row r="653" spans="1:7" ht="15.6">
      <c r="A653" s="106" t="s">
        <v>4574</v>
      </c>
      <c r="B653" s="107">
        <v>4252</v>
      </c>
      <c r="C653" s="107" t="s">
        <v>3663</v>
      </c>
      <c r="D653" s="105" t="s">
        <v>255</v>
      </c>
      <c r="E653" s="107" t="s">
        <v>3316</v>
      </c>
      <c r="F653" s="108">
        <v>44138</v>
      </c>
      <c r="G653" s="107" t="str">
        <f>IFERROR(IF(VLOOKUP($B653,#REF!,27,FALSE)="폐쇄","폐쇄",""),"")</f>
        <v/>
      </c>
    </row>
    <row r="654" spans="1:7" ht="15.6">
      <c r="A654" s="106" t="s">
        <v>4579</v>
      </c>
      <c r="B654" s="107">
        <v>4253</v>
      </c>
      <c r="C654" s="107" t="s">
        <v>2682</v>
      </c>
      <c r="D654" s="105" t="s">
        <v>255</v>
      </c>
      <c r="E654" s="107" t="s">
        <v>2579</v>
      </c>
      <c r="F654" s="108">
        <v>44138</v>
      </c>
      <c r="G654" s="107" t="str">
        <f>IFERROR(IF(VLOOKUP($B654,#REF!,27,FALSE)="폐쇄","폐쇄",""),"")</f>
        <v/>
      </c>
    </row>
    <row r="655" spans="1:7" ht="15.6">
      <c r="A655" s="106" t="s">
        <v>4599</v>
      </c>
      <c r="B655" s="107">
        <v>4254</v>
      </c>
      <c r="C655" s="106" t="s">
        <v>4601</v>
      </c>
      <c r="D655" s="105" t="s">
        <v>255</v>
      </c>
      <c r="E655" s="106" t="s">
        <v>3353</v>
      </c>
      <c r="F655" s="108">
        <v>44141</v>
      </c>
      <c r="G655" s="107" t="str">
        <f>IFERROR(IF(VLOOKUP($B655,#REF!,27,FALSE)="폐쇄","폐쇄",""),"")</f>
        <v/>
      </c>
    </row>
    <row r="656" spans="1:7" ht="15.6">
      <c r="A656" s="107">
        <v>654</v>
      </c>
      <c r="B656" s="107">
        <v>4255</v>
      </c>
      <c r="C656" s="107"/>
      <c r="D656" s="105" t="s">
        <v>255</v>
      </c>
      <c r="E656" s="107"/>
      <c r="F656" s="108"/>
      <c r="G656" s="107" t="str">
        <f>IFERROR(IF(VLOOKUP($B656,#REF!,27,FALSE)="폐쇄","폐쇄",""),"")</f>
        <v/>
      </c>
    </row>
    <row r="657" spans="1:7" ht="15.6">
      <c r="A657" s="107">
        <v>655</v>
      </c>
      <c r="B657" s="107">
        <v>4256</v>
      </c>
      <c r="C657" s="107"/>
      <c r="D657" s="105" t="s">
        <v>255</v>
      </c>
      <c r="E657" s="107"/>
      <c r="F657" s="108"/>
      <c r="G657" s="107" t="str">
        <f>IFERROR(IF(VLOOKUP($B657,#REF!,27,FALSE)="폐쇄","폐쇄",""),"")</f>
        <v/>
      </c>
    </row>
    <row r="658" spans="1:7" ht="15.6">
      <c r="A658" s="107">
        <v>656</v>
      </c>
      <c r="B658" s="107">
        <v>4257</v>
      </c>
      <c r="C658" s="107"/>
      <c r="D658" s="105" t="s">
        <v>255</v>
      </c>
      <c r="E658" s="107"/>
      <c r="F658" s="108"/>
      <c r="G658" s="107" t="str">
        <f>IFERROR(IF(VLOOKUP($B658,#REF!,27,FALSE)="폐쇄","폐쇄",""),"")</f>
        <v/>
      </c>
    </row>
    <row r="659" spans="1:7" ht="15.6">
      <c r="A659" s="107">
        <v>657</v>
      </c>
      <c r="B659" s="107">
        <v>4258</v>
      </c>
      <c r="C659" s="107"/>
      <c r="D659" s="105" t="s">
        <v>255</v>
      </c>
      <c r="E659" s="107"/>
      <c r="F659" s="108"/>
      <c r="G659" s="107" t="str">
        <f>IFERROR(IF(VLOOKUP($B659,#REF!,27,FALSE)="폐쇄","폐쇄",""),"")</f>
        <v/>
      </c>
    </row>
    <row r="660" spans="1:7" ht="15.6">
      <c r="A660" s="107">
        <v>658</v>
      </c>
      <c r="B660" s="107">
        <v>4259</v>
      </c>
      <c r="C660" s="107"/>
      <c r="D660" s="105" t="s">
        <v>255</v>
      </c>
      <c r="E660" s="107"/>
      <c r="F660" s="108"/>
      <c r="G660" s="107" t="str">
        <f>IFERROR(IF(VLOOKUP($B660,#REF!,27,FALSE)="폐쇄","폐쇄",""),"")</f>
        <v/>
      </c>
    </row>
    <row r="661" spans="1:7" ht="15.6">
      <c r="A661" s="107">
        <v>659</v>
      </c>
      <c r="B661" s="107">
        <v>4260</v>
      </c>
      <c r="C661" s="107"/>
      <c r="D661" s="105" t="s">
        <v>255</v>
      </c>
      <c r="E661" s="107"/>
      <c r="F661" s="108"/>
      <c r="G661" s="107" t="str">
        <f>IFERROR(IF(VLOOKUP($B661,#REF!,27,FALSE)="폐쇄","폐쇄",""),"")</f>
        <v/>
      </c>
    </row>
    <row r="662" spans="1:7" ht="15.6">
      <c r="A662" s="107">
        <v>660</v>
      </c>
      <c r="B662" s="107">
        <v>4261</v>
      </c>
      <c r="C662" s="107"/>
      <c r="D662" s="105" t="s">
        <v>255</v>
      </c>
      <c r="E662" s="107"/>
      <c r="F662" s="108"/>
      <c r="G662" s="107" t="str">
        <f>IFERROR(IF(VLOOKUP($B662,#REF!,27,FALSE)="폐쇄","폐쇄",""),"")</f>
        <v/>
      </c>
    </row>
    <row r="663" spans="1:7" ht="15.6">
      <c r="A663" s="107">
        <v>661</v>
      </c>
      <c r="B663" s="107">
        <v>4262</v>
      </c>
      <c r="C663" s="107"/>
      <c r="D663" s="105" t="s">
        <v>255</v>
      </c>
      <c r="E663" s="107"/>
      <c r="F663" s="108"/>
      <c r="G663" s="107" t="str">
        <f>IFERROR(IF(VLOOKUP($B663,#REF!,27,FALSE)="폐쇄","폐쇄",""),"")</f>
        <v/>
      </c>
    </row>
    <row r="664" spans="1:7" ht="15.6">
      <c r="A664" s="107">
        <v>662</v>
      </c>
      <c r="B664" s="107">
        <v>4263</v>
      </c>
      <c r="C664" s="107"/>
      <c r="D664" s="105" t="s">
        <v>255</v>
      </c>
      <c r="E664" s="107"/>
      <c r="F664" s="108"/>
      <c r="G664" s="107" t="str">
        <f>IFERROR(IF(VLOOKUP($B664,#REF!,27,FALSE)="폐쇄","폐쇄",""),"")</f>
        <v/>
      </c>
    </row>
    <row r="665" spans="1:7" ht="15.6">
      <c r="A665" s="107">
        <v>663</v>
      </c>
      <c r="B665" s="107">
        <v>4264</v>
      </c>
      <c r="C665" s="107"/>
      <c r="D665" s="105" t="s">
        <v>255</v>
      </c>
      <c r="E665" s="107"/>
      <c r="F665" s="108"/>
      <c r="G665" s="107" t="str">
        <f>IFERROR(IF(VLOOKUP($B665,#REF!,27,FALSE)="폐쇄","폐쇄",""),"")</f>
        <v/>
      </c>
    </row>
    <row r="666" spans="1:7" ht="15.6">
      <c r="A666" s="107">
        <v>664</v>
      </c>
      <c r="B666" s="107">
        <v>4265</v>
      </c>
      <c r="C666" s="107"/>
      <c r="D666" s="105" t="s">
        <v>255</v>
      </c>
      <c r="E666" s="107"/>
      <c r="F666" s="108"/>
      <c r="G666" s="107" t="str">
        <f>IFERROR(IF(VLOOKUP($B666,#REF!,27,FALSE)="폐쇄","폐쇄",""),"")</f>
        <v/>
      </c>
    </row>
    <row r="667" spans="1:7" ht="15.6">
      <c r="A667" s="107">
        <v>665</v>
      </c>
      <c r="B667" s="107">
        <v>4266</v>
      </c>
      <c r="C667" s="107"/>
      <c r="D667" s="105" t="s">
        <v>255</v>
      </c>
      <c r="E667" s="107"/>
      <c r="F667" s="108"/>
      <c r="G667" s="107" t="str">
        <f>IFERROR(IF(VLOOKUP($B667,#REF!,27,FALSE)="폐쇄","폐쇄",""),"")</f>
        <v/>
      </c>
    </row>
    <row r="668" spans="1:7" ht="15.6">
      <c r="A668" s="107">
        <v>666</v>
      </c>
      <c r="B668" s="107">
        <v>4267</v>
      </c>
      <c r="C668" s="107"/>
      <c r="D668" s="105" t="s">
        <v>255</v>
      </c>
      <c r="E668" s="107"/>
      <c r="F668" s="108"/>
      <c r="G668" s="107" t="str">
        <f>IFERROR(IF(VLOOKUP($B668,#REF!,27,FALSE)="폐쇄","폐쇄",""),"")</f>
        <v/>
      </c>
    </row>
    <row r="669" spans="1:7" ht="15.6">
      <c r="A669" s="107">
        <v>667</v>
      </c>
      <c r="B669" s="107">
        <v>4268</v>
      </c>
      <c r="C669" s="107"/>
      <c r="D669" s="105" t="s">
        <v>255</v>
      </c>
      <c r="E669" s="107"/>
      <c r="F669" s="108"/>
      <c r="G669" s="107" t="str">
        <f>IFERROR(IF(VLOOKUP($B669,#REF!,27,FALSE)="폐쇄","폐쇄",""),"")</f>
        <v/>
      </c>
    </row>
    <row r="670" spans="1:7" ht="15.6">
      <c r="A670" s="107">
        <v>668</v>
      </c>
      <c r="B670" s="107">
        <v>4269</v>
      </c>
      <c r="C670" s="107"/>
      <c r="D670" s="105" t="s">
        <v>255</v>
      </c>
      <c r="E670" s="107"/>
      <c r="F670" s="108"/>
      <c r="G670" s="107" t="str">
        <f>IFERROR(IF(VLOOKUP($B670,#REF!,27,FALSE)="폐쇄","폐쇄",""),"")</f>
        <v/>
      </c>
    </row>
    <row r="671" spans="1:7" ht="15.6">
      <c r="A671" s="107">
        <v>669</v>
      </c>
      <c r="B671" s="107">
        <v>4270</v>
      </c>
      <c r="C671" s="107"/>
      <c r="D671" s="105" t="s">
        <v>255</v>
      </c>
      <c r="E671" s="107"/>
      <c r="F671" s="108"/>
      <c r="G671" s="107" t="str">
        <f>IFERROR(IF(VLOOKUP($B671,#REF!,27,FALSE)="폐쇄","폐쇄",""),"")</f>
        <v/>
      </c>
    </row>
    <row r="672" spans="1:7" ht="15.6">
      <c r="A672" s="107">
        <v>670</v>
      </c>
      <c r="B672" s="107">
        <v>4271</v>
      </c>
      <c r="C672" s="107"/>
      <c r="D672" s="105" t="s">
        <v>255</v>
      </c>
      <c r="E672" s="107"/>
      <c r="F672" s="108"/>
      <c r="G672" s="107" t="str">
        <f>IFERROR(IF(VLOOKUP($B672,#REF!,27,FALSE)="폐쇄","폐쇄",""),"")</f>
        <v/>
      </c>
    </row>
    <row r="673" spans="1:7" ht="15.6">
      <c r="A673" s="107">
        <v>671</v>
      </c>
      <c r="B673" s="107">
        <v>4272</v>
      </c>
      <c r="C673" s="107"/>
      <c r="D673" s="105" t="s">
        <v>255</v>
      </c>
      <c r="E673" s="107"/>
      <c r="F673" s="108"/>
      <c r="G673" s="107" t="str">
        <f>IFERROR(IF(VLOOKUP($B673,#REF!,27,FALSE)="폐쇄","폐쇄",""),"")</f>
        <v/>
      </c>
    </row>
    <row r="674" spans="1:7" ht="15.6">
      <c r="A674" s="107">
        <v>672</v>
      </c>
      <c r="B674" s="107">
        <v>4273</v>
      </c>
      <c r="C674" s="107"/>
      <c r="D674" s="105" t="s">
        <v>255</v>
      </c>
      <c r="E674" s="107"/>
      <c r="F674" s="108"/>
      <c r="G674" s="107" t="str">
        <f>IFERROR(IF(VLOOKUP($B674,#REF!,27,FALSE)="폐쇄","폐쇄",""),"")</f>
        <v/>
      </c>
    </row>
    <row r="675" spans="1:7" ht="15.6">
      <c r="A675" s="107">
        <v>673</v>
      </c>
      <c r="B675" s="107">
        <v>4274</v>
      </c>
      <c r="C675" s="107"/>
      <c r="D675" s="105" t="s">
        <v>255</v>
      </c>
      <c r="E675" s="107"/>
      <c r="F675" s="108"/>
      <c r="G675" s="107" t="str">
        <f>IFERROR(IF(VLOOKUP($B675,#REF!,27,FALSE)="폐쇄","폐쇄",""),"")</f>
        <v/>
      </c>
    </row>
    <row r="676" spans="1:7" ht="15.6">
      <c r="A676" s="107">
        <v>674</v>
      </c>
      <c r="B676" s="107">
        <v>4275</v>
      </c>
      <c r="C676" s="107"/>
      <c r="D676" s="105" t="s">
        <v>255</v>
      </c>
      <c r="E676" s="107"/>
      <c r="F676" s="108"/>
      <c r="G676" s="107" t="str">
        <f>IFERROR(IF(VLOOKUP($B676,#REF!,27,FALSE)="폐쇄","폐쇄",""),"")</f>
        <v/>
      </c>
    </row>
    <row r="677" spans="1:7" ht="15.6">
      <c r="A677" s="107">
        <v>675</v>
      </c>
      <c r="B677" s="107">
        <v>4276</v>
      </c>
      <c r="C677" s="107"/>
      <c r="D677" s="105" t="s">
        <v>255</v>
      </c>
      <c r="E677" s="107"/>
      <c r="F677" s="108"/>
      <c r="G677" s="107" t="str">
        <f>IFERROR(IF(VLOOKUP($B677,#REF!,27,FALSE)="폐쇄","폐쇄",""),"")</f>
        <v/>
      </c>
    </row>
    <row r="678" spans="1:7" ht="15.6">
      <c r="A678" s="107">
        <v>676</v>
      </c>
      <c r="B678" s="107">
        <v>4277</v>
      </c>
      <c r="C678" s="107"/>
      <c r="D678" s="105" t="s">
        <v>255</v>
      </c>
      <c r="E678" s="107"/>
      <c r="F678" s="108"/>
      <c r="G678" s="107" t="str">
        <f>IFERROR(IF(VLOOKUP($B678,#REF!,27,FALSE)="폐쇄","폐쇄",""),"")</f>
        <v/>
      </c>
    </row>
    <row r="679" spans="1:7" ht="15.6">
      <c r="A679" s="107">
        <v>677</v>
      </c>
      <c r="B679" s="107">
        <v>4278</v>
      </c>
      <c r="C679" s="107"/>
      <c r="D679" s="105" t="s">
        <v>255</v>
      </c>
      <c r="E679" s="107"/>
      <c r="F679" s="108"/>
      <c r="G679" s="107" t="str">
        <f>IFERROR(IF(VLOOKUP($B679,#REF!,27,FALSE)="폐쇄","폐쇄",""),"")</f>
        <v/>
      </c>
    </row>
    <row r="680" spans="1:7" ht="15.6">
      <c r="A680" s="107">
        <v>678</v>
      </c>
      <c r="B680" s="107">
        <v>4279</v>
      </c>
      <c r="C680" s="107"/>
      <c r="D680" s="105" t="s">
        <v>255</v>
      </c>
      <c r="E680" s="107"/>
      <c r="F680" s="108"/>
      <c r="G680" s="107" t="str">
        <f>IFERROR(IF(VLOOKUP($B680,#REF!,27,FALSE)="폐쇄","폐쇄",""),"")</f>
        <v/>
      </c>
    </row>
    <row r="681" spans="1:7" ht="15.6">
      <c r="A681" s="107">
        <v>679</v>
      </c>
      <c r="B681" s="107">
        <v>4280</v>
      </c>
      <c r="C681" s="107"/>
      <c r="D681" s="105" t="s">
        <v>255</v>
      </c>
      <c r="E681" s="107"/>
      <c r="F681" s="108"/>
      <c r="G681" s="107" t="str">
        <f>IFERROR(IF(VLOOKUP($B681,#REF!,27,FALSE)="폐쇄","폐쇄",""),"")</f>
        <v/>
      </c>
    </row>
    <row r="682" spans="1:7" ht="15.6">
      <c r="A682" s="107">
        <v>680</v>
      </c>
      <c r="B682" s="107">
        <v>4281</v>
      </c>
      <c r="C682" s="107"/>
      <c r="D682" s="105" t="s">
        <v>255</v>
      </c>
      <c r="E682" s="107"/>
      <c r="F682" s="108"/>
      <c r="G682" s="107" t="str">
        <f>IFERROR(IF(VLOOKUP($B682,#REF!,27,FALSE)="폐쇄","폐쇄",""),"")</f>
        <v/>
      </c>
    </row>
    <row r="683" spans="1:7" ht="15.6">
      <c r="A683" s="107">
        <v>681</v>
      </c>
      <c r="B683" s="107">
        <v>4282</v>
      </c>
      <c r="C683" s="107"/>
      <c r="D683" s="105" t="s">
        <v>255</v>
      </c>
      <c r="E683" s="107"/>
      <c r="F683" s="108"/>
      <c r="G683" s="107" t="str">
        <f>IFERROR(IF(VLOOKUP($B683,#REF!,27,FALSE)="폐쇄","폐쇄",""),"")</f>
        <v/>
      </c>
    </row>
    <row r="684" spans="1:7" ht="15.6">
      <c r="A684" s="107">
        <v>682</v>
      </c>
      <c r="B684" s="107">
        <v>4283</v>
      </c>
      <c r="C684" s="107"/>
      <c r="D684" s="105" t="s">
        <v>255</v>
      </c>
      <c r="E684" s="107"/>
      <c r="F684" s="108"/>
      <c r="G684" s="107" t="str">
        <f>IFERROR(IF(VLOOKUP($B684,#REF!,27,FALSE)="폐쇄","폐쇄",""),"")</f>
        <v/>
      </c>
    </row>
    <row r="685" spans="1:7" ht="15.6">
      <c r="A685" s="107">
        <v>683</v>
      </c>
      <c r="B685" s="107">
        <v>4284</v>
      </c>
      <c r="C685" s="107"/>
      <c r="D685" s="105" t="s">
        <v>255</v>
      </c>
      <c r="E685" s="107"/>
      <c r="F685" s="108"/>
      <c r="G685" s="107" t="str">
        <f>IFERROR(IF(VLOOKUP($B685,#REF!,27,FALSE)="폐쇄","폐쇄",""),"")</f>
        <v/>
      </c>
    </row>
    <row r="686" spans="1:7" ht="15.6">
      <c r="A686" s="107">
        <v>684</v>
      </c>
      <c r="B686" s="107">
        <v>4285</v>
      </c>
      <c r="C686" s="107"/>
      <c r="D686" s="105" t="s">
        <v>255</v>
      </c>
      <c r="E686" s="107"/>
      <c r="F686" s="108"/>
      <c r="G686" s="107" t="str">
        <f>IFERROR(IF(VLOOKUP($B686,#REF!,27,FALSE)="폐쇄","폐쇄",""),"")</f>
        <v/>
      </c>
    </row>
    <row r="687" spans="1:7" ht="15.6">
      <c r="A687" s="107">
        <v>685</v>
      </c>
      <c r="B687" s="107">
        <v>4286</v>
      </c>
      <c r="C687" s="107"/>
      <c r="D687" s="105" t="s">
        <v>255</v>
      </c>
      <c r="E687" s="107"/>
      <c r="F687" s="108"/>
      <c r="G687" s="107" t="str">
        <f>IFERROR(IF(VLOOKUP($B687,#REF!,27,FALSE)="폐쇄","폐쇄",""),"")</f>
        <v/>
      </c>
    </row>
    <row r="688" spans="1:7" ht="15.6">
      <c r="A688" s="107">
        <v>686</v>
      </c>
      <c r="B688" s="107">
        <v>4287</v>
      </c>
      <c r="C688" s="107"/>
      <c r="D688" s="105" t="s">
        <v>255</v>
      </c>
      <c r="E688" s="107"/>
      <c r="F688" s="108"/>
      <c r="G688" s="107" t="str">
        <f>IFERROR(IF(VLOOKUP($B688,#REF!,27,FALSE)="폐쇄","폐쇄",""),"")</f>
        <v/>
      </c>
    </row>
    <row r="689" spans="1:7" ht="15.6">
      <c r="A689" s="107">
        <v>687</v>
      </c>
      <c r="B689" s="107">
        <v>4288</v>
      </c>
      <c r="C689" s="107"/>
      <c r="D689" s="105" t="s">
        <v>255</v>
      </c>
      <c r="E689" s="107"/>
      <c r="F689" s="108"/>
      <c r="G689" s="107" t="str">
        <f>IFERROR(IF(VLOOKUP($B689,#REF!,27,FALSE)="폐쇄","폐쇄",""),"")</f>
        <v/>
      </c>
    </row>
    <row r="690" spans="1:7" ht="15.6">
      <c r="A690" s="107">
        <v>688</v>
      </c>
      <c r="B690" s="107">
        <v>4289</v>
      </c>
      <c r="C690" s="107"/>
      <c r="D690" s="105" t="s">
        <v>255</v>
      </c>
      <c r="E690" s="107"/>
      <c r="F690" s="108"/>
      <c r="G690" s="107" t="str">
        <f>IFERROR(IF(VLOOKUP($B690,#REF!,27,FALSE)="폐쇄","폐쇄",""),"")</f>
        <v/>
      </c>
    </row>
    <row r="691" spans="1:7" ht="15.6">
      <c r="A691" s="107">
        <v>689</v>
      </c>
      <c r="B691" s="107">
        <v>4290</v>
      </c>
      <c r="C691" s="107"/>
      <c r="D691" s="105" t="s">
        <v>255</v>
      </c>
      <c r="E691" s="107"/>
      <c r="F691" s="108"/>
      <c r="G691" s="107" t="str">
        <f>IFERROR(IF(VLOOKUP($B691,#REF!,27,FALSE)="폐쇄","폐쇄",""),"")</f>
        <v/>
      </c>
    </row>
    <row r="692" spans="1:7" ht="15.6">
      <c r="A692" s="107">
        <v>690</v>
      </c>
      <c r="B692" s="107">
        <v>4291</v>
      </c>
      <c r="C692" s="107"/>
      <c r="D692" s="105" t="s">
        <v>255</v>
      </c>
      <c r="E692" s="107"/>
      <c r="F692" s="108"/>
      <c r="G692" s="107" t="str">
        <f>IFERROR(IF(VLOOKUP($B692,#REF!,27,FALSE)="폐쇄","폐쇄",""),"")</f>
        <v/>
      </c>
    </row>
    <row r="693" spans="1:7" ht="15.6">
      <c r="A693" s="107">
        <v>691</v>
      </c>
      <c r="B693" s="107">
        <v>4292</v>
      </c>
      <c r="C693" s="107"/>
      <c r="D693" s="105" t="s">
        <v>255</v>
      </c>
      <c r="E693" s="107"/>
      <c r="F693" s="108"/>
      <c r="G693" s="107" t="str">
        <f>IFERROR(IF(VLOOKUP($B693,#REF!,27,FALSE)="폐쇄","폐쇄",""),"")</f>
        <v/>
      </c>
    </row>
    <row r="694" spans="1:7" ht="15.6">
      <c r="A694" s="107">
        <v>692</v>
      </c>
      <c r="B694" s="107">
        <v>4293</v>
      </c>
      <c r="C694" s="107"/>
      <c r="D694" s="105" t="s">
        <v>255</v>
      </c>
      <c r="E694" s="107"/>
      <c r="F694" s="108"/>
      <c r="G694" s="107" t="str">
        <f>IFERROR(IF(VLOOKUP($B694,#REF!,27,FALSE)="폐쇄","폐쇄",""),"")</f>
        <v/>
      </c>
    </row>
    <row r="695" spans="1:7" ht="15.6">
      <c r="A695" s="107">
        <v>693</v>
      </c>
      <c r="B695" s="107">
        <v>4294</v>
      </c>
      <c r="C695" s="107"/>
      <c r="D695" s="105" t="s">
        <v>255</v>
      </c>
      <c r="E695" s="107"/>
      <c r="F695" s="108"/>
      <c r="G695" s="107" t="str">
        <f>IFERROR(IF(VLOOKUP($B695,#REF!,27,FALSE)="폐쇄","폐쇄",""),"")</f>
        <v/>
      </c>
    </row>
    <row r="696" spans="1:7" ht="15.6">
      <c r="A696" s="107">
        <v>694</v>
      </c>
      <c r="B696" s="107">
        <v>4295</v>
      </c>
      <c r="C696" s="107"/>
      <c r="D696" s="105" t="s">
        <v>255</v>
      </c>
      <c r="E696" s="107"/>
      <c r="F696" s="108"/>
      <c r="G696" s="107" t="str">
        <f>IFERROR(IF(VLOOKUP($B696,#REF!,27,FALSE)="폐쇄","폐쇄",""),"")</f>
        <v/>
      </c>
    </row>
    <row r="697" spans="1:7" ht="15.6">
      <c r="A697" s="107">
        <v>695</v>
      </c>
      <c r="B697" s="107">
        <v>4296</v>
      </c>
      <c r="C697" s="107"/>
      <c r="D697" s="105" t="s">
        <v>255</v>
      </c>
      <c r="E697" s="107"/>
      <c r="F697" s="108"/>
      <c r="G697" s="107" t="str">
        <f>IFERROR(IF(VLOOKUP($B697,#REF!,27,FALSE)="폐쇄","폐쇄",""),"")</f>
        <v/>
      </c>
    </row>
    <row r="698" spans="1:7" ht="15.6">
      <c r="A698" s="107">
        <v>696</v>
      </c>
      <c r="B698" s="107">
        <v>4297</v>
      </c>
      <c r="C698" s="107"/>
      <c r="D698" s="105" t="s">
        <v>255</v>
      </c>
      <c r="E698" s="107"/>
      <c r="F698" s="108"/>
      <c r="G698" s="107" t="str">
        <f>IFERROR(IF(VLOOKUP($B698,#REF!,27,FALSE)="폐쇄","폐쇄",""),"")</f>
        <v/>
      </c>
    </row>
    <row r="699" spans="1:7" ht="15.6">
      <c r="A699" s="107">
        <v>697</v>
      </c>
      <c r="B699" s="107">
        <v>4298</v>
      </c>
      <c r="C699" s="107"/>
      <c r="D699" s="105" t="s">
        <v>255</v>
      </c>
      <c r="E699" s="107"/>
      <c r="F699" s="108"/>
      <c r="G699" s="107" t="str">
        <f>IFERROR(IF(VLOOKUP($B699,#REF!,27,FALSE)="폐쇄","폐쇄",""),"")</f>
        <v/>
      </c>
    </row>
    <row r="700" spans="1:7" ht="15.6">
      <c r="A700" s="107">
        <v>698</v>
      </c>
      <c r="B700" s="107">
        <v>4299</v>
      </c>
      <c r="C700" s="107"/>
      <c r="D700" s="105" t="s">
        <v>255</v>
      </c>
      <c r="E700" s="107"/>
      <c r="F700" s="108"/>
      <c r="G700" s="107" t="str">
        <f>IFERROR(IF(VLOOKUP($B700,#REF!,27,FALSE)="폐쇄","폐쇄",""),"")</f>
        <v/>
      </c>
    </row>
    <row r="701" spans="1:7" ht="15.6">
      <c r="A701" s="107">
        <v>699</v>
      </c>
      <c r="B701" s="107">
        <v>4300</v>
      </c>
      <c r="C701" s="107"/>
      <c r="D701" s="105" t="s">
        <v>255</v>
      </c>
      <c r="E701" s="107"/>
      <c r="F701" s="108"/>
      <c r="G701" s="107" t="str">
        <f>IFERROR(IF(VLOOKUP($B701,#REF!,27,FALSE)="폐쇄","폐쇄",""),"")</f>
        <v/>
      </c>
    </row>
    <row r="702" spans="1:7" ht="15.6">
      <c r="A702" s="107">
        <v>700</v>
      </c>
      <c r="B702" s="107">
        <v>4301</v>
      </c>
      <c r="C702" s="107"/>
      <c r="D702" s="105" t="s">
        <v>255</v>
      </c>
      <c r="E702" s="107"/>
      <c r="F702" s="108"/>
      <c r="G702" s="107" t="str">
        <f>IFERROR(IF(VLOOKUP($B702,#REF!,27,FALSE)="폐쇄","폐쇄",""),"")</f>
        <v/>
      </c>
    </row>
    <row r="703" spans="1:7" ht="15.6">
      <c r="A703" s="107" t="s">
        <v>4611</v>
      </c>
      <c r="B703" s="107">
        <v>4302</v>
      </c>
      <c r="C703" s="107" t="s">
        <v>3796</v>
      </c>
      <c r="D703" s="105" t="s">
        <v>37</v>
      </c>
      <c r="E703" s="107" t="s">
        <v>5020</v>
      </c>
      <c r="F703" s="108">
        <v>44151</v>
      </c>
      <c r="G703" s="107" t="str">
        <f>IFERROR(IF(VLOOKUP($B703,#REF!,27,FALSE)="폐쇄","폐쇄",""),"")</f>
        <v/>
      </c>
    </row>
    <row r="704" spans="1:7" ht="15.6">
      <c r="A704" s="107" t="s">
        <v>4146</v>
      </c>
      <c r="B704" s="107">
        <v>4303</v>
      </c>
      <c r="C704" s="107" t="s">
        <v>2816</v>
      </c>
      <c r="D704" s="105" t="s">
        <v>37</v>
      </c>
      <c r="E704" s="107" t="s">
        <v>2228</v>
      </c>
      <c r="F704" s="108">
        <v>44151</v>
      </c>
      <c r="G704" s="107" t="str">
        <f>IFERROR(IF(VLOOKUP($B704,#REF!,27,FALSE)="폐쇄","폐쇄",""),"")</f>
        <v/>
      </c>
    </row>
    <row r="705" spans="1:7" ht="15.6">
      <c r="A705" s="107" t="s">
        <v>4147</v>
      </c>
      <c r="B705" s="107">
        <v>4304</v>
      </c>
      <c r="C705" s="107" t="s">
        <v>2691</v>
      </c>
      <c r="D705" s="105" t="s">
        <v>37</v>
      </c>
      <c r="E705" s="107" t="s">
        <v>2500</v>
      </c>
      <c r="F705" s="108">
        <v>44151</v>
      </c>
      <c r="G705" s="107" t="str">
        <f>IFERROR(IF(VLOOKUP($B705,#REF!,27,FALSE)="폐쇄","폐쇄",""),"")</f>
        <v/>
      </c>
    </row>
    <row r="706" spans="1:7" ht="15.6">
      <c r="A706" s="107" t="s">
        <v>4155</v>
      </c>
      <c r="B706" s="107">
        <v>4305</v>
      </c>
      <c r="C706" s="107" t="s">
        <v>2668</v>
      </c>
      <c r="D706" s="105" t="s">
        <v>37</v>
      </c>
      <c r="E706" s="107" t="s">
        <v>2501</v>
      </c>
      <c r="F706" s="108">
        <v>44151</v>
      </c>
      <c r="G706" s="107" t="str">
        <f>IFERROR(IF(VLOOKUP($B706,#REF!,27,FALSE)="폐쇄","폐쇄",""),"")</f>
        <v/>
      </c>
    </row>
    <row r="707" spans="1:7" ht="15.6">
      <c r="A707" s="107" t="s">
        <v>4156</v>
      </c>
      <c r="B707" s="107">
        <v>4306</v>
      </c>
      <c r="C707" s="107" t="s">
        <v>2669</v>
      </c>
      <c r="D707" s="105" t="s">
        <v>37</v>
      </c>
      <c r="E707" s="107" t="s">
        <v>2684</v>
      </c>
      <c r="F707" s="108">
        <v>44151</v>
      </c>
      <c r="G707" s="107" t="str">
        <f>IFERROR(IF(VLOOKUP($B707,#REF!,27,FALSE)="폐쇄","폐쇄",""),"")</f>
        <v/>
      </c>
    </row>
    <row r="708" spans="1:7" ht="15.6">
      <c r="A708" s="107" t="s">
        <v>4126</v>
      </c>
      <c r="B708" s="107">
        <v>4307</v>
      </c>
      <c r="C708" s="107" t="s">
        <v>2581</v>
      </c>
      <c r="D708" s="105" t="s">
        <v>37</v>
      </c>
      <c r="E708" s="107" t="s">
        <v>2503</v>
      </c>
      <c r="F708" s="108">
        <v>44151</v>
      </c>
      <c r="G708" s="107" t="str">
        <f>IFERROR(IF(VLOOKUP($B708,#REF!,27,FALSE)="폐쇄","폐쇄",""),"")</f>
        <v/>
      </c>
    </row>
    <row r="709" spans="1:7" ht="15.6">
      <c r="A709" s="107" t="s">
        <v>4162</v>
      </c>
      <c r="B709" s="107">
        <v>4308</v>
      </c>
      <c r="C709" s="107" t="s">
        <v>4733</v>
      </c>
      <c r="D709" s="105" t="s">
        <v>37</v>
      </c>
      <c r="E709" s="107" t="s">
        <v>3809</v>
      </c>
      <c r="F709" s="108">
        <v>44151</v>
      </c>
      <c r="G709" s="107" t="str">
        <f>IFERROR(IF(VLOOKUP($B709,#REF!,27,FALSE)="폐쇄","폐쇄",""),"")</f>
        <v/>
      </c>
    </row>
    <row r="710" spans="1:7" ht="15.6">
      <c r="A710" s="107" t="s">
        <v>4160</v>
      </c>
      <c r="B710" s="107">
        <v>4309</v>
      </c>
      <c r="C710" s="107" t="s">
        <v>2502</v>
      </c>
      <c r="D710" s="105" t="s">
        <v>37</v>
      </c>
      <c r="E710" s="107" t="s">
        <v>2685</v>
      </c>
      <c r="F710" s="108">
        <v>44151</v>
      </c>
      <c r="G710" s="107" t="str">
        <f>IFERROR(IF(VLOOKUP($B710,#REF!,27,FALSE)="폐쇄","폐쇄",""),"")</f>
        <v/>
      </c>
    </row>
    <row r="711" spans="1:7" ht="15.6">
      <c r="A711" s="107" t="s">
        <v>4161</v>
      </c>
      <c r="B711" s="107">
        <v>4310</v>
      </c>
      <c r="C711" s="107" t="s">
        <v>5029</v>
      </c>
      <c r="D711" s="105" t="s">
        <v>37</v>
      </c>
      <c r="E711" s="107" t="s">
        <v>2369</v>
      </c>
      <c r="F711" s="108">
        <v>44151</v>
      </c>
      <c r="G711" s="107" t="str">
        <f>IFERROR(IF(VLOOKUP($B711,#REF!,27,FALSE)="폐쇄","폐쇄",""),"")</f>
        <v/>
      </c>
    </row>
    <row r="712" spans="1:7" ht="15.6">
      <c r="A712" s="107" t="s">
        <v>4184</v>
      </c>
      <c r="B712" s="107">
        <v>4311</v>
      </c>
      <c r="C712" s="107" t="s">
        <v>5024</v>
      </c>
      <c r="D712" s="105" t="s">
        <v>37</v>
      </c>
      <c r="E712" s="107" t="s">
        <v>3810</v>
      </c>
      <c r="F712" s="108">
        <v>44151</v>
      </c>
      <c r="G712" s="107" t="str">
        <f>IFERROR(IF(VLOOKUP($B712,#REF!,27,FALSE)="폐쇄","폐쇄",""),"")</f>
        <v/>
      </c>
    </row>
    <row r="713" spans="1:7" ht="15.6">
      <c r="A713" s="107" t="s">
        <v>4163</v>
      </c>
      <c r="B713" s="107">
        <v>4312</v>
      </c>
      <c r="C713" s="107" t="s">
        <v>2367</v>
      </c>
      <c r="D713" s="105" t="s">
        <v>37</v>
      </c>
      <c r="E713" s="107" t="s">
        <v>2692</v>
      </c>
      <c r="F713" s="108">
        <v>44151</v>
      </c>
      <c r="G713" s="107" t="str">
        <f>IFERROR(IF(VLOOKUP($B713,#REF!,27,FALSE)="폐쇄","폐쇄",""),"")</f>
        <v/>
      </c>
    </row>
    <row r="714" spans="1:7" ht="15.6">
      <c r="A714" s="107" t="s">
        <v>4171</v>
      </c>
      <c r="B714" s="107">
        <v>4313</v>
      </c>
      <c r="C714" s="107" t="s">
        <v>2693</v>
      </c>
      <c r="D714" s="105" t="s">
        <v>37</v>
      </c>
      <c r="E714" s="107" t="s">
        <v>2672</v>
      </c>
      <c r="F714" s="108">
        <v>44151</v>
      </c>
      <c r="G714" s="107" t="str">
        <f>IFERROR(IF(VLOOKUP($B714,#REF!,27,FALSE)="폐쇄","폐쇄",""),"")</f>
        <v/>
      </c>
    </row>
    <row r="715" spans="1:7" ht="15.6">
      <c r="A715" s="107" t="s">
        <v>4168</v>
      </c>
      <c r="B715" s="107">
        <v>4314</v>
      </c>
      <c r="C715" s="107" t="s">
        <v>2582</v>
      </c>
      <c r="D715" s="105" t="s">
        <v>37</v>
      </c>
      <c r="E715" s="107" t="s">
        <v>2372</v>
      </c>
      <c r="F715" s="108">
        <v>44151</v>
      </c>
      <c r="G715" s="107" t="str">
        <f>IFERROR(IF(VLOOKUP($B715,#REF!,27,FALSE)="폐쇄","폐쇄",""),"")</f>
        <v/>
      </c>
    </row>
    <row r="716" spans="1:7" ht="15.6">
      <c r="A716" s="107" t="s">
        <v>4166</v>
      </c>
      <c r="B716" s="107">
        <v>4315</v>
      </c>
      <c r="C716" s="107" t="s">
        <v>2688</v>
      </c>
      <c r="D716" s="105" t="s">
        <v>37</v>
      </c>
      <c r="E716" s="107" t="s">
        <v>2370</v>
      </c>
      <c r="F716" s="108">
        <v>44151</v>
      </c>
      <c r="G716" s="107" t="str">
        <f>IFERROR(IF(VLOOKUP($B716,#REF!,27,FALSE)="폐쇄","폐쇄",""),"")</f>
        <v/>
      </c>
    </row>
    <row r="717" spans="1:7" ht="15.6">
      <c r="A717" s="107" t="s">
        <v>4176</v>
      </c>
      <c r="B717" s="107">
        <v>4316</v>
      </c>
      <c r="C717" s="107" t="s">
        <v>2373</v>
      </c>
      <c r="D717" s="105" t="s">
        <v>37</v>
      </c>
      <c r="E717" s="107" t="s">
        <v>2371</v>
      </c>
      <c r="F717" s="108">
        <v>44151</v>
      </c>
      <c r="G717" s="107" t="str">
        <f>IFERROR(IF(VLOOKUP($B717,#REF!,27,FALSE)="폐쇄","폐쇄",""),"")</f>
        <v/>
      </c>
    </row>
    <row r="718" spans="1:7" ht="15.6">
      <c r="A718" s="107" t="s">
        <v>4488</v>
      </c>
      <c r="B718" s="107">
        <v>4317</v>
      </c>
      <c r="C718" s="107" t="s">
        <v>2674</v>
      </c>
      <c r="D718" s="105" t="s">
        <v>37</v>
      </c>
      <c r="E718" s="107" t="s">
        <v>2374</v>
      </c>
      <c r="F718" s="108">
        <v>44151</v>
      </c>
      <c r="G718" s="107" t="str">
        <f>IFERROR(IF(VLOOKUP($B718,#REF!,27,FALSE)="폐쇄","폐쇄",""),"")</f>
        <v/>
      </c>
    </row>
    <row r="719" spans="1:7" ht="15.6">
      <c r="A719" s="107" t="s">
        <v>4482</v>
      </c>
      <c r="B719" s="107">
        <v>4318</v>
      </c>
      <c r="C719" s="107" t="s">
        <v>2376</v>
      </c>
      <c r="D719" s="105" t="s">
        <v>37</v>
      </c>
      <c r="E719" s="107" t="s">
        <v>2375</v>
      </c>
      <c r="F719" s="108">
        <v>44151</v>
      </c>
      <c r="G719" s="107" t="str">
        <f>IFERROR(IF(VLOOKUP($B719,#REF!,27,FALSE)="폐쇄","폐쇄",""),"")</f>
        <v/>
      </c>
    </row>
    <row r="720" spans="1:7" ht="15.6">
      <c r="A720" s="107" t="s">
        <v>4483</v>
      </c>
      <c r="B720" s="107">
        <v>4319</v>
      </c>
      <c r="C720" s="107" t="s">
        <v>2583</v>
      </c>
      <c r="D720" s="105" t="s">
        <v>37</v>
      </c>
      <c r="E720" s="107" t="s">
        <v>2584</v>
      </c>
      <c r="F720" s="108">
        <v>44151</v>
      </c>
      <c r="G720" s="107" t="str">
        <f>IFERROR(IF(VLOOKUP($B720,#REF!,27,FALSE)="폐쇄","폐쇄",""),"")</f>
        <v/>
      </c>
    </row>
    <row r="721" spans="1:7" ht="15.6">
      <c r="A721" s="107">
        <v>719</v>
      </c>
      <c r="B721" s="107">
        <v>4320</v>
      </c>
      <c r="C721" s="107"/>
      <c r="D721" s="105" t="s">
        <v>37</v>
      </c>
      <c r="E721" s="107"/>
      <c r="F721" s="108"/>
      <c r="G721" s="107" t="str">
        <f>IFERROR(IF(VLOOKUP($B721,#REF!,27,FALSE)="폐쇄","폐쇄",""),"")</f>
        <v/>
      </c>
    </row>
    <row r="722" spans="1:7" ht="15.6">
      <c r="A722" s="107">
        <v>720</v>
      </c>
      <c r="B722" s="107">
        <v>4321</v>
      </c>
      <c r="C722" s="107"/>
      <c r="D722" s="105" t="s">
        <v>37</v>
      </c>
      <c r="E722" s="107"/>
      <c r="F722" s="108"/>
      <c r="G722" s="107" t="str">
        <f>IFERROR(IF(VLOOKUP($B722,#REF!,27,FALSE)="폐쇄","폐쇄",""),"")</f>
        <v/>
      </c>
    </row>
    <row r="723" spans="1:7" ht="15.6">
      <c r="A723" s="107">
        <v>721</v>
      </c>
      <c r="B723" s="107">
        <v>4322</v>
      </c>
      <c r="C723" s="107"/>
      <c r="D723" s="105" t="s">
        <v>37</v>
      </c>
      <c r="E723" s="107"/>
      <c r="F723" s="108"/>
      <c r="G723" s="107" t="str">
        <f>IFERROR(IF(VLOOKUP($B723,#REF!,27,FALSE)="폐쇄","폐쇄",""),"")</f>
        <v/>
      </c>
    </row>
    <row r="724" spans="1:7" ht="15.6">
      <c r="A724" s="107">
        <v>722</v>
      </c>
      <c r="B724" s="107">
        <v>4323</v>
      </c>
      <c r="C724" s="107"/>
      <c r="D724" s="105" t="s">
        <v>37</v>
      </c>
      <c r="E724" s="107"/>
      <c r="F724" s="108"/>
      <c r="G724" s="107" t="str">
        <f>IFERROR(IF(VLOOKUP($B724,#REF!,27,FALSE)="폐쇄","폐쇄",""),"")</f>
        <v/>
      </c>
    </row>
    <row r="725" spans="1:7" ht="15.6">
      <c r="A725" s="107">
        <v>723</v>
      </c>
      <c r="B725" s="107">
        <v>4324</v>
      </c>
      <c r="C725" s="107"/>
      <c r="D725" s="105" t="s">
        <v>37</v>
      </c>
      <c r="E725" s="107"/>
      <c r="F725" s="108"/>
      <c r="G725" s="107" t="str">
        <f>IFERROR(IF(VLOOKUP($B725,#REF!,27,FALSE)="폐쇄","폐쇄",""),"")</f>
        <v/>
      </c>
    </row>
    <row r="726" spans="1:7" ht="15.6">
      <c r="A726" s="107">
        <v>724</v>
      </c>
      <c r="B726" s="107">
        <v>4325</v>
      </c>
      <c r="C726" s="107"/>
      <c r="D726" s="105" t="s">
        <v>37</v>
      </c>
      <c r="E726" s="107"/>
      <c r="F726" s="108"/>
      <c r="G726" s="107" t="str">
        <f>IFERROR(IF(VLOOKUP($B726,#REF!,27,FALSE)="폐쇄","폐쇄",""),"")</f>
        <v/>
      </c>
    </row>
    <row r="727" spans="1:7" ht="15.6">
      <c r="A727" s="107">
        <v>725</v>
      </c>
      <c r="B727" s="107">
        <v>4326</v>
      </c>
      <c r="C727" s="107"/>
      <c r="D727" s="105" t="s">
        <v>37</v>
      </c>
      <c r="E727" s="107"/>
      <c r="F727" s="108"/>
      <c r="G727" s="107" t="str">
        <f>IFERROR(IF(VLOOKUP($B727,#REF!,27,FALSE)="폐쇄","폐쇄",""),"")</f>
        <v/>
      </c>
    </row>
    <row r="728" spans="1:7" ht="15.6">
      <c r="A728" s="107">
        <v>726</v>
      </c>
      <c r="B728" s="107">
        <v>4327</v>
      </c>
      <c r="C728" s="107"/>
      <c r="D728" s="105" t="s">
        <v>37</v>
      </c>
      <c r="E728" s="107"/>
      <c r="F728" s="108"/>
      <c r="G728" s="107" t="str">
        <f>IFERROR(IF(VLOOKUP($B728,#REF!,27,FALSE)="폐쇄","폐쇄",""),"")</f>
        <v/>
      </c>
    </row>
    <row r="729" spans="1:7" ht="15.6">
      <c r="A729" s="107">
        <v>727</v>
      </c>
      <c r="B729" s="107">
        <v>4328</v>
      </c>
      <c r="C729" s="107"/>
      <c r="D729" s="105" t="s">
        <v>37</v>
      </c>
      <c r="E729" s="107"/>
      <c r="F729" s="108"/>
      <c r="G729" s="107" t="str">
        <f>IFERROR(IF(VLOOKUP($B729,#REF!,27,FALSE)="폐쇄","폐쇄",""),"")</f>
        <v/>
      </c>
    </row>
    <row r="730" spans="1:7" ht="15.6">
      <c r="A730" s="107">
        <v>728</v>
      </c>
      <c r="B730" s="107">
        <v>4329</v>
      </c>
      <c r="C730" s="107"/>
      <c r="D730" s="105" t="s">
        <v>37</v>
      </c>
      <c r="E730" s="107"/>
      <c r="F730" s="108"/>
      <c r="G730" s="107" t="str">
        <f>IFERROR(IF(VLOOKUP($B730,#REF!,27,FALSE)="폐쇄","폐쇄",""),"")</f>
        <v/>
      </c>
    </row>
    <row r="731" spans="1:7" ht="15.6">
      <c r="A731" s="107">
        <v>729</v>
      </c>
      <c r="B731" s="107">
        <v>4330</v>
      </c>
      <c r="C731" s="107"/>
      <c r="D731" s="105" t="s">
        <v>37</v>
      </c>
      <c r="E731" s="107"/>
      <c r="F731" s="108"/>
      <c r="G731" s="107" t="str">
        <f>IFERROR(IF(VLOOKUP($B731,#REF!,27,FALSE)="폐쇄","폐쇄",""),"")</f>
        <v/>
      </c>
    </row>
    <row r="732" spans="1:7" ht="15.6">
      <c r="A732" s="107">
        <v>730</v>
      </c>
      <c r="B732" s="107">
        <v>4331</v>
      </c>
      <c r="C732" s="107"/>
      <c r="D732" s="105" t="s">
        <v>37</v>
      </c>
      <c r="E732" s="107"/>
      <c r="F732" s="108"/>
      <c r="G732" s="107" t="str">
        <f>IFERROR(IF(VLOOKUP($B732,#REF!,27,FALSE)="폐쇄","폐쇄",""),"")</f>
        <v/>
      </c>
    </row>
    <row r="733" spans="1:7" ht="15.6">
      <c r="A733" s="107">
        <v>731</v>
      </c>
      <c r="B733" s="107">
        <v>4332</v>
      </c>
      <c r="C733" s="107"/>
      <c r="D733" s="105" t="s">
        <v>37</v>
      </c>
      <c r="E733" s="107"/>
      <c r="F733" s="108"/>
      <c r="G733" s="107" t="str">
        <f>IFERROR(IF(VLOOKUP($B733,#REF!,27,FALSE)="폐쇄","폐쇄",""),"")</f>
        <v/>
      </c>
    </row>
    <row r="734" spans="1:7" ht="15.6">
      <c r="A734" s="107">
        <v>732</v>
      </c>
      <c r="B734" s="107">
        <v>4333</v>
      </c>
      <c r="C734" s="107"/>
      <c r="D734" s="105" t="s">
        <v>37</v>
      </c>
      <c r="E734" s="107"/>
      <c r="F734" s="108"/>
      <c r="G734" s="107" t="str">
        <f>IFERROR(IF(VLOOKUP($B734,#REF!,27,FALSE)="폐쇄","폐쇄",""),"")</f>
        <v/>
      </c>
    </row>
    <row r="735" spans="1:7" ht="15.6">
      <c r="A735" s="107">
        <v>733</v>
      </c>
      <c r="B735" s="107">
        <v>4334</v>
      </c>
      <c r="C735" s="107"/>
      <c r="D735" s="105" t="s">
        <v>37</v>
      </c>
      <c r="E735" s="107"/>
      <c r="F735" s="108"/>
      <c r="G735" s="107" t="str">
        <f>IFERROR(IF(VLOOKUP($B735,#REF!,27,FALSE)="폐쇄","폐쇄",""),"")</f>
        <v/>
      </c>
    </row>
    <row r="736" spans="1:7" ht="15.6">
      <c r="A736" s="107">
        <v>734</v>
      </c>
      <c r="B736" s="107">
        <v>4335</v>
      </c>
      <c r="C736" s="107"/>
      <c r="D736" s="105" t="s">
        <v>37</v>
      </c>
      <c r="E736" s="107"/>
      <c r="F736" s="108"/>
      <c r="G736" s="107" t="str">
        <f>IFERROR(IF(VLOOKUP($B736,#REF!,27,FALSE)="폐쇄","폐쇄",""),"")</f>
        <v/>
      </c>
    </row>
    <row r="737" spans="1:7" ht="15.6">
      <c r="A737" s="107">
        <v>735</v>
      </c>
      <c r="B737" s="107">
        <v>4336</v>
      </c>
      <c r="C737" s="107"/>
      <c r="D737" s="105" t="s">
        <v>37</v>
      </c>
      <c r="E737" s="107"/>
      <c r="F737" s="108"/>
      <c r="G737" s="107" t="str">
        <f>IFERROR(IF(VLOOKUP($B737,#REF!,27,FALSE)="폐쇄","폐쇄",""),"")</f>
        <v/>
      </c>
    </row>
    <row r="738" spans="1:7" ht="15.6">
      <c r="A738" s="107">
        <v>736</v>
      </c>
      <c r="B738" s="107">
        <v>4337</v>
      </c>
      <c r="C738" s="107"/>
      <c r="D738" s="105" t="s">
        <v>37</v>
      </c>
      <c r="E738" s="107"/>
      <c r="F738" s="108"/>
      <c r="G738" s="107" t="str">
        <f>IFERROR(IF(VLOOKUP($B738,#REF!,27,FALSE)="폐쇄","폐쇄",""),"")</f>
        <v/>
      </c>
    </row>
    <row r="739" spans="1:7" ht="15.6">
      <c r="A739" s="107">
        <v>737</v>
      </c>
      <c r="B739" s="107">
        <v>4338</v>
      </c>
      <c r="C739" s="107"/>
      <c r="D739" s="105" t="s">
        <v>37</v>
      </c>
      <c r="E739" s="107"/>
      <c r="F739" s="108"/>
      <c r="G739" s="107" t="str">
        <f>IFERROR(IF(VLOOKUP($B739,#REF!,27,FALSE)="폐쇄","폐쇄",""),"")</f>
        <v/>
      </c>
    </row>
    <row r="740" spans="1:7" ht="15.6">
      <c r="A740" s="107">
        <v>738</v>
      </c>
      <c r="B740" s="107">
        <v>4339</v>
      </c>
      <c r="C740" s="107"/>
      <c r="D740" s="105" t="s">
        <v>37</v>
      </c>
      <c r="E740" s="107"/>
      <c r="F740" s="108"/>
      <c r="G740" s="107" t="str">
        <f>IFERROR(IF(VLOOKUP($B740,#REF!,27,FALSE)="폐쇄","폐쇄",""),"")</f>
        <v/>
      </c>
    </row>
    <row r="741" spans="1:7" ht="15.6">
      <c r="A741" s="107">
        <v>739</v>
      </c>
      <c r="B741" s="107">
        <v>4340</v>
      </c>
      <c r="C741" s="107"/>
      <c r="D741" s="105" t="s">
        <v>37</v>
      </c>
      <c r="E741" s="107"/>
      <c r="F741" s="108"/>
      <c r="G741" s="107" t="str">
        <f>IFERROR(IF(VLOOKUP($B741,#REF!,27,FALSE)="폐쇄","폐쇄",""),"")</f>
        <v/>
      </c>
    </row>
    <row r="742" spans="1:7" ht="15.6">
      <c r="A742" s="107">
        <v>740</v>
      </c>
      <c r="B742" s="107">
        <v>4341</v>
      </c>
      <c r="C742" s="107"/>
      <c r="D742" s="105" t="s">
        <v>37</v>
      </c>
      <c r="E742" s="107"/>
      <c r="F742" s="108"/>
      <c r="G742" s="107" t="str">
        <f>IFERROR(IF(VLOOKUP($B742,#REF!,27,FALSE)="폐쇄","폐쇄",""),"")</f>
        <v/>
      </c>
    </row>
    <row r="743" spans="1:7" ht="15.6">
      <c r="A743" s="107">
        <v>741</v>
      </c>
      <c r="B743" s="107">
        <v>4342</v>
      </c>
      <c r="C743" s="107"/>
      <c r="D743" s="105" t="s">
        <v>37</v>
      </c>
      <c r="E743" s="107"/>
      <c r="F743" s="108"/>
      <c r="G743" s="107" t="str">
        <f>IFERROR(IF(VLOOKUP($B743,#REF!,27,FALSE)="폐쇄","폐쇄",""),"")</f>
        <v/>
      </c>
    </row>
    <row r="744" spans="1:7" ht="15.6">
      <c r="A744" s="107">
        <v>742</v>
      </c>
      <c r="B744" s="107">
        <v>4343</v>
      </c>
      <c r="C744" s="107"/>
      <c r="D744" s="105" t="s">
        <v>37</v>
      </c>
      <c r="E744" s="107"/>
      <c r="F744" s="108"/>
      <c r="G744" s="107" t="str">
        <f>IFERROR(IF(VLOOKUP($B744,#REF!,27,FALSE)="폐쇄","폐쇄",""),"")</f>
        <v/>
      </c>
    </row>
    <row r="745" spans="1:7" ht="15.6">
      <c r="A745" s="107">
        <v>743</v>
      </c>
      <c r="B745" s="107">
        <v>4344</v>
      </c>
      <c r="C745" s="107"/>
      <c r="D745" s="105" t="s">
        <v>37</v>
      </c>
      <c r="E745" s="107"/>
      <c r="F745" s="108"/>
      <c r="G745" s="107" t="str">
        <f>IFERROR(IF(VLOOKUP($B745,#REF!,27,FALSE)="폐쇄","폐쇄",""),"")</f>
        <v/>
      </c>
    </row>
    <row r="746" spans="1:7" ht="15.6">
      <c r="A746" s="107">
        <v>744</v>
      </c>
      <c r="B746" s="107">
        <v>4345</v>
      </c>
      <c r="C746" s="107"/>
      <c r="D746" s="105" t="s">
        <v>37</v>
      </c>
      <c r="E746" s="107"/>
      <c r="F746" s="108"/>
      <c r="G746" s="107" t="str">
        <f>IFERROR(IF(VLOOKUP($B746,#REF!,27,FALSE)="폐쇄","폐쇄",""),"")</f>
        <v/>
      </c>
    </row>
    <row r="747" spans="1:7" ht="15.6">
      <c r="A747" s="107">
        <v>745</v>
      </c>
      <c r="B747" s="107">
        <v>4346</v>
      </c>
      <c r="C747" s="107"/>
      <c r="D747" s="105" t="s">
        <v>37</v>
      </c>
      <c r="E747" s="107"/>
      <c r="F747" s="108"/>
      <c r="G747" s="107" t="str">
        <f>IFERROR(IF(VLOOKUP($B747,#REF!,27,FALSE)="폐쇄","폐쇄",""),"")</f>
        <v/>
      </c>
    </row>
    <row r="748" spans="1:7" ht="15.6">
      <c r="A748" s="107">
        <v>746</v>
      </c>
      <c r="B748" s="107">
        <v>4347</v>
      </c>
      <c r="C748" s="107"/>
      <c r="D748" s="105" t="s">
        <v>37</v>
      </c>
      <c r="E748" s="107"/>
      <c r="F748" s="108"/>
      <c r="G748" s="107" t="str">
        <f>IFERROR(IF(VLOOKUP($B748,#REF!,27,FALSE)="폐쇄","폐쇄",""),"")</f>
        <v/>
      </c>
    </row>
    <row r="749" spans="1:7" ht="15.6">
      <c r="A749" s="107">
        <v>747</v>
      </c>
      <c r="B749" s="107">
        <v>4348</v>
      </c>
      <c r="C749" s="107"/>
      <c r="D749" s="105" t="s">
        <v>37</v>
      </c>
      <c r="E749" s="107"/>
      <c r="F749" s="108"/>
      <c r="G749" s="107" t="str">
        <f>IFERROR(IF(VLOOKUP($B749,#REF!,27,FALSE)="폐쇄","폐쇄",""),"")</f>
        <v/>
      </c>
    </row>
    <row r="750" spans="1:7" ht="15.6">
      <c r="A750" s="107">
        <v>748</v>
      </c>
      <c r="B750" s="107">
        <v>4349</v>
      </c>
      <c r="C750" s="107"/>
      <c r="D750" s="105" t="s">
        <v>37</v>
      </c>
      <c r="E750" s="107"/>
      <c r="F750" s="108"/>
      <c r="G750" s="107" t="str">
        <f>IFERROR(IF(VLOOKUP($B750,#REF!,27,FALSE)="폐쇄","폐쇄",""),"")</f>
        <v/>
      </c>
    </row>
    <row r="751" spans="1:7" ht="15.6">
      <c r="A751" s="107">
        <v>749</v>
      </c>
      <c r="B751" s="107">
        <v>4350</v>
      </c>
      <c r="C751" s="107"/>
      <c r="D751" s="105" t="s">
        <v>37</v>
      </c>
      <c r="E751" s="107"/>
      <c r="F751" s="108"/>
      <c r="G751" s="107" t="str">
        <f>IFERROR(IF(VLOOKUP($B751,#REF!,27,FALSE)="폐쇄","폐쇄",""),"")</f>
        <v/>
      </c>
    </row>
    <row r="752" spans="1:7" ht="15.6">
      <c r="A752" s="107">
        <v>750</v>
      </c>
      <c r="B752" s="107">
        <v>4351</v>
      </c>
      <c r="C752" s="107"/>
      <c r="D752" s="105" t="s">
        <v>37</v>
      </c>
      <c r="E752" s="107"/>
      <c r="F752" s="108"/>
      <c r="G752" s="107" t="str">
        <f>IFERROR(IF(VLOOKUP($B752,#REF!,27,FALSE)="폐쇄","폐쇄",""),"")</f>
        <v/>
      </c>
    </row>
    <row r="753" spans="1:12" ht="15.6">
      <c r="A753" s="107" t="s">
        <v>4175</v>
      </c>
      <c r="B753" s="109">
        <v>4352</v>
      </c>
      <c r="C753" s="107" t="s">
        <v>5034</v>
      </c>
      <c r="D753" s="105" t="s">
        <v>17</v>
      </c>
      <c r="E753" s="107" t="s">
        <v>5036</v>
      </c>
      <c r="F753" s="108">
        <v>44077</v>
      </c>
      <c r="G753" s="107" t="str">
        <f>IFERROR(IF(VLOOKUP($B753,#REF!,27,FALSE)="폐쇄","폐쇄",""),"")</f>
        <v/>
      </c>
      <c r="H753" s="4"/>
      <c r="L753" s="4"/>
    </row>
    <row r="754" spans="1:12" ht="15.6">
      <c r="A754" s="107" t="s">
        <v>4188</v>
      </c>
      <c r="B754" s="109">
        <v>4353</v>
      </c>
      <c r="C754" s="107" t="s">
        <v>2588</v>
      </c>
      <c r="D754" s="105" t="s">
        <v>17</v>
      </c>
      <c r="E754" s="107" t="s">
        <v>2676</v>
      </c>
      <c r="F754" s="108">
        <v>44077</v>
      </c>
      <c r="G754" s="107" t="str">
        <f>IFERROR(IF(VLOOKUP($B754,#REF!,27,FALSE)="폐쇄","폐쇄",""),"")</f>
        <v/>
      </c>
      <c r="H754" s="4"/>
      <c r="L754" s="4"/>
    </row>
    <row r="755" spans="1:12" ht="15.6">
      <c r="A755" s="107" t="s">
        <v>4167</v>
      </c>
      <c r="B755" s="109">
        <v>4354</v>
      </c>
      <c r="C755" s="107" t="s">
        <v>3187</v>
      </c>
      <c r="D755" s="105" t="s">
        <v>17</v>
      </c>
      <c r="E755" s="107" t="s">
        <v>3828</v>
      </c>
      <c r="F755" s="108">
        <v>44077</v>
      </c>
      <c r="G755" s="107" t="str">
        <f>IFERROR(IF(VLOOKUP($B755,#REF!,27,FALSE)="폐쇄","폐쇄",""),"")</f>
        <v/>
      </c>
      <c r="H755" s="4"/>
      <c r="L755" s="4"/>
    </row>
    <row r="756" spans="1:12" ht="15.6">
      <c r="A756" s="107" t="s">
        <v>4177</v>
      </c>
      <c r="B756" s="109">
        <v>4355</v>
      </c>
      <c r="C756" s="107" t="s">
        <v>3193</v>
      </c>
      <c r="D756" s="105" t="s">
        <v>17</v>
      </c>
      <c r="E756" s="107" t="s">
        <v>5037</v>
      </c>
      <c r="F756" s="108">
        <v>44077</v>
      </c>
      <c r="G756" s="107" t="str">
        <f>IFERROR(IF(VLOOKUP($B756,#REF!,27,FALSE)="폐쇄","폐쇄",""),"")</f>
        <v/>
      </c>
      <c r="H756" s="4"/>
      <c r="L756" s="4"/>
    </row>
    <row r="757" spans="1:12" ht="15.6">
      <c r="A757" s="107" t="s">
        <v>4183</v>
      </c>
      <c r="B757" s="109">
        <v>4356</v>
      </c>
      <c r="C757" s="107" t="s">
        <v>3807</v>
      </c>
      <c r="D757" s="105" t="s">
        <v>17</v>
      </c>
      <c r="E757" s="107" t="s">
        <v>3831</v>
      </c>
      <c r="F757" s="108">
        <v>44077</v>
      </c>
      <c r="G757" s="107" t="str">
        <f>IFERROR(IF(VLOOKUP($B757,#REF!,27,FALSE)="폐쇄","폐쇄",""),"")</f>
        <v/>
      </c>
      <c r="H757" s="4"/>
      <c r="L757" s="4"/>
    </row>
    <row r="758" spans="1:12" ht="15.6">
      <c r="A758" s="107" t="s">
        <v>4172</v>
      </c>
      <c r="B758" s="109">
        <v>4357</v>
      </c>
      <c r="C758" s="107" t="s">
        <v>3185</v>
      </c>
      <c r="D758" s="105" t="s">
        <v>17</v>
      </c>
      <c r="E758" s="107" t="s">
        <v>3813</v>
      </c>
      <c r="F758" s="108">
        <v>44077</v>
      </c>
      <c r="G758" s="107" t="str">
        <f>IFERROR(IF(VLOOKUP($B758,#REF!,27,FALSE)="폐쇄","폐쇄",""),"")</f>
        <v/>
      </c>
      <c r="H758" s="4"/>
      <c r="L758" s="4"/>
    </row>
    <row r="759" spans="1:12" ht="15.6">
      <c r="A759" s="107" t="s">
        <v>4164</v>
      </c>
      <c r="B759" s="109">
        <v>4358</v>
      </c>
      <c r="C759" s="107" t="s">
        <v>3181</v>
      </c>
      <c r="D759" s="105" t="s">
        <v>17</v>
      </c>
      <c r="E759" s="107" t="s">
        <v>5032</v>
      </c>
      <c r="F759" s="108">
        <v>44077</v>
      </c>
      <c r="G759" s="107" t="str">
        <f>IFERROR(IF(VLOOKUP($B759,#REF!,27,FALSE)="폐쇄","폐쇄",""),"")</f>
        <v/>
      </c>
      <c r="H759" s="4"/>
      <c r="L759" s="4"/>
    </row>
    <row r="760" spans="1:12" ht="15.6">
      <c r="A760" s="107" t="s">
        <v>4187</v>
      </c>
      <c r="B760" s="109">
        <v>4359</v>
      </c>
      <c r="C760" s="107" t="s">
        <v>3180</v>
      </c>
      <c r="D760" s="105" t="s">
        <v>17</v>
      </c>
      <c r="E760" s="107" t="s">
        <v>5033</v>
      </c>
      <c r="F760" s="108">
        <v>44077</v>
      </c>
      <c r="G760" s="107" t="str">
        <f>IFERROR(IF(VLOOKUP($B760,#REF!,27,FALSE)="폐쇄","폐쇄",""),"")</f>
        <v/>
      </c>
      <c r="H760" s="4"/>
      <c r="L760" s="4"/>
    </row>
    <row r="761" spans="1:12" ht="15.6">
      <c r="A761" s="107" t="s">
        <v>4180</v>
      </c>
      <c r="B761" s="109">
        <v>4360</v>
      </c>
      <c r="C761" s="107" t="s">
        <v>2587</v>
      </c>
      <c r="D761" s="105" t="s">
        <v>17</v>
      </c>
      <c r="E761" s="107" t="s">
        <v>2689</v>
      </c>
      <c r="F761" s="108">
        <v>44077</v>
      </c>
      <c r="G761" s="107" t="str">
        <f>IFERROR(IF(VLOOKUP($B761,#REF!,27,FALSE)="폐쇄","폐쇄",""),"")</f>
        <v/>
      </c>
      <c r="H761" s="4"/>
      <c r="L761" s="4"/>
    </row>
    <row r="762" spans="1:12" ht="15.6">
      <c r="A762" s="107" t="s">
        <v>4181</v>
      </c>
      <c r="B762" s="109">
        <v>4361</v>
      </c>
      <c r="C762" s="107" t="s">
        <v>5043</v>
      </c>
      <c r="D762" s="105" t="s">
        <v>17</v>
      </c>
      <c r="E762" s="107" t="s">
        <v>3819</v>
      </c>
      <c r="F762" s="108">
        <v>44077</v>
      </c>
      <c r="G762" s="107" t="str">
        <f>IFERROR(IF(VLOOKUP($B762,#REF!,27,FALSE)="폐쇄","폐쇄",""),"")</f>
        <v/>
      </c>
      <c r="H762" s="4"/>
      <c r="L762" s="4"/>
    </row>
    <row r="763" spans="1:12" ht="15.6">
      <c r="A763" s="107" t="s">
        <v>4170</v>
      </c>
      <c r="B763" s="109">
        <v>4362</v>
      </c>
      <c r="C763" s="107" t="s">
        <v>2825</v>
      </c>
      <c r="D763" s="105" t="s">
        <v>17</v>
      </c>
      <c r="E763" s="107" t="s">
        <v>2677</v>
      </c>
      <c r="F763" s="108">
        <v>44077</v>
      </c>
      <c r="G763" s="107" t="str">
        <f>IFERROR(IF(VLOOKUP($B763,#REF!,27,FALSE)="폐쇄","폐쇄",""),"")</f>
        <v/>
      </c>
      <c r="H763" s="4"/>
      <c r="L763" s="4"/>
    </row>
    <row r="764" spans="1:12" ht="15.6">
      <c r="A764" s="107" t="s">
        <v>4173</v>
      </c>
      <c r="B764" s="109">
        <v>4363</v>
      </c>
      <c r="C764" s="107" t="s">
        <v>2828</v>
      </c>
      <c r="D764" s="105" t="s">
        <v>17</v>
      </c>
      <c r="E764" s="107" t="s">
        <v>2827</v>
      </c>
      <c r="F764" s="108">
        <v>44077</v>
      </c>
      <c r="G764" s="107" t="str">
        <f>IFERROR(IF(VLOOKUP($B764,#REF!,27,FALSE)="폐쇄","폐쇄",""),"")</f>
        <v/>
      </c>
      <c r="H764" s="4"/>
      <c r="L764" s="4"/>
    </row>
    <row r="765" spans="1:12" ht="15.6">
      <c r="A765" s="105" t="s">
        <v>4600</v>
      </c>
      <c r="B765" s="107">
        <v>4364</v>
      </c>
      <c r="C765" s="106" t="s">
        <v>3346</v>
      </c>
      <c r="D765" s="105" t="s">
        <v>17</v>
      </c>
      <c r="E765" s="106" t="s">
        <v>3358</v>
      </c>
      <c r="F765" s="108">
        <v>44151</v>
      </c>
      <c r="G765" s="107" t="str">
        <f>IFERROR(IF(VLOOKUP($B765,#REF!,27,FALSE)="폐쇄","폐쇄",""),"")</f>
        <v/>
      </c>
    </row>
    <row r="766" spans="1:12" ht="15.6">
      <c r="A766" s="107">
        <v>764</v>
      </c>
      <c r="B766" s="107">
        <v>4365</v>
      </c>
      <c r="C766" s="107"/>
      <c r="D766" s="105" t="s">
        <v>17</v>
      </c>
      <c r="E766" s="107"/>
      <c r="F766" s="108"/>
      <c r="G766" s="107" t="str">
        <f>IFERROR(IF(VLOOKUP($B766,#REF!,27,FALSE)="폐쇄","폐쇄",""),"")</f>
        <v/>
      </c>
    </row>
    <row r="767" spans="1:12" ht="15.6">
      <c r="A767" s="107">
        <v>765</v>
      </c>
      <c r="B767" s="107">
        <v>4366</v>
      </c>
      <c r="C767" s="107"/>
      <c r="D767" s="105" t="s">
        <v>17</v>
      </c>
      <c r="E767" s="107"/>
      <c r="F767" s="108"/>
      <c r="G767" s="107" t="str">
        <f>IFERROR(IF(VLOOKUP($B767,#REF!,27,FALSE)="폐쇄","폐쇄",""),"")</f>
        <v/>
      </c>
    </row>
    <row r="768" spans="1:12" ht="15.6">
      <c r="A768" s="107">
        <v>766</v>
      </c>
      <c r="B768" s="107">
        <v>4367</v>
      </c>
      <c r="C768" s="107"/>
      <c r="D768" s="105" t="s">
        <v>17</v>
      </c>
      <c r="E768" s="107"/>
      <c r="F768" s="108"/>
      <c r="G768" s="107" t="str">
        <f>IFERROR(IF(VLOOKUP($B768,#REF!,27,FALSE)="폐쇄","폐쇄",""),"")</f>
        <v/>
      </c>
    </row>
    <row r="769" spans="1:7" ht="15.6">
      <c r="A769" s="107">
        <v>767</v>
      </c>
      <c r="B769" s="107">
        <v>4368</v>
      </c>
      <c r="C769" s="107"/>
      <c r="D769" s="105" t="s">
        <v>17</v>
      </c>
      <c r="E769" s="107"/>
      <c r="F769" s="108"/>
      <c r="G769" s="107" t="str">
        <f>IFERROR(IF(VLOOKUP($B769,#REF!,27,FALSE)="폐쇄","폐쇄",""),"")</f>
        <v/>
      </c>
    </row>
    <row r="770" spans="1:7" ht="15.6">
      <c r="A770" s="107">
        <v>768</v>
      </c>
      <c r="B770" s="107">
        <v>4369</v>
      </c>
      <c r="C770" s="107"/>
      <c r="D770" s="105" t="s">
        <v>17</v>
      </c>
      <c r="E770" s="107"/>
      <c r="F770" s="108"/>
      <c r="G770" s="107" t="str">
        <f>IFERROR(IF(VLOOKUP($B770,#REF!,27,FALSE)="폐쇄","폐쇄",""),"")</f>
        <v/>
      </c>
    </row>
    <row r="771" spans="1:7" ht="15.6">
      <c r="A771" s="107">
        <v>769</v>
      </c>
      <c r="B771" s="107">
        <v>4370</v>
      </c>
      <c r="C771" s="107"/>
      <c r="D771" s="105" t="s">
        <v>17</v>
      </c>
      <c r="E771" s="107"/>
      <c r="F771" s="108"/>
      <c r="G771" s="107" t="str">
        <f>IFERROR(IF(VLOOKUP($B771,#REF!,27,FALSE)="폐쇄","폐쇄",""),"")</f>
        <v/>
      </c>
    </row>
    <row r="772" spans="1:7" ht="15.6">
      <c r="A772" s="107">
        <v>770</v>
      </c>
      <c r="B772" s="107">
        <v>4371</v>
      </c>
      <c r="C772" s="107"/>
      <c r="D772" s="105" t="s">
        <v>17</v>
      </c>
      <c r="E772" s="107"/>
      <c r="F772" s="108"/>
      <c r="G772" s="107" t="str">
        <f>IFERROR(IF(VLOOKUP($B772,#REF!,27,FALSE)="폐쇄","폐쇄",""),"")</f>
        <v/>
      </c>
    </row>
    <row r="773" spans="1:7" ht="15.6">
      <c r="A773" s="107">
        <v>771</v>
      </c>
      <c r="B773" s="107">
        <v>4372</v>
      </c>
      <c r="C773" s="107"/>
      <c r="D773" s="105" t="s">
        <v>17</v>
      </c>
      <c r="E773" s="107"/>
      <c r="F773" s="108"/>
      <c r="G773" s="107" t="str">
        <f>IFERROR(IF(VLOOKUP($B773,#REF!,27,FALSE)="폐쇄","폐쇄",""),"")</f>
        <v/>
      </c>
    </row>
    <row r="774" spans="1:7" ht="15.6">
      <c r="A774" s="107">
        <v>772</v>
      </c>
      <c r="B774" s="107">
        <v>4373</v>
      </c>
      <c r="C774" s="107"/>
      <c r="D774" s="105" t="s">
        <v>17</v>
      </c>
      <c r="E774" s="107"/>
      <c r="F774" s="108"/>
      <c r="G774" s="107" t="str">
        <f>IFERROR(IF(VLOOKUP($B774,#REF!,27,FALSE)="폐쇄","폐쇄",""),"")</f>
        <v/>
      </c>
    </row>
    <row r="775" spans="1:7" ht="15.6">
      <c r="A775" s="107">
        <v>773</v>
      </c>
      <c r="B775" s="107">
        <v>4374</v>
      </c>
      <c r="C775" s="107"/>
      <c r="D775" s="105" t="s">
        <v>17</v>
      </c>
      <c r="E775" s="107"/>
      <c r="F775" s="108"/>
      <c r="G775" s="107" t="str">
        <f>IFERROR(IF(VLOOKUP($B775,#REF!,27,FALSE)="폐쇄","폐쇄",""),"")</f>
        <v/>
      </c>
    </row>
    <row r="776" spans="1:7" ht="15.6">
      <c r="A776" s="107">
        <v>774</v>
      </c>
      <c r="B776" s="107">
        <v>4375</v>
      </c>
      <c r="C776" s="107"/>
      <c r="D776" s="105" t="s">
        <v>17</v>
      </c>
      <c r="E776" s="107"/>
      <c r="F776" s="108"/>
      <c r="G776" s="107" t="str">
        <f>IFERROR(IF(VLOOKUP($B776,#REF!,27,FALSE)="폐쇄","폐쇄",""),"")</f>
        <v/>
      </c>
    </row>
    <row r="777" spans="1:7" ht="15.6">
      <c r="A777" s="107">
        <v>775</v>
      </c>
      <c r="B777" s="107">
        <v>4376</v>
      </c>
      <c r="C777" s="107"/>
      <c r="D777" s="105" t="s">
        <v>17</v>
      </c>
      <c r="E777" s="107"/>
      <c r="F777" s="108"/>
      <c r="G777" s="107" t="str">
        <f>IFERROR(IF(VLOOKUP($B777,#REF!,27,FALSE)="폐쇄","폐쇄",""),"")</f>
        <v/>
      </c>
    </row>
    <row r="778" spans="1:7" ht="15.6">
      <c r="A778" s="107">
        <v>776</v>
      </c>
      <c r="B778" s="107">
        <v>4377</v>
      </c>
      <c r="C778" s="107"/>
      <c r="D778" s="105" t="s">
        <v>17</v>
      </c>
      <c r="E778" s="107"/>
      <c r="F778" s="108"/>
      <c r="G778" s="107" t="str">
        <f>IFERROR(IF(VLOOKUP($B778,#REF!,27,FALSE)="폐쇄","폐쇄",""),"")</f>
        <v/>
      </c>
    </row>
    <row r="779" spans="1:7" ht="15.6">
      <c r="A779" s="107">
        <v>777</v>
      </c>
      <c r="B779" s="107">
        <v>4378</v>
      </c>
      <c r="C779" s="107"/>
      <c r="D779" s="105" t="s">
        <v>17</v>
      </c>
      <c r="E779" s="107"/>
      <c r="F779" s="108"/>
      <c r="G779" s="107" t="str">
        <f>IFERROR(IF(VLOOKUP($B779,#REF!,27,FALSE)="폐쇄","폐쇄",""),"")</f>
        <v/>
      </c>
    </row>
    <row r="780" spans="1:7" ht="15.6">
      <c r="A780" s="107">
        <v>778</v>
      </c>
      <c r="B780" s="107">
        <v>4379</v>
      </c>
      <c r="C780" s="107"/>
      <c r="D780" s="105" t="s">
        <v>17</v>
      </c>
      <c r="E780" s="107"/>
      <c r="F780" s="108"/>
      <c r="G780" s="107" t="str">
        <f>IFERROR(IF(VLOOKUP($B780,#REF!,27,FALSE)="폐쇄","폐쇄",""),"")</f>
        <v/>
      </c>
    </row>
    <row r="781" spans="1:7" ht="15.6">
      <c r="A781" s="107">
        <v>779</v>
      </c>
      <c r="B781" s="107">
        <v>4380</v>
      </c>
      <c r="C781" s="107"/>
      <c r="D781" s="105" t="s">
        <v>17</v>
      </c>
      <c r="E781" s="107"/>
      <c r="F781" s="108"/>
      <c r="G781" s="107" t="str">
        <f>IFERROR(IF(VLOOKUP($B781,#REF!,27,FALSE)="폐쇄","폐쇄",""),"")</f>
        <v/>
      </c>
    </row>
    <row r="782" spans="1:7" ht="15.6">
      <c r="A782" s="107">
        <v>780</v>
      </c>
      <c r="B782" s="107">
        <v>4381</v>
      </c>
      <c r="C782" s="107"/>
      <c r="D782" s="105" t="s">
        <v>17</v>
      </c>
      <c r="E782" s="107"/>
      <c r="F782" s="108"/>
      <c r="G782" s="107" t="str">
        <f>IFERROR(IF(VLOOKUP($B782,#REF!,27,FALSE)="폐쇄","폐쇄",""),"")</f>
        <v/>
      </c>
    </row>
    <row r="783" spans="1:7" ht="15.6">
      <c r="A783" s="107">
        <v>781</v>
      </c>
      <c r="B783" s="107">
        <v>4382</v>
      </c>
      <c r="C783" s="107"/>
      <c r="D783" s="105" t="s">
        <v>17</v>
      </c>
      <c r="E783" s="107"/>
      <c r="F783" s="108"/>
      <c r="G783" s="107" t="str">
        <f>IFERROR(IF(VLOOKUP($B783,#REF!,27,FALSE)="폐쇄","폐쇄",""),"")</f>
        <v/>
      </c>
    </row>
    <row r="784" spans="1:7" ht="15.6">
      <c r="A784" s="107">
        <v>782</v>
      </c>
      <c r="B784" s="107">
        <v>4383</v>
      </c>
      <c r="C784" s="107"/>
      <c r="D784" s="105" t="s">
        <v>17</v>
      </c>
      <c r="E784" s="107"/>
      <c r="F784" s="108"/>
      <c r="G784" s="107" t="str">
        <f>IFERROR(IF(VLOOKUP($B784,#REF!,27,FALSE)="폐쇄","폐쇄",""),"")</f>
        <v/>
      </c>
    </row>
    <row r="785" spans="1:7" ht="15.6">
      <c r="A785" s="107">
        <v>783</v>
      </c>
      <c r="B785" s="107">
        <v>4384</v>
      </c>
      <c r="C785" s="107"/>
      <c r="D785" s="105" t="s">
        <v>17</v>
      </c>
      <c r="E785" s="107"/>
      <c r="F785" s="108"/>
      <c r="G785" s="107" t="str">
        <f>IFERROR(IF(VLOOKUP($B785,#REF!,27,FALSE)="폐쇄","폐쇄",""),"")</f>
        <v/>
      </c>
    </row>
    <row r="786" spans="1:7" ht="15.6">
      <c r="A786" s="107">
        <v>784</v>
      </c>
      <c r="B786" s="107">
        <v>4385</v>
      </c>
      <c r="C786" s="107"/>
      <c r="D786" s="105" t="s">
        <v>17</v>
      </c>
      <c r="E786" s="107"/>
      <c r="F786" s="108"/>
      <c r="G786" s="107" t="str">
        <f>IFERROR(IF(VLOOKUP($B786,#REF!,27,FALSE)="폐쇄","폐쇄",""),"")</f>
        <v/>
      </c>
    </row>
    <row r="787" spans="1:7" ht="15.6">
      <c r="A787" s="107">
        <v>785</v>
      </c>
      <c r="B787" s="107">
        <v>4386</v>
      </c>
      <c r="C787" s="107"/>
      <c r="D787" s="105" t="s">
        <v>17</v>
      </c>
      <c r="E787" s="107"/>
      <c r="F787" s="108"/>
      <c r="G787" s="107" t="str">
        <f>IFERROR(IF(VLOOKUP($B787,#REF!,27,FALSE)="폐쇄","폐쇄",""),"")</f>
        <v/>
      </c>
    </row>
    <row r="788" spans="1:7" ht="15.6">
      <c r="A788" s="107">
        <v>786</v>
      </c>
      <c r="B788" s="107">
        <v>4387</v>
      </c>
      <c r="C788" s="107"/>
      <c r="D788" s="105" t="s">
        <v>17</v>
      </c>
      <c r="E788" s="107"/>
      <c r="F788" s="108"/>
      <c r="G788" s="107" t="str">
        <f>IFERROR(IF(VLOOKUP($B788,#REF!,27,FALSE)="폐쇄","폐쇄",""),"")</f>
        <v/>
      </c>
    </row>
    <row r="789" spans="1:7" ht="15.6">
      <c r="A789" s="107">
        <v>787</v>
      </c>
      <c r="B789" s="107">
        <v>4388</v>
      </c>
      <c r="C789" s="107"/>
      <c r="D789" s="105" t="s">
        <v>17</v>
      </c>
      <c r="E789" s="107"/>
      <c r="F789" s="108"/>
      <c r="G789" s="107" t="str">
        <f>IFERROR(IF(VLOOKUP($B789,#REF!,27,FALSE)="폐쇄","폐쇄",""),"")</f>
        <v/>
      </c>
    </row>
    <row r="790" spans="1:7" ht="15.6">
      <c r="A790" s="107">
        <v>788</v>
      </c>
      <c r="B790" s="107">
        <v>4389</v>
      </c>
      <c r="C790" s="107"/>
      <c r="D790" s="105" t="s">
        <v>17</v>
      </c>
      <c r="E790" s="107"/>
      <c r="F790" s="108"/>
      <c r="G790" s="107" t="str">
        <f>IFERROR(IF(VLOOKUP($B790,#REF!,27,FALSE)="폐쇄","폐쇄",""),"")</f>
        <v/>
      </c>
    </row>
    <row r="791" spans="1:7" ht="15.6">
      <c r="A791" s="107">
        <v>789</v>
      </c>
      <c r="B791" s="107">
        <v>4390</v>
      </c>
      <c r="C791" s="107"/>
      <c r="D791" s="105" t="s">
        <v>17</v>
      </c>
      <c r="E791" s="107"/>
      <c r="F791" s="108"/>
      <c r="G791" s="107" t="str">
        <f>IFERROR(IF(VLOOKUP($B791,#REF!,27,FALSE)="폐쇄","폐쇄",""),"")</f>
        <v/>
      </c>
    </row>
    <row r="792" spans="1:7" ht="15.6">
      <c r="A792" s="107">
        <v>790</v>
      </c>
      <c r="B792" s="107">
        <v>4391</v>
      </c>
      <c r="C792" s="107"/>
      <c r="D792" s="105" t="s">
        <v>17</v>
      </c>
      <c r="E792" s="107"/>
      <c r="F792" s="108"/>
      <c r="G792" s="107" t="str">
        <f>IFERROR(IF(VLOOKUP($B792,#REF!,27,FALSE)="폐쇄","폐쇄",""),"")</f>
        <v/>
      </c>
    </row>
    <row r="793" spans="1:7" ht="15.6">
      <c r="A793" s="107">
        <v>791</v>
      </c>
      <c r="B793" s="107">
        <v>4392</v>
      </c>
      <c r="C793" s="107"/>
      <c r="D793" s="105" t="s">
        <v>17</v>
      </c>
      <c r="E793" s="107"/>
      <c r="F793" s="108"/>
      <c r="G793" s="107" t="str">
        <f>IFERROR(IF(VLOOKUP($B793,#REF!,27,FALSE)="폐쇄","폐쇄",""),"")</f>
        <v/>
      </c>
    </row>
    <row r="794" spans="1:7" ht="15.6">
      <c r="A794" s="107">
        <v>792</v>
      </c>
      <c r="B794" s="107">
        <v>4393</v>
      </c>
      <c r="C794" s="107"/>
      <c r="D794" s="105" t="s">
        <v>17</v>
      </c>
      <c r="E794" s="107"/>
      <c r="F794" s="108"/>
      <c r="G794" s="107" t="str">
        <f>IFERROR(IF(VLOOKUP($B794,#REF!,27,FALSE)="폐쇄","폐쇄",""),"")</f>
        <v/>
      </c>
    </row>
    <row r="795" spans="1:7" ht="15.6">
      <c r="A795" s="107">
        <v>793</v>
      </c>
      <c r="B795" s="107">
        <v>4394</v>
      </c>
      <c r="C795" s="107"/>
      <c r="D795" s="105" t="s">
        <v>17</v>
      </c>
      <c r="E795" s="107"/>
      <c r="F795" s="108"/>
      <c r="G795" s="107" t="str">
        <f>IFERROR(IF(VLOOKUP($B795,#REF!,27,FALSE)="폐쇄","폐쇄",""),"")</f>
        <v/>
      </c>
    </row>
    <row r="796" spans="1:7" ht="15.6">
      <c r="A796" s="107">
        <v>794</v>
      </c>
      <c r="B796" s="107">
        <v>4395</v>
      </c>
      <c r="C796" s="107"/>
      <c r="D796" s="105" t="s">
        <v>17</v>
      </c>
      <c r="E796" s="107"/>
      <c r="F796" s="108"/>
      <c r="G796" s="107" t="str">
        <f>IFERROR(IF(VLOOKUP($B796,#REF!,27,FALSE)="폐쇄","폐쇄",""),"")</f>
        <v/>
      </c>
    </row>
    <row r="797" spans="1:7" ht="15.6">
      <c r="A797" s="107">
        <v>795</v>
      </c>
      <c r="B797" s="107">
        <v>4396</v>
      </c>
      <c r="C797" s="107"/>
      <c r="D797" s="105" t="s">
        <v>17</v>
      </c>
      <c r="E797" s="107"/>
      <c r="F797" s="108"/>
      <c r="G797" s="107" t="str">
        <f>IFERROR(IF(VLOOKUP($B797,#REF!,27,FALSE)="폐쇄","폐쇄",""),"")</f>
        <v/>
      </c>
    </row>
    <row r="798" spans="1:7" ht="15.6">
      <c r="A798" s="107">
        <v>796</v>
      </c>
      <c r="B798" s="107">
        <v>4397</v>
      </c>
      <c r="C798" s="107"/>
      <c r="D798" s="105" t="s">
        <v>17</v>
      </c>
      <c r="E798" s="107"/>
      <c r="F798" s="108"/>
      <c r="G798" s="107" t="str">
        <f>IFERROR(IF(VLOOKUP($B798,#REF!,27,FALSE)="폐쇄","폐쇄",""),"")</f>
        <v/>
      </c>
    </row>
    <row r="799" spans="1:7" ht="15.6">
      <c r="A799" s="107">
        <v>797</v>
      </c>
      <c r="B799" s="107">
        <v>4398</v>
      </c>
      <c r="C799" s="107"/>
      <c r="D799" s="105" t="s">
        <v>17</v>
      </c>
      <c r="E799" s="107"/>
      <c r="F799" s="108"/>
      <c r="G799" s="107" t="str">
        <f>IFERROR(IF(VLOOKUP($B799,#REF!,27,FALSE)="폐쇄","폐쇄",""),"")</f>
        <v/>
      </c>
    </row>
    <row r="800" spans="1:7" ht="15.6">
      <c r="A800" s="107">
        <v>798</v>
      </c>
      <c r="B800" s="107">
        <v>4399</v>
      </c>
      <c r="C800" s="107"/>
      <c r="D800" s="105" t="s">
        <v>17</v>
      </c>
      <c r="E800" s="107"/>
      <c r="F800" s="108"/>
      <c r="G800" s="107" t="str">
        <f>IFERROR(IF(VLOOKUP($B800,#REF!,27,FALSE)="폐쇄","폐쇄",""),"")</f>
        <v/>
      </c>
    </row>
    <row r="801" spans="1:12" ht="15.6">
      <c r="A801" s="107">
        <v>799</v>
      </c>
      <c r="B801" s="107">
        <v>4400</v>
      </c>
      <c r="C801" s="107"/>
      <c r="D801" s="105" t="s">
        <v>17</v>
      </c>
      <c r="E801" s="107"/>
      <c r="F801" s="108"/>
      <c r="G801" s="107" t="str">
        <f>IFERROR(IF(VLOOKUP($B801,#REF!,27,FALSE)="폐쇄","폐쇄",""),"")</f>
        <v/>
      </c>
    </row>
    <row r="802" spans="1:12" ht="15.6">
      <c r="A802" s="107">
        <v>800</v>
      </c>
      <c r="B802" s="107">
        <v>4401</v>
      </c>
      <c r="C802" s="107"/>
      <c r="D802" s="105" t="s">
        <v>17</v>
      </c>
      <c r="E802" s="107"/>
      <c r="F802" s="108"/>
      <c r="G802" s="107" t="str">
        <f>IFERROR(IF(VLOOKUP($B802,#REF!,27,FALSE)="폐쇄","폐쇄",""),"")</f>
        <v/>
      </c>
    </row>
    <row r="803" spans="1:12" ht="15.6">
      <c r="A803" s="107" t="s">
        <v>4165</v>
      </c>
      <c r="B803" s="109">
        <v>4402</v>
      </c>
      <c r="C803" s="107" t="s">
        <v>3196</v>
      </c>
      <c r="D803" s="105" t="s">
        <v>26</v>
      </c>
      <c r="E803" s="107" t="s">
        <v>3867</v>
      </c>
      <c r="F803" s="108">
        <v>44042</v>
      </c>
      <c r="G803" s="107" t="str">
        <f>IFERROR(IF(VLOOKUP($B803,#REF!,27,FALSE)="폐쇄","폐쇄",""),"")</f>
        <v/>
      </c>
      <c r="H803" s="4"/>
      <c r="L803" s="4"/>
    </row>
    <row r="804" spans="1:12" ht="15.6">
      <c r="A804" s="107" t="s">
        <v>4169</v>
      </c>
      <c r="B804" s="109">
        <v>4403</v>
      </c>
      <c r="C804" s="107" t="s">
        <v>3178</v>
      </c>
      <c r="D804" s="105" t="s">
        <v>26</v>
      </c>
      <c r="E804" s="107" t="s">
        <v>5086</v>
      </c>
      <c r="F804" s="108">
        <v>44042</v>
      </c>
      <c r="G804" s="107" t="str">
        <f>IFERROR(IF(VLOOKUP($B804,#REF!,27,FALSE)="폐쇄","폐쇄",""),"")</f>
        <v/>
      </c>
      <c r="H804" s="4"/>
      <c r="L804" s="4"/>
    </row>
    <row r="805" spans="1:12" ht="15.6">
      <c r="A805" s="107" t="s">
        <v>4178</v>
      </c>
      <c r="B805" s="109">
        <v>4404</v>
      </c>
      <c r="C805" s="107" t="s">
        <v>3176</v>
      </c>
      <c r="D805" s="105" t="s">
        <v>26</v>
      </c>
      <c r="E805" s="107" t="s">
        <v>5087</v>
      </c>
      <c r="F805" s="108">
        <v>44042</v>
      </c>
      <c r="G805" s="107" t="str">
        <f>IFERROR(IF(VLOOKUP($B805,#REF!,27,FALSE)="폐쇄","폐쇄",""),"")</f>
        <v/>
      </c>
      <c r="H805" s="4"/>
      <c r="L805" s="4"/>
    </row>
    <row r="806" spans="1:12" ht="15.6">
      <c r="A806" s="107" t="s">
        <v>4174</v>
      </c>
      <c r="B806" s="109">
        <v>4405</v>
      </c>
      <c r="C806" s="107" t="s">
        <v>3179</v>
      </c>
      <c r="D806" s="105" t="s">
        <v>26</v>
      </c>
      <c r="E806" s="107" t="s">
        <v>5099</v>
      </c>
      <c r="F806" s="108">
        <v>44042</v>
      </c>
      <c r="G806" s="107" t="str">
        <f>IFERROR(IF(VLOOKUP($B806,#REF!,27,FALSE)="폐쇄","폐쇄",""),"")</f>
        <v/>
      </c>
      <c r="H806" s="4"/>
      <c r="L806" s="4"/>
    </row>
    <row r="807" spans="1:12" ht="15.6">
      <c r="A807" s="107">
        <v>805</v>
      </c>
      <c r="B807" s="107">
        <v>4406</v>
      </c>
      <c r="C807" s="107"/>
      <c r="D807" s="105" t="s">
        <v>26</v>
      </c>
      <c r="E807" s="107"/>
      <c r="F807" s="108"/>
      <c r="G807" s="107" t="str">
        <f>IFERROR(IF(VLOOKUP($B807,#REF!,27,FALSE)="폐쇄","폐쇄",""),"")</f>
        <v/>
      </c>
    </row>
    <row r="808" spans="1:12" ht="15.6">
      <c r="A808" s="107">
        <v>806</v>
      </c>
      <c r="B808" s="107">
        <v>4407</v>
      </c>
      <c r="C808" s="107"/>
      <c r="D808" s="105" t="s">
        <v>26</v>
      </c>
      <c r="E808" s="107"/>
      <c r="F808" s="108"/>
      <c r="G808" s="107" t="str">
        <f>IFERROR(IF(VLOOKUP($B808,#REF!,27,FALSE)="폐쇄","폐쇄",""),"")</f>
        <v/>
      </c>
    </row>
    <row r="809" spans="1:12" ht="15.6">
      <c r="A809" s="107">
        <v>807</v>
      </c>
      <c r="B809" s="107">
        <v>4408</v>
      </c>
      <c r="C809" s="107"/>
      <c r="D809" s="105" t="s">
        <v>26</v>
      </c>
      <c r="E809" s="107"/>
      <c r="F809" s="108"/>
      <c r="G809" s="107" t="str">
        <f>IFERROR(IF(VLOOKUP($B809,#REF!,27,FALSE)="폐쇄","폐쇄",""),"")</f>
        <v/>
      </c>
    </row>
    <row r="810" spans="1:12" ht="15.6">
      <c r="A810" s="107">
        <v>808</v>
      </c>
      <c r="B810" s="107">
        <v>4409</v>
      </c>
      <c r="C810" s="107"/>
      <c r="D810" s="105" t="s">
        <v>26</v>
      </c>
      <c r="E810" s="107"/>
      <c r="F810" s="108"/>
      <c r="G810" s="107" t="str">
        <f>IFERROR(IF(VLOOKUP($B810,#REF!,27,FALSE)="폐쇄","폐쇄",""),"")</f>
        <v/>
      </c>
    </row>
    <row r="811" spans="1:12" ht="15.6">
      <c r="A811" s="107">
        <v>809</v>
      </c>
      <c r="B811" s="107">
        <v>4410</v>
      </c>
      <c r="C811" s="107"/>
      <c r="D811" s="105" t="s">
        <v>26</v>
      </c>
      <c r="E811" s="107"/>
      <c r="F811" s="108"/>
      <c r="G811" s="107" t="str">
        <f>IFERROR(IF(VLOOKUP($B811,#REF!,27,FALSE)="폐쇄","폐쇄",""),"")</f>
        <v/>
      </c>
    </row>
    <row r="812" spans="1:12" ht="15.6">
      <c r="A812" s="107">
        <v>810</v>
      </c>
      <c r="B812" s="107">
        <v>4411</v>
      </c>
      <c r="C812" s="107"/>
      <c r="D812" s="105" t="s">
        <v>26</v>
      </c>
      <c r="E812" s="107"/>
      <c r="F812" s="108"/>
      <c r="G812" s="107" t="str">
        <f>IFERROR(IF(VLOOKUP($B812,#REF!,27,FALSE)="폐쇄","폐쇄",""),"")</f>
        <v/>
      </c>
    </row>
    <row r="813" spans="1:12" ht="15.6">
      <c r="A813" s="107">
        <v>811</v>
      </c>
      <c r="B813" s="107">
        <v>4412</v>
      </c>
      <c r="C813" s="107"/>
      <c r="D813" s="105" t="s">
        <v>26</v>
      </c>
      <c r="E813" s="107"/>
      <c r="F813" s="108"/>
      <c r="G813" s="107" t="str">
        <f>IFERROR(IF(VLOOKUP($B813,#REF!,27,FALSE)="폐쇄","폐쇄",""),"")</f>
        <v/>
      </c>
    </row>
    <row r="814" spans="1:12" ht="15.6">
      <c r="A814" s="107">
        <v>812</v>
      </c>
      <c r="B814" s="107">
        <v>4413</v>
      </c>
      <c r="C814" s="107"/>
      <c r="D814" s="105" t="s">
        <v>26</v>
      </c>
      <c r="E814" s="107"/>
      <c r="F814" s="108"/>
      <c r="G814" s="107" t="str">
        <f>IFERROR(IF(VLOOKUP($B814,#REF!,27,FALSE)="폐쇄","폐쇄",""),"")</f>
        <v/>
      </c>
    </row>
    <row r="815" spans="1:12" ht="15.6">
      <c r="A815" s="107">
        <v>813</v>
      </c>
      <c r="B815" s="107">
        <v>4414</v>
      </c>
      <c r="C815" s="107"/>
      <c r="D815" s="105" t="s">
        <v>26</v>
      </c>
      <c r="E815" s="107"/>
      <c r="F815" s="108"/>
      <c r="G815" s="107" t="str">
        <f>IFERROR(IF(VLOOKUP($B815,#REF!,27,FALSE)="폐쇄","폐쇄",""),"")</f>
        <v/>
      </c>
    </row>
    <row r="816" spans="1:12" ht="15.6">
      <c r="A816" s="107">
        <v>814</v>
      </c>
      <c r="B816" s="107">
        <v>4415</v>
      </c>
      <c r="C816" s="107"/>
      <c r="D816" s="105" t="s">
        <v>26</v>
      </c>
      <c r="E816" s="107"/>
      <c r="F816" s="108"/>
      <c r="G816" s="107" t="str">
        <f>IFERROR(IF(VLOOKUP($B816,#REF!,27,FALSE)="폐쇄","폐쇄",""),"")</f>
        <v/>
      </c>
    </row>
    <row r="817" spans="1:7" ht="15.6">
      <c r="A817" s="107">
        <v>815</v>
      </c>
      <c r="B817" s="107">
        <v>4416</v>
      </c>
      <c r="C817" s="107"/>
      <c r="D817" s="105" t="s">
        <v>26</v>
      </c>
      <c r="E817" s="107"/>
      <c r="F817" s="108"/>
      <c r="G817" s="107" t="str">
        <f>IFERROR(IF(VLOOKUP($B817,#REF!,27,FALSE)="폐쇄","폐쇄",""),"")</f>
        <v/>
      </c>
    </row>
    <row r="818" spans="1:7" ht="15.6">
      <c r="A818" s="107">
        <v>816</v>
      </c>
      <c r="B818" s="107">
        <v>4417</v>
      </c>
      <c r="C818" s="107"/>
      <c r="D818" s="105" t="s">
        <v>26</v>
      </c>
      <c r="E818" s="107"/>
      <c r="F818" s="108"/>
      <c r="G818" s="107" t="str">
        <f>IFERROR(IF(VLOOKUP($B818,#REF!,27,FALSE)="폐쇄","폐쇄",""),"")</f>
        <v/>
      </c>
    </row>
    <row r="819" spans="1:7" ht="15.6">
      <c r="A819" s="107">
        <v>817</v>
      </c>
      <c r="B819" s="107">
        <v>4418</v>
      </c>
      <c r="C819" s="107"/>
      <c r="D819" s="105" t="s">
        <v>26</v>
      </c>
      <c r="E819" s="107"/>
      <c r="F819" s="108"/>
      <c r="G819" s="107" t="str">
        <f>IFERROR(IF(VLOOKUP($B819,#REF!,27,FALSE)="폐쇄","폐쇄",""),"")</f>
        <v/>
      </c>
    </row>
    <row r="820" spans="1:7" ht="15.6">
      <c r="A820" s="107">
        <v>818</v>
      </c>
      <c r="B820" s="107">
        <v>4419</v>
      </c>
      <c r="C820" s="107"/>
      <c r="D820" s="105" t="s">
        <v>26</v>
      </c>
      <c r="E820" s="107"/>
      <c r="F820" s="108"/>
      <c r="G820" s="107" t="str">
        <f>IFERROR(IF(VLOOKUP($B820,#REF!,27,FALSE)="폐쇄","폐쇄",""),"")</f>
        <v/>
      </c>
    </row>
    <row r="821" spans="1:7" ht="15.6">
      <c r="A821" s="107">
        <v>819</v>
      </c>
      <c r="B821" s="107">
        <v>4420</v>
      </c>
      <c r="C821" s="107"/>
      <c r="D821" s="105" t="s">
        <v>26</v>
      </c>
      <c r="E821" s="107"/>
      <c r="F821" s="108"/>
      <c r="G821" s="107" t="str">
        <f>IFERROR(IF(VLOOKUP($B821,#REF!,27,FALSE)="폐쇄","폐쇄",""),"")</f>
        <v/>
      </c>
    </row>
    <row r="822" spans="1:7" ht="15.6">
      <c r="A822" s="107">
        <v>820</v>
      </c>
      <c r="B822" s="107">
        <v>4421</v>
      </c>
      <c r="C822" s="107"/>
      <c r="D822" s="105" t="s">
        <v>26</v>
      </c>
      <c r="E822" s="107"/>
      <c r="F822" s="108"/>
      <c r="G822" s="107" t="str">
        <f>IFERROR(IF(VLOOKUP($B822,#REF!,27,FALSE)="폐쇄","폐쇄",""),"")</f>
        <v/>
      </c>
    </row>
    <row r="823" spans="1:7" ht="15.6">
      <c r="A823" s="107">
        <v>821</v>
      </c>
      <c r="B823" s="107">
        <v>4422</v>
      </c>
      <c r="C823" s="107"/>
      <c r="D823" s="105" t="s">
        <v>26</v>
      </c>
      <c r="E823" s="107"/>
      <c r="F823" s="108"/>
      <c r="G823" s="107" t="str">
        <f>IFERROR(IF(VLOOKUP($B823,#REF!,27,FALSE)="폐쇄","폐쇄",""),"")</f>
        <v/>
      </c>
    </row>
    <row r="824" spans="1:7" ht="15.6">
      <c r="A824" s="107">
        <v>822</v>
      </c>
      <c r="B824" s="107">
        <v>4423</v>
      </c>
      <c r="C824" s="107"/>
      <c r="D824" s="105" t="s">
        <v>26</v>
      </c>
      <c r="E824" s="107"/>
      <c r="F824" s="108"/>
      <c r="G824" s="107" t="str">
        <f>IFERROR(IF(VLOOKUP($B824,#REF!,27,FALSE)="폐쇄","폐쇄",""),"")</f>
        <v/>
      </c>
    </row>
    <row r="825" spans="1:7" ht="15.6">
      <c r="A825" s="107">
        <v>823</v>
      </c>
      <c r="B825" s="107">
        <v>4424</v>
      </c>
      <c r="C825" s="107"/>
      <c r="D825" s="105" t="s">
        <v>26</v>
      </c>
      <c r="E825" s="107"/>
      <c r="F825" s="108"/>
      <c r="G825" s="107" t="str">
        <f>IFERROR(IF(VLOOKUP($B825,#REF!,27,FALSE)="폐쇄","폐쇄",""),"")</f>
        <v/>
      </c>
    </row>
    <row r="826" spans="1:7" ht="15.6">
      <c r="A826" s="107">
        <v>824</v>
      </c>
      <c r="B826" s="107">
        <v>4425</v>
      </c>
      <c r="C826" s="107"/>
      <c r="D826" s="105" t="s">
        <v>26</v>
      </c>
      <c r="E826" s="107"/>
      <c r="F826" s="108"/>
      <c r="G826" s="107" t="str">
        <f>IFERROR(IF(VLOOKUP($B826,#REF!,27,FALSE)="폐쇄","폐쇄",""),"")</f>
        <v/>
      </c>
    </row>
    <row r="827" spans="1:7" ht="15.6">
      <c r="A827" s="107">
        <v>825</v>
      </c>
      <c r="B827" s="107">
        <v>4426</v>
      </c>
      <c r="C827" s="107"/>
      <c r="D827" s="105" t="s">
        <v>26</v>
      </c>
      <c r="E827" s="107"/>
      <c r="F827" s="108"/>
      <c r="G827" s="107" t="str">
        <f>IFERROR(IF(VLOOKUP($B827,#REF!,27,FALSE)="폐쇄","폐쇄",""),"")</f>
        <v/>
      </c>
    </row>
    <row r="828" spans="1:7" ht="15.6">
      <c r="A828" s="107">
        <v>826</v>
      </c>
      <c r="B828" s="107">
        <v>4427</v>
      </c>
      <c r="C828" s="107"/>
      <c r="D828" s="105" t="s">
        <v>26</v>
      </c>
      <c r="E828" s="107"/>
      <c r="F828" s="108"/>
      <c r="G828" s="107" t="str">
        <f>IFERROR(IF(VLOOKUP($B828,#REF!,27,FALSE)="폐쇄","폐쇄",""),"")</f>
        <v/>
      </c>
    </row>
    <row r="829" spans="1:7" ht="15.6">
      <c r="A829" s="107">
        <v>827</v>
      </c>
      <c r="B829" s="107">
        <v>4428</v>
      </c>
      <c r="C829" s="107"/>
      <c r="D829" s="105" t="s">
        <v>26</v>
      </c>
      <c r="E829" s="107"/>
      <c r="F829" s="108"/>
      <c r="G829" s="107" t="str">
        <f>IFERROR(IF(VLOOKUP($B829,#REF!,27,FALSE)="폐쇄","폐쇄",""),"")</f>
        <v/>
      </c>
    </row>
    <row r="830" spans="1:7" ht="15.6">
      <c r="A830" s="107">
        <v>828</v>
      </c>
      <c r="B830" s="107">
        <v>4429</v>
      </c>
      <c r="C830" s="107"/>
      <c r="D830" s="105" t="s">
        <v>26</v>
      </c>
      <c r="E830" s="107"/>
      <c r="F830" s="108"/>
      <c r="G830" s="107" t="str">
        <f>IFERROR(IF(VLOOKUP($B830,#REF!,27,FALSE)="폐쇄","폐쇄",""),"")</f>
        <v/>
      </c>
    </row>
    <row r="831" spans="1:7" ht="15.6">
      <c r="A831" s="107">
        <v>829</v>
      </c>
      <c r="B831" s="107">
        <v>4430</v>
      </c>
      <c r="C831" s="107"/>
      <c r="D831" s="105" t="s">
        <v>26</v>
      </c>
      <c r="E831" s="107"/>
      <c r="F831" s="108"/>
      <c r="G831" s="107" t="str">
        <f>IFERROR(IF(VLOOKUP($B831,#REF!,27,FALSE)="폐쇄","폐쇄",""),"")</f>
        <v/>
      </c>
    </row>
    <row r="832" spans="1:7" ht="15.6">
      <c r="A832" s="107">
        <v>830</v>
      </c>
      <c r="B832" s="107">
        <v>4431</v>
      </c>
      <c r="C832" s="107"/>
      <c r="D832" s="105" t="s">
        <v>26</v>
      </c>
      <c r="E832" s="107"/>
      <c r="F832" s="108"/>
      <c r="G832" s="107" t="str">
        <f>IFERROR(IF(VLOOKUP($B832,#REF!,27,FALSE)="폐쇄","폐쇄",""),"")</f>
        <v/>
      </c>
    </row>
    <row r="833" spans="1:7" ht="15.6">
      <c r="A833" s="107">
        <v>831</v>
      </c>
      <c r="B833" s="107">
        <v>4432</v>
      </c>
      <c r="C833" s="107"/>
      <c r="D833" s="105" t="s">
        <v>26</v>
      </c>
      <c r="E833" s="107"/>
      <c r="F833" s="108"/>
      <c r="G833" s="107" t="str">
        <f>IFERROR(IF(VLOOKUP($B833,#REF!,27,FALSE)="폐쇄","폐쇄",""),"")</f>
        <v/>
      </c>
    </row>
    <row r="834" spans="1:7" ht="15.6">
      <c r="A834" s="107">
        <v>832</v>
      </c>
      <c r="B834" s="107">
        <v>4433</v>
      </c>
      <c r="C834" s="107"/>
      <c r="D834" s="105" t="s">
        <v>26</v>
      </c>
      <c r="E834" s="107"/>
      <c r="F834" s="108"/>
      <c r="G834" s="107" t="str">
        <f>IFERROR(IF(VLOOKUP($B834,#REF!,27,FALSE)="폐쇄","폐쇄",""),"")</f>
        <v/>
      </c>
    </row>
    <row r="835" spans="1:7" ht="15.6">
      <c r="A835" s="107">
        <v>833</v>
      </c>
      <c r="B835" s="107">
        <v>4434</v>
      </c>
      <c r="C835" s="107"/>
      <c r="D835" s="105" t="s">
        <v>26</v>
      </c>
      <c r="E835" s="107"/>
      <c r="F835" s="108"/>
      <c r="G835" s="107" t="str">
        <f>IFERROR(IF(VLOOKUP($B835,#REF!,27,FALSE)="폐쇄","폐쇄",""),"")</f>
        <v/>
      </c>
    </row>
    <row r="836" spans="1:7" ht="15.6">
      <c r="A836" s="107">
        <v>834</v>
      </c>
      <c r="B836" s="107">
        <v>4435</v>
      </c>
      <c r="C836" s="107"/>
      <c r="D836" s="105" t="s">
        <v>26</v>
      </c>
      <c r="E836" s="107"/>
      <c r="F836" s="108"/>
      <c r="G836" s="107" t="str">
        <f>IFERROR(IF(VLOOKUP($B836,#REF!,27,FALSE)="폐쇄","폐쇄",""),"")</f>
        <v/>
      </c>
    </row>
    <row r="837" spans="1:7" ht="15.6">
      <c r="A837" s="107">
        <v>835</v>
      </c>
      <c r="B837" s="107">
        <v>4436</v>
      </c>
      <c r="C837" s="107"/>
      <c r="D837" s="105" t="s">
        <v>26</v>
      </c>
      <c r="E837" s="107"/>
      <c r="F837" s="108"/>
      <c r="G837" s="107" t="str">
        <f>IFERROR(IF(VLOOKUP($B837,#REF!,27,FALSE)="폐쇄","폐쇄",""),"")</f>
        <v/>
      </c>
    </row>
    <row r="838" spans="1:7" ht="15.6">
      <c r="A838" s="107">
        <v>836</v>
      </c>
      <c r="B838" s="107">
        <v>4437</v>
      </c>
      <c r="C838" s="107"/>
      <c r="D838" s="105" t="s">
        <v>26</v>
      </c>
      <c r="E838" s="107"/>
      <c r="F838" s="108"/>
      <c r="G838" s="107" t="str">
        <f>IFERROR(IF(VLOOKUP($B838,#REF!,27,FALSE)="폐쇄","폐쇄",""),"")</f>
        <v/>
      </c>
    </row>
    <row r="839" spans="1:7" ht="15.6">
      <c r="A839" s="107">
        <v>837</v>
      </c>
      <c r="B839" s="107">
        <v>4438</v>
      </c>
      <c r="C839" s="107"/>
      <c r="D839" s="105" t="s">
        <v>26</v>
      </c>
      <c r="E839" s="107"/>
      <c r="F839" s="108"/>
      <c r="G839" s="107" t="str">
        <f>IFERROR(IF(VLOOKUP($B839,#REF!,27,FALSE)="폐쇄","폐쇄",""),"")</f>
        <v/>
      </c>
    </row>
    <row r="840" spans="1:7" ht="15.6">
      <c r="A840" s="107">
        <v>838</v>
      </c>
      <c r="B840" s="107">
        <v>4439</v>
      </c>
      <c r="C840" s="107"/>
      <c r="D840" s="105" t="s">
        <v>26</v>
      </c>
      <c r="E840" s="107"/>
      <c r="F840" s="108"/>
      <c r="G840" s="107" t="str">
        <f>IFERROR(IF(VLOOKUP($B840,#REF!,27,FALSE)="폐쇄","폐쇄",""),"")</f>
        <v/>
      </c>
    </row>
    <row r="841" spans="1:7" ht="15.6">
      <c r="A841" s="107">
        <v>839</v>
      </c>
      <c r="B841" s="107">
        <v>4440</v>
      </c>
      <c r="C841" s="107"/>
      <c r="D841" s="105" t="s">
        <v>26</v>
      </c>
      <c r="E841" s="107"/>
      <c r="F841" s="108"/>
      <c r="G841" s="107" t="str">
        <f>IFERROR(IF(VLOOKUP($B841,#REF!,27,FALSE)="폐쇄","폐쇄",""),"")</f>
        <v/>
      </c>
    </row>
    <row r="842" spans="1:7" ht="15.6">
      <c r="A842" s="107">
        <v>840</v>
      </c>
      <c r="B842" s="107">
        <v>4441</v>
      </c>
      <c r="C842" s="107"/>
      <c r="D842" s="105" t="s">
        <v>26</v>
      </c>
      <c r="E842" s="107"/>
      <c r="F842" s="108"/>
      <c r="G842" s="107" t="str">
        <f>IFERROR(IF(VLOOKUP($B842,#REF!,27,FALSE)="폐쇄","폐쇄",""),"")</f>
        <v/>
      </c>
    </row>
    <row r="843" spans="1:7" ht="15.6">
      <c r="A843" s="107">
        <v>841</v>
      </c>
      <c r="B843" s="107">
        <v>4442</v>
      </c>
      <c r="C843" s="107"/>
      <c r="D843" s="105" t="s">
        <v>26</v>
      </c>
      <c r="E843" s="107"/>
      <c r="F843" s="108"/>
      <c r="G843" s="107" t="str">
        <f>IFERROR(IF(VLOOKUP($B843,#REF!,27,FALSE)="폐쇄","폐쇄",""),"")</f>
        <v/>
      </c>
    </row>
    <row r="844" spans="1:7" ht="15.6">
      <c r="A844" s="107">
        <v>842</v>
      </c>
      <c r="B844" s="107">
        <v>4443</v>
      </c>
      <c r="C844" s="107"/>
      <c r="D844" s="105" t="s">
        <v>26</v>
      </c>
      <c r="E844" s="107"/>
      <c r="F844" s="108"/>
      <c r="G844" s="107" t="str">
        <f>IFERROR(IF(VLOOKUP($B844,#REF!,27,FALSE)="폐쇄","폐쇄",""),"")</f>
        <v/>
      </c>
    </row>
    <row r="845" spans="1:7" ht="15.6">
      <c r="A845" s="107">
        <v>843</v>
      </c>
      <c r="B845" s="107">
        <v>4444</v>
      </c>
      <c r="C845" s="107"/>
      <c r="D845" s="105" t="s">
        <v>26</v>
      </c>
      <c r="E845" s="107"/>
      <c r="F845" s="108"/>
      <c r="G845" s="107" t="str">
        <f>IFERROR(IF(VLOOKUP($B845,#REF!,27,FALSE)="폐쇄","폐쇄",""),"")</f>
        <v/>
      </c>
    </row>
    <row r="846" spans="1:7" ht="15.6">
      <c r="A846" s="107">
        <v>844</v>
      </c>
      <c r="B846" s="107">
        <v>4445</v>
      </c>
      <c r="C846" s="107"/>
      <c r="D846" s="105" t="s">
        <v>26</v>
      </c>
      <c r="E846" s="107"/>
      <c r="F846" s="108"/>
      <c r="G846" s="107" t="str">
        <f>IFERROR(IF(VLOOKUP($B846,#REF!,27,FALSE)="폐쇄","폐쇄",""),"")</f>
        <v/>
      </c>
    </row>
    <row r="847" spans="1:7" ht="15.6">
      <c r="A847" s="107">
        <v>845</v>
      </c>
      <c r="B847" s="107">
        <v>4446</v>
      </c>
      <c r="C847" s="107"/>
      <c r="D847" s="105" t="s">
        <v>26</v>
      </c>
      <c r="E847" s="107"/>
      <c r="F847" s="108"/>
      <c r="G847" s="107" t="str">
        <f>IFERROR(IF(VLOOKUP($B847,#REF!,27,FALSE)="폐쇄","폐쇄",""),"")</f>
        <v/>
      </c>
    </row>
    <row r="848" spans="1:7" ht="15.6">
      <c r="A848" s="107">
        <v>846</v>
      </c>
      <c r="B848" s="107">
        <v>4447</v>
      </c>
      <c r="C848" s="107"/>
      <c r="D848" s="105" t="s">
        <v>26</v>
      </c>
      <c r="E848" s="107"/>
      <c r="F848" s="108"/>
      <c r="G848" s="107" t="str">
        <f>IFERROR(IF(VLOOKUP($B848,#REF!,27,FALSE)="폐쇄","폐쇄",""),"")</f>
        <v/>
      </c>
    </row>
    <row r="849" spans="1:7" ht="15.6">
      <c r="A849" s="107">
        <v>847</v>
      </c>
      <c r="B849" s="107">
        <v>4448</v>
      </c>
      <c r="C849" s="107"/>
      <c r="D849" s="105" t="s">
        <v>26</v>
      </c>
      <c r="E849" s="107"/>
      <c r="F849" s="108"/>
      <c r="G849" s="107" t="str">
        <f>IFERROR(IF(VLOOKUP($B849,#REF!,27,FALSE)="폐쇄","폐쇄",""),"")</f>
        <v/>
      </c>
    </row>
    <row r="850" spans="1:7" ht="15.6">
      <c r="A850" s="107">
        <v>848</v>
      </c>
      <c r="B850" s="107">
        <v>4449</v>
      </c>
      <c r="C850" s="107"/>
      <c r="D850" s="105" t="s">
        <v>26</v>
      </c>
      <c r="E850" s="107"/>
      <c r="F850" s="108"/>
      <c r="G850" s="107" t="str">
        <f>IFERROR(IF(VLOOKUP($B850,#REF!,27,FALSE)="폐쇄","폐쇄",""),"")</f>
        <v/>
      </c>
    </row>
    <row r="851" spans="1:7" ht="15.6">
      <c r="A851" s="107">
        <v>849</v>
      </c>
      <c r="B851" s="107">
        <v>4450</v>
      </c>
      <c r="C851" s="107"/>
      <c r="D851" s="105" t="s">
        <v>26</v>
      </c>
      <c r="E851" s="107"/>
      <c r="F851" s="108"/>
      <c r="G851" s="107" t="str">
        <f>IFERROR(IF(VLOOKUP($B851,#REF!,27,FALSE)="폐쇄","폐쇄",""),"")</f>
        <v/>
      </c>
    </row>
    <row r="852" spans="1:7" ht="15.6">
      <c r="A852" s="107">
        <v>850</v>
      </c>
      <c r="B852" s="107">
        <v>4451</v>
      </c>
      <c r="C852" s="107"/>
      <c r="D852" s="105" t="s">
        <v>26</v>
      </c>
      <c r="E852" s="107"/>
      <c r="F852" s="108"/>
      <c r="G852" s="107" t="str">
        <f>IFERROR(IF(VLOOKUP($B852,#REF!,27,FALSE)="폐쇄","폐쇄",""),"")</f>
        <v/>
      </c>
    </row>
    <row r="853" spans="1:7" ht="15.6">
      <c r="A853" s="107" t="s">
        <v>4213</v>
      </c>
      <c r="B853" s="107">
        <v>4452</v>
      </c>
      <c r="C853" s="106" t="s">
        <v>4577</v>
      </c>
      <c r="D853" s="105" t="s">
        <v>25</v>
      </c>
      <c r="E853" s="106" t="s">
        <v>3667</v>
      </c>
      <c r="F853" s="108">
        <v>44137</v>
      </c>
      <c r="G853" s="107" t="str">
        <f>IFERROR(IF(VLOOKUP($B853,#REF!,27,FALSE)="폐쇄","폐쇄",""),"")</f>
        <v/>
      </c>
    </row>
    <row r="854" spans="1:7" ht="15.6">
      <c r="A854" s="107" t="s">
        <v>4504</v>
      </c>
      <c r="B854" s="107">
        <v>4453</v>
      </c>
      <c r="C854" s="107" t="s">
        <v>2589</v>
      </c>
      <c r="D854" s="105" t="s">
        <v>25</v>
      </c>
      <c r="E854" s="107" t="s">
        <v>2836</v>
      </c>
      <c r="F854" s="108">
        <v>44137</v>
      </c>
      <c r="G854" s="107" t="str">
        <f>IFERROR(IF(VLOOKUP($B854,#REF!,27,FALSE)="폐쇄","폐쇄",""),"")</f>
        <v/>
      </c>
    </row>
    <row r="855" spans="1:7" ht="15.6">
      <c r="A855" s="107" t="s">
        <v>4495</v>
      </c>
      <c r="B855" s="107">
        <v>4454</v>
      </c>
      <c r="C855" s="107" t="s">
        <v>3410</v>
      </c>
      <c r="D855" s="105" t="s">
        <v>25</v>
      </c>
      <c r="E855" s="107" t="s">
        <v>2686</v>
      </c>
      <c r="F855" s="108">
        <v>44137</v>
      </c>
      <c r="G855" s="107" t="str">
        <f>IFERROR(IF(VLOOKUP($B855,#REF!,27,FALSE)="폐쇄","폐쇄",""),"")</f>
        <v/>
      </c>
    </row>
    <row r="856" spans="1:7" ht="15.6">
      <c r="A856" s="107" t="s">
        <v>4494</v>
      </c>
      <c r="B856" s="107">
        <v>4455</v>
      </c>
      <c r="C856" s="107" t="s">
        <v>3411</v>
      </c>
      <c r="D856" s="105" t="s">
        <v>25</v>
      </c>
      <c r="E856" s="107" t="s">
        <v>4489</v>
      </c>
      <c r="F856" s="108">
        <v>44137</v>
      </c>
      <c r="G856" s="107" t="str">
        <f>IFERROR(IF(VLOOKUP($B856,#REF!,27,FALSE)="폐쇄","폐쇄",""),"")</f>
        <v/>
      </c>
    </row>
    <row r="857" spans="1:7" ht="15.6">
      <c r="A857" s="107" t="s">
        <v>4475</v>
      </c>
      <c r="B857" s="107">
        <v>4456</v>
      </c>
      <c r="C857" s="107" t="s">
        <v>2590</v>
      </c>
      <c r="D857" s="105" t="s">
        <v>25</v>
      </c>
      <c r="E857" s="107" t="s">
        <v>2838</v>
      </c>
      <c r="F857" s="108">
        <v>44137</v>
      </c>
      <c r="G857" s="107" t="str">
        <f>IFERROR(IF(VLOOKUP($B857,#REF!,27,FALSE)="폐쇄","폐쇄",""),"")</f>
        <v/>
      </c>
    </row>
    <row r="858" spans="1:7" ht="15.6">
      <c r="A858" s="107" t="s">
        <v>4479</v>
      </c>
      <c r="B858" s="107">
        <v>4457</v>
      </c>
      <c r="C858" s="107" t="s">
        <v>2840</v>
      </c>
      <c r="D858" s="105" t="s">
        <v>25</v>
      </c>
      <c r="E858" s="107" t="s">
        <v>2837</v>
      </c>
      <c r="F858" s="108">
        <v>44137</v>
      </c>
      <c r="G858" s="107" t="str">
        <f>IFERROR(IF(VLOOKUP($B858,#REF!,27,FALSE)="폐쇄","폐쇄",""),"")</f>
        <v/>
      </c>
    </row>
    <row r="859" spans="1:7" ht="15.6">
      <c r="A859" s="107" t="s">
        <v>4179</v>
      </c>
      <c r="B859" s="107">
        <v>4458</v>
      </c>
      <c r="C859" s="107" t="s">
        <v>2839</v>
      </c>
      <c r="D859" s="105" t="s">
        <v>25</v>
      </c>
      <c r="E859" s="107" t="s">
        <v>2716</v>
      </c>
      <c r="F859" s="108">
        <v>44151</v>
      </c>
      <c r="G859" s="107" t="str">
        <f>IFERROR(IF(VLOOKUP($B859,#REF!,27,FALSE)="폐쇄","폐쇄",""),"")</f>
        <v/>
      </c>
    </row>
    <row r="860" spans="1:7" ht="15.6">
      <c r="A860" s="107" t="s">
        <v>4182</v>
      </c>
      <c r="B860" s="107">
        <v>4459</v>
      </c>
      <c r="C860" s="107" t="s">
        <v>5045</v>
      </c>
      <c r="D860" s="105" t="s">
        <v>25</v>
      </c>
      <c r="E860" s="107" t="s">
        <v>3815</v>
      </c>
      <c r="F860" s="108">
        <v>44151</v>
      </c>
      <c r="G860" s="107" t="str">
        <f>IFERROR(IF(VLOOKUP($B860,#REF!,27,FALSE)="폐쇄","폐쇄",""),"")</f>
        <v/>
      </c>
    </row>
    <row r="861" spans="1:7" ht="15.6">
      <c r="A861" s="107" t="s">
        <v>4186</v>
      </c>
      <c r="B861" s="107">
        <v>4460</v>
      </c>
      <c r="C861" s="106" t="s">
        <v>3419</v>
      </c>
      <c r="D861" s="105" t="s">
        <v>25</v>
      </c>
      <c r="E861" s="107" t="s">
        <v>2722</v>
      </c>
      <c r="F861" s="108">
        <v>44151</v>
      </c>
      <c r="G861" s="107" t="str">
        <f>IFERROR(IF(VLOOKUP($B861,#REF!,27,FALSE)="폐쇄","폐쇄",""),"")</f>
        <v/>
      </c>
    </row>
    <row r="862" spans="1:7" ht="15.6">
      <c r="A862" s="107" t="s">
        <v>4157</v>
      </c>
      <c r="B862" s="107">
        <v>4461</v>
      </c>
      <c r="C862" s="107" t="s">
        <v>2591</v>
      </c>
      <c r="D862" s="105" t="s">
        <v>25</v>
      </c>
      <c r="E862" s="107" t="s">
        <v>2725</v>
      </c>
      <c r="F862" s="108">
        <v>44151</v>
      </c>
      <c r="G862" s="107" t="str">
        <f>IFERROR(IF(VLOOKUP($B862,#REF!,27,FALSE)="폐쇄","폐쇄",""),"")</f>
        <v/>
      </c>
    </row>
    <row r="863" spans="1:7" ht="15.6">
      <c r="A863" s="107" t="s">
        <v>4158</v>
      </c>
      <c r="B863" s="107">
        <v>4462</v>
      </c>
      <c r="C863" s="107" t="s">
        <v>2710</v>
      </c>
      <c r="D863" s="105" t="s">
        <v>25</v>
      </c>
      <c r="E863" s="107" t="s">
        <v>2841</v>
      </c>
      <c r="F863" s="108">
        <v>44151</v>
      </c>
      <c r="G863" s="107" t="str">
        <f>IFERROR(IF(VLOOKUP($B863,#REF!,27,FALSE)="폐쇄","폐쇄",""),"")</f>
        <v/>
      </c>
    </row>
    <row r="864" spans="1:7" ht="15.6">
      <c r="A864" s="107" t="s">
        <v>4159</v>
      </c>
      <c r="B864" s="107">
        <v>4463</v>
      </c>
      <c r="C864" s="107" t="s">
        <v>2844</v>
      </c>
      <c r="D864" s="105" t="s">
        <v>25</v>
      </c>
      <c r="E864" s="107" t="s">
        <v>2713</v>
      </c>
      <c r="F864" s="108">
        <v>44151</v>
      </c>
      <c r="G864" s="107" t="str">
        <f>IFERROR(IF(VLOOKUP($B864,#REF!,27,FALSE)="폐쇄","폐쇄",""),"")</f>
        <v/>
      </c>
    </row>
    <row r="865" spans="1:7" ht="15.6">
      <c r="A865" s="107" t="s">
        <v>4218</v>
      </c>
      <c r="B865" s="107">
        <v>4464</v>
      </c>
      <c r="C865" s="107" t="s">
        <v>2842</v>
      </c>
      <c r="D865" s="105" t="s">
        <v>25</v>
      </c>
      <c r="E865" s="107" t="s">
        <v>2843</v>
      </c>
      <c r="F865" s="108">
        <v>44151</v>
      </c>
      <c r="G865" s="107" t="str">
        <f>IFERROR(IF(VLOOKUP($B865,#REF!,27,FALSE)="폐쇄","폐쇄",""),"")</f>
        <v/>
      </c>
    </row>
    <row r="866" spans="1:7" ht="15.6">
      <c r="A866" s="107" t="s">
        <v>4210</v>
      </c>
      <c r="B866" s="107">
        <v>4465</v>
      </c>
      <c r="C866" s="107" t="s">
        <v>2845</v>
      </c>
      <c r="D866" s="105" t="s">
        <v>25</v>
      </c>
      <c r="E866" s="107" t="s">
        <v>2708</v>
      </c>
      <c r="F866" s="108">
        <v>44151</v>
      </c>
      <c r="G866" s="107" t="str">
        <f>IFERROR(IF(VLOOKUP($B866,#REF!,27,FALSE)="폐쇄","폐쇄",""),"")</f>
        <v/>
      </c>
    </row>
    <row r="867" spans="1:7" ht="15.6">
      <c r="A867" s="107" t="s">
        <v>4195</v>
      </c>
      <c r="B867" s="107">
        <v>4466</v>
      </c>
      <c r="C867" s="107" t="s">
        <v>5046</v>
      </c>
      <c r="D867" s="105" t="s">
        <v>25</v>
      </c>
      <c r="E867" s="107" t="s">
        <v>5042</v>
      </c>
      <c r="F867" s="108">
        <v>44151</v>
      </c>
      <c r="G867" s="107" t="str">
        <f>IFERROR(IF(VLOOKUP($B867,#REF!,27,FALSE)="폐쇄","폐쇄",""),"")</f>
        <v/>
      </c>
    </row>
    <row r="868" spans="1:7" ht="15.6">
      <c r="A868" s="107" t="s">
        <v>4212</v>
      </c>
      <c r="B868" s="107">
        <v>4467</v>
      </c>
      <c r="C868" s="107" t="s">
        <v>2847</v>
      </c>
      <c r="D868" s="105" t="s">
        <v>25</v>
      </c>
      <c r="E868" s="107" t="s">
        <v>2701</v>
      </c>
      <c r="F868" s="108">
        <v>44151</v>
      </c>
      <c r="G868" s="107" t="str">
        <f>IFERROR(IF(VLOOKUP($B868,#REF!,27,FALSE)="폐쇄","폐쇄",""),"")</f>
        <v/>
      </c>
    </row>
    <row r="869" spans="1:7" ht="15.6">
      <c r="A869" s="107" t="s">
        <v>4185</v>
      </c>
      <c r="B869" s="107">
        <v>4468</v>
      </c>
      <c r="C869" s="107" t="s">
        <v>2027</v>
      </c>
      <c r="D869" s="105" t="s">
        <v>25</v>
      </c>
      <c r="E869" s="107" t="s">
        <v>2026</v>
      </c>
      <c r="F869" s="108">
        <v>44151</v>
      </c>
      <c r="G869" s="107" t="str">
        <f>IFERROR(IF(VLOOKUP($B869,#REF!,27,FALSE)="폐쇄","폐쇄",""),"")</f>
        <v/>
      </c>
    </row>
    <row r="870" spans="1:7" ht="15.6">
      <c r="A870" s="107" t="s">
        <v>4204</v>
      </c>
      <c r="B870" s="107">
        <v>4469</v>
      </c>
      <c r="C870" s="107" t="s">
        <v>2233</v>
      </c>
      <c r="D870" s="105" t="s">
        <v>25</v>
      </c>
      <c r="E870" s="107" t="s">
        <v>2848</v>
      </c>
      <c r="F870" s="108">
        <v>44151</v>
      </c>
      <c r="G870" s="107" t="str">
        <f>IFERROR(IF(VLOOKUP($B870,#REF!,27,FALSE)="폐쇄","폐쇄",""),"")</f>
        <v/>
      </c>
    </row>
    <row r="871" spans="1:7" ht="15.6">
      <c r="A871" s="107" t="s">
        <v>4191</v>
      </c>
      <c r="B871" s="107">
        <v>4470</v>
      </c>
      <c r="C871" s="107" t="s">
        <v>5048</v>
      </c>
      <c r="D871" s="105" t="s">
        <v>25</v>
      </c>
      <c r="E871" s="107" t="s">
        <v>3820</v>
      </c>
      <c r="F871" s="108">
        <v>44151</v>
      </c>
      <c r="G871" s="107" t="str">
        <f>IFERROR(IF(VLOOKUP($B871,#REF!,27,FALSE)="폐쇄","폐쇄",""),"")</f>
        <v/>
      </c>
    </row>
    <row r="872" spans="1:7" ht="15.6">
      <c r="A872" s="107" t="s">
        <v>4215</v>
      </c>
      <c r="B872" s="107">
        <v>4471</v>
      </c>
      <c r="C872" s="107" t="s">
        <v>5039</v>
      </c>
      <c r="D872" s="105" t="s">
        <v>25</v>
      </c>
      <c r="E872" s="107" t="s">
        <v>3833</v>
      </c>
      <c r="F872" s="108">
        <v>44151</v>
      </c>
      <c r="G872" s="107" t="str">
        <f>IFERROR(IF(VLOOKUP($B872,#REF!,27,FALSE)="폐쇄","폐쇄",""),"")</f>
        <v/>
      </c>
    </row>
    <row r="873" spans="1:7" ht="15.6">
      <c r="A873" s="107" t="s">
        <v>4197</v>
      </c>
      <c r="B873" s="107">
        <v>4472</v>
      </c>
      <c r="C873" s="107" t="s">
        <v>2230</v>
      </c>
      <c r="D873" s="105" t="s">
        <v>25</v>
      </c>
      <c r="E873" s="107" t="s">
        <v>2703</v>
      </c>
      <c r="F873" s="108">
        <v>44151</v>
      </c>
      <c r="G873" s="107" t="str">
        <f>IFERROR(IF(VLOOKUP($B873,#REF!,27,FALSE)="폐쇄","폐쇄",""),"")</f>
        <v/>
      </c>
    </row>
    <row r="874" spans="1:7" ht="15.6">
      <c r="A874" s="107" t="s">
        <v>4202</v>
      </c>
      <c r="B874" s="107">
        <v>4473</v>
      </c>
      <c r="C874" s="107" t="s">
        <v>2232</v>
      </c>
      <c r="D874" s="105" t="s">
        <v>25</v>
      </c>
      <c r="E874" s="107" t="s">
        <v>2700</v>
      </c>
      <c r="F874" s="108">
        <v>44151</v>
      </c>
      <c r="G874" s="107" t="str">
        <f>IFERROR(IF(VLOOKUP($B874,#REF!,27,FALSE)="폐쇄","폐쇄",""),"")</f>
        <v/>
      </c>
    </row>
    <row r="875" spans="1:7" ht="15.6">
      <c r="A875" s="107" t="s">
        <v>4207</v>
      </c>
      <c r="B875" s="107">
        <v>4474</v>
      </c>
      <c r="C875" s="107" t="s">
        <v>2593</v>
      </c>
      <c r="D875" s="105" t="s">
        <v>25</v>
      </c>
      <c r="E875" s="107" t="s">
        <v>2717</v>
      </c>
      <c r="F875" s="108">
        <v>44151</v>
      </c>
      <c r="G875" s="107" t="str">
        <f>IFERROR(IF(VLOOKUP($B875,#REF!,27,FALSE)="폐쇄","폐쇄",""),"")</f>
        <v/>
      </c>
    </row>
    <row r="876" spans="1:7" ht="15.6">
      <c r="A876" s="107" t="s">
        <v>4198</v>
      </c>
      <c r="B876" s="107">
        <v>4475</v>
      </c>
      <c r="C876" s="107" t="s">
        <v>2592</v>
      </c>
      <c r="D876" s="105" t="s">
        <v>25</v>
      </c>
      <c r="E876" s="107" t="s">
        <v>2849</v>
      </c>
      <c r="F876" s="108">
        <v>44151</v>
      </c>
      <c r="G876" s="107" t="str">
        <f>IFERROR(IF(VLOOKUP($B876,#REF!,27,FALSE)="폐쇄","폐쇄",""),"")</f>
        <v/>
      </c>
    </row>
    <row r="877" spans="1:7" ht="15.6">
      <c r="A877" s="107" t="s">
        <v>4216</v>
      </c>
      <c r="B877" s="107">
        <v>4476</v>
      </c>
      <c r="C877" s="107" t="s">
        <v>5049</v>
      </c>
      <c r="D877" s="105" t="s">
        <v>25</v>
      </c>
      <c r="E877" s="107" t="s">
        <v>3821</v>
      </c>
      <c r="F877" s="108">
        <v>44151</v>
      </c>
      <c r="G877" s="107" t="str">
        <f>IFERROR(IF(VLOOKUP($B877,#REF!,27,FALSE)="폐쇄","폐쇄",""),"")</f>
        <v/>
      </c>
    </row>
    <row r="878" spans="1:7" ht="15.6">
      <c r="A878" s="107" t="s">
        <v>4199</v>
      </c>
      <c r="B878" s="107">
        <v>4477</v>
      </c>
      <c r="C878" s="107" t="s">
        <v>3502</v>
      </c>
      <c r="D878" s="105" t="s">
        <v>25</v>
      </c>
      <c r="E878" s="107" t="s">
        <v>3923</v>
      </c>
      <c r="F878" s="108">
        <v>44151</v>
      </c>
      <c r="G878" s="107" t="str">
        <f>IFERROR(IF(VLOOKUP($B878,#REF!,27,FALSE)="폐쇄","폐쇄",""),"")</f>
        <v/>
      </c>
    </row>
    <row r="879" spans="1:7" ht="15.6">
      <c r="A879" s="107" t="s">
        <v>4189</v>
      </c>
      <c r="B879" s="107">
        <v>4478</v>
      </c>
      <c r="C879" s="106" t="s">
        <v>4637</v>
      </c>
      <c r="D879" s="105" t="s">
        <v>25</v>
      </c>
      <c r="E879" s="107" t="s">
        <v>2709</v>
      </c>
      <c r="F879" s="108">
        <v>44151</v>
      </c>
      <c r="G879" s="107" t="str">
        <f>IFERROR(IF(VLOOKUP($B879,#REF!,27,FALSE)="폐쇄","폐쇄",""),"")</f>
        <v/>
      </c>
    </row>
    <row r="880" spans="1:7" ht="15.6">
      <c r="A880" s="107" t="s">
        <v>4203</v>
      </c>
      <c r="B880" s="107">
        <v>4479</v>
      </c>
      <c r="C880" s="107" t="s">
        <v>2711</v>
      </c>
      <c r="D880" s="105" t="s">
        <v>25</v>
      </c>
      <c r="E880" s="107" t="s">
        <v>2712</v>
      </c>
      <c r="F880" s="108">
        <v>44151</v>
      </c>
      <c r="G880" s="107" t="str">
        <f>IFERROR(IF(VLOOKUP($B880,#REF!,27,FALSE)="폐쇄","폐쇄",""),"")</f>
        <v/>
      </c>
    </row>
    <row r="881" spans="1:7" ht="15.6">
      <c r="A881" s="107" t="s">
        <v>4214</v>
      </c>
      <c r="B881" s="107">
        <v>4480</v>
      </c>
      <c r="C881" s="107" t="s">
        <v>2850</v>
      </c>
      <c r="D881" s="105" t="s">
        <v>25</v>
      </c>
      <c r="E881" s="107" t="s">
        <v>2720</v>
      </c>
      <c r="F881" s="108">
        <v>44151</v>
      </c>
      <c r="G881" s="107" t="str">
        <f>IFERROR(IF(VLOOKUP($B881,#REF!,27,FALSE)="폐쇄","폐쇄",""),"")</f>
        <v/>
      </c>
    </row>
    <row r="882" spans="1:7" ht="15.6">
      <c r="A882" s="107" t="s">
        <v>4206</v>
      </c>
      <c r="B882" s="107">
        <v>4481</v>
      </c>
      <c r="C882" s="107" t="s">
        <v>2851</v>
      </c>
      <c r="D882" s="105" t="s">
        <v>25</v>
      </c>
      <c r="E882" s="107" t="s">
        <v>2843</v>
      </c>
      <c r="F882" s="108">
        <v>44151</v>
      </c>
      <c r="G882" s="107" t="str">
        <f>IFERROR(IF(VLOOKUP($B882,#REF!,27,FALSE)="폐쇄","폐쇄",""),"")</f>
        <v/>
      </c>
    </row>
    <row r="883" spans="1:7" ht="15.6">
      <c r="A883" s="107" t="s">
        <v>4194</v>
      </c>
      <c r="B883" s="107">
        <v>4482</v>
      </c>
      <c r="C883" s="106" t="s">
        <v>1764</v>
      </c>
      <c r="D883" s="105" t="s">
        <v>25</v>
      </c>
      <c r="E883" s="107" t="s">
        <v>3906</v>
      </c>
      <c r="F883" s="108">
        <v>44151</v>
      </c>
      <c r="G883" s="107" t="str">
        <f>IFERROR(IF(VLOOKUP($B883,#REF!,27,FALSE)="폐쇄","폐쇄",""),"")</f>
        <v/>
      </c>
    </row>
    <row r="884" spans="1:7" ht="15.6">
      <c r="A884" s="107" t="s">
        <v>4200</v>
      </c>
      <c r="B884" s="107">
        <v>4483</v>
      </c>
      <c r="C884" s="107" t="s">
        <v>2723</v>
      </c>
      <c r="D884" s="105" t="s">
        <v>25</v>
      </c>
      <c r="E884" s="107" t="s">
        <v>2705</v>
      </c>
      <c r="F884" s="108">
        <v>44151</v>
      </c>
      <c r="G884" s="107" t="str">
        <f>IFERROR(IF(VLOOKUP($B884,#REF!,27,FALSE)="폐쇄","폐쇄",""),"")</f>
        <v/>
      </c>
    </row>
    <row r="885" spans="1:7" ht="15.6">
      <c r="A885" s="107" t="s">
        <v>4192</v>
      </c>
      <c r="B885" s="107">
        <v>4484</v>
      </c>
      <c r="C885" s="107" t="s">
        <v>2853</v>
      </c>
      <c r="D885" s="105" t="s">
        <v>25</v>
      </c>
      <c r="E885" s="107" t="s">
        <v>2706</v>
      </c>
      <c r="F885" s="108">
        <v>44151</v>
      </c>
      <c r="G885" s="107" t="str">
        <f>IFERROR(IF(VLOOKUP($B885,#REF!,27,FALSE)="폐쇄","폐쇄",""),"")</f>
        <v/>
      </c>
    </row>
    <row r="886" spans="1:7" ht="15.6">
      <c r="A886" s="107" t="s">
        <v>4219</v>
      </c>
      <c r="B886" s="107">
        <v>4485</v>
      </c>
      <c r="C886" s="107" t="s">
        <v>2852</v>
      </c>
      <c r="D886" s="105" t="s">
        <v>25</v>
      </c>
      <c r="E886" s="107" t="s">
        <v>2714</v>
      </c>
      <c r="F886" s="108">
        <v>44151</v>
      </c>
      <c r="G886" s="107" t="str">
        <f>IFERROR(IF(VLOOKUP($B886,#REF!,27,FALSE)="폐쇄","폐쇄",""),"")</f>
        <v/>
      </c>
    </row>
    <row r="887" spans="1:7" ht="15.6">
      <c r="A887" s="107" t="s">
        <v>4217</v>
      </c>
      <c r="B887" s="107">
        <v>4486</v>
      </c>
      <c r="C887" s="107" t="s">
        <v>2855</v>
      </c>
      <c r="D887" s="105" t="s">
        <v>25</v>
      </c>
      <c r="E887" s="107" t="s">
        <v>2857</v>
      </c>
      <c r="F887" s="108">
        <v>44151</v>
      </c>
      <c r="G887" s="107" t="str">
        <f>IFERROR(IF(VLOOKUP($B887,#REF!,27,FALSE)="폐쇄","폐쇄",""),"")</f>
        <v/>
      </c>
    </row>
    <row r="888" spans="1:7" ht="15.6">
      <c r="A888" s="107" t="s">
        <v>4201</v>
      </c>
      <c r="B888" s="107">
        <v>4487</v>
      </c>
      <c r="C888" s="107" t="s">
        <v>3251</v>
      </c>
      <c r="D888" s="105" t="s">
        <v>25</v>
      </c>
      <c r="E888" s="107" t="s">
        <v>3910</v>
      </c>
      <c r="F888" s="108">
        <v>44151</v>
      </c>
      <c r="G888" s="107" t="str">
        <f>IFERROR(IF(VLOOKUP($B888,#REF!,27,FALSE)="폐쇄","폐쇄",""),"")</f>
        <v/>
      </c>
    </row>
    <row r="889" spans="1:7" ht="15.6">
      <c r="A889" s="107" t="s">
        <v>4211</v>
      </c>
      <c r="B889" s="107">
        <v>4488</v>
      </c>
      <c r="C889" s="107" t="s">
        <v>4879</v>
      </c>
      <c r="D889" s="105" t="s">
        <v>25</v>
      </c>
      <c r="E889" s="107" t="s">
        <v>2858</v>
      </c>
      <c r="F889" s="108">
        <v>44151</v>
      </c>
      <c r="G889" s="107" t="str">
        <f>IFERROR(IF(VLOOKUP($B889,#REF!,27,FALSE)="폐쇄","폐쇄",""),"")</f>
        <v/>
      </c>
    </row>
    <row r="890" spans="1:7" ht="15.6">
      <c r="A890" s="107" t="s">
        <v>4220</v>
      </c>
      <c r="B890" s="107">
        <v>4489</v>
      </c>
      <c r="C890" s="107" t="s">
        <v>3501</v>
      </c>
      <c r="D890" s="105" t="s">
        <v>25</v>
      </c>
      <c r="E890" s="107" t="s">
        <v>3924</v>
      </c>
      <c r="F890" s="108">
        <v>44151</v>
      </c>
      <c r="G890" s="107" t="str">
        <f>IFERROR(IF(VLOOKUP($B890,#REF!,27,FALSE)="폐쇄","폐쇄",""),"")</f>
        <v/>
      </c>
    </row>
    <row r="891" spans="1:7" ht="15.6">
      <c r="A891" s="107" t="s">
        <v>4190</v>
      </c>
      <c r="B891" s="107">
        <v>4490</v>
      </c>
      <c r="C891" s="107" t="s">
        <v>2234</v>
      </c>
      <c r="D891" s="105" t="s">
        <v>25</v>
      </c>
      <c r="E891" s="107" t="s">
        <v>2854</v>
      </c>
      <c r="F891" s="108">
        <v>44151</v>
      </c>
      <c r="G891" s="107" t="str">
        <f>IFERROR(IF(VLOOKUP($B891,#REF!,27,FALSE)="폐쇄","폐쇄",""),"")</f>
        <v/>
      </c>
    </row>
    <row r="892" spans="1:7" ht="15.6">
      <c r="A892" s="107" t="s">
        <v>4208</v>
      </c>
      <c r="B892" s="107">
        <v>4491</v>
      </c>
      <c r="C892" s="107" t="s">
        <v>2859</v>
      </c>
      <c r="D892" s="105" t="s">
        <v>25</v>
      </c>
      <c r="E892" s="107" t="s">
        <v>2721</v>
      </c>
      <c r="F892" s="108">
        <v>44151</v>
      </c>
      <c r="G892" s="107" t="str">
        <f>IFERROR(IF(VLOOKUP($B892,#REF!,27,FALSE)="폐쇄","폐쇄",""),"")</f>
        <v/>
      </c>
    </row>
    <row r="893" spans="1:7" ht="15.6">
      <c r="A893" s="107" t="s">
        <v>4193</v>
      </c>
      <c r="B893" s="107">
        <v>4492</v>
      </c>
      <c r="C893" s="107" t="s">
        <v>3498</v>
      </c>
      <c r="D893" s="105" t="s">
        <v>25</v>
      </c>
      <c r="E893" s="107" t="s">
        <v>4880</v>
      </c>
      <c r="F893" s="108">
        <v>44151</v>
      </c>
      <c r="G893" s="107" t="str">
        <f>IFERROR(IF(VLOOKUP($B893,#REF!,27,FALSE)="폐쇄","폐쇄",""),"")</f>
        <v/>
      </c>
    </row>
    <row r="894" spans="1:7" ht="15.6">
      <c r="A894" s="107" t="s">
        <v>4418</v>
      </c>
      <c r="B894" s="107">
        <v>4493</v>
      </c>
      <c r="C894" s="107" t="s">
        <v>486</v>
      </c>
      <c r="D894" s="105" t="s">
        <v>25</v>
      </c>
      <c r="E894" s="107" t="s">
        <v>2707</v>
      </c>
      <c r="F894" s="108">
        <v>44151</v>
      </c>
      <c r="G894" s="107" t="str">
        <f>IFERROR(IF(VLOOKUP($B894,#REF!,27,FALSE)="폐쇄","폐쇄",""),"")</f>
        <v/>
      </c>
    </row>
    <row r="895" spans="1:7" ht="15.6">
      <c r="A895" s="107" t="s">
        <v>4406</v>
      </c>
      <c r="B895" s="107">
        <v>4494</v>
      </c>
      <c r="C895" s="107" t="s">
        <v>3611</v>
      </c>
      <c r="D895" s="105" t="s">
        <v>25</v>
      </c>
      <c r="E895" s="107" t="s">
        <v>4397</v>
      </c>
      <c r="F895" s="108">
        <v>44151</v>
      </c>
      <c r="G895" s="107" t="str">
        <f>IFERROR(IF(VLOOKUP($B895,#REF!,27,FALSE)="폐쇄","폐쇄",""),"")</f>
        <v/>
      </c>
    </row>
    <row r="896" spans="1:7" ht="15.6">
      <c r="A896" s="107" t="s">
        <v>4411</v>
      </c>
      <c r="B896" s="107">
        <v>4495</v>
      </c>
      <c r="C896" s="107" t="s">
        <v>4395</v>
      </c>
      <c r="D896" s="105" t="s">
        <v>25</v>
      </c>
      <c r="E896" s="107" t="s">
        <v>3608</v>
      </c>
      <c r="F896" s="108">
        <v>44151</v>
      </c>
      <c r="G896" s="107" t="str">
        <f>IFERROR(IF(VLOOKUP($B896,#REF!,27,FALSE)="폐쇄","폐쇄",""),"")</f>
        <v/>
      </c>
    </row>
    <row r="897" spans="1:7" ht="15.6">
      <c r="A897" s="107" t="s">
        <v>4407</v>
      </c>
      <c r="B897" s="107">
        <v>4496</v>
      </c>
      <c r="C897" s="107" t="s">
        <v>2595</v>
      </c>
      <c r="D897" s="105" t="s">
        <v>25</v>
      </c>
      <c r="E897" s="107" t="s">
        <v>2860</v>
      </c>
      <c r="F897" s="108">
        <v>44151</v>
      </c>
      <c r="G897" s="107" t="str">
        <f>IFERROR(IF(VLOOKUP($B897,#REF!,27,FALSE)="폐쇄","폐쇄",""),"")</f>
        <v/>
      </c>
    </row>
    <row r="898" spans="1:7" ht="15.6">
      <c r="A898" s="107" t="s">
        <v>4412</v>
      </c>
      <c r="B898" s="107">
        <v>4497</v>
      </c>
      <c r="C898" s="107" t="s">
        <v>2596</v>
      </c>
      <c r="D898" s="105" t="s">
        <v>25</v>
      </c>
      <c r="E898" s="107" t="s">
        <v>2862</v>
      </c>
      <c r="F898" s="108">
        <v>44151</v>
      </c>
      <c r="G898" s="107" t="str">
        <f>IFERROR(IF(VLOOKUP($B898,#REF!,27,FALSE)="폐쇄","폐쇄",""),"")</f>
        <v/>
      </c>
    </row>
    <row r="899" spans="1:7" ht="15.6">
      <c r="A899" s="107" t="s">
        <v>4402</v>
      </c>
      <c r="B899" s="107">
        <v>4498</v>
      </c>
      <c r="C899" s="107" t="s">
        <v>4396</v>
      </c>
      <c r="D899" s="105" t="s">
        <v>25</v>
      </c>
      <c r="E899" s="107" t="s">
        <v>4369</v>
      </c>
      <c r="F899" s="108">
        <v>44151</v>
      </c>
      <c r="G899" s="107" t="str">
        <f>IFERROR(IF(VLOOKUP($B899,#REF!,27,FALSE)="폐쇄","폐쇄",""),"")</f>
        <v/>
      </c>
    </row>
    <row r="900" spans="1:7" ht="15.6">
      <c r="A900" s="107" t="s">
        <v>4414</v>
      </c>
      <c r="B900" s="107">
        <v>4499</v>
      </c>
      <c r="C900" s="107" t="s">
        <v>2594</v>
      </c>
      <c r="D900" s="105" t="s">
        <v>25</v>
      </c>
      <c r="E900" s="107" t="s">
        <v>2861</v>
      </c>
      <c r="F900" s="108">
        <v>44151</v>
      </c>
      <c r="G900" s="107" t="str">
        <f>IFERROR(IF(VLOOKUP($B900,#REF!,27,FALSE)="폐쇄","폐쇄",""),"")</f>
        <v/>
      </c>
    </row>
    <row r="901" spans="1:7" ht="15.6">
      <c r="A901" s="107" t="s">
        <v>4415</v>
      </c>
      <c r="B901" s="107">
        <v>4500</v>
      </c>
      <c r="C901" s="107" t="s">
        <v>2697</v>
      </c>
      <c r="D901" s="105" t="s">
        <v>25</v>
      </c>
      <c r="E901" s="107" t="s">
        <v>2702</v>
      </c>
      <c r="F901" s="108">
        <v>44151</v>
      </c>
      <c r="G901" s="107" t="str">
        <f>IFERROR(IF(VLOOKUP($B901,#REF!,27,FALSE)="폐쇄","폐쇄",""),"")</f>
        <v/>
      </c>
    </row>
    <row r="902" spans="1:7" ht="15.6">
      <c r="A902" s="107" t="s">
        <v>4409</v>
      </c>
      <c r="B902" s="107">
        <v>4501</v>
      </c>
      <c r="C902" s="107" t="s">
        <v>3401</v>
      </c>
      <c r="D902" s="105" t="s">
        <v>25</v>
      </c>
      <c r="E902" s="107" t="s">
        <v>3614</v>
      </c>
      <c r="F902" s="108">
        <v>44151</v>
      </c>
      <c r="G902" s="107" t="str">
        <f>IFERROR(IF(VLOOKUP($B902,#REF!,27,FALSE)="폐쇄","폐쇄",""),"")</f>
        <v/>
      </c>
    </row>
    <row r="903" spans="1:7" ht="15.6">
      <c r="A903" s="107" t="s">
        <v>4205</v>
      </c>
      <c r="B903" s="107">
        <v>4502</v>
      </c>
      <c r="C903" s="139" t="s">
        <v>5001</v>
      </c>
      <c r="D903" s="105" t="s">
        <v>18</v>
      </c>
      <c r="E903" s="106" t="s">
        <v>1701</v>
      </c>
      <c r="F903" s="108">
        <v>44151</v>
      </c>
      <c r="G903" s="107" t="str">
        <f>IFERROR(IF(VLOOKUP($B903,#REF!,27,FALSE)="폐쇄","폐쇄",""),"")</f>
        <v/>
      </c>
    </row>
    <row r="904" spans="1:7" ht="15.6">
      <c r="A904" s="107" t="s">
        <v>4196</v>
      </c>
      <c r="B904" s="107">
        <v>4503</v>
      </c>
      <c r="C904" s="107" t="s">
        <v>5004</v>
      </c>
      <c r="D904" s="105" t="s">
        <v>18</v>
      </c>
      <c r="E904" s="107" t="s">
        <v>3083</v>
      </c>
      <c r="F904" s="108">
        <v>44151</v>
      </c>
      <c r="G904" s="107" t="str">
        <f>IFERROR(IF(VLOOKUP($B904,#REF!,27,FALSE)="폐쇄","폐쇄",""),"")</f>
        <v/>
      </c>
    </row>
    <row r="905" spans="1:7" ht="15.6">
      <c r="A905" s="107" t="s">
        <v>4209</v>
      </c>
      <c r="B905" s="107">
        <v>4504</v>
      </c>
      <c r="C905" s="107" t="s">
        <v>3800</v>
      </c>
      <c r="D905" s="105" t="s">
        <v>18</v>
      </c>
      <c r="E905" s="107" t="s">
        <v>5005</v>
      </c>
      <c r="F905" s="108">
        <v>44151</v>
      </c>
      <c r="G905" s="107" t="str">
        <f>IFERROR(IF(VLOOKUP($B905,#REF!,27,FALSE)="폐쇄","폐쇄",""),"")</f>
        <v/>
      </c>
    </row>
    <row r="906" spans="1:7" ht="15.6">
      <c r="A906" s="107" t="s">
        <v>4247</v>
      </c>
      <c r="B906" s="107">
        <v>4505</v>
      </c>
      <c r="C906" s="107" t="s">
        <v>3799</v>
      </c>
      <c r="D906" s="105" t="s">
        <v>18</v>
      </c>
      <c r="E906" s="107" t="s">
        <v>3791</v>
      </c>
      <c r="F906" s="108">
        <v>44151</v>
      </c>
      <c r="G906" s="107" t="str">
        <f>IFERROR(IF(VLOOKUP($B906,#REF!,27,FALSE)="폐쇄","폐쇄",""),"")</f>
        <v/>
      </c>
    </row>
    <row r="907" spans="1:7" ht="15.6">
      <c r="A907" s="107" t="s">
        <v>4223</v>
      </c>
      <c r="B907" s="107">
        <v>4506</v>
      </c>
      <c r="C907" s="107" t="s">
        <v>5002</v>
      </c>
      <c r="D907" s="105" t="s">
        <v>18</v>
      </c>
      <c r="E907" s="107" t="s">
        <v>3786</v>
      </c>
      <c r="F907" s="108">
        <v>44151</v>
      </c>
      <c r="G907" s="107" t="str">
        <f>IFERROR(IF(VLOOKUP($B907,#REF!,27,FALSE)="폐쇄","폐쇄",""),"")</f>
        <v/>
      </c>
    </row>
    <row r="908" spans="1:7" ht="15.6">
      <c r="A908" s="107" t="s">
        <v>4236</v>
      </c>
      <c r="B908" s="107">
        <v>4507</v>
      </c>
      <c r="C908" s="107" t="s">
        <v>2598</v>
      </c>
      <c r="D908" s="105" t="s">
        <v>18</v>
      </c>
      <c r="E908" s="107" t="s">
        <v>2718</v>
      </c>
      <c r="F908" s="108">
        <v>44151</v>
      </c>
      <c r="G908" s="107" t="str">
        <f>IFERROR(IF(VLOOKUP($B908,#REF!,27,FALSE)="폐쇄","폐쇄",""),"")</f>
        <v/>
      </c>
    </row>
    <row r="909" spans="1:7" ht="15.6">
      <c r="A909" s="107" t="s">
        <v>4243</v>
      </c>
      <c r="B909" s="107">
        <v>4508</v>
      </c>
      <c r="C909" s="107" t="s">
        <v>2864</v>
      </c>
      <c r="D909" s="105" t="s">
        <v>18</v>
      </c>
      <c r="E909" s="107" t="s">
        <v>2715</v>
      </c>
      <c r="F909" s="108">
        <v>44151</v>
      </c>
      <c r="G909" s="107" t="str">
        <f>IFERROR(IF(VLOOKUP($B909,#REF!,27,FALSE)="폐쇄","폐쇄",""),"")</f>
        <v/>
      </c>
    </row>
    <row r="910" spans="1:7" ht="15.6">
      <c r="A910" s="107" t="s">
        <v>4234</v>
      </c>
      <c r="B910" s="107">
        <v>4509</v>
      </c>
      <c r="C910" s="107" t="s">
        <v>2865</v>
      </c>
      <c r="D910" s="105" t="s">
        <v>18</v>
      </c>
      <c r="E910" s="107" t="s">
        <v>2724</v>
      </c>
      <c r="F910" s="108">
        <v>44151</v>
      </c>
      <c r="G910" s="107" t="str">
        <f>IFERROR(IF(VLOOKUP($B910,#REF!,27,FALSE)="폐쇄","폐쇄",""),"")</f>
        <v/>
      </c>
    </row>
    <row r="911" spans="1:7" ht="15.6">
      <c r="A911" s="107" t="s">
        <v>4231</v>
      </c>
      <c r="B911" s="107">
        <v>4510</v>
      </c>
      <c r="C911" s="107" t="s">
        <v>2863</v>
      </c>
      <c r="D911" s="105" t="s">
        <v>18</v>
      </c>
      <c r="E911" s="107" t="s">
        <v>2726</v>
      </c>
      <c r="F911" s="108">
        <v>44151</v>
      </c>
      <c r="G911" s="107" t="str">
        <f>IFERROR(IF(VLOOKUP($B911,#REF!,27,FALSE)="폐쇄","폐쇄",""),"")</f>
        <v/>
      </c>
    </row>
    <row r="912" spans="1:7" ht="15.6">
      <c r="A912" s="107" t="s">
        <v>4227</v>
      </c>
      <c r="B912" s="107">
        <v>4511</v>
      </c>
      <c r="C912" s="107" t="s">
        <v>3782</v>
      </c>
      <c r="D912" s="105" t="s">
        <v>18</v>
      </c>
      <c r="E912" s="107" t="s">
        <v>3778</v>
      </c>
      <c r="F912" s="108">
        <v>44151</v>
      </c>
      <c r="G912" s="107" t="str">
        <f>IFERROR(IF(VLOOKUP($B912,#REF!,27,FALSE)="폐쇄","폐쇄",""),"")</f>
        <v/>
      </c>
    </row>
    <row r="913" spans="1:7" ht="15.6">
      <c r="A913" s="107" t="s">
        <v>4232</v>
      </c>
      <c r="B913" s="107">
        <v>4512</v>
      </c>
      <c r="C913" s="107" t="s">
        <v>2597</v>
      </c>
      <c r="D913" s="105" t="s">
        <v>18</v>
      </c>
      <c r="E913" s="107" t="s">
        <v>2867</v>
      </c>
      <c r="F913" s="108">
        <v>44151</v>
      </c>
      <c r="G913" s="107" t="str">
        <f>IFERROR(IF(VLOOKUP($B913,#REF!,27,FALSE)="폐쇄","폐쇄",""),"")</f>
        <v/>
      </c>
    </row>
    <row r="914" spans="1:7" ht="15.6">
      <c r="A914" s="107" t="s">
        <v>4239</v>
      </c>
      <c r="B914" s="107">
        <v>4513</v>
      </c>
      <c r="C914" s="107" t="s">
        <v>3802</v>
      </c>
      <c r="D914" s="105" t="s">
        <v>18</v>
      </c>
      <c r="E914" s="107" t="s">
        <v>1715</v>
      </c>
      <c r="F914" s="108">
        <v>44151</v>
      </c>
      <c r="G914" s="107" t="str">
        <f>IFERROR(IF(VLOOKUP($B914,#REF!,27,FALSE)="폐쇄","폐쇄",""),"")</f>
        <v/>
      </c>
    </row>
    <row r="915" spans="1:7" ht="15.6">
      <c r="A915" s="107" t="s">
        <v>4241</v>
      </c>
      <c r="B915" s="107">
        <v>4514</v>
      </c>
      <c r="C915" s="107" t="s">
        <v>2699</v>
      </c>
      <c r="D915" s="105" t="s">
        <v>18</v>
      </c>
      <c r="E915" s="107" t="s">
        <v>2866</v>
      </c>
      <c r="F915" s="108">
        <v>44151</v>
      </c>
      <c r="G915" s="107" t="str">
        <f>IFERROR(IF(VLOOKUP($B915,#REF!,27,FALSE)="폐쇄","폐쇄",""),"")</f>
        <v/>
      </c>
    </row>
    <row r="916" spans="1:7" ht="15.6">
      <c r="A916" s="107" t="s">
        <v>4238</v>
      </c>
      <c r="B916" s="107">
        <v>4515</v>
      </c>
      <c r="C916" s="107" t="s">
        <v>2696</v>
      </c>
      <c r="D916" s="105" t="s">
        <v>18</v>
      </c>
      <c r="E916" s="107" t="s">
        <v>2698</v>
      </c>
      <c r="F916" s="108">
        <v>44151</v>
      </c>
      <c r="G916" s="107" t="str">
        <f>IFERROR(IF(VLOOKUP($B916,#REF!,27,FALSE)="폐쇄","폐쇄",""),"")</f>
        <v/>
      </c>
    </row>
    <row r="917" spans="1:7" ht="15.6">
      <c r="A917" s="107" t="s">
        <v>4222</v>
      </c>
      <c r="B917" s="107">
        <v>4516</v>
      </c>
      <c r="C917" s="107" t="s">
        <v>2745</v>
      </c>
      <c r="D917" s="105" t="s">
        <v>18</v>
      </c>
      <c r="E917" s="107" t="s">
        <v>2869</v>
      </c>
      <c r="F917" s="108">
        <v>44151</v>
      </c>
      <c r="G917" s="107" t="str">
        <f>IFERROR(IF(VLOOKUP($B917,#REF!,27,FALSE)="폐쇄","폐쇄",""),"")</f>
        <v/>
      </c>
    </row>
    <row r="918" spans="1:7" ht="15.6">
      <c r="A918" s="107" t="s">
        <v>4249</v>
      </c>
      <c r="B918" s="107">
        <v>4517</v>
      </c>
      <c r="C918" s="107" t="s">
        <v>2870</v>
      </c>
      <c r="D918" s="105" t="s">
        <v>18</v>
      </c>
      <c r="E918" s="107" t="s">
        <v>2868</v>
      </c>
      <c r="F918" s="108">
        <v>44151</v>
      </c>
      <c r="G918" s="107" t="str">
        <f>IFERROR(IF(VLOOKUP($B918,#REF!,27,FALSE)="폐쇄","폐쇄",""),"")</f>
        <v/>
      </c>
    </row>
    <row r="919" spans="1:7" ht="15.6">
      <c r="A919" s="107" t="s">
        <v>4233</v>
      </c>
      <c r="B919" s="107">
        <v>4518</v>
      </c>
      <c r="C919" s="107" t="s">
        <v>2757</v>
      </c>
      <c r="D919" s="105" t="s">
        <v>18</v>
      </c>
      <c r="E919" s="107" t="s">
        <v>2746</v>
      </c>
      <c r="F919" s="108">
        <v>44151</v>
      </c>
      <c r="G919" s="107" t="str">
        <f>IFERROR(IF(VLOOKUP($B919,#REF!,27,FALSE)="폐쇄","폐쇄",""),"")</f>
        <v/>
      </c>
    </row>
    <row r="920" spans="1:7" ht="15.6">
      <c r="A920" s="107" t="s">
        <v>4235</v>
      </c>
      <c r="B920" s="107">
        <v>4519</v>
      </c>
      <c r="C920" s="107" t="s">
        <v>2730</v>
      </c>
      <c r="D920" s="105" t="s">
        <v>18</v>
      </c>
      <c r="E920" s="107" t="s">
        <v>2734</v>
      </c>
      <c r="F920" s="108">
        <v>44151</v>
      </c>
      <c r="G920" s="107" t="str">
        <f>IFERROR(IF(VLOOKUP($B920,#REF!,27,FALSE)="폐쇄","폐쇄",""),"")</f>
        <v/>
      </c>
    </row>
    <row r="921" spans="1:7" ht="15.6">
      <c r="A921" s="107" t="s">
        <v>4242</v>
      </c>
      <c r="B921" s="107">
        <v>4520</v>
      </c>
      <c r="C921" s="107" t="s">
        <v>2871</v>
      </c>
      <c r="D921" s="105" t="s">
        <v>18</v>
      </c>
      <c r="E921" s="107" t="s">
        <v>2872</v>
      </c>
      <c r="F921" s="108">
        <v>44151</v>
      </c>
      <c r="G921" s="107" t="str">
        <f>IFERROR(IF(VLOOKUP($B921,#REF!,27,FALSE)="폐쇄","폐쇄",""),"")</f>
        <v/>
      </c>
    </row>
    <row r="922" spans="1:7" ht="15.6">
      <c r="A922" s="107" t="s">
        <v>4250</v>
      </c>
      <c r="B922" s="107">
        <v>4521</v>
      </c>
      <c r="C922" s="107" t="s">
        <v>3787</v>
      </c>
      <c r="D922" s="105" t="s">
        <v>18</v>
      </c>
      <c r="E922" s="107" t="s">
        <v>3779</v>
      </c>
      <c r="F922" s="108">
        <v>44151</v>
      </c>
      <c r="G922" s="107" t="str">
        <f>IFERROR(IF(VLOOKUP($B922,#REF!,27,FALSE)="폐쇄","폐쇄",""),"")</f>
        <v/>
      </c>
    </row>
    <row r="923" spans="1:7" ht="15.6">
      <c r="A923" s="107" t="s">
        <v>4228</v>
      </c>
      <c r="B923" s="107">
        <v>4522</v>
      </c>
      <c r="C923" s="107" t="s">
        <v>2873</v>
      </c>
      <c r="D923" s="105" t="s">
        <v>18</v>
      </c>
      <c r="E923" s="107" t="s">
        <v>2755</v>
      </c>
      <c r="F923" s="108">
        <v>44151</v>
      </c>
      <c r="G923" s="107" t="str">
        <f>IFERROR(IF(VLOOKUP($B923,#REF!,27,FALSE)="폐쇄","폐쇄",""),"")</f>
        <v/>
      </c>
    </row>
    <row r="924" spans="1:7" ht="15.6">
      <c r="A924" s="107" t="s">
        <v>4237</v>
      </c>
      <c r="B924" s="107">
        <v>4523</v>
      </c>
      <c r="C924" s="107" t="s">
        <v>2874</v>
      </c>
      <c r="D924" s="105" t="s">
        <v>18</v>
      </c>
      <c r="E924" s="107" t="s">
        <v>2756</v>
      </c>
      <c r="F924" s="108">
        <v>44151</v>
      </c>
      <c r="G924" s="107" t="str">
        <f>IFERROR(IF(VLOOKUP($B924,#REF!,27,FALSE)="폐쇄","폐쇄",""),"")</f>
        <v/>
      </c>
    </row>
    <row r="925" spans="1:7" ht="15.6">
      <c r="A925" s="107" t="s">
        <v>4221</v>
      </c>
      <c r="B925" s="107">
        <v>4524</v>
      </c>
      <c r="C925" s="107" t="s">
        <v>3783</v>
      </c>
      <c r="D925" s="105" t="s">
        <v>18</v>
      </c>
      <c r="E925" s="107" t="s">
        <v>5012</v>
      </c>
      <c r="F925" s="108">
        <v>44151</v>
      </c>
      <c r="G925" s="107" t="str">
        <f>IFERROR(IF(VLOOKUP($B925,#REF!,27,FALSE)="폐쇄","폐쇄",""),"")</f>
        <v/>
      </c>
    </row>
    <row r="926" spans="1:7" ht="15.6">
      <c r="A926" s="107" t="s">
        <v>4240</v>
      </c>
      <c r="B926" s="107">
        <v>4525</v>
      </c>
      <c r="C926" s="107" t="s">
        <v>5016</v>
      </c>
      <c r="D926" s="105" t="s">
        <v>18</v>
      </c>
      <c r="E926" s="107" t="s">
        <v>5015</v>
      </c>
      <c r="F926" s="108">
        <v>44151</v>
      </c>
      <c r="G926" s="107" t="str">
        <f>IFERROR(IF(VLOOKUP($B926,#REF!,27,FALSE)="폐쇄","폐쇄",""),"")</f>
        <v/>
      </c>
    </row>
    <row r="927" spans="1:7" ht="15.6">
      <c r="A927" s="107" t="s">
        <v>4419</v>
      </c>
      <c r="B927" s="107">
        <v>4526</v>
      </c>
      <c r="C927" s="107" t="s">
        <v>2599</v>
      </c>
      <c r="D927" s="105" t="s">
        <v>18</v>
      </c>
      <c r="E927" s="107" t="s">
        <v>2235</v>
      </c>
      <c r="F927" s="108">
        <v>44151</v>
      </c>
      <c r="G927" s="107" t="str">
        <f>IFERROR(IF(VLOOKUP($B927,#REF!,27,FALSE)="폐쇄","폐쇄",""),"")</f>
        <v/>
      </c>
    </row>
    <row r="928" spans="1:7" ht="15.6">
      <c r="A928" s="107" t="s">
        <v>4496</v>
      </c>
      <c r="B928" s="107">
        <v>4527</v>
      </c>
      <c r="C928" s="107" t="s">
        <v>2601</v>
      </c>
      <c r="D928" s="105" t="s">
        <v>18</v>
      </c>
      <c r="E928" s="107" t="s">
        <v>2806</v>
      </c>
      <c r="F928" s="108">
        <v>44151</v>
      </c>
      <c r="G928" s="107" t="str">
        <f>IFERROR(IF(VLOOKUP($B928,#REF!,27,FALSE)="폐쇄","폐쇄",""),"")</f>
        <v/>
      </c>
    </row>
    <row r="929" spans="1:7" ht="15.6">
      <c r="A929" s="107" t="s">
        <v>4648</v>
      </c>
      <c r="B929" s="107">
        <v>4528</v>
      </c>
      <c r="C929" s="106" t="s">
        <v>3098</v>
      </c>
      <c r="D929" s="105" t="s">
        <v>18</v>
      </c>
      <c r="E929" s="106" t="s">
        <v>3368</v>
      </c>
      <c r="F929" s="108">
        <v>44217</v>
      </c>
      <c r="G929" s="107" t="str">
        <f>IFERROR(IF(VLOOKUP($B929,#REF!,27,FALSE)="폐쇄","폐쇄",""),"")</f>
        <v/>
      </c>
    </row>
    <row r="930" spans="1:7" ht="15.6">
      <c r="A930" s="107">
        <v>928</v>
      </c>
      <c r="B930" s="107">
        <v>4529</v>
      </c>
      <c r="C930" s="107"/>
      <c r="D930" s="105" t="s">
        <v>18</v>
      </c>
      <c r="E930" s="107"/>
      <c r="F930" s="108"/>
      <c r="G930" s="107" t="str">
        <f>IFERROR(IF(VLOOKUP($B930,#REF!,27,FALSE)="폐쇄","폐쇄",""),"")</f>
        <v/>
      </c>
    </row>
    <row r="931" spans="1:7" ht="15.6">
      <c r="A931" s="107">
        <v>929</v>
      </c>
      <c r="B931" s="107">
        <v>4530</v>
      </c>
      <c r="C931" s="107"/>
      <c r="D931" s="105" t="s">
        <v>18</v>
      </c>
      <c r="E931" s="107"/>
      <c r="F931" s="108"/>
      <c r="G931" s="107" t="str">
        <f>IFERROR(IF(VLOOKUP($B931,#REF!,27,FALSE)="폐쇄","폐쇄",""),"")</f>
        <v/>
      </c>
    </row>
    <row r="932" spans="1:7" ht="15.6">
      <c r="A932" s="107">
        <v>930</v>
      </c>
      <c r="B932" s="107">
        <v>4531</v>
      </c>
      <c r="C932" s="107"/>
      <c r="D932" s="105" t="s">
        <v>18</v>
      </c>
      <c r="E932" s="107"/>
      <c r="F932" s="108"/>
      <c r="G932" s="107" t="str">
        <f>IFERROR(IF(VLOOKUP($B932,#REF!,27,FALSE)="폐쇄","폐쇄",""),"")</f>
        <v/>
      </c>
    </row>
    <row r="933" spans="1:7" ht="15.6">
      <c r="A933" s="107">
        <v>931</v>
      </c>
      <c r="B933" s="107">
        <v>4532</v>
      </c>
      <c r="C933" s="107"/>
      <c r="D933" s="105" t="s">
        <v>18</v>
      </c>
      <c r="E933" s="107"/>
      <c r="F933" s="108"/>
      <c r="G933" s="107" t="str">
        <f>IFERROR(IF(VLOOKUP($B933,#REF!,27,FALSE)="폐쇄","폐쇄",""),"")</f>
        <v/>
      </c>
    </row>
    <row r="934" spans="1:7" ht="15.6">
      <c r="A934" s="107">
        <v>932</v>
      </c>
      <c r="B934" s="107">
        <v>4533</v>
      </c>
      <c r="C934" s="107"/>
      <c r="D934" s="105" t="s">
        <v>18</v>
      </c>
      <c r="E934" s="107"/>
      <c r="F934" s="108"/>
      <c r="G934" s="107" t="str">
        <f>IFERROR(IF(VLOOKUP($B934,#REF!,27,FALSE)="폐쇄","폐쇄",""),"")</f>
        <v/>
      </c>
    </row>
    <row r="935" spans="1:7" ht="15.6">
      <c r="A935" s="107">
        <v>933</v>
      </c>
      <c r="B935" s="107">
        <v>4534</v>
      </c>
      <c r="C935" s="107"/>
      <c r="D935" s="105" t="s">
        <v>18</v>
      </c>
      <c r="E935" s="107"/>
      <c r="F935" s="108"/>
      <c r="G935" s="107" t="str">
        <f>IFERROR(IF(VLOOKUP($B935,#REF!,27,FALSE)="폐쇄","폐쇄",""),"")</f>
        <v/>
      </c>
    </row>
    <row r="936" spans="1:7" ht="15.6">
      <c r="A936" s="107">
        <v>934</v>
      </c>
      <c r="B936" s="107">
        <v>4535</v>
      </c>
      <c r="C936" s="107"/>
      <c r="D936" s="105" t="s">
        <v>18</v>
      </c>
      <c r="E936" s="107"/>
      <c r="F936" s="108"/>
      <c r="G936" s="107" t="str">
        <f>IFERROR(IF(VLOOKUP($B936,#REF!,27,FALSE)="폐쇄","폐쇄",""),"")</f>
        <v/>
      </c>
    </row>
    <row r="937" spans="1:7" ht="15.6">
      <c r="A937" s="107">
        <v>935</v>
      </c>
      <c r="B937" s="107">
        <v>4536</v>
      </c>
      <c r="C937" s="107"/>
      <c r="D937" s="105" t="s">
        <v>18</v>
      </c>
      <c r="E937" s="107"/>
      <c r="F937" s="108"/>
      <c r="G937" s="107" t="str">
        <f>IFERROR(IF(VLOOKUP($B937,#REF!,27,FALSE)="폐쇄","폐쇄",""),"")</f>
        <v/>
      </c>
    </row>
    <row r="938" spans="1:7" ht="15.6">
      <c r="A938" s="107">
        <v>936</v>
      </c>
      <c r="B938" s="107">
        <v>4537</v>
      </c>
      <c r="C938" s="107"/>
      <c r="D938" s="105" t="s">
        <v>18</v>
      </c>
      <c r="E938" s="107"/>
      <c r="F938" s="108"/>
      <c r="G938" s="107" t="str">
        <f>IFERROR(IF(VLOOKUP($B938,#REF!,27,FALSE)="폐쇄","폐쇄",""),"")</f>
        <v/>
      </c>
    </row>
    <row r="939" spans="1:7" ht="15.6">
      <c r="A939" s="107">
        <v>937</v>
      </c>
      <c r="B939" s="107">
        <v>4538</v>
      </c>
      <c r="C939" s="107"/>
      <c r="D939" s="105" t="s">
        <v>18</v>
      </c>
      <c r="E939" s="107"/>
      <c r="F939" s="108"/>
      <c r="G939" s="107" t="str">
        <f>IFERROR(IF(VLOOKUP($B939,#REF!,27,FALSE)="폐쇄","폐쇄",""),"")</f>
        <v/>
      </c>
    </row>
    <row r="940" spans="1:7" ht="15.6">
      <c r="A940" s="107">
        <v>938</v>
      </c>
      <c r="B940" s="107">
        <v>4539</v>
      </c>
      <c r="C940" s="107"/>
      <c r="D940" s="105" t="s">
        <v>18</v>
      </c>
      <c r="E940" s="107"/>
      <c r="F940" s="108"/>
      <c r="G940" s="107" t="str">
        <f>IFERROR(IF(VLOOKUP($B940,#REF!,27,FALSE)="폐쇄","폐쇄",""),"")</f>
        <v/>
      </c>
    </row>
    <row r="941" spans="1:7" ht="15.6">
      <c r="A941" s="107">
        <v>939</v>
      </c>
      <c r="B941" s="107">
        <v>4540</v>
      </c>
      <c r="C941" s="107"/>
      <c r="D941" s="105" t="s">
        <v>18</v>
      </c>
      <c r="E941" s="107"/>
      <c r="F941" s="108"/>
      <c r="G941" s="107" t="str">
        <f>IFERROR(IF(VLOOKUP($B941,#REF!,27,FALSE)="폐쇄","폐쇄",""),"")</f>
        <v/>
      </c>
    </row>
    <row r="942" spans="1:7" ht="15.6">
      <c r="A942" s="107">
        <v>940</v>
      </c>
      <c r="B942" s="107">
        <v>4541</v>
      </c>
      <c r="C942" s="107"/>
      <c r="D942" s="105" t="s">
        <v>18</v>
      </c>
      <c r="E942" s="107"/>
      <c r="F942" s="108"/>
      <c r="G942" s="107" t="str">
        <f>IFERROR(IF(VLOOKUP($B942,#REF!,27,FALSE)="폐쇄","폐쇄",""),"")</f>
        <v/>
      </c>
    </row>
    <row r="943" spans="1:7" ht="15.6">
      <c r="A943" s="107">
        <v>941</v>
      </c>
      <c r="B943" s="107">
        <v>4542</v>
      </c>
      <c r="C943" s="107"/>
      <c r="D943" s="105" t="s">
        <v>18</v>
      </c>
      <c r="E943" s="107"/>
      <c r="F943" s="108"/>
      <c r="G943" s="107" t="str">
        <f>IFERROR(IF(VLOOKUP($B943,#REF!,27,FALSE)="폐쇄","폐쇄",""),"")</f>
        <v/>
      </c>
    </row>
    <row r="944" spans="1:7" ht="15.6">
      <c r="A944" s="107">
        <v>942</v>
      </c>
      <c r="B944" s="107">
        <v>4543</v>
      </c>
      <c r="C944" s="107"/>
      <c r="D944" s="105" t="s">
        <v>18</v>
      </c>
      <c r="E944" s="107"/>
      <c r="F944" s="108"/>
      <c r="G944" s="107" t="str">
        <f>IFERROR(IF(VLOOKUP($B944,#REF!,27,FALSE)="폐쇄","폐쇄",""),"")</f>
        <v/>
      </c>
    </row>
    <row r="945" spans="1:7" ht="15.6">
      <c r="A945" s="107">
        <v>943</v>
      </c>
      <c r="B945" s="107">
        <v>4544</v>
      </c>
      <c r="C945" s="107"/>
      <c r="D945" s="105" t="s">
        <v>18</v>
      </c>
      <c r="E945" s="107"/>
      <c r="F945" s="108"/>
      <c r="G945" s="107" t="str">
        <f>IFERROR(IF(VLOOKUP($B945,#REF!,27,FALSE)="폐쇄","폐쇄",""),"")</f>
        <v/>
      </c>
    </row>
    <row r="946" spans="1:7" ht="15.6">
      <c r="A946" s="107">
        <v>944</v>
      </c>
      <c r="B946" s="107">
        <v>4545</v>
      </c>
      <c r="C946" s="107"/>
      <c r="D946" s="105" t="s">
        <v>18</v>
      </c>
      <c r="E946" s="107"/>
      <c r="F946" s="108"/>
      <c r="G946" s="107" t="str">
        <f>IFERROR(IF(VLOOKUP($B946,#REF!,27,FALSE)="폐쇄","폐쇄",""),"")</f>
        <v/>
      </c>
    </row>
    <row r="947" spans="1:7" ht="15.6">
      <c r="A947" s="107">
        <v>945</v>
      </c>
      <c r="B947" s="107">
        <v>4546</v>
      </c>
      <c r="C947" s="107"/>
      <c r="D947" s="105" t="s">
        <v>18</v>
      </c>
      <c r="E947" s="107"/>
      <c r="F947" s="108"/>
      <c r="G947" s="107" t="str">
        <f>IFERROR(IF(VLOOKUP($B947,#REF!,27,FALSE)="폐쇄","폐쇄",""),"")</f>
        <v/>
      </c>
    </row>
    <row r="948" spans="1:7" ht="15.6">
      <c r="A948" s="107">
        <v>946</v>
      </c>
      <c r="B948" s="107">
        <v>4547</v>
      </c>
      <c r="C948" s="107"/>
      <c r="D948" s="105" t="s">
        <v>18</v>
      </c>
      <c r="E948" s="107"/>
      <c r="F948" s="108"/>
      <c r="G948" s="107" t="str">
        <f>IFERROR(IF(VLOOKUP($B948,#REF!,27,FALSE)="폐쇄","폐쇄",""),"")</f>
        <v/>
      </c>
    </row>
    <row r="949" spans="1:7" ht="15.6">
      <c r="A949" s="107">
        <v>947</v>
      </c>
      <c r="B949" s="107">
        <v>4548</v>
      </c>
      <c r="C949" s="107"/>
      <c r="D949" s="105" t="s">
        <v>18</v>
      </c>
      <c r="E949" s="107"/>
      <c r="F949" s="108"/>
      <c r="G949" s="107" t="str">
        <f>IFERROR(IF(VLOOKUP($B949,#REF!,27,FALSE)="폐쇄","폐쇄",""),"")</f>
        <v/>
      </c>
    </row>
    <row r="950" spans="1:7" ht="15.6">
      <c r="A950" s="107">
        <v>948</v>
      </c>
      <c r="B950" s="107">
        <v>4549</v>
      </c>
      <c r="C950" s="107"/>
      <c r="D950" s="105" t="s">
        <v>18</v>
      </c>
      <c r="E950" s="107"/>
      <c r="F950" s="108"/>
      <c r="G950" s="107" t="str">
        <f>IFERROR(IF(VLOOKUP($B950,#REF!,27,FALSE)="폐쇄","폐쇄",""),"")</f>
        <v/>
      </c>
    </row>
    <row r="951" spans="1:7" ht="15.6">
      <c r="A951" s="107">
        <v>949</v>
      </c>
      <c r="B951" s="107">
        <v>4550</v>
      </c>
      <c r="C951" s="107"/>
      <c r="D951" s="105" t="s">
        <v>18</v>
      </c>
      <c r="E951" s="107"/>
      <c r="F951" s="108"/>
      <c r="G951" s="107" t="str">
        <f>IFERROR(IF(VLOOKUP($B951,#REF!,27,FALSE)="폐쇄","폐쇄",""),"")</f>
        <v/>
      </c>
    </row>
    <row r="952" spans="1:7" ht="15.6">
      <c r="A952" s="107">
        <v>950</v>
      </c>
      <c r="B952" s="107">
        <v>4551</v>
      </c>
      <c r="C952" s="107"/>
      <c r="D952" s="105" t="s">
        <v>18</v>
      </c>
      <c r="E952" s="107"/>
      <c r="F952" s="108"/>
      <c r="G952" s="107" t="str">
        <f>IFERROR(IF(VLOOKUP($B952,#REF!,27,FALSE)="폐쇄","폐쇄",""),"")</f>
        <v/>
      </c>
    </row>
    <row r="953" spans="1:7" ht="15.6">
      <c r="A953" s="107" t="s">
        <v>4248</v>
      </c>
      <c r="B953" s="107">
        <v>4552</v>
      </c>
      <c r="C953" s="107" t="s">
        <v>2743</v>
      </c>
      <c r="D953" s="105" t="s">
        <v>278</v>
      </c>
      <c r="E953" s="107" t="s">
        <v>2604</v>
      </c>
      <c r="F953" s="108">
        <v>44151</v>
      </c>
      <c r="G953" s="107" t="str">
        <f>IFERROR(IF(VLOOKUP($B953,#REF!,27,FALSE)="폐쇄","폐쇄",""),"")</f>
        <v/>
      </c>
    </row>
    <row r="954" spans="1:7" ht="15.6">
      <c r="A954" s="107" t="s">
        <v>4244</v>
      </c>
      <c r="B954" s="107">
        <v>4553</v>
      </c>
      <c r="C954" s="107" t="s">
        <v>2880</v>
      </c>
      <c r="D954" s="105" t="s">
        <v>278</v>
      </c>
      <c r="E954" s="107" t="s">
        <v>2605</v>
      </c>
      <c r="F954" s="108">
        <v>44151</v>
      </c>
      <c r="G954" s="107" t="str">
        <f>IFERROR(IF(VLOOKUP($B954,#REF!,27,FALSE)="폐쇄","폐쇄",""),"")</f>
        <v/>
      </c>
    </row>
    <row r="955" spans="1:7" ht="15.6">
      <c r="A955" s="107" t="s">
        <v>4245</v>
      </c>
      <c r="B955" s="107">
        <v>4554</v>
      </c>
      <c r="C955" s="107" t="s">
        <v>3798</v>
      </c>
      <c r="D955" s="105" t="s">
        <v>278</v>
      </c>
      <c r="E955" s="107" t="s">
        <v>3160</v>
      </c>
      <c r="F955" s="108">
        <v>44151</v>
      </c>
      <c r="G955" s="107" t="str">
        <f>IFERROR(IF(VLOOKUP($B955,#REF!,27,FALSE)="폐쇄","폐쇄",""),"")</f>
        <v/>
      </c>
    </row>
    <row r="956" spans="1:7" ht="15.6">
      <c r="A956" s="107" t="s">
        <v>4229</v>
      </c>
      <c r="B956" s="107">
        <v>4555</v>
      </c>
      <c r="C956" s="107" t="s">
        <v>2881</v>
      </c>
      <c r="D956" s="105" t="s">
        <v>278</v>
      </c>
      <c r="E956" s="107" t="s">
        <v>2607</v>
      </c>
      <c r="F956" s="108">
        <v>44151</v>
      </c>
      <c r="G956" s="107" t="str">
        <f>IFERROR(IF(VLOOKUP($B956,#REF!,27,FALSE)="폐쇄","폐쇄",""),"")</f>
        <v/>
      </c>
    </row>
    <row r="957" spans="1:7" ht="15.6">
      <c r="A957" s="107" t="s">
        <v>4224</v>
      </c>
      <c r="B957" s="107">
        <v>4556</v>
      </c>
      <c r="C957" s="107" t="s">
        <v>2606</v>
      </c>
      <c r="D957" s="105" t="s">
        <v>278</v>
      </c>
      <c r="E957" s="107" t="s">
        <v>2608</v>
      </c>
      <c r="F957" s="108">
        <v>44151</v>
      </c>
      <c r="G957" s="107" t="str">
        <f>IFERROR(IF(VLOOKUP($B957,#REF!,27,FALSE)="폐쇄","폐쇄",""),"")</f>
        <v/>
      </c>
    </row>
    <row r="958" spans="1:7" ht="15.6">
      <c r="A958" s="107" t="s">
        <v>4246</v>
      </c>
      <c r="B958" s="107">
        <v>4557</v>
      </c>
      <c r="C958" s="107" t="s">
        <v>2612</v>
      </c>
      <c r="D958" s="105" t="s">
        <v>278</v>
      </c>
      <c r="E958" s="107" t="s">
        <v>2610</v>
      </c>
      <c r="F958" s="108">
        <v>44151</v>
      </c>
      <c r="G958" s="107" t="str">
        <f>IFERROR(IF(VLOOKUP($B958,#REF!,27,FALSE)="폐쇄","폐쇄",""),"")</f>
        <v/>
      </c>
    </row>
    <row r="959" spans="1:7" ht="15.6">
      <c r="A959" s="107" t="s">
        <v>4225</v>
      </c>
      <c r="B959" s="107">
        <v>4558</v>
      </c>
      <c r="C959" s="107" t="s">
        <v>2732</v>
      </c>
      <c r="D959" s="105" t="s">
        <v>278</v>
      </c>
      <c r="E959" s="107" t="s">
        <v>2614</v>
      </c>
      <c r="F959" s="108">
        <v>44151</v>
      </c>
      <c r="G959" s="107" t="str">
        <f>IFERROR(IF(VLOOKUP($B959,#REF!,27,FALSE)="폐쇄","폐쇄",""),"")</f>
        <v/>
      </c>
    </row>
    <row r="960" spans="1:7" ht="15.6">
      <c r="A960" s="107" t="s">
        <v>4226</v>
      </c>
      <c r="B960" s="107">
        <v>4559</v>
      </c>
      <c r="C960" s="107" t="s">
        <v>2882</v>
      </c>
      <c r="D960" s="105" t="s">
        <v>278</v>
      </c>
      <c r="E960" s="107" t="s">
        <v>2613</v>
      </c>
      <c r="F960" s="108">
        <v>44151</v>
      </c>
      <c r="G960" s="107" t="str">
        <f>IFERROR(IF(VLOOKUP($B960,#REF!,27,FALSE)="폐쇄","폐쇄",""),"")</f>
        <v/>
      </c>
    </row>
    <row r="961" spans="1:7" ht="15.6">
      <c r="A961" s="107" t="s">
        <v>4230</v>
      </c>
      <c r="B961" s="107">
        <v>4560</v>
      </c>
      <c r="C961" s="107" t="s">
        <v>2883</v>
      </c>
      <c r="D961" s="105" t="s">
        <v>278</v>
      </c>
      <c r="E961" s="107" t="s">
        <v>2611</v>
      </c>
      <c r="F961" s="108">
        <v>44151</v>
      </c>
      <c r="G961" s="107" t="str">
        <f>IFERROR(IF(VLOOKUP($B961,#REF!,27,FALSE)="폐쇄","폐쇄",""),"")</f>
        <v/>
      </c>
    </row>
    <row r="962" spans="1:7" ht="15.6">
      <c r="A962" s="107" t="s">
        <v>4263</v>
      </c>
      <c r="B962" s="107">
        <v>4561</v>
      </c>
      <c r="C962" s="107" t="s">
        <v>2884</v>
      </c>
      <c r="D962" s="105" t="s">
        <v>278</v>
      </c>
      <c r="E962" s="107" t="s">
        <v>2609</v>
      </c>
      <c r="F962" s="108">
        <v>44151</v>
      </c>
      <c r="G962" s="107" t="str">
        <f>IFERROR(IF(VLOOKUP($B962,#REF!,27,FALSE)="폐쇄","폐쇄",""),"")</f>
        <v/>
      </c>
    </row>
    <row r="963" spans="1:7" ht="15.6">
      <c r="A963" s="107" t="s">
        <v>4277</v>
      </c>
      <c r="B963" s="107">
        <v>4562</v>
      </c>
      <c r="C963" s="107" t="s">
        <v>5185</v>
      </c>
      <c r="D963" s="105" t="s">
        <v>278</v>
      </c>
      <c r="E963" s="107" t="s">
        <v>3147</v>
      </c>
      <c r="F963" s="108">
        <v>44151</v>
      </c>
      <c r="G963" s="107" t="str">
        <f>IFERROR(IF(VLOOKUP($B963,#REF!,27,FALSE)="폐쇄","폐쇄",""),"")</f>
        <v/>
      </c>
    </row>
    <row r="964" spans="1:7" ht="15.6">
      <c r="A964" s="107" t="s">
        <v>4251</v>
      </c>
      <c r="B964" s="107">
        <v>4563</v>
      </c>
      <c r="C964" s="107" t="s">
        <v>2885</v>
      </c>
      <c r="D964" s="105" t="s">
        <v>278</v>
      </c>
      <c r="E964" s="107" t="s">
        <v>2619</v>
      </c>
      <c r="F964" s="108">
        <v>44151</v>
      </c>
      <c r="G964" s="107" t="str">
        <f>IFERROR(IF(VLOOKUP($B964,#REF!,27,FALSE)="폐쇄","폐쇄",""),"")</f>
        <v/>
      </c>
    </row>
    <row r="965" spans="1:7" ht="15.6">
      <c r="A965" s="107" t="s">
        <v>4258</v>
      </c>
      <c r="B965" s="107">
        <v>4564</v>
      </c>
      <c r="C965" s="107" t="s">
        <v>2731</v>
      </c>
      <c r="D965" s="105" t="s">
        <v>278</v>
      </c>
      <c r="E965" s="107" t="s">
        <v>2887</v>
      </c>
      <c r="F965" s="108">
        <v>44151</v>
      </c>
      <c r="G965" s="107" t="str">
        <f>IFERROR(IF(VLOOKUP($B965,#REF!,27,FALSE)="폐쇄","폐쇄",""),"")</f>
        <v/>
      </c>
    </row>
    <row r="966" spans="1:7" ht="15.6">
      <c r="A966" s="107" t="s">
        <v>4269</v>
      </c>
      <c r="B966" s="107">
        <v>4565</v>
      </c>
      <c r="C966" s="107" t="s">
        <v>2888</v>
      </c>
      <c r="D966" s="105" t="s">
        <v>278</v>
      </c>
      <c r="E966" s="107" t="s">
        <v>2171</v>
      </c>
      <c r="F966" s="108">
        <v>44151</v>
      </c>
      <c r="G966" s="107" t="str">
        <f>IFERROR(IF(VLOOKUP($B966,#REF!,27,FALSE)="폐쇄","폐쇄",""),"")</f>
        <v/>
      </c>
    </row>
    <row r="967" spans="1:7" ht="15.6">
      <c r="A967" s="107" t="s">
        <v>4261</v>
      </c>
      <c r="B967" s="107">
        <v>4566</v>
      </c>
      <c r="C967" s="107" t="s">
        <v>2886</v>
      </c>
      <c r="D967" s="105" t="s">
        <v>278</v>
      </c>
      <c r="E967" s="107" t="s">
        <v>2617</v>
      </c>
      <c r="F967" s="108">
        <v>44151</v>
      </c>
      <c r="G967" s="107" t="str">
        <f>IFERROR(IF(VLOOKUP($B967,#REF!,27,FALSE)="폐쇄","폐쇄",""),"")</f>
        <v/>
      </c>
    </row>
    <row r="968" spans="1:7" ht="15.6">
      <c r="A968" s="107" t="s">
        <v>4273</v>
      </c>
      <c r="B968" s="107">
        <v>4567</v>
      </c>
      <c r="C968" s="107" t="s">
        <v>2616</v>
      </c>
      <c r="D968" s="105" t="s">
        <v>278</v>
      </c>
      <c r="E968" s="107" t="s">
        <v>2618</v>
      </c>
      <c r="F968" s="108">
        <v>44151</v>
      </c>
      <c r="G968" s="107" t="str">
        <f>IFERROR(IF(VLOOKUP($B968,#REF!,27,FALSE)="폐쇄","폐쇄",""),"")</f>
        <v/>
      </c>
    </row>
    <row r="969" spans="1:7" ht="15.6">
      <c r="A969" s="107" t="s">
        <v>4274</v>
      </c>
      <c r="B969" s="107">
        <v>4568</v>
      </c>
      <c r="C969" s="107" t="s">
        <v>2729</v>
      </c>
      <c r="D969" s="105" t="s">
        <v>278</v>
      </c>
      <c r="E969" s="107" t="s">
        <v>2174</v>
      </c>
      <c r="F969" s="108">
        <v>44151</v>
      </c>
      <c r="G969" s="107" t="str">
        <f>IFERROR(IF(VLOOKUP($B969,#REF!,27,FALSE)="폐쇄","폐쇄",""),"")</f>
        <v/>
      </c>
    </row>
    <row r="970" spans="1:7" ht="15.6">
      <c r="A970" s="107" t="s">
        <v>4275</v>
      </c>
      <c r="B970" s="107">
        <v>4569</v>
      </c>
      <c r="C970" s="107" t="s">
        <v>2615</v>
      </c>
      <c r="D970" s="105" t="s">
        <v>278</v>
      </c>
      <c r="E970" s="107" t="s">
        <v>2175</v>
      </c>
      <c r="F970" s="108">
        <v>44151</v>
      </c>
      <c r="G970" s="107" t="str">
        <f>IFERROR(IF(VLOOKUP($B970,#REF!,27,FALSE)="폐쇄","폐쇄",""),"")</f>
        <v/>
      </c>
    </row>
    <row r="971" spans="1:7" ht="15.6">
      <c r="A971" s="107" t="s">
        <v>4276</v>
      </c>
      <c r="B971" s="107">
        <v>4570</v>
      </c>
      <c r="C971" s="107" t="s">
        <v>4881</v>
      </c>
      <c r="D971" s="105" t="s">
        <v>278</v>
      </c>
      <c r="E971" s="107" t="s">
        <v>3254</v>
      </c>
      <c r="F971" s="108">
        <v>44151</v>
      </c>
      <c r="G971" s="107" t="str">
        <f>IFERROR(IF(VLOOKUP($B971,#REF!,27,FALSE)="폐쇄","폐쇄",""),"")</f>
        <v/>
      </c>
    </row>
    <row r="972" spans="1:7" ht="15.6">
      <c r="A972" s="107" t="s">
        <v>4252</v>
      </c>
      <c r="B972" s="107">
        <v>4571</v>
      </c>
      <c r="C972" s="107" t="s">
        <v>2889</v>
      </c>
      <c r="D972" s="105" t="s">
        <v>278</v>
      </c>
      <c r="E972" s="107" t="s">
        <v>2622</v>
      </c>
      <c r="F972" s="108">
        <v>44151</v>
      </c>
      <c r="G972" s="107" t="str">
        <f>IFERROR(IF(VLOOKUP($B972,#REF!,27,FALSE)="폐쇄","폐쇄",""),"")</f>
        <v/>
      </c>
    </row>
    <row r="973" spans="1:7" ht="15.6">
      <c r="A973" s="107" t="s">
        <v>4262</v>
      </c>
      <c r="B973" s="107">
        <v>4572</v>
      </c>
      <c r="C973" s="107" t="s">
        <v>5187</v>
      </c>
      <c r="D973" s="105" t="s">
        <v>278</v>
      </c>
      <c r="E973" s="107" t="s">
        <v>3231</v>
      </c>
      <c r="F973" s="108">
        <v>44151</v>
      </c>
      <c r="G973" s="107" t="str">
        <f>IFERROR(IF(VLOOKUP($B973,#REF!,27,FALSE)="폐쇄","폐쇄",""),"")</f>
        <v/>
      </c>
    </row>
    <row r="974" spans="1:7" ht="15.6">
      <c r="A974" s="107" t="s">
        <v>4260</v>
      </c>
      <c r="B974" s="107">
        <v>4573</v>
      </c>
      <c r="C974" s="107" t="s">
        <v>2747</v>
      </c>
      <c r="D974" s="105" t="s">
        <v>278</v>
      </c>
      <c r="E974" s="107" t="s">
        <v>2623</v>
      </c>
      <c r="F974" s="108">
        <v>44151</v>
      </c>
      <c r="G974" s="107" t="str">
        <f>IFERROR(IF(VLOOKUP($B974,#REF!,27,FALSE)="폐쇄","폐쇄",""),"")</f>
        <v/>
      </c>
    </row>
    <row r="975" spans="1:7" ht="15.6">
      <c r="A975" s="107" t="s">
        <v>4535</v>
      </c>
      <c r="B975" s="107">
        <v>4574</v>
      </c>
      <c r="C975" s="107" t="s">
        <v>2621</v>
      </c>
      <c r="D975" s="105" t="s">
        <v>278</v>
      </c>
      <c r="E975" s="107" t="s">
        <v>2173</v>
      </c>
      <c r="F975" s="108">
        <v>44151</v>
      </c>
      <c r="G975" s="107" t="str">
        <f>IFERROR(IF(VLOOKUP($B975,#REF!,27,FALSE)="폐쇄","폐쇄",""),"")</f>
        <v/>
      </c>
    </row>
    <row r="976" spans="1:7" ht="15.6">
      <c r="A976" s="107" t="s">
        <v>4538</v>
      </c>
      <c r="B976" s="107">
        <v>4575</v>
      </c>
      <c r="C976" s="107" t="s">
        <v>2170</v>
      </c>
      <c r="D976" s="105" t="s">
        <v>278</v>
      </c>
      <c r="E976" s="107" t="s">
        <v>2624</v>
      </c>
      <c r="F976" s="108">
        <v>44151</v>
      </c>
      <c r="G976" s="107" t="str">
        <f>IFERROR(IF(VLOOKUP($B976,#REF!,27,FALSE)="폐쇄","폐쇄",""),"")</f>
        <v/>
      </c>
    </row>
    <row r="977" spans="1:7" ht="15.6">
      <c r="A977" s="107" t="s">
        <v>4545</v>
      </c>
      <c r="B977" s="107">
        <v>4576</v>
      </c>
      <c r="C977" s="107" t="s">
        <v>2620</v>
      </c>
      <c r="D977" s="105" t="s">
        <v>278</v>
      </c>
      <c r="E977" s="107" t="s">
        <v>2172</v>
      </c>
      <c r="F977" s="108">
        <v>44151</v>
      </c>
      <c r="G977" s="107" t="str">
        <f>IFERROR(IF(VLOOKUP($B977,#REF!,27,FALSE)="폐쇄","폐쇄",""),"")</f>
        <v/>
      </c>
    </row>
    <row r="978" spans="1:7" ht="15.6">
      <c r="A978" s="107" t="s">
        <v>4532</v>
      </c>
      <c r="B978" s="107">
        <v>4577</v>
      </c>
      <c r="C978" s="107" t="s">
        <v>3314</v>
      </c>
      <c r="D978" s="105" t="s">
        <v>278</v>
      </c>
      <c r="E978" s="107" t="s">
        <v>2172</v>
      </c>
      <c r="F978" s="108">
        <v>44151</v>
      </c>
      <c r="G978" s="107" t="str">
        <f>IFERROR(IF(VLOOKUP($B978,#REF!,27,FALSE)="폐쇄","폐쇄",""),"")</f>
        <v/>
      </c>
    </row>
    <row r="979" spans="1:7" ht="15.6">
      <c r="A979" s="107" t="s">
        <v>4536</v>
      </c>
      <c r="B979" s="107">
        <v>4578</v>
      </c>
      <c r="C979" s="107" t="s">
        <v>3315</v>
      </c>
      <c r="D979" s="105" t="s">
        <v>278</v>
      </c>
      <c r="E979" s="107" t="s">
        <v>2172</v>
      </c>
      <c r="F979" s="108">
        <v>44151</v>
      </c>
      <c r="G979" s="107" t="str">
        <f>IFERROR(IF(VLOOKUP($B979,#REF!,27,FALSE)="폐쇄","폐쇄",""),"")</f>
        <v/>
      </c>
    </row>
    <row r="980" spans="1:7" ht="15.6">
      <c r="A980" s="107" t="s">
        <v>4635</v>
      </c>
      <c r="B980" s="107">
        <v>4579</v>
      </c>
      <c r="C980" s="107" t="s">
        <v>2891</v>
      </c>
      <c r="D980" s="105" t="s">
        <v>278</v>
      </c>
      <c r="E980" s="165" t="s">
        <v>2890</v>
      </c>
      <c r="F980" s="108">
        <v>44187</v>
      </c>
      <c r="G980" s="107" t="str">
        <f>IFERROR(IF(VLOOKUP($B980,#REF!,27,FALSE)="폐쇄","폐쇄",""),"")</f>
        <v/>
      </c>
    </row>
    <row r="981" spans="1:7" ht="15.6">
      <c r="A981" s="107" t="s">
        <v>4625</v>
      </c>
      <c r="B981" s="107">
        <v>4580</v>
      </c>
      <c r="C981" s="107" t="s">
        <v>2739</v>
      </c>
      <c r="D981" s="105" t="s">
        <v>278</v>
      </c>
      <c r="E981" s="165" t="s">
        <v>2890</v>
      </c>
      <c r="F981" s="108">
        <v>44187</v>
      </c>
      <c r="G981" s="107" t="str">
        <f>IFERROR(IF(VLOOKUP($B981,#REF!,27,FALSE)="폐쇄","폐쇄",""),"")</f>
        <v/>
      </c>
    </row>
    <row r="982" spans="1:7" ht="15.6">
      <c r="A982" s="107" t="s">
        <v>4646</v>
      </c>
      <c r="B982" s="107">
        <v>4581</v>
      </c>
      <c r="C982" s="107" t="s">
        <v>2738</v>
      </c>
      <c r="D982" s="105" t="s">
        <v>278</v>
      </c>
      <c r="E982" s="165" t="s">
        <v>2890</v>
      </c>
      <c r="F982" s="108">
        <v>44187</v>
      </c>
      <c r="G982" s="107" t="str">
        <f>IFERROR(IF(VLOOKUP($B982,#REF!,27,FALSE)="폐쇄","폐쇄",""),"")</f>
        <v/>
      </c>
    </row>
    <row r="983" spans="1:7" ht="15.6">
      <c r="A983" s="107" t="s">
        <v>4647</v>
      </c>
      <c r="B983" s="107">
        <v>4582</v>
      </c>
      <c r="C983" s="107" t="s">
        <v>2736</v>
      </c>
      <c r="D983" s="105" t="s">
        <v>278</v>
      </c>
      <c r="E983" s="165" t="s">
        <v>2890</v>
      </c>
      <c r="F983" s="108">
        <v>44187</v>
      </c>
      <c r="G983" s="107" t="str">
        <f>IFERROR(IF(VLOOKUP($B983,#REF!,27,FALSE)="폐쇄","폐쇄",""),"")</f>
        <v/>
      </c>
    </row>
    <row r="984" spans="1:7" ht="15.6">
      <c r="A984" s="107" t="s">
        <v>4626</v>
      </c>
      <c r="B984" s="107">
        <v>4583</v>
      </c>
      <c r="C984" s="107" t="s">
        <v>4</v>
      </c>
      <c r="D984" s="105" t="s">
        <v>278</v>
      </c>
      <c r="E984" s="165" t="s">
        <v>2890</v>
      </c>
      <c r="F984" s="108">
        <v>44187</v>
      </c>
      <c r="G984" s="107" t="str">
        <f>IFERROR(IF(VLOOKUP($B984,#REF!,27,FALSE)="폐쇄","폐쇄",""),"")</f>
        <v/>
      </c>
    </row>
    <row r="985" spans="1:7" ht="15.6">
      <c r="A985" s="107" t="s">
        <v>4629</v>
      </c>
      <c r="B985" s="107">
        <v>4584</v>
      </c>
      <c r="C985" s="107" t="s">
        <v>2748</v>
      </c>
      <c r="D985" s="105" t="s">
        <v>278</v>
      </c>
      <c r="E985" s="165" t="s">
        <v>2890</v>
      </c>
      <c r="F985" s="108">
        <v>44187</v>
      </c>
      <c r="G985" s="107" t="str">
        <f>IFERROR(IF(VLOOKUP($B985,#REF!,27,FALSE)="폐쇄","폐쇄",""),"")</f>
        <v/>
      </c>
    </row>
    <row r="986" spans="1:7" ht="15.6">
      <c r="A986" s="107">
        <v>984</v>
      </c>
      <c r="B986" s="107">
        <v>4585</v>
      </c>
      <c r="C986" s="107"/>
      <c r="D986" s="105" t="s">
        <v>278</v>
      </c>
      <c r="E986" s="107"/>
      <c r="F986" s="108"/>
      <c r="G986" s="107" t="str">
        <f>IFERROR(IF(VLOOKUP($B986,#REF!,27,FALSE)="폐쇄","폐쇄",""),"")</f>
        <v/>
      </c>
    </row>
    <row r="987" spans="1:7" ht="15.6">
      <c r="A987" s="107">
        <v>985</v>
      </c>
      <c r="B987" s="107">
        <v>4586</v>
      </c>
      <c r="C987" s="107"/>
      <c r="D987" s="105" t="s">
        <v>278</v>
      </c>
      <c r="E987" s="107"/>
      <c r="F987" s="108"/>
      <c r="G987" s="107" t="str">
        <f>IFERROR(IF(VLOOKUP($B987,#REF!,27,FALSE)="폐쇄","폐쇄",""),"")</f>
        <v/>
      </c>
    </row>
    <row r="988" spans="1:7" ht="15.6">
      <c r="A988" s="107">
        <v>986</v>
      </c>
      <c r="B988" s="107">
        <v>4587</v>
      </c>
      <c r="C988" s="107"/>
      <c r="D988" s="105" t="s">
        <v>278</v>
      </c>
      <c r="E988" s="107"/>
      <c r="F988" s="108"/>
      <c r="G988" s="107" t="str">
        <f>IFERROR(IF(VLOOKUP($B988,#REF!,27,FALSE)="폐쇄","폐쇄",""),"")</f>
        <v/>
      </c>
    </row>
    <row r="989" spans="1:7" ht="15.6">
      <c r="A989" s="107">
        <v>987</v>
      </c>
      <c r="B989" s="107">
        <v>4588</v>
      </c>
      <c r="C989" s="107"/>
      <c r="D989" s="105" t="s">
        <v>278</v>
      </c>
      <c r="E989" s="107"/>
      <c r="F989" s="108"/>
      <c r="G989" s="107" t="str">
        <f>IFERROR(IF(VLOOKUP($B989,#REF!,27,FALSE)="폐쇄","폐쇄",""),"")</f>
        <v/>
      </c>
    </row>
    <row r="990" spans="1:7" ht="15.6">
      <c r="A990" s="107">
        <v>988</v>
      </c>
      <c r="B990" s="107">
        <v>4589</v>
      </c>
      <c r="C990" s="107"/>
      <c r="D990" s="105" t="s">
        <v>278</v>
      </c>
      <c r="E990" s="107"/>
      <c r="F990" s="108"/>
      <c r="G990" s="107" t="str">
        <f>IFERROR(IF(VLOOKUP($B990,#REF!,27,FALSE)="폐쇄","폐쇄",""),"")</f>
        <v/>
      </c>
    </row>
    <row r="991" spans="1:7" ht="15.6">
      <c r="A991" s="107">
        <v>989</v>
      </c>
      <c r="B991" s="107">
        <v>4590</v>
      </c>
      <c r="C991" s="107"/>
      <c r="D991" s="105" t="s">
        <v>278</v>
      </c>
      <c r="E991" s="107"/>
      <c r="F991" s="108"/>
      <c r="G991" s="107" t="str">
        <f>IFERROR(IF(VLOOKUP($B991,#REF!,27,FALSE)="폐쇄","폐쇄",""),"")</f>
        <v/>
      </c>
    </row>
    <row r="992" spans="1:7" ht="15.6">
      <c r="A992" s="107">
        <v>990</v>
      </c>
      <c r="B992" s="107">
        <v>4591</v>
      </c>
      <c r="C992" s="107"/>
      <c r="D992" s="105" t="s">
        <v>278</v>
      </c>
      <c r="E992" s="107"/>
      <c r="F992" s="108"/>
      <c r="G992" s="107" t="str">
        <f>IFERROR(IF(VLOOKUP($B992,#REF!,27,FALSE)="폐쇄","폐쇄",""),"")</f>
        <v/>
      </c>
    </row>
    <row r="993" spans="1:12" ht="15.6">
      <c r="A993" s="107">
        <v>991</v>
      </c>
      <c r="B993" s="107">
        <v>4592</v>
      </c>
      <c r="C993" s="107"/>
      <c r="D993" s="105" t="s">
        <v>278</v>
      </c>
      <c r="E993" s="107"/>
      <c r="F993" s="108"/>
      <c r="G993" s="107" t="str">
        <f>IFERROR(IF(VLOOKUP($B993,#REF!,27,FALSE)="폐쇄","폐쇄",""),"")</f>
        <v/>
      </c>
    </row>
    <row r="994" spans="1:12" ht="15.6">
      <c r="A994" s="107">
        <v>992</v>
      </c>
      <c r="B994" s="107">
        <v>4593</v>
      </c>
      <c r="C994" s="107"/>
      <c r="D994" s="105" t="s">
        <v>278</v>
      </c>
      <c r="E994" s="107"/>
      <c r="F994" s="108"/>
      <c r="G994" s="107" t="str">
        <f>IFERROR(IF(VLOOKUP($B994,#REF!,27,FALSE)="폐쇄","폐쇄",""),"")</f>
        <v/>
      </c>
    </row>
    <row r="995" spans="1:12" ht="15.6">
      <c r="A995" s="107">
        <v>993</v>
      </c>
      <c r="B995" s="107">
        <v>4594</v>
      </c>
      <c r="C995" s="107"/>
      <c r="D995" s="105" t="s">
        <v>278</v>
      </c>
      <c r="E995" s="107"/>
      <c r="F995" s="108"/>
      <c r="G995" s="107" t="str">
        <f>IFERROR(IF(VLOOKUP($B995,#REF!,27,FALSE)="폐쇄","폐쇄",""),"")</f>
        <v/>
      </c>
    </row>
    <row r="996" spans="1:12" ht="15.6">
      <c r="A996" s="107">
        <v>994</v>
      </c>
      <c r="B996" s="107">
        <v>4595</v>
      </c>
      <c r="C996" s="107"/>
      <c r="D996" s="105" t="s">
        <v>278</v>
      </c>
      <c r="E996" s="107"/>
      <c r="F996" s="108"/>
      <c r="G996" s="107" t="str">
        <f>IFERROR(IF(VLOOKUP($B996,#REF!,27,FALSE)="폐쇄","폐쇄",""),"")</f>
        <v/>
      </c>
    </row>
    <row r="997" spans="1:12" ht="15.6">
      <c r="A997" s="107">
        <v>995</v>
      </c>
      <c r="B997" s="107">
        <v>4596</v>
      </c>
      <c r="C997" s="107"/>
      <c r="D997" s="105" t="s">
        <v>278</v>
      </c>
      <c r="E997" s="107"/>
      <c r="F997" s="108"/>
      <c r="G997" s="107" t="str">
        <f>IFERROR(IF(VLOOKUP($B997,#REF!,27,FALSE)="폐쇄","폐쇄",""),"")</f>
        <v/>
      </c>
    </row>
    <row r="998" spans="1:12" ht="15.6">
      <c r="A998" s="107">
        <v>996</v>
      </c>
      <c r="B998" s="107">
        <v>4597</v>
      </c>
      <c r="C998" s="107"/>
      <c r="D998" s="105" t="s">
        <v>278</v>
      </c>
      <c r="E998" s="107"/>
      <c r="F998" s="108"/>
      <c r="G998" s="107" t="str">
        <f>IFERROR(IF(VLOOKUP($B998,#REF!,27,FALSE)="폐쇄","폐쇄",""),"")</f>
        <v/>
      </c>
    </row>
    <row r="999" spans="1:12" ht="15.6">
      <c r="A999" s="107">
        <v>997</v>
      </c>
      <c r="B999" s="107">
        <v>4598</v>
      </c>
      <c r="C999" s="107"/>
      <c r="D999" s="105" t="s">
        <v>278</v>
      </c>
      <c r="E999" s="107"/>
      <c r="F999" s="108"/>
      <c r="G999" s="107" t="str">
        <f>IFERROR(IF(VLOOKUP($B999,#REF!,27,FALSE)="폐쇄","폐쇄",""),"")</f>
        <v/>
      </c>
    </row>
    <row r="1000" spans="1:12" ht="15.6">
      <c r="A1000" s="107">
        <v>998</v>
      </c>
      <c r="B1000" s="107">
        <v>4599</v>
      </c>
      <c r="C1000" s="107"/>
      <c r="D1000" s="105" t="s">
        <v>278</v>
      </c>
      <c r="E1000" s="107"/>
      <c r="F1000" s="108"/>
      <c r="G1000" s="107" t="str">
        <f>IFERROR(IF(VLOOKUP($B1000,#REF!,27,FALSE)="폐쇄","폐쇄",""),"")</f>
        <v/>
      </c>
    </row>
    <row r="1001" spans="1:12" ht="15.6">
      <c r="A1001" s="107">
        <v>999</v>
      </c>
      <c r="B1001" s="107">
        <v>4600</v>
      </c>
      <c r="C1001" s="107"/>
      <c r="D1001" s="105" t="s">
        <v>278</v>
      </c>
      <c r="E1001" s="107"/>
      <c r="F1001" s="108"/>
      <c r="G1001" s="107" t="str">
        <f>IFERROR(IF(VLOOKUP($B1001,#REF!,27,FALSE)="폐쇄","폐쇄",""),"")</f>
        <v/>
      </c>
    </row>
    <row r="1002" spans="1:12" ht="15.6">
      <c r="A1002" s="107">
        <v>1000</v>
      </c>
      <c r="B1002" s="107">
        <v>4601</v>
      </c>
      <c r="C1002" s="107"/>
      <c r="D1002" s="105" t="s">
        <v>278</v>
      </c>
      <c r="E1002" s="107"/>
      <c r="F1002" s="108"/>
      <c r="G1002" s="107" t="str">
        <f>IFERROR(IF(VLOOKUP($B1002,#REF!,27,FALSE)="폐쇄","폐쇄",""),"")</f>
        <v/>
      </c>
    </row>
    <row r="1003" spans="1:12" ht="15.6">
      <c r="A1003" s="107" t="s">
        <v>4271</v>
      </c>
      <c r="B1003" s="109">
        <v>4602</v>
      </c>
      <c r="C1003" s="107" t="s">
        <v>2625</v>
      </c>
      <c r="D1003" s="105" t="s">
        <v>19</v>
      </c>
      <c r="E1003" s="107" t="s">
        <v>2898</v>
      </c>
      <c r="F1003" s="108">
        <v>44077</v>
      </c>
      <c r="G1003" s="107" t="str">
        <f>IFERROR(IF(VLOOKUP($B1003,#REF!,27,FALSE)="폐쇄","폐쇄",""),"")</f>
        <v/>
      </c>
      <c r="H1003" s="4"/>
      <c r="L1003" s="4"/>
    </row>
    <row r="1004" spans="1:12" ht="15.6">
      <c r="A1004" s="107" t="s">
        <v>4264</v>
      </c>
      <c r="B1004" s="109">
        <v>4603</v>
      </c>
      <c r="C1004" s="107" t="s">
        <v>2176</v>
      </c>
      <c r="D1004" s="105" t="s">
        <v>19</v>
      </c>
      <c r="E1004" s="107" t="s">
        <v>2744</v>
      </c>
      <c r="F1004" s="108">
        <v>44077</v>
      </c>
      <c r="G1004" s="107" t="str">
        <f>IFERROR(IF(VLOOKUP($B1004,#REF!,27,FALSE)="폐쇄","폐쇄",""),"")</f>
        <v/>
      </c>
      <c r="H1004" s="4"/>
      <c r="L1004" s="4"/>
    </row>
    <row r="1005" spans="1:12" ht="15.6">
      <c r="A1005" s="107" t="s">
        <v>4265</v>
      </c>
      <c r="B1005" s="109">
        <v>4604</v>
      </c>
      <c r="C1005" s="107" t="s">
        <v>2900</v>
      </c>
      <c r="D1005" s="105" t="s">
        <v>19</v>
      </c>
      <c r="E1005" s="107" t="s">
        <v>2901</v>
      </c>
      <c r="F1005" s="108">
        <v>44077</v>
      </c>
      <c r="G1005" s="107" t="str">
        <f>IFERROR(IF(VLOOKUP($B1005,#REF!,27,FALSE)="폐쇄","폐쇄",""),"")</f>
        <v/>
      </c>
      <c r="H1005" s="4"/>
      <c r="L1005" s="4"/>
    </row>
    <row r="1006" spans="1:12" ht="15.6">
      <c r="A1006" s="107" t="s">
        <v>4253</v>
      </c>
      <c r="B1006" s="109">
        <v>4605</v>
      </c>
      <c r="C1006" s="107" t="s">
        <v>2178</v>
      </c>
      <c r="D1006" s="105" t="s">
        <v>19</v>
      </c>
      <c r="E1006" s="107" t="s">
        <v>2902</v>
      </c>
      <c r="F1006" s="108">
        <v>44077</v>
      </c>
      <c r="G1006" s="107" t="str">
        <f>IFERROR(IF(VLOOKUP($B1006,#REF!,27,FALSE)="폐쇄","폐쇄",""),"")</f>
        <v/>
      </c>
      <c r="H1006" s="4"/>
      <c r="L1006" s="4"/>
    </row>
    <row r="1007" spans="1:12" ht="15.6">
      <c r="A1007" s="107" t="s">
        <v>4266</v>
      </c>
      <c r="B1007" s="109">
        <v>4606</v>
      </c>
      <c r="C1007" s="107" t="s">
        <v>3459</v>
      </c>
      <c r="D1007" s="105" t="s">
        <v>19</v>
      </c>
      <c r="E1007" s="107" t="s">
        <v>4882</v>
      </c>
      <c r="F1007" s="108">
        <v>44077</v>
      </c>
      <c r="G1007" s="107" t="str">
        <f>IFERROR(IF(VLOOKUP($B1007,#REF!,27,FALSE)="폐쇄","폐쇄",""),"")</f>
        <v/>
      </c>
      <c r="H1007" s="4"/>
      <c r="L1007" s="4"/>
    </row>
    <row r="1008" spans="1:12" ht="15.6">
      <c r="A1008" s="107" t="s">
        <v>4267</v>
      </c>
      <c r="B1008" s="109">
        <v>4607</v>
      </c>
      <c r="C1008" s="107" t="s">
        <v>2177</v>
      </c>
      <c r="D1008" s="105" t="s">
        <v>19</v>
      </c>
      <c r="E1008" s="107" t="s">
        <v>2628</v>
      </c>
      <c r="F1008" s="108">
        <v>44077</v>
      </c>
      <c r="G1008" s="107" t="str">
        <f>IFERROR(IF(VLOOKUP($B1008,#REF!,27,FALSE)="폐쇄","폐쇄",""),"")</f>
        <v/>
      </c>
      <c r="H1008" s="4"/>
      <c r="L1008" s="4"/>
    </row>
    <row r="1009" spans="1:12" ht="15.6">
      <c r="A1009" s="107" t="s">
        <v>4254</v>
      </c>
      <c r="B1009" s="109">
        <v>4608</v>
      </c>
      <c r="C1009" s="107" t="s">
        <v>2626</v>
      </c>
      <c r="D1009" s="105" t="s">
        <v>19</v>
      </c>
      <c r="E1009" s="107" t="s">
        <v>2628</v>
      </c>
      <c r="F1009" s="108">
        <v>44077</v>
      </c>
      <c r="G1009" s="107" t="str">
        <f>IFERROR(IF(VLOOKUP($B1009,#REF!,27,FALSE)="폐쇄","폐쇄",""),"")</f>
        <v/>
      </c>
      <c r="H1009" s="4"/>
      <c r="L1009" s="4"/>
    </row>
    <row r="1010" spans="1:12" ht="15.6">
      <c r="A1010" s="107" t="s">
        <v>4255</v>
      </c>
      <c r="B1010" s="109">
        <v>4609</v>
      </c>
      <c r="C1010" s="107" t="s">
        <v>2903</v>
      </c>
      <c r="D1010" s="105" t="s">
        <v>19</v>
      </c>
      <c r="E1010" s="107" t="s">
        <v>2740</v>
      </c>
      <c r="F1010" s="108">
        <v>44077</v>
      </c>
      <c r="G1010" s="107" t="str">
        <f>IFERROR(IF(VLOOKUP($B1010,#REF!,27,FALSE)="폐쇄","폐쇄",""),"")</f>
        <v/>
      </c>
      <c r="H1010" s="4"/>
      <c r="L1010" s="4"/>
    </row>
    <row r="1011" spans="1:12" ht="15.6">
      <c r="A1011" s="107" t="s">
        <v>4268</v>
      </c>
      <c r="B1011" s="109">
        <v>4610</v>
      </c>
      <c r="C1011" s="107" t="s">
        <v>2627</v>
      </c>
      <c r="D1011" s="105" t="s">
        <v>19</v>
      </c>
      <c r="E1011" s="107" t="s">
        <v>2741</v>
      </c>
      <c r="F1011" s="108">
        <v>44077</v>
      </c>
      <c r="G1011" s="107" t="str">
        <f>IFERROR(IF(VLOOKUP($B1011,#REF!,27,FALSE)="폐쇄","폐쇄",""),"")</f>
        <v/>
      </c>
      <c r="H1011" s="4"/>
      <c r="L1011" s="4"/>
    </row>
    <row r="1012" spans="1:12" ht="15.6">
      <c r="A1012" s="107" t="s">
        <v>4272</v>
      </c>
      <c r="B1012" s="109">
        <v>4611</v>
      </c>
      <c r="C1012" s="107" t="s">
        <v>2906</v>
      </c>
      <c r="D1012" s="105" t="s">
        <v>19</v>
      </c>
      <c r="E1012" s="107" t="s">
        <v>2907</v>
      </c>
      <c r="F1012" s="108">
        <v>44077</v>
      </c>
      <c r="G1012" s="107" t="str">
        <f>IFERROR(IF(VLOOKUP($B1012,#REF!,27,FALSE)="폐쇄","폐쇄",""),"")</f>
        <v/>
      </c>
      <c r="H1012" s="4"/>
      <c r="L1012" s="4"/>
    </row>
    <row r="1013" spans="1:12" ht="15.6">
      <c r="A1013" s="107" t="s">
        <v>4270</v>
      </c>
      <c r="B1013" s="109">
        <v>4612</v>
      </c>
      <c r="C1013" s="107" t="s">
        <v>2630</v>
      </c>
      <c r="D1013" s="105" t="s">
        <v>19</v>
      </c>
      <c r="E1013" s="107" t="s">
        <v>2749</v>
      </c>
      <c r="F1013" s="108">
        <v>44077</v>
      </c>
      <c r="G1013" s="107" t="str">
        <f>IFERROR(IF(VLOOKUP($B1013,#REF!,27,FALSE)="폐쇄","폐쇄",""),"")</f>
        <v/>
      </c>
      <c r="H1013" s="4"/>
      <c r="L1013" s="4"/>
    </row>
    <row r="1014" spans="1:12" ht="15.6">
      <c r="A1014" s="107" t="s">
        <v>4256</v>
      </c>
      <c r="B1014" s="109">
        <v>4613</v>
      </c>
      <c r="C1014" s="107" t="s">
        <v>2905</v>
      </c>
      <c r="D1014" s="105" t="s">
        <v>19</v>
      </c>
      <c r="E1014" s="107" t="s">
        <v>2904</v>
      </c>
      <c r="F1014" s="108">
        <v>44077</v>
      </c>
      <c r="G1014" s="107" t="str">
        <f>IFERROR(IF(VLOOKUP($B1014,#REF!,27,FALSE)="폐쇄","폐쇄",""),"")</f>
        <v/>
      </c>
      <c r="H1014" s="4"/>
      <c r="L1014" s="4"/>
    </row>
    <row r="1015" spans="1:12" ht="15.6">
      <c r="A1015" s="107" t="s">
        <v>4257</v>
      </c>
      <c r="B1015" s="109">
        <v>4614</v>
      </c>
      <c r="C1015" s="107" t="s">
        <v>3453</v>
      </c>
      <c r="D1015" s="105" t="s">
        <v>19</v>
      </c>
      <c r="E1015" s="107" t="s">
        <v>4884</v>
      </c>
      <c r="F1015" s="108">
        <v>44077</v>
      </c>
      <c r="G1015" s="107" t="str">
        <f>IFERROR(IF(VLOOKUP($B1015,#REF!,27,FALSE)="폐쇄","폐쇄",""),"")</f>
        <v/>
      </c>
      <c r="H1015" s="4"/>
      <c r="L1015" s="4"/>
    </row>
    <row r="1016" spans="1:12" ht="15.6">
      <c r="A1016" s="107" t="s">
        <v>4259</v>
      </c>
      <c r="B1016" s="109">
        <v>4615</v>
      </c>
      <c r="C1016" s="107" t="s">
        <v>2629</v>
      </c>
      <c r="D1016" s="105" t="s">
        <v>19</v>
      </c>
      <c r="E1016" s="107" t="s">
        <v>2908</v>
      </c>
      <c r="F1016" s="108">
        <v>44077</v>
      </c>
      <c r="G1016" s="107" t="str">
        <f>IFERROR(IF(VLOOKUP($B1016,#REF!,27,FALSE)="폐쇄","폐쇄",""),"")</f>
        <v/>
      </c>
      <c r="H1016" s="4"/>
      <c r="L1016" s="4"/>
    </row>
    <row r="1017" spans="1:12" ht="15.6">
      <c r="A1017" s="107" t="s">
        <v>4297</v>
      </c>
      <c r="B1017" s="109">
        <v>4616</v>
      </c>
      <c r="C1017" s="107" t="s">
        <v>2909</v>
      </c>
      <c r="D1017" s="105" t="s">
        <v>19</v>
      </c>
      <c r="E1017" s="107" t="s">
        <v>2742</v>
      </c>
      <c r="F1017" s="108">
        <v>44077</v>
      </c>
      <c r="G1017" s="107" t="str">
        <f>IFERROR(IF(VLOOKUP($B1017,#REF!,27,FALSE)="폐쇄","폐쇄",""),"")</f>
        <v/>
      </c>
      <c r="H1017" s="4"/>
      <c r="L1017" s="4"/>
    </row>
    <row r="1018" spans="1:12" ht="15.6">
      <c r="A1018" s="107" t="s">
        <v>4307</v>
      </c>
      <c r="B1018" s="109">
        <v>4617</v>
      </c>
      <c r="C1018" s="107" t="s">
        <v>2910</v>
      </c>
      <c r="D1018" s="105" t="s">
        <v>19</v>
      </c>
      <c r="E1018" s="107" t="s">
        <v>2911</v>
      </c>
      <c r="F1018" s="108">
        <v>44077</v>
      </c>
      <c r="G1018" s="107" t="str">
        <f>IFERROR(IF(VLOOKUP($B1018,#REF!,27,FALSE)="폐쇄","폐쇄",""),"")</f>
        <v/>
      </c>
      <c r="H1018" s="4"/>
      <c r="L1018" s="4"/>
    </row>
    <row r="1019" spans="1:12" ht="15.6">
      <c r="A1019" s="107" t="s">
        <v>4299</v>
      </c>
      <c r="B1019" s="109">
        <v>4618</v>
      </c>
      <c r="C1019" s="107" t="s">
        <v>2913</v>
      </c>
      <c r="D1019" s="105" t="s">
        <v>19</v>
      </c>
      <c r="E1019" s="107" t="s">
        <v>2633</v>
      </c>
      <c r="F1019" s="108">
        <v>44077</v>
      </c>
      <c r="G1019" s="107" t="str">
        <f>IFERROR(IF(VLOOKUP($B1019,#REF!,27,FALSE)="폐쇄","폐쇄",""),"")</f>
        <v/>
      </c>
      <c r="H1019" s="4"/>
      <c r="L1019" s="4"/>
    </row>
    <row r="1020" spans="1:12" ht="15.6">
      <c r="A1020" s="107" t="s">
        <v>4284</v>
      </c>
      <c r="B1020" s="109">
        <v>4619</v>
      </c>
      <c r="C1020" s="107" t="s">
        <v>5053</v>
      </c>
      <c r="D1020" s="105" t="s">
        <v>19</v>
      </c>
      <c r="E1020" s="107" t="s">
        <v>2728</v>
      </c>
      <c r="F1020" s="108">
        <v>44077</v>
      </c>
      <c r="G1020" s="107" t="str">
        <f>IFERROR(IF(VLOOKUP($B1020,#REF!,27,FALSE)="폐쇄","폐쇄",""),"")</f>
        <v/>
      </c>
      <c r="H1020" s="4"/>
      <c r="L1020" s="4"/>
    </row>
    <row r="1021" spans="1:12" ht="15.6">
      <c r="A1021" s="107" t="s">
        <v>4298</v>
      </c>
      <c r="B1021" s="109">
        <v>4620</v>
      </c>
      <c r="C1021" s="107" t="s">
        <v>2179</v>
      </c>
      <c r="D1021" s="105" t="s">
        <v>19</v>
      </c>
      <c r="E1021" s="107" t="s">
        <v>2750</v>
      </c>
      <c r="F1021" s="108">
        <v>44077</v>
      </c>
      <c r="G1021" s="107" t="str">
        <f>IFERROR(IF(VLOOKUP($B1021,#REF!,27,FALSE)="폐쇄","폐쇄",""),"")</f>
        <v/>
      </c>
      <c r="H1021" s="4"/>
      <c r="L1021" s="4"/>
    </row>
    <row r="1022" spans="1:12" ht="15.6">
      <c r="A1022" s="107" t="s">
        <v>4302</v>
      </c>
      <c r="B1022" s="109">
        <v>4621</v>
      </c>
      <c r="C1022" s="107" t="s">
        <v>3822</v>
      </c>
      <c r="D1022" s="105" t="s">
        <v>19</v>
      </c>
      <c r="E1022" s="107" t="s">
        <v>3825</v>
      </c>
      <c r="F1022" s="108">
        <v>44077</v>
      </c>
      <c r="G1022" s="107" t="str">
        <f>IFERROR(IF(VLOOKUP($B1022,#REF!,27,FALSE)="폐쇄","폐쇄",""),"")</f>
        <v/>
      </c>
      <c r="H1022" s="4"/>
      <c r="L1022" s="4"/>
    </row>
    <row r="1023" spans="1:12" ht="15.6">
      <c r="A1023" s="107" t="s">
        <v>4290</v>
      </c>
      <c r="B1023" s="109">
        <v>4622</v>
      </c>
      <c r="C1023" s="107" t="s">
        <v>2632</v>
      </c>
      <c r="D1023" s="105" t="s">
        <v>19</v>
      </c>
      <c r="E1023" s="107" t="s">
        <v>2751</v>
      </c>
      <c r="F1023" s="108">
        <v>44077</v>
      </c>
      <c r="G1023" s="107" t="str">
        <f>IFERROR(IF(VLOOKUP($B1023,#REF!,27,FALSE)="폐쇄","폐쇄",""),"")</f>
        <v/>
      </c>
      <c r="H1023" s="4"/>
      <c r="L1023" s="4"/>
    </row>
    <row r="1024" spans="1:12" ht="15.6">
      <c r="A1024" s="107" t="s">
        <v>4308</v>
      </c>
      <c r="B1024" s="109">
        <v>4623</v>
      </c>
      <c r="C1024" s="107" t="s">
        <v>2915</v>
      </c>
      <c r="D1024" s="105" t="s">
        <v>19</v>
      </c>
      <c r="E1024" s="107" t="s">
        <v>2752</v>
      </c>
      <c r="F1024" s="108">
        <v>44077</v>
      </c>
      <c r="G1024" s="107" t="str">
        <f>IFERROR(IF(VLOOKUP($B1024,#REF!,27,FALSE)="폐쇄","폐쇄",""),"")</f>
        <v/>
      </c>
      <c r="H1024" s="4"/>
      <c r="L1024" s="4"/>
    </row>
    <row r="1025" spans="1:12" ht="15.6">
      <c r="A1025" s="107" t="s">
        <v>4309</v>
      </c>
      <c r="B1025" s="109">
        <v>4624</v>
      </c>
      <c r="C1025" s="107" t="s">
        <v>3471</v>
      </c>
      <c r="D1025" s="105" t="s">
        <v>19</v>
      </c>
      <c r="E1025" s="107" t="s">
        <v>3835</v>
      </c>
      <c r="F1025" s="108">
        <v>44077</v>
      </c>
      <c r="G1025" s="107" t="str">
        <f>IFERROR(IF(VLOOKUP($B1025,#REF!,27,FALSE)="폐쇄","폐쇄",""),"")</f>
        <v/>
      </c>
      <c r="H1025" s="4"/>
      <c r="L1025" s="4"/>
    </row>
    <row r="1026" spans="1:12" ht="15.6">
      <c r="A1026" s="107" t="s">
        <v>4285</v>
      </c>
      <c r="B1026" s="109">
        <v>4625</v>
      </c>
      <c r="C1026" s="107" t="s">
        <v>2916</v>
      </c>
      <c r="D1026" s="105" t="s">
        <v>19</v>
      </c>
      <c r="E1026" s="107" t="s">
        <v>2917</v>
      </c>
      <c r="F1026" s="108">
        <v>44077</v>
      </c>
      <c r="G1026" s="107" t="str">
        <f>IFERROR(IF(VLOOKUP($B1026,#REF!,27,FALSE)="폐쇄","폐쇄",""),"")</f>
        <v/>
      </c>
      <c r="H1026" s="4"/>
      <c r="L1026" s="4"/>
    </row>
    <row r="1027" spans="1:12" ht="15.6">
      <c r="A1027" s="107" t="s">
        <v>4300</v>
      </c>
      <c r="B1027" s="109">
        <v>4626</v>
      </c>
      <c r="C1027" s="107" t="s">
        <v>3260</v>
      </c>
      <c r="D1027" s="105" t="s">
        <v>19</v>
      </c>
      <c r="E1027" s="107" t="s">
        <v>4885</v>
      </c>
      <c r="F1027" s="108">
        <v>44077</v>
      </c>
      <c r="G1027" s="107" t="str">
        <f>IFERROR(IF(VLOOKUP($B1027,#REF!,27,FALSE)="폐쇄","폐쇄",""),"")</f>
        <v/>
      </c>
      <c r="H1027" s="4"/>
      <c r="L1027" s="4"/>
    </row>
    <row r="1028" spans="1:12" ht="15.6">
      <c r="A1028" s="107" t="s">
        <v>4288</v>
      </c>
      <c r="B1028" s="109">
        <v>4627</v>
      </c>
      <c r="C1028" s="107" t="s">
        <v>2631</v>
      </c>
      <c r="D1028" s="105" t="s">
        <v>19</v>
      </c>
      <c r="E1028" s="107" t="s">
        <v>2914</v>
      </c>
      <c r="F1028" s="108">
        <v>44077</v>
      </c>
      <c r="G1028" s="107" t="str">
        <f>IFERROR(IF(VLOOKUP($B1028,#REF!,27,FALSE)="폐쇄","폐쇄",""),"")</f>
        <v/>
      </c>
      <c r="H1028" s="4"/>
      <c r="L1028" s="4"/>
    </row>
    <row r="1029" spans="1:12" ht="15.6">
      <c r="A1029" s="107" t="s">
        <v>4301</v>
      </c>
      <c r="B1029" s="109">
        <v>4628</v>
      </c>
      <c r="C1029" s="107" t="s">
        <v>4883</v>
      </c>
      <c r="D1029" s="105" t="s">
        <v>19</v>
      </c>
      <c r="E1029" s="107" t="s">
        <v>4878</v>
      </c>
      <c r="F1029" s="108">
        <v>44077</v>
      </c>
      <c r="G1029" s="107" t="str">
        <f>IFERROR(IF(VLOOKUP($B1029,#REF!,27,FALSE)="폐쇄","폐쇄",""),"")</f>
        <v/>
      </c>
      <c r="H1029" s="4"/>
      <c r="L1029" s="4"/>
    </row>
    <row r="1030" spans="1:12" ht="15.6">
      <c r="A1030" s="107" t="s">
        <v>4303</v>
      </c>
      <c r="B1030" s="109">
        <v>4629</v>
      </c>
      <c r="C1030" s="107" t="s">
        <v>2918</v>
      </c>
      <c r="D1030" s="105" t="s">
        <v>19</v>
      </c>
      <c r="E1030" s="107" t="s">
        <v>2919</v>
      </c>
      <c r="F1030" s="108">
        <v>44077</v>
      </c>
      <c r="G1030" s="107" t="str">
        <f>IFERROR(IF(VLOOKUP($B1030,#REF!,27,FALSE)="폐쇄","폐쇄",""),"")</f>
        <v/>
      </c>
      <c r="H1030" s="4"/>
      <c r="L1030" s="4"/>
    </row>
    <row r="1031" spans="1:12" ht="15.6">
      <c r="A1031" s="107" t="s">
        <v>4306</v>
      </c>
      <c r="B1031" s="109">
        <v>4630</v>
      </c>
      <c r="C1031" s="107" t="s">
        <v>5057</v>
      </c>
      <c r="D1031" s="105" t="s">
        <v>19</v>
      </c>
      <c r="E1031" s="107" t="s">
        <v>3919</v>
      </c>
      <c r="F1031" s="108">
        <v>44077</v>
      </c>
      <c r="G1031" s="107" t="str">
        <f>IFERROR(IF(VLOOKUP($B1031,#REF!,27,FALSE)="폐쇄","폐쇄",""),"")</f>
        <v/>
      </c>
      <c r="H1031" s="4"/>
      <c r="L1031" s="4"/>
    </row>
    <row r="1032" spans="1:12" ht="15.6">
      <c r="A1032" s="107">
        <v>1030</v>
      </c>
      <c r="B1032" s="107">
        <v>4631</v>
      </c>
      <c r="C1032" s="107"/>
      <c r="D1032" s="105" t="s">
        <v>19</v>
      </c>
      <c r="E1032" s="107"/>
      <c r="F1032" s="108"/>
      <c r="G1032" s="107" t="str">
        <f>IFERROR(IF(VLOOKUP($B1032,#REF!,27,FALSE)="폐쇄","폐쇄",""),"")</f>
        <v/>
      </c>
    </row>
    <row r="1033" spans="1:12" ht="15.6">
      <c r="A1033" s="107">
        <v>1031</v>
      </c>
      <c r="B1033" s="107">
        <v>4632</v>
      </c>
      <c r="C1033" s="107"/>
      <c r="D1033" s="105" t="s">
        <v>19</v>
      </c>
      <c r="E1033" s="107"/>
      <c r="F1033" s="108"/>
      <c r="G1033" s="107" t="str">
        <f>IFERROR(IF(VLOOKUP($B1033,#REF!,27,FALSE)="폐쇄","폐쇄",""),"")</f>
        <v/>
      </c>
    </row>
    <row r="1034" spans="1:12" ht="15.6">
      <c r="A1034" s="107">
        <v>1032</v>
      </c>
      <c r="B1034" s="107">
        <v>4633</v>
      </c>
      <c r="C1034" s="107"/>
      <c r="D1034" s="105" t="s">
        <v>19</v>
      </c>
      <c r="E1034" s="107"/>
      <c r="F1034" s="108"/>
      <c r="G1034" s="107" t="str">
        <f>IFERROR(IF(VLOOKUP($B1034,#REF!,27,FALSE)="폐쇄","폐쇄",""),"")</f>
        <v/>
      </c>
    </row>
    <row r="1035" spans="1:12" ht="15.6">
      <c r="A1035" s="107">
        <v>1033</v>
      </c>
      <c r="B1035" s="107">
        <v>4634</v>
      </c>
      <c r="C1035" s="107"/>
      <c r="D1035" s="105" t="s">
        <v>19</v>
      </c>
      <c r="E1035" s="107"/>
      <c r="F1035" s="108"/>
      <c r="G1035" s="107" t="str">
        <f>IFERROR(IF(VLOOKUP($B1035,#REF!,27,FALSE)="폐쇄","폐쇄",""),"")</f>
        <v/>
      </c>
    </row>
    <row r="1036" spans="1:12" ht="15.6">
      <c r="A1036" s="107">
        <v>1034</v>
      </c>
      <c r="B1036" s="107">
        <v>4635</v>
      </c>
      <c r="C1036" s="107"/>
      <c r="D1036" s="105" t="s">
        <v>19</v>
      </c>
      <c r="E1036" s="107"/>
      <c r="F1036" s="108"/>
      <c r="G1036" s="107" t="str">
        <f>IFERROR(IF(VLOOKUP($B1036,#REF!,27,FALSE)="폐쇄","폐쇄",""),"")</f>
        <v/>
      </c>
    </row>
    <row r="1037" spans="1:12" ht="15.6">
      <c r="A1037" s="107">
        <v>1035</v>
      </c>
      <c r="B1037" s="107">
        <v>4636</v>
      </c>
      <c r="C1037" s="107"/>
      <c r="D1037" s="105" t="s">
        <v>19</v>
      </c>
      <c r="E1037" s="107"/>
      <c r="F1037" s="108"/>
      <c r="G1037" s="107" t="str">
        <f>IFERROR(IF(VLOOKUP($B1037,#REF!,27,FALSE)="폐쇄","폐쇄",""),"")</f>
        <v/>
      </c>
    </row>
    <row r="1038" spans="1:12" ht="15.6">
      <c r="A1038" s="107">
        <v>1036</v>
      </c>
      <c r="B1038" s="107">
        <v>4637</v>
      </c>
      <c r="C1038" s="107"/>
      <c r="D1038" s="105" t="s">
        <v>19</v>
      </c>
      <c r="E1038" s="107"/>
      <c r="F1038" s="108"/>
      <c r="G1038" s="107" t="str">
        <f>IFERROR(IF(VLOOKUP($B1038,#REF!,27,FALSE)="폐쇄","폐쇄",""),"")</f>
        <v/>
      </c>
    </row>
    <row r="1039" spans="1:12" ht="15.6">
      <c r="A1039" s="107">
        <v>1037</v>
      </c>
      <c r="B1039" s="107">
        <v>4638</v>
      </c>
      <c r="C1039" s="107"/>
      <c r="D1039" s="105" t="s">
        <v>19</v>
      </c>
      <c r="E1039" s="107"/>
      <c r="F1039" s="108"/>
      <c r="G1039" s="107" t="str">
        <f>IFERROR(IF(VLOOKUP($B1039,#REF!,27,FALSE)="폐쇄","폐쇄",""),"")</f>
        <v/>
      </c>
    </row>
    <row r="1040" spans="1:12" ht="15.6">
      <c r="A1040" s="107">
        <v>1038</v>
      </c>
      <c r="B1040" s="107">
        <v>4639</v>
      </c>
      <c r="C1040" s="107"/>
      <c r="D1040" s="105" t="s">
        <v>19</v>
      </c>
      <c r="E1040" s="107"/>
      <c r="F1040" s="108"/>
      <c r="G1040" s="107" t="str">
        <f>IFERROR(IF(VLOOKUP($B1040,#REF!,27,FALSE)="폐쇄","폐쇄",""),"")</f>
        <v/>
      </c>
    </row>
    <row r="1041" spans="1:12" ht="15.6">
      <c r="A1041" s="107">
        <v>1039</v>
      </c>
      <c r="B1041" s="107">
        <v>4640</v>
      </c>
      <c r="C1041" s="107"/>
      <c r="D1041" s="105" t="s">
        <v>19</v>
      </c>
      <c r="E1041" s="107"/>
      <c r="F1041" s="108"/>
      <c r="G1041" s="107" t="str">
        <f>IFERROR(IF(VLOOKUP($B1041,#REF!,27,FALSE)="폐쇄","폐쇄",""),"")</f>
        <v/>
      </c>
    </row>
    <row r="1042" spans="1:12" ht="15.6">
      <c r="A1042" s="107">
        <v>1040</v>
      </c>
      <c r="B1042" s="107">
        <v>4641</v>
      </c>
      <c r="C1042" s="107"/>
      <c r="D1042" s="105" t="s">
        <v>19</v>
      </c>
      <c r="E1042" s="107"/>
      <c r="F1042" s="108"/>
      <c r="G1042" s="107" t="str">
        <f>IFERROR(IF(VLOOKUP($B1042,#REF!,27,FALSE)="폐쇄","폐쇄",""),"")</f>
        <v/>
      </c>
    </row>
    <row r="1043" spans="1:12" ht="15.6">
      <c r="A1043" s="107">
        <v>1041</v>
      </c>
      <c r="B1043" s="107">
        <v>4642</v>
      </c>
      <c r="C1043" s="107"/>
      <c r="D1043" s="105" t="s">
        <v>19</v>
      </c>
      <c r="E1043" s="107"/>
      <c r="F1043" s="108"/>
      <c r="G1043" s="107" t="str">
        <f>IFERROR(IF(VLOOKUP($B1043,#REF!,27,FALSE)="폐쇄","폐쇄",""),"")</f>
        <v/>
      </c>
    </row>
    <row r="1044" spans="1:12" ht="15.6">
      <c r="A1044" s="107">
        <v>1042</v>
      </c>
      <c r="B1044" s="107">
        <v>4643</v>
      </c>
      <c r="C1044" s="107"/>
      <c r="D1044" s="105" t="s">
        <v>19</v>
      </c>
      <c r="E1044" s="107"/>
      <c r="F1044" s="108"/>
      <c r="G1044" s="107" t="str">
        <f>IFERROR(IF(VLOOKUP($B1044,#REF!,27,FALSE)="폐쇄","폐쇄",""),"")</f>
        <v/>
      </c>
    </row>
    <row r="1045" spans="1:12" ht="15.6">
      <c r="A1045" s="107">
        <v>1043</v>
      </c>
      <c r="B1045" s="107">
        <v>4644</v>
      </c>
      <c r="C1045" s="107"/>
      <c r="D1045" s="105" t="s">
        <v>19</v>
      </c>
      <c r="E1045" s="107"/>
      <c r="F1045" s="108"/>
      <c r="G1045" s="107" t="str">
        <f>IFERROR(IF(VLOOKUP($B1045,#REF!,27,FALSE)="폐쇄","폐쇄",""),"")</f>
        <v/>
      </c>
    </row>
    <row r="1046" spans="1:12" ht="15.6">
      <c r="A1046" s="107">
        <v>1044</v>
      </c>
      <c r="B1046" s="107">
        <v>4645</v>
      </c>
      <c r="C1046" s="107"/>
      <c r="D1046" s="105" t="s">
        <v>19</v>
      </c>
      <c r="E1046" s="107"/>
      <c r="F1046" s="108"/>
      <c r="G1046" s="107" t="str">
        <f>IFERROR(IF(VLOOKUP($B1046,#REF!,27,FALSE)="폐쇄","폐쇄",""),"")</f>
        <v/>
      </c>
    </row>
    <row r="1047" spans="1:12" ht="15.6">
      <c r="A1047" s="107">
        <v>1045</v>
      </c>
      <c r="B1047" s="107">
        <v>4646</v>
      </c>
      <c r="C1047" s="107"/>
      <c r="D1047" s="105" t="s">
        <v>19</v>
      </c>
      <c r="E1047" s="107"/>
      <c r="F1047" s="108"/>
      <c r="G1047" s="107" t="str">
        <f>IFERROR(IF(VLOOKUP($B1047,#REF!,27,FALSE)="폐쇄","폐쇄",""),"")</f>
        <v/>
      </c>
    </row>
    <row r="1048" spans="1:12" ht="15.6">
      <c r="A1048" s="107">
        <v>1046</v>
      </c>
      <c r="B1048" s="107">
        <v>4647</v>
      </c>
      <c r="C1048" s="107"/>
      <c r="D1048" s="105" t="s">
        <v>19</v>
      </c>
      <c r="E1048" s="107"/>
      <c r="F1048" s="108"/>
      <c r="G1048" s="107" t="str">
        <f>IFERROR(IF(VLOOKUP($B1048,#REF!,27,FALSE)="폐쇄","폐쇄",""),"")</f>
        <v/>
      </c>
    </row>
    <row r="1049" spans="1:12" ht="15.6">
      <c r="A1049" s="107">
        <v>1047</v>
      </c>
      <c r="B1049" s="107">
        <v>4648</v>
      </c>
      <c r="C1049" s="107"/>
      <c r="D1049" s="105" t="s">
        <v>19</v>
      </c>
      <c r="E1049" s="107"/>
      <c r="F1049" s="108"/>
      <c r="G1049" s="107" t="str">
        <f>IFERROR(IF(VLOOKUP($B1049,#REF!,27,FALSE)="폐쇄","폐쇄",""),"")</f>
        <v/>
      </c>
    </row>
    <row r="1050" spans="1:12" ht="15.6">
      <c r="A1050" s="107">
        <v>1048</v>
      </c>
      <c r="B1050" s="107">
        <v>4649</v>
      </c>
      <c r="C1050" s="107"/>
      <c r="D1050" s="105" t="s">
        <v>19</v>
      </c>
      <c r="E1050" s="107"/>
      <c r="F1050" s="108"/>
      <c r="G1050" s="107" t="str">
        <f>IFERROR(IF(VLOOKUP($B1050,#REF!,27,FALSE)="폐쇄","폐쇄",""),"")</f>
        <v/>
      </c>
    </row>
    <row r="1051" spans="1:12" ht="15.6">
      <c r="A1051" s="107">
        <v>1049</v>
      </c>
      <c r="B1051" s="107">
        <v>4650</v>
      </c>
      <c r="C1051" s="107"/>
      <c r="D1051" s="105" t="s">
        <v>19</v>
      </c>
      <c r="E1051" s="107"/>
      <c r="F1051" s="108"/>
      <c r="G1051" s="107" t="str">
        <f>IFERROR(IF(VLOOKUP($B1051,#REF!,27,FALSE)="폐쇄","폐쇄",""),"")</f>
        <v/>
      </c>
    </row>
    <row r="1052" spans="1:12" ht="15.6">
      <c r="A1052" s="107">
        <v>1050</v>
      </c>
      <c r="B1052" s="107">
        <v>4651</v>
      </c>
      <c r="C1052" s="107"/>
      <c r="D1052" s="105" t="s">
        <v>19</v>
      </c>
      <c r="E1052" s="107"/>
      <c r="F1052" s="108"/>
      <c r="G1052" s="107" t="str">
        <f>IFERROR(IF(VLOOKUP($B1052,#REF!,27,FALSE)="폐쇄","폐쇄",""),"")</f>
        <v/>
      </c>
    </row>
    <row r="1053" spans="1:12" ht="15.6">
      <c r="A1053" s="106" t="s">
        <v>4441</v>
      </c>
      <c r="B1053" s="109">
        <v>4652</v>
      </c>
      <c r="C1053" s="102" t="s">
        <v>2634</v>
      </c>
      <c r="D1053" s="105" t="s">
        <v>20</v>
      </c>
      <c r="E1053" s="106" t="s">
        <v>4417</v>
      </c>
      <c r="F1053" s="108">
        <v>44043</v>
      </c>
      <c r="G1053" s="107" t="str">
        <f>IFERROR(IF(VLOOKUP($B1053,#REF!,27,FALSE)="폐쇄","폐쇄",""),"")</f>
        <v/>
      </c>
      <c r="H1053" s="4"/>
      <c r="L1053" s="4"/>
    </row>
    <row r="1054" spans="1:12" ht="15.6">
      <c r="A1054" s="106" t="s">
        <v>4465</v>
      </c>
      <c r="B1054" s="109">
        <v>4653</v>
      </c>
      <c r="C1054" s="102" t="s">
        <v>2922</v>
      </c>
      <c r="D1054" s="105" t="s">
        <v>20</v>
      </c>
      <c r="E1054" s="106" t="s">
        <v>2754</v>
      </c>
      <c r="F1054" s="108">
        <v>44111</v>
      </c>
      <c r="G1054" s="107" t="str">
        <f>IFERROR(IF(VLOOKUP($B1054,#REF!,27,FALSE)="폐쇄","폐쇄",""),"")</f>
        <v/>
      </c>
    </row>
    <row r="1055" spans="1:12" ht="15.6">
      <c r="A1055" s="107" t="s">
        <v>4446</v>
      </c>
      <c r="B1055" s="107">
        <v>4654</v>
      </c>
      <c r="C1055" s="107" t="s">
        <v>2762</v>
      </c>
      <c r="D1055" s="105" t="s">
        <v>20</v>
      </c>
      <c r="E1055" s="107" t="s">
        <v>2921</v>
      </c>
      <c r="F1055" s="108">
        <v>44111</v>
      </c>
      <c r="G1055" s="107" t="str">
        <f>IFERROR(IF(VLOOKUP($B1055,#REF!,27,FALSE)="폐쇄","폐쇄",""),"")</f>
        <v/>
      </c>
    </row>
    <row r="1056" spans="1:12" ht="15.6">
      <c r="A1056" s="107" t="s">
        <v>4447</v>
      </c>
      <c r="B1056" s="107">
        <v>4655</v>
      </c>
      <c r="C1056" s="107" t="s">
        <v>3629</v>
      </c>
      <c r="D1056" s="105" t="s">
        <v>20</v>
      </c>
      <c r="E1056" s="107" t="s">
        <v>3634</v>
      </c>
      <c r="F1056" s="108">
        <v>44111</v>
      </c>
      <c r="G1056" s="107" t="str">
        <f>IFERROR(IF(VLOOKUP($B1056,#REF!,27,FALSE)="폐쇄","폐쇄",""),"")</f>
        <v/>
      </c>
    </row>
    <row r="1057" spans="1:7" ht="15.6">
      <c r="A1057" s="107" t="s">
        <v>4454</v>
      </c>
      <c r="B1057" s="107">
        <v>4656</v>
      </c>
      <c r="C1057" s="107" t="s">
        <v>3635</v>
      </c>
      <c r="D1057" s="105" t="s">
        <v>20</v>
      </c>
      <c r="E1057" s="107" t="s">
        <v>3407</v>
      </c>
      <c r="F1057" s="108">
        <v>44111</v>
      </c>
      <c r="G1057" s="107" t="str">
        <f>IFERROR(IF(VLOOKUP($B1057,#REF!,27,FALSE)="폐쇄","폐쇄",""),"")</f>
        <v/>
      </c>
    </row>
    <row r="1058" spans="1:7" ht="15.6">
      <c r="A1058" s="107" t="s">
        <v>4286</v>
      </c>
      <c r="B1058" s="107">
        <v>4657</v>
      </c>
      <c r="C1058" s="107" t="s">
        <v>2770</v>
      </c>
      <c r="D1058" s="105" t="s">
        <v>20</v>
      </c>
      <c r="E1058" s="107" t="s">
        <v>2781</v>
      </c>
      <c r="F1058" s="108">
        <v>44151</v>
      </c>
      <c r="G1058" s="107" t="str">
        <f>IFERROR(IF(VLOOKUP($B1058,#REF!,27,FALSE)="폐쇄","폐쇄",""),"")</f>
        <v/>
      </c>
    </row>
    <row r="1059" spans="1:7" ht="15.6">
      <c r="A1059" s="107" t="s">
        <v>4287</v>
      </c>
      <c r="B1059" s="107">
        <v>4658</v>
      </c>
      <c r="C1059" s="107" t="s">
        <v>2923</v>
      </c>
      <c r="D1059" s="105" t="s">
        <v>20</v>
      </c>
      <c r="E1059" s="107" t="s">
        <v>5</v>
      </c>
      <c r="F1059" s="108">
        <v>44151</v>
      </c>
      <c r="G1059" s="107" t="str">
        <f>IFERROR(IF(VLOOKUP($B1059,#REF!,27,FALSE)="폐쇄","폐쇄",""),"")</f>
        <v/>
      </c>
    </row>
    <row r="1060" spans="1:7" ht="15.6">
      <c r="A1060" s="107" t="s">
        <v>4278</v>
      </c>
      <c r="B1060" s="107">
        <v>4659</v>
      </c>
      <c r="C1060" s="107" t="s">
        <v>2924</v>
      </c>
      <c r="D1060" s="105" t="s">
        <v>20</v>
      </c>
      <c r="E1060" s="107" t="s">
        <v>2771</v>
      </c>
      <c r="F1060" s="108">
        <v>44151</v>
      </c>
      <c r="G1060" s="107" t="str">
        <f>IFERROR(IF(VLOOKUP($B1060,#REF!,27,FALSE)="폐쇄","폐쇄",""),"")</f>
        <v/>
      </c>
    </row>
    <row r="1061" spans="1:7" ht="15.6">
      <c r="A1061" s="107" t="s">
        <v>4295</v>
      </c>
      <c r="B1061" s="107">
        <v>4660</v>
      </c>
      <c r="C1061" s="107" t="s">
        <v>5061</v>
      </c>
      <c r="D1061" s="105" t="s">
        <v>20</v>
      </c>
      <c r="E1061" s="107" t="s">
        <v>1091</v>
      </c>
      <c r="F1061" s="108">
        <v>44151</v>
      </c>
      <c r="G1061" s="107" t="str">
        <f>IFERROR(IF(VLOOKUP($B1061,#REF!,27,FALSE)="폐쇄","폐쇄",""),"")</f>
        <v/>
      </c>
    </row>
    <row r="1062" spans="1:7" ht="15.6">
      <c r="A1062" s="107" t="s">
        <v>4282</v>
      </c>
      <c r="B1062" s="107">
        <v>4661</v>
      </c>
      <c r="C1062" s="107" t="s">
        <v>3257</v>
      </c>
      <c r="D1062" s="105" t="s">
        <v>20</v>
      </c>
      <c r="E1062" s="107" t="s">
        <v>4886</v>
      </c>
      <c r="F1062" s="108">
        <v>44151</v>
      </c>
      <c r="G1062" s="107" t="str">
        <f>IFERROR(IF(VLOOKUP($B1062,#REF!,27,FALSE)="폐쇄","폐쇄",""),"")</f>
        <v/>
      </c>
    </row>
    <row r="1063" spans="1:7" ht="15.6">
      <c r="A1063" s="107" t="s">
        <v>4279</v>
      </c>
      <c r="B1063" s="107">
        <v>4662</v>
      </c>
      <c r="C1063" s="107" t="s">
        <v>4877</v>
      </c>
      <c r="D1063" s="105" t="s">
        <v>20</v>
      </c>
      <c r="E1063" s="107" t="s">
        <v>4793</v>
      </c>
      <c r="F1063" s="108">
        <v>44151</v>
      </c>
      <c r="G1063" s="107" t="str">
        <f>IFERROR(IF(VLOOKUP($B1063,#REF!,27,FALSE)="폐쇄","폐쇄",""),"")</f>
        <v/>
      </c>
    </row>
    <row r="1064" spans="1:7" ht="15.6">
      <c r="A1064" s="107" t="s">
        <v>4283</v>
      </c>
      <c r="B1064" s="107">
        <v>4663</v>
      </c>
      <c r="C1064" s="107" t="s">
        <v>2925</v>
      </c>
      <c r="D1064" s="105" t="s">
        <v>20</v>
      </c>
      <c r="E1064" s="107" t="s">
        <v>2766</v>
      </c>
      <c r="F1064" s="108">
        <v>44151</v>
      </c>
      <c r="G1064" s="107" t="str">
        <f>IFERROR(IF(VLOOKUP($B1064,#REF!,27,FALSE)="폐쇄","폐쇄",""),"")</f>
        <v/>
      </c>
    </row>
    <row r="1065" spans="1:7" ht="15.6">
      <c r="A1065" s="107" t="s">
        <v>4304</v>
      </c>
      <c r="B1065" s="107">
        <v>4664</v>
      </c>
      <c r="C1065" s="107" t="s">
        <v>3805</v>
      </c>
      <c r="D1065" s="105" t="s">
        <v>20</v>
      </c>
      <c r="E1065" s="107" t="s">
        <v>3916</v>
      </c>
      <c r="F1065" s="108">
        <v>44151</v>
      </c>
      <c r="G1065" s="107" t="str">
        <f>IFERROR(IF(VLOOKUP($B1065,#REF!,27,FALSE)="폐쇄","폐쇄",""),"")</f>
        <v/>
      </c>
    </row>
    <row r="1066" spans="1:7" ht="15.6">
      <c r="A1066" s="107" t="s">
        <v>4280</v>
      </c>
      <c r="B1066" s="107">
        <v>4665</v>
      </c>
      <c r="C1066" s="107" t="s">
        <v>2926</v>
      </c>
      <c r="D1066" s="105" t="s">
        <v>20</v>
      </c>
      <c r="E1066" s="107" t="s">
        <v>2635</v>
      </c>
      <c r="F1066" s="108">
        <v>44151</v>
      </c>
      <c r="G1066" s="107" t="str">
        <f>IFERROR(IF(VLOOKUP($B1066,#REF!,27,FALSE)="폐쇄","폐쇄",""),"")</f>
        <v/>
      </c>
    </row>
    <row r="1067" spans="1:7" ht="15.6">
      <c r="A1067" s="107" t="s">
        <v>4289</v>
      </c>
      <c r="B1067" s="107">
        <v>4666</v>
      </c>
      <c r="C1067" s="107" t="s">
        <v>3182</v>
      </c>
      <c r="D1067" s="105" t="s">
        <v>20</v>
      </c>
      <c r="E1067" s="107" t="s">
        <v>3808</v>
      </c>
      <c r="F1067" s="108">
        <v>44151</v>
      </c>
      <c r="G1067" s="107" t="str">
        <f>IFERROR(IF(VLOOKUP($B1067,#REF!,27,FALSE)="폐쇄","폐쇄",""),"")</f>
        <v/>
      </c>
    </row>
    <row r="1068" spans="1:7" ht="15.6">
      <c r="A1068" s="107" t="s">
        <v>4291</v>
      </c>
      <c r="B1068" s="107">
        <v>4667</v>
      </c>
      <c r="C1068" s="107" t="s">
        <v>2927</v>
      </c>
      <c r="D1068" s="105" t="s">
        <v>20</v>
      </c>
      <c r="E1068" s="107" t="s">
        <v>6</v>
      </c>
      <c r="F1068" s="108">
        <v>44151</v>
      </c>
      <c r="G1068" s="107" t="str">
        <f>IFERROR(IF(VLOOKUP($B1068,#REF!,27,FALSE)="폐쇄","폐쇄",""),"")</f>
        <v/>
      </c>
    </row>
    <row r="1069" spans="1:7" ht="15.6">
      <c r="A1069" s="107" t="s">
        <v>4292</v>
      </c>
      <c r="B1069" s="107">
        <v>4668</v>
      </c>
      <c r="C1069" s="107" t="s">
        <v>2784</v>
      </c>
      <c r="D1069" s="105" t="s">
        <v>20</v>
      </c>
      <c r="E1069" s="107" t="s">
        <v>2759</v>
      </c>
      <c r="F1069" s="108">
        <v>44151</v>
      </c>
      <c r="G1069" s="107" t="str">
        <f>IFERROR(IF(VLOOKUP($B1069,#REF!,27,FALSE)="폐쇄","폐쇄",""),"")</f>
        <v/>
      </c>
    </row>
    <row r="1070" spans="1:7" ht="15.6">
      <c r="A1070" s="107" t="s">
        <v>4305</v>
      </c>
      <c r="B1070" s="107">
        <v>4669</v>
      </c>
      <c r="C1070" s="107" t="s">
        <v>5058</v>
      </c>
      <c r="D1070" s="105" t="s">
        <v>20</v>
      </c>
      <c r="E1070" s="107" t="s">
        <v>3864</v>
      </c>
      <c r="F1070" s="108">
        <v>44151</v>
      </c>
      <c r="G1070" s="107" t="str">
        <f>IFERROR(IF(VLOOKUP($B1070,#REF!,27,FALSE)="폐쇄","폐쇄",""),"")</f>
        <v/>
      </c>
    </row>
    <row r="1071" spans="1:7" ht="15.6">
      <c r="A1071" s="107" t="s">
        <v>4281</v>
      </c>
      <c r="B1071" s="107">
        <v>4670</v>
      </c>
      <c r="C1071" s="107" t="s">
        <v>5063</v>
      </c>
      <c r="D1071" s="105" t="s">
        <v>20</v>
      </c>
      <c r="E1071" s="107"/>
      <c r="F1071" s="108">
        <v>44151</v>
      </c>
      <c r="G1071" s="107" t="str">
        <f>IFERROR(IF(VLOOKUP($B1071,#REF!,27,FALSE)="폐쇄","폐쇄",""),"")</f>
        <v/>
      </c>
    </row>
    <row r="1072" spans="1:7" ht="17.399999999999999">
      <c r="A1072" s="106" t="s">
        <v>4614</v>
      </c>
      <c r="B1072" s="107">
        <v>4671</v>
      </c>
      <c r="C1072" s="106" t="s">
        <v>3680</v>
      </c>
      <c r="D1072" s="105" t="s">
        <v>20</v>
      </c>
      <c r="E1072" s="107" t="s">
        <v>2759</v>
      </c>
      <c r="F1072" s="108">
        <v>44151</v>
      </c>
      <c r="G1072" s="107" t="str">
        <f>IFERROR(IF(VLOOKUP($B1072,#REF!,27,FALSE)="폐쇄","폐쇄",""),"")</f>
        <v/>
      </c>
    </row>
    <row r="1073" spans="1:7" ht="15.6">
      <c r="A1073" s="107" t="s">
        <v>4293</v>
      </c>
      <c r="B1073" s="107">
        <v>4672</v>
      </c>
      <c r="C1073" s="107" t="s">
        <v>3852</v>
      </c>
      <c r="D1073" s="105" t="s">
        <v>20</v>
      </c>
      <c r="E1073" s="107" t="s">
        <v>2759</v>
      </c>
      <c r="F1073" s="108">
        <v>44151</v>
      </c>
      <c r="G1073" s="107" t="str">
        <f>IFERROR(IF(VLOOKUP($B1073,#REF!,27,FALSE)="폐쇄","폐쇄",""),"")</f>
        <v/>
      </c>
    </row>
    <row r="1074" spans="1:7" ht="15.6">
      <c r="A1074" s="107" t="s">
        <v>4294</v>
      </c>
      <c r="B1074" s="107">
        <v>4673</v>
      </c>
      <c r="C1074" s="107" t="s">
        <v>3842</v>
      </c>
      <c r="D1074" s="105" t="s">
        <v>20</v>
      </c>
      <c r="E1074" s="107" t="s">
        <v>3841</v>
      </c>
      <c r="F1074" s="108">
        <v>44151</v>
      </c>
      <c r="G1074" s="107" t="str">
        <f>IFERROR(IF(VLOOKUP($B1074,#REF!,27,FALSE)="폐쇄","폐쇄",""),"")</f>
        <v/>
      </c>
    </row>
    <row r="1075" spans="1:7" ht="15.6">
      <c r="A1075" s="107" t="s">
        <v>4420</v>
      </c>
      <c r="B1075" s="107">
        <v>4674</v>
      </c>
      <c r="C1075" s="107" t="s">
        <v>2180</v>
      </c>
      <c r="D1075" s="105" t="s">
        <v>20</v>
      </c>
      <c r="E1075" s="107" t="s">
        <v>2763</v>
      </c>
      <c r="F1075" s="108">
        <v>44151</v>
      </c>
      <c r="G1075" s="107" t="str">
        <f>IFERROR(IF(VLOOKUP($B1075,#REF!,27,FALSE)="폐쇄","폐쇄",""),"")</f>
        <v/>
      </c>
    </row>
    <row r="1076" spans="1:7" ht="15.6">
      <c r="A1076" s="107" t="s">
        <v>4445</v>
      </c>
      <c r="B1076" s="107">
        <v>4675</v>
      </c>
      <c r="C1076" s="107" t="s">
        <v>4443</v>
      </c>
      <c r="D1076" s="105" t="s">
        <v>20</v>
      </c>
      <c r="E1076" s="107" t="s">
        <v>4444</v>
      </c>
      <c r="F1076" s="108">
        <v>44151</v>
      </c>
      <c r="G1076" s="107" t="str">
        <f>IFERROR(IF(VLOOKUP($B1076,#REF!,27,FALSE)="폐쇄","폐쇄",""),"")</f>
        <v/>
      </c>
    </row>
    <row r="1077" spans="1:7" ht="15.6">
      <c r="A1077" s="107">
        <v>1075</v>
      </c>
      <c r="B1077" s="107">
        <v>4676</v>
      </c>
      <c r="C1077" s="107"/>
      <c r="D1077" s="105" t="s">
        <v>20</v>
      </c>
      <c r="E1077" s="107"/>
      <c r="F1077" s="108"/>
      <c r="G1077" s="107" t="str">
        <f>IFERROR(IF(VLOOKUP($B1077,#REF!,27,FALSE)="폐쇄","폐쇄",""),"")</f>
        <v/>
      </c>
    </row>
    <row r="1078" spans="1:7" ht="15.6">
      <c r="A1078" s="107">
        <v>1076</v>
      </c>
      <c r="B1078" s="107">
        <v>4677</v>
      </c>
      <c r="C1078" s="107"/>
      <c r="D1078" s="105" t="s">
        <v>20</v>
      </c>
      <c r="E1078" s="107"/>
      <c r="F1078" s="108"/>
      <c r="G1078" s="107" t="str">
        <f>IFERROR(IF(VLOOKUP($B1078,#REF!,27,FALSE)="폐쇄","폐쇄",""),"")</f>
        <v/>
      </c>
    </row>
    <row r="1079" spans="1:7" ht="15.6">
      <c r="A1079" s="107">
        <v>1077</v>
      </c>
      <c r="B1079" s="107">
        <v>4678</v>
      </c>
      <c r="C1079" s="107"/>
      <c r="D1079" s="105" t="s">
        <v>20</v>
      </c>
      <c r="E1079" s="107"/>
      <c r="F1079" s="108"/>
      <c r="G1079" s="107" t="str">
        <f>IFERROR(IF(VLOOKUP($B1079,#REF!,27,FALSE)="폐쇄","폐쇄",""),"")</f>
        <v/>
      </c>
    </row>
    <row r="1080" spans="1:7" ht="15.6">
      <c r="A1080" s="107">
        <v>1078</v>
      </c>
      <c r="B1080" s="107">
        <v>4679</v>
      </c>
      <c r="C1080" s="107"/>
      <c r="D1080" s="105" t="s">
        <v>20</v>
      </c>
      <c r="E1080" s="107"/>
      <c r="F1080" s="108"/>
      <c r="G1080" s="107" t="str">
        <f>IFERROR(IF(VLOOKUP($B1080,#REF!,27,FALSE)="폐쇄","폐쇄",""),"")</f>
        <v/>
      </c>
    </row>
    <row r="1081" spans="1:7" ht="15.6">
      <c r="A1081" s="107">
        <v>1079</v>
      </c>
      <c r="B1081" s="107">
        <v>4680</v>
      </c>
      <c r="C1081" s="107"/>
      <c r="D1081" s="105" t="s">
        <v>20</v>
      </c>
      <c r="E1081" s="107"/>
      <c r="F1081" s="108"/>
      <c r="G1081" s="107" t="str">
        <f>IFERROR(IF(VLOOKUP($B1081,#REF!,27,FALSE)="폐쇄","폐쇄",""),"")</f>
        <v/>
      </c>
    </row>
    <row r="1082" spans="1:7" ht="15.6">
      <c r="A1082" s="107">
        <v>1080</v>
      </c>
      <c r="B1082" s="107">
        <v>4681</v>
      </c>
      <c r="C1082" s="107"/>
      <c r="D1082" s="105" t="s">
        <v>20</v>
      </c>
      <c r="E1082" s="107"/>
      <c r="F1082" s="108"/>
      <c r="G1082" s="107" t="str">
        <f>IFERROR(IF(VLOOKUP($B1082,#REF!,27,FALSE)="폐쇄","폐쇄",""),"")</f>
        <v/>
      </c>
    </row>
    <row r="1083" spans="1:7" ht="15.6">
      <c r="A1083" s="107">
        <v>1081</v>
      </c>
      <c r="B1083" s="107">
        <v>4682</v>
      </c>
      <c r="C1083" s="107"/>
      <c r="D1083" s="105" t="s">
        <v>20</v>
      </c>
      <c r="E1083" s="107"/>
      <c r="F1083" s="108"/>
      <c r="G1083" s="107" t="str">
        <f>IFERROR(IF(VLOOKUP($B1083,#REF!,27,FALSE)="폐쇄","폐쇄",""),"")</f>
        <v/>
      </c>
    </row>
    <row r="1084" spans="1:7" ht="15.6">
      <c r="A1084" s="107">
        <v>1082</v>
      </c>
      <c r="B1084" s="107">
        <v>4683</v>
      </c>
      <c r="C1084" s="107"/>
      <c r="D1084" s="105" t="s">
        <v>20</v>
      </c>
      <c r="E1084" s="107"/>
      <c r="F1084" s="108"/>
      <c r="G1084" s="107" t="str">
        <f>IFERROR(IF(VLOOKUP($B1084,#REF!,27,FALSE)="폐쇄","폐쇄",""),"")</f>
        <v/>
      </c>
    </row>
    <row r="1085" spans="1:7" ht="15.6">
      <c r="A1085" s="107">
        <v>1083</v>
      </c>
      <c r="B1085" s="107">
        <v>4684</v>
      </c>
      <c r="C1085" s="107"/>
      <c r="D1085" s="105" t="s">
        <v>20</v>
      </c>
      <c r="E1085" s="107"/>
      <c r="F1085" s="108"/>
      <c r="G1085" s="107" t="str">
        <f>IFERROR(IF(VLOOKUP($B1085,#REF!,27,FALSE)="폐쇄","폐쇄",""),"")</f>
        <v/>
      </c>
    </row>
    <row r="1086" spans="1:7" ht="15.6">
      <c r="A1086" s="107">
        <v>1084</v>
      </c>
      <c r="B1086" s="107">
        <v>4685</v>
      </c>
      <c r="C1086" s="107"/>
      <c r="D1086" s="105" t="s">
        <v>20</v>
      </c>
      <c r="E1086" s="107"/>
      <c r="F1086" s="108"/>
      <c r="G1086" s="107" t="str">
        <f>IFERROR(IF(VLOOKUP($B1086,#REF!,27,FALSE)="폐쇄","폐쇄",""),"")</f>
        <v/>
      </c>
    </row>
    <row r="1087" spans="1:7" ht="15.6">
      <c r="A1087" s="107">
        <v>1085</v>
      </c>
      <c r="B1087" s="107">
        <v>4686</v>
      </c>
      <c r="C1087" s="107"/>
      <c r="D1087" s="105" t="s">
        <v>20</v>
      </c>
      <c r="E1087" s="107"/>
      <c r="F1087" s="108"/>
      <c r="G1087" s="107" t="str">
        <f>IFERROR(IF(VLOOKUP($B1087,#REF!,27,FALSE)="폐쇄","폐쇄",""),"")</f>
        <v/>
      </c>
    </row>
    <row r="1088" spans="1:7" ht="15.6">
      <c r="A1088" s="107">
        <v>1086</v>
      </c>
      <c r="B1088" s="107">
        <v>4687</v>
      </c>
      <c r="C1088" s="107"/>
      <c r="D1088" s="105" t="s">
        <v>20</v>
      </c>
      <c r="E1088" s="107"/>
      <c r="F1088" s="108"/>
      <c r="G1088" s="107" t="str">
        <f>IFERROR(IF(VLOOKUP($B1088,#REF!,27,FALSE)="폐쇄","폐쇄",""),"")</f>
        <v/>
      </c>
    </row>
    <row r="1089" spans="1:12" ht="15.6">
      <c r="A1089" s="107">
        <v>1087</v>
      </c>
      <c r="B1089" s="107">
        <v>4688</v>
      </c>
      <c r="C1089" s="107"/>
      <c r="D1089" s="105" t="s">
        <v>20</v>
      </c>
      <c r="E1089" s="107"/>
      <c r="F1089" s="108"/>
      <c r="G1089" s="107" t="str">
        <f>IFERROR(IF(VLOOKUP($B1089,#REF!,27,FALSE)="폐쇄","폐쇄",""),"")</f>
        <v/>
      </c>
    </row>
    <row r="1090" spans="1:12" ht="15.6">
      <c r="A1090" s="107">
        <v>1088</v>
      </c>
      <c r="B1090" s="107">
        <v>4689</v>
      </c>
      <c r="C1090" s="107"/>
      <c r="D1090" s="105" t="s">
        <v>20</v>
      </c>
      <c r="E1090" s="107"/>
      <c r="F1090" s="108"/>
      <c r="G1090" s="107" t="str">
        <f>IFERROR(IF(VLOOKUP($B1090,#REF!,27,FALSE)="폐쇄","폐쇄",""),"")</f>
        <v/>
      </c>
    </row>
    <row r="1091" spans="1:12" ht="15.6">
      <c r="A1091" s="107">
        <v>1089</v>
      </c>
      <c r="B1091" s="107">
        <v>4690</v>
      </c>
      <c r="C1091" s="107"/>
      <c r="D1091" s="105" t="s">
        <v>20</v>
      </c>
      <c r="E1091" s="107"/>
      <c r="F1091" s="108"/>
      <c r="G1091" s="107" t="str">
        <f>IFERROR(IF(VLOOKUP($B1091,#REF!,27,FALSE)="폐쇄","폐쇄",""),"")</f>
        <v/>
      </c>
    </row>
    <row r="1092" spans="1:12" ht="15.6">
      <c r="A1092" s="107">
        <v>1090</v>
      </c>
      <c r="B1092" s="107">
        <v>4691</v>
      </c>
      <c r="C1092" s="107"/>
      <c r="D1092" s="105" t="s">
        <v>20</v>
      </c>
      <c r="E1092" s="107"/>
      <c r="F1092" s="108"/>
      <c r="G1092" s="107" t="str">
        <f>IFERROR(IF(VLOOKUP($B1092,#REF!,27,FALSE)="폐쇄","폐쇄",""),"")</f>
        <v/>
      </c>
    </row>
    <row r="1093" spans="1:12" ht="15.6">
      <c r="A1093" s="107">
        <v>1091</v>
      </c>
      <c r="B1093" s="107">
        <v>4692</v>
      </c>
      <c r="C1093" s="107"/>
      <c r="D1093" s="105" t="s">
        <v>20</v>
      </c>
      <c r="E1093" s="107"/>
      <c r="F1093" s="108"/>
      <c r="G1093" s="107" t="str">
        <f>IFERROR(IF(VLOOKUP($B1093,#REF!,27,FALSE)="폐쇄","폐쇄",""),"")</f>
        <v/>
      </c>
    </row>
    <row r="1094" spans="1:12" ht="15.6">
      <c r="A1094" s="107">
        <v>1092</v>
      </c>
      <c r="B1094" s="107">
        <v>4693</v>
      </c>
      <c r="C1094" s="107"/>
      <c r="D1094" s="105" t="s">
        <v>20</v>
      </c>
      <c r="E1094" s="107"/>
      <c r="F1094" s="108"/>
      <c r="G1094" s="107" t="str">
        <f>IFERROR(IF(VLOOKUP($B1094,#REF!,27,FALSE)="폐쇄","폐쇄",""),"")</f>
        <v/>
      </c>
    </row>
    <row r="1095" spans="1:12" ht="15.6">
      <c r="A1095" s="107">
        <v>1093</v>
      </c>
      <c r="B1095" s="107">
        <v>4694</v>
      </c>
      <c r="C1095" s="107"/>
      <c r="D1095" s="105" t="s">
        <v>20</v>
      </c>
      <c r="E1095" s="107"/>
      <c r="F1095" s="108"/>
      <c r="G1095" s="107" t="str">
        <f>IFERROR(IF(VLOOKUP($B1095,#REF!,27,FALSE)="폐쇄","폐쇄",""),"")</f>
        <v/>
      </c>
    </row>
    <row r="1096" spans="1:12" ht="15.6">
      <c r="A1096" s="107">
        <v>1094</v>
      </c>
      <c r="B1096" s="107">
        <v>4695</v>
      </c>
      <c r="C1096" s="107"/>
      <c r="D1096" s="105" t="s">
        <v>20</v>
      </c>
      <c r="E1096" s="107"/>
      <c r="F1096" s="108"/>
      <c r="G1096" s="107" t="str">
        <f>IFERROR(IF(VLOOKUP($B1096,#REF!,27,FALSE)="폐쇄","폐쇄",""),"")</f>
        <v/>
      </c>
    </row>
    <row r="1097" spans="1:12" ht="15.6">
      <c r="A1097" s="107">
        <v>1095</v>
      </c>
      <c r="B1097" s="107">
        <v>4696</v>
      </c>
      <c r="C1097" s="107"/>
      <c r="D1097" s="105" t="s">
        <v>20</v>
      </c>
      <c r="E1097" s="107"/>
      <c r="F1097" s="108"/>
      <c r="G1097" s="107" t="str">
        <f>IFERROR(IF(VLOOKUP($B1097,#REF!,27,FALSE)="폐쇄","폐쇄",""),"")</f>
        <v/>
      </c>
    </row>
    <row r="1098" spans="1:12" ht="15.6">
      <c r="A1098" s="107">
        <v>1096</v>
      </c>
      <c r="B1098" s="107">
        <v>4697</v>
      </c>
      <c r="C1098" s="107"/>
      <c r="D1098" s="105" t="s">
        <v>20</v>
      </c>
      <c r="E1098" s="107"/>
      <c r="F1098" s="108"/>
      <c r="G1098" s="107" t="str">
        <f>IFERROR(IF(VLOOKUP($B1098,#REF!,27,FALSE)="폐쇄","폐쇄",""),"")</f>
        <v/>
      </c>
    </row>
    <row r="1099" spans="1:12" ht="15.6">
      <c r="A1099" s="107">
        <v>1097</v>
      </c>
      <c r="B1099" s="107">
        <v>4698</v>
      </c>
      <c r="C1099" s="107"/>
      <c r="D1099" s="105" t="s">
        <v>20</v>
      </c>
      <c r="E1099" s="107"/>
      <c r="F1099" s="108"/>
      <c r="G1099" s="107" t="str">
        <f>IFERROR(IF(VLOOKUP($B1099,#REF!,27,FALSE)="폐쇄","폐쇄",""),"")</f>
        <v/>
      </c>
    </row>
    <row r="1100" spans="1:12" ht="15.6">
      <c r="A1100" s="107">
        <v>1098</v>
      </c>
      <c r="B1100" s="107">
        <v>4699</v>
      </c>
      <c r="C1100" s="107"/>
      <c r="D1100" s="105" t="s">
        <v>20</v>
      </c>
      <c r="E1100" s="107"/>
      <c r="F1100" s="108"/>
      <c r="G1100" s="107" t="str">
        <f>IFERROR(IF(VLOOKUP($B1100,#REF!,27,FALSE)="폐쇄","폐쇄",""),"")</f>
        <v/>
      </c>
    </row>
    <row r="1101" spans="1:12" ht="15.6">
      <c r="A1101" s="107">
        <v>1099</v>
      </c>
      <c r="B1101" s="107">
        <v>4700</v>
      </c>
      <c r="C1101" s="107"/>
      <c r="D1101" s="105" t="s">
        <v>20</v>
      </c>
      <c r="E1101" s="107"/>
      <c r="F1101" s="108"/>
      <c r="G1101" s="107" t="str">
        <f>IFERROR(IF(VLOOKUP($B1101,#REF!,27,FALSE)="폐쇄","폐쇄",""),"")</f>
        <v/>
      </c>
    </row>
    <row r="1102" spans="1:12" ht="15.6">
      <c r="A1102" s="107">
        <v>1100</v>
      </c>
      <c r="B1102" s="107">
        <v>4701</v>
      </c>
      <c r="C1102" s="107"/>
      <c r="D1102" s="105" t="s">
        <v>20</v>
      </c>
      <c r="E1102" s="107"/>
      <c r="F1102" s="108"/>
      <c r="G1102" s="107" t="str">
        <f>IFERROR(IF(VLOOKUP($B1102,#REF!,27,FALSE)="폐쇄","폐쇄",""),"")</f>
        <v/>
      </c>
    </row>
    <row r="1103" spans="1:12" ht="15.6">
      <c r="A1103" s="107" t="s">
        <v>4399</v>
      </c>
      <c r="B1103" s="109">
        <v>4702</v>
      </c>
      <c r="C1103" s="106" t="s">
        <v>3386</v>
      </c>
      <c r="D1103" s="105" t="s">
        <v>13</v>
      </c>
      <c r="E1103" s="106" t="s">
        <v>3956</v>
      </c>
      <c r="F1103" s="108">
        <v>44032</v>
      </c>
      <c r="G1103" s="107" t="str">
        <f>IFERROR(IF(VLOOKUP($B1103,#REF!,27,FALSE)="폐쇄","폐쇄",""),"")</f>
        <v/>
      </c>
      <c r="H1103" s="4"/>
      <c r="L1103" s="4"/>
    </row>
    <row r="1104" spans="1:12" ht="17.399999999999999">
      <c r="A1104" s="104" t="s">
        <v>4460</v>
      </c>
      <c r="B1104" s="109">
        <v>4703</v>
      </c>
      <c r="C1104" s="109" t="s">
        <v>2931</v>
      </c>
      <c r="D1104" s="110" t="s">
        <v>13</v>
      </c>
      <c r="E1104" s="109" t="s">
        <v>2504</v>
      </c>
      <c r="F1104" s="111">
        <v>44042</v>
      </c>
      <c r="G1104" s="107" t="str">
        <f>IFERROR(IF(VLOOKUP($B1104,#REF!,27,FALSE)="폐쇄","폐쇄",""),"")</f>
        <v/>
      </c>
      <c r="H1104" s="4"/>
      <c r="L1104" s="4"/>
    </row>
    <row r="1105" spans="1:12" ht="17.399999999999999">
      <c r="A1105" s="104" t="s">
        <v>4458</v>
      </c>
      <c r="B1105" s="109">
        <v>4704</v>
      </c>
      <c r="C1105" s="109" t="s">
        <v>3259</v>
      </c>
      <c r="D1105" s="110" t="s">
        <v>13</v>
      </c>
      <c r="E1105" s="109" t="s">
        <v>2504</v>
      </c>
      <c r="F1105" s="111">
        <v>44042</v>
      </c>
      <c r="G1105" s="107" t="str">
        <f>IFERROR(IF(VLOOKUP($B1105,#REF!,27,FALSE)="폐쇄","폐쇄",""),"")</f>
        <v/>
      </c>
      <c r="H1105" s="4"/>
      <c r="L1105" s="4"/>
    </row>
    <row r="1106" spans="1:12" ht="15.6">
      <c r="A1106" s="107" t="s">
        <v>4609</v>
      </c>
      <c r="B1106" s="109">
        <v>4705</v>
      </c>
      <c r="C1106" s="109" t="s">
        <v>2506</v>
      </c>
      <c r="D1106" s="110" t="s">
        <v>13</v>
      </c>
      <c r="E1106" s="109" t="s">
        <v>2769</v>
      </c>
      <c r="F1106" s="111">
        <v>44153</v>
      </c>
      <c r="G1106" s="107" t="str">
        <f>IFERROR(IF(VLOOKUP($B1106,#REF!,27,FALSE)="폐쇄","폐쇄",""),"")</f>
        <v/>
      </c>
      <c r="H1106" s="4" t="str">
        <f>IFERROR(VLOOKUP($B1106,[2]신규대여소!$E$9:$F$145,2,FALSE),"")</f>
        <v/>
      </c>
      <c r="L1106" s="4" t="str">
        <f t="shared" ref="L1106:L1110" si="0">IF(C1106=H1106,"","확인")</f>
        <v>확인</v>
      </c>
    </row>
    <row r="1107" spans="1:12" ht="17.399999999999999">
      <c r="A1107" s="104" t="s">
        <v>4459</v>
      </c>
      <c r="B1107" s="109">
        <v>4706</v>
      </c>
      <c r="C1107" s="109" t="s">
        <v>3912</v>
      </c>
      <c r="D1107" s="110" t="s">
        <v>13</v>
      </c>
      <c r="E1107" s="109" t="s">
        <v>5200</v>
      </c>
      <c r="F1107" s="111">
        <v>44042</v>
      </c>
      <c r="G1107" s="107" t="str">
        <f>IFERROR(IF(VLOOKUP($B1107,#REF!,27,FALSE)="폐쇄","폐쇄",""),"")</f>
        <v/>
      </c>
      <c r="H1107" s="4"/>
      <c r="L1107" s="4"/>
    </row>
    <row r="1108" spans="1:12" ht="17.399999999999999">
      <c r="A1108" s="104" t="s">
        <v>4464</v>
      </c>
      <c r="B1108" s="109">
        <v>4707</v>
      </c>
      <c r="C1108" s="107" t="s">
        <v>2930</v>
      </c>
      <c r="D1108" s="110" t="s">
        <v>13</v>
      </c>
      <c r="E1108" s="107" t="s">
        <v>2785</v>
      </c>
      <c r="F1108" s="108">
        <v>44042</v>
      </c>
      <c r="G1108" s="107" t="str">
        <f>IFERROR(IF(VLOOKUP($B1108,#REF!,27,FALSE)="폐쇄","폐쇄",""),"")</f>
        <v/>
      </c>
      <c r="H1108" s="4"/>
      <c r="L1108" s="4"/>
    </row>
    <row r="1109" spans="1:12" ht="17.399999999999999">
      <c r="A1109" s="104" t="s">
        <v>4474</v>
      </c>
      <c r="B1109" s="109">
        <v>4708</v>
      </c>
      <c r="C1109" s="107" t="s">
        <v>2507</v>
      </c>
      <c r="D1109" s="110" t="s">
        <v>13</v>
      </c>
      <c r="E1109" s="107" t="s">
        <v>2505</v>
      </c>
      <c r="F1109" s="108">
        <v>44042</v>
      </c>
      <c r="G1109" s="107" t="str">
        <f>IFERROR(IF(VLOOKUP($B1109,#REF!,27,FALSE)="폐쇄","폐쇄",""),"")</f>
        <v/>
      </c>
      <c r="H1109" s="4"/>
      <c r="L1109" s="4"/>
    </row>
    <row r="1110" spans="1:12" ht="17.399999999999999">
      <c r="A1110" s="104" t="s">
        <v>4622</v>
      </c>
      <c r="B1110" s="109">
        <v>4709</v>
      </c>
      <c r="C1110" s="106" t="s">
        <v>3089</v>
      </c>
      <c r="D1110" s="110" t="s">
        <v>13</v>
      </c>
      <c r="E1110" s="106" t="s">
        <v>3090</v>
      </c>
      <c r="F1110" s="108">
        <v>44172</v>
      </c>
      <c r="G1110" s="107" t="str">
        <f>IFERROR(IF(VLOOKUP($B1110,#REF!,27,FALSE)="폐쇄","폐쇄",""),"")</f>
        <v/>
      </c>
      <c r="H1110" s="4" t="str">
        <f>IFERROR(VLOOKUP($B1110,[2]신규대여소!$E$9:$F$145,2,FALSE),"")</f>
        <v/>
      </c>
      <c r="L1110" s="4" t="str">
        <f t="shared" si="0"/>
        <v>확인</v>
      </c>
    </row>
    <row r="1111" spans="1:12" ht="17.399999999999999">
      <c r="A1111" s="106" t="s">
        <v>4493</v>
      </c>
      <c r="B1111" s="109">
        <v>4710</v>
      </c>
      <c r="C1111" s="107" t="s">
        <v>2780</v>
      </c>
      <c r="D1111" s="105" t="s">
        <v>13</v>
      </c>
      <c r="E1111" s="107" t="s">
        <v>2778</v>
      </c>
      <c r="F1111" s="108">
        <v>44077</v>
      </c>
      <c r="G1111" s="107" t="str">
        <f>IFERROR(IF(VLOOKUP($B1111,#REF!,27,FALSE)="폐쇄","폐쇄",""),"")</f>
        <v/>
      </c>
      <c r="H1111" s="4"/>
      <c r="L1111" s="4"/>
    </row>
    <row r="1112" spans="1:12" ht="17.399999999999999">
      <c r="A1112" s="107" t="s">
        <v>4427</v>
      </c>
      <c r="B1112" s="109">
        <v>4711</v>
      </c>
      <c r="C1112" s="106" t="s">
        <v>3356</v>
      </c>
      <c r="D1112" s="105" t="s">
        <v>13</v>
      </c>
      <c r="E1112" s="107" t="s">
        <v>2933</v>
      </c>
      <c r="F1112" s="108">
        <v>44077</v>
      </c>
      <c r="G1112" s="107" t="str">
        <f>IFERROR(IF(VLOOKUP($B1112,#REF!,27,FALSE)="폐쇄","폐쇄",""),"")</f>
        <v/>
      </c>
      <c r="H1112" s="4"/>
      <c r="L1112" s="4"/>
    </row>
    <row r="1113" spans="1:12" ht="15.6">
      <c r="A1113" s="107" t="s">
        <v>4398</v>
      </c>
      <c r="B1113" s="109">
        <v>4712</v>
      </c>
      <c r="C1113" s="107" t="s">
        <v>3618</v>
      </c>
      <c r="D1113" s="105" t="s">
        <v>13</v>
      </c>
      <c r="E1113" s="107" t="s">
        <v>4426</v>
      </c>
      <c r="F1113" s="108">
        <v>44077</v>
      </c>
      <c r="G1113" s="107" t="str">
        <f>IFERROR(IF(VLOOKUP($B1113,#REF!,27,FALSE)="폐쇄","폐쇄",""),"")</f>
        <v/>
      </c>
      <c r="H1113" s="4"/>
      <c r="L1113" s="4"/>
    </row>
    <row r="1114" spans="1:12" ht="15.6">
      <c r="A1114" s="106" t="s">
        <v>4641</v>
      </c>
      <c r="B1114" s="107">
        <v>4713</v>
      </c>
      <c r="C1114" s="106" t="s">
        <v>3362</v>
      </c>
      <c r="D1114" s="105" t="s">
        <v>13</v>
      </c>
      <c r="E1114" s="106" t="s">
        <v>3093</v>
      </c>
      <c r="F1114" s="108">
        <v>44175</v>
      </c>
      <c r="G1114" s="107" t="str">
        <f>IFERROR(IF(VLOOKUP($B1114,#REF!,27,FALSE)="폐쇄","폐쇄",""),"")</f>
        <v/>
      </c>
    </row>
    <row r="1115" spans="1:12" ht="15.6">
      <c r="A1115" s="107">
        <v>1113</v>
      </c>
      <c r="B1115" s="107">
        <v>4714</v>
      </c>
      <c r="C1115" s="107"/>
      <c r="D1115" s="105" t="s">
        <v>13</v>
      </c>
      <c r="E1115" s="107"/>
      <c r="F1115" s="108"/>
      <c r="G1115" s="107" t="str">
        <f>IFERROR(IF(VLOOKUP($B1115,#REF!,27,FALSE)="폐쇄","폐쇄",""),"")</f>
        <v/>
      </c>
    </row>
    <row r="1116" spans="1:12" ht="15.6">
      <c r="A1116" s="107">
        <v>1114</v>
      </c>
      <c r="B1116" s="107">
        <v>4715</v>
      </c>
      <c r="C1116" s="107"/>
      <c r="D1116" s="105" t="s">
        <v>13</v>
      </c>
      <c r="E1116" s="107"/>
      <c r="F1116" s="108"/>
      <c r="G1116" s="107" t="str">
        <f>IFERROR(IF(VLOOKUP($B1116,#REF!,27,FALSE)="폐쇄","폐쇄",""),"")</f>
        <v/>
      </c>
    </row>
    <row r="1117" spans="1:12" ht="15.6">
      <c r="A1117" s="107">
        <v>1115</v>
      </c>
      <c r="B1117" s="107">
        <v>4716</v>
      </c>
      <c r="C1117" s="107"/>
      <c r="D1117" s="105" t="s">
        <v>13</v>
      </c>
      <c r="E1117" s="107"/>
      <c r="F1117" s="108"/>
      <c r="G1117" s="107" t="str">
        <f>IFERROR(IF(VLOOKUP($B1117,#REF!,27,FALSE)="폐쇄","폐쇄",""),"")</f>
        <v/>
      </c>
    </row>
    <row r="1118" spans="1:12" ht="15.6">
      <c r="A1118" s="107">
        <v>1116</v>
      </c>
      <c r="B1118" s="107">
        <v>4717</v>
      </c>
      <c r="C1118" s="107"/>
      <c r="D1118" s="105" t="s">
        <v>13</v>
      </c>
      <c r="E1118" s="107"/>
      <c r="F1118" s="108"/>
      <c r="G1118" s="107" t="str">
        <f>IFERROR(IF(VLOOKUP($B1118,#REF!,27,FALSE)="폐쇄","폐쇄",""),"")</f>
        <v/>
      </c>
    </row>
    <row r="1119" spans="1:12" ht="15.6">
      <c r="A1119" s="107">
        <v>1117</v>
      </c>
      <c r="B1119" s="107">
        <v>4718</v>
      </c>
      <c r="C1119" s="107"/>
      <c r="D1119" s="105" t="s">
        <v>13</v>
      </c>
      <c r="E1119" s="107"/>
      <c r="F1119" s="108"/>
      <c r="G1119" s="107" t="str">
        <f>IFERROR(IF(VLOOKUP($B1119,#REF!,27,FALSE)="폐쇄","폐쇄",""),"")</f>
        <v/>
      </c>
    </row>
    <row r="1120" spans="1:12" ht="15.6">
      <c r="A1120" s="107">
        <v>1118</v>
      </c>
      <c r="B1120" s="107">
        <v>4719</v>
      </c>
      <c r="C1120" s="107"/>
      <c r="D1120" s="105" t="s">
        <v>13</v>
      </c>
      <c r="E1120" s="107"/>
      <c r="F1120" s="108"/>
      <c r="G1120" s="107" t="str">
        <f>IFERROR(IF(VLOOKUP($B1120,#REF!,27,FALSE)="폐쇄","폐쇄",""),"")</f>
        <v/>
      </c>
    </row>
    <row r="1121" spans="1:7" ht="15.6">
      <c r="A1121" s="107">
        <v>1119</v>
      </c>
      <c r="B1121" s="107">
        <v>4720</v>
      </c>
      <c r="C1121" s="107"/>
      <c r="D1121" s="105" t="s">
        <v>13</v>
      </c>
      <c r="E1121" s="107"/>
      <c r="F1121" s="108"/>
      <c r="G1121" s="107" t="str">
        <f>IFERROR(IF(VLOOKUP($B1121,#REF!,27,FALSE)="폐쇄","폐쇄",""),"")</f>
        <v/>
      </c>
    </row>
    <row r="1122" spans="1:7" ht="15.6">
      <c r="A1122" s="107">
        <v>1120</v>
      </c>
      <c r="B1122" s="107">
        <v>4721</v>
      </c>
      <c r="C1122" s="107"/>
      <c r="D1122" s="105" t="s">
        <v>13</v>
      </c>
      <c r="E1122" s="107"/>
      <c r="F1122" s="108"/>
      <c r="G1122" s="107" t="str">
        <f>IFERROR(IF(VLOOKUP($B1122,#REF!,27,FALSE)="폐쇄","폐쇄",""),"")</f>
        <v/>
      </c>
    </row>
    <row r="1123" spans="1:7" ht="15.6">
      <c r="A1123" s="107">
        <v>1121</v>
      </c>
      <c r="B1123" s="107">
        <v>4722</v>
      </c>
      <c r="C1123" s="107"/>
      <c r="D1123" s="105" t="s">
        <v>13</v>
      </c>
      <c r="E1123" s="107"/>
      <c r="F1123" s="108"/>
      <c r="G1123" s="107" t="str">
        <f>IFERROR(IF(VLOOKUP($B1123,#REF!,27,FALSE)="폐쇄","폐쇄",""),"")</f>
        <v/>
      </c>
    </row>
    <row r="1124" spans="1:7" ht="15.6">
      <c r="A1124" s="107">
        <v>1122</v>
      </c>
      <c r="B1124" s="107">
        <v>4723</v>
      </c>
      <c r="C1124" s="107"/>
      <c r="D1124" s="105" t="s">
        <v>13</v>
      </c>
      <c r="E1124" s="107"/>
      <c r="F1124" s="108"/>
      <c r="G1124" s="107" t="str">
        <f>IFERROR(IF(VLOOKUP($B1124,#REF!,27,FALSE)="폐쇄","폐쇄",""),"")</f>
        <v/>
      </c>
    </row>
    <row r="1125" spans="1:7" ht="15.6">
      <c r="A1125" s="107">
        <v>1123</v>
      </c>
      <c r="B1125" s="107">
        <v>4724</v>
      </c>
      <c r="C1125" s="107"/>
      <c r="D1125" s="105" t="s">
        <v>13</v>
      </c>
      <c r="E1125" s="107"/>
      <c r="F1125" s="108"/>
      <c r="G1125" s="107" t="str">
        <f>IFERROR(IF(VLOOKUP($B1125,#REF!,27,FALSE)="폐쇄","폐쇄",""),"")</f>
        <v/>
      </c>
    </row>
    <row r="1126" spans="1:7" ht="15.6">
      <c r="A1126" s="107">
        <v>1124</v>
      </c>
      <c r="B1126" s="107">
        <v>4725</v>
      </c>
      <c r="C1126" s="107"/>
      <c r="D1126" s="105" t="s">
        <v>13</v>
      </c>
      <c r="E1126" s="107"/>
      <c r="F1126" s="108"/>
      <c r="G1126" s="107" t="str">
        <f>IFERROR(IF(VLOOKUP($B1126,#REF!,27,FALSE)="폐쇄","폐쇄",""),"")</f>
        <v/>
      </c>
    </row>
    <row r="1127" spans="1:7" ht="15.6">
      <c r="A1127" s="107">
        <v>1125</v>
      </c>
      <c r="B1127" s="107">
        <v>4726</v>
      </c>
      <c r="C1127" s="107"/>
      <c r="D1127" s="105" t="s">
        <v>13</v>
      </c>
      <c r="E1127" s="107"/>
      <c r="F1127" s="108"/>
      <c r="G1127" s="107" t="str">
        <f>IFERROR(IF(VLOOKUP($B1127,#REF!,27,FALSE)="폐쇄","폐쇄",""),"")</f>
        <v/>
      </c>
    </row>
    <row r="1128" spans="1:7" ht="15.6">
      <c r="A1128" s="107">
        <v>1126</v>
      </c>
      <c r="B1128" s="107">
        <v>4727</v>
      </c>
      <c r="C1128" s="107"/>
      <c r="D1128" s="105" t="s">
        <v>13</v>
      </c>
      <c r="E1128" s="107"/>
      <c r="F1128" s="108"/>
      <c r="G1128" s="107" t="str">
        <f>IFERROR(IF(VLOOKUP($B1128,#REF!,27,FALSE)="폐쇄","폐쇄",""),"")</f>
        <v/>
      </c>
    </row>
    <row r="1129" spans="1:7" ht="15.6">
      <c r="A1129" s="107">
        <v>1127</v>
      </c>
      <c r="B1129" s="107">
        <v>4728</v>
      </c>
      <c r="C1129" s="107"/>
      <c r="D1129" s="105" t="s">
        <v>13</v>
      </c>
      <c r="E1129" s="107"/>
      <c r="F1129" s="108"/>
      <c r="G1129" s="107" t="str">
        <f>IFERROR(IF(VLOOKUP($B1129,#REF!,27,FALSE)="폐쇄","폐쇄",""),"")</f>
        <v/>
      </c>
    </row>
    <row r="1130" spans="1:7" ht="15.6">
      <c r="A1130" s="107">
        <v>1128</v>
      </c>
      <c r="B1130" s="107">
        <v>4729</v>
      </c>
      <c r="C1130" s="107"/>
      <c r="D1130" s="105" t="s">
        <v>13</v>
      </c>
      <c r="E1130" s="107"/>
      <c r="F1130" s="108"/>
      <c r="G1130" s="107" t="str">
        <f>IFERROR(IF(VLOOKUP($B1130,#REF!,27,FALSE)="폐쇄","폐쇄",""),"")</f>
        <v/>
      </c>
    </row>
    <row r="1131" spans="1:7" ht="15.6">
      <c r="A1131" s="107">
        <v>1129</v>
      </c>
      <c r="B1131" s="107">
        <v>4730</v>
      </c>
      <c r="C1131" s="107"/>
      <c r="D1131" s="105" t="s">
        <v>13</v>
      </c>
      <c r="E1131" s="107"/>
      <c r="F1131" s="108"/>
      <c r="G1131" s="107" t="str">
        <f>IFERROR(IF(VLOOKUP($B1131,#REF!,27,FALSE)="폐쇄","폐쇄",""),"")</f>
        <v/>
      </c>
    </row>
    <row r="1132" spans="1:7" ht="15.6">
      <c r="A1132" s="107">
        <v>1130</v>
      </c>
      <c r="B1132" s="107">
        <v>4731</v>
      </c>
      <c r="C1132" s="107"/>
      <c r="D1132" s="105" t="s">
        <v>13</v>
      </c>
      <c r="E1132" s="107"/>
      <c r="F1132" s="108"/>
      <c r="G1132" s="107" t="str">
        <f>IFERROR(IF(VLOOKUP($B1132,#REF!,27,FALSE)="폐쇄","폐쇄",""),"")</f>
        <v/>
      </c>
    </row>
    <row r="1133" spans="1:7" ht="15.6">
      <c r="A1133" s="107">
        <v>1131</v>
      </c>
      <c r="B1133" s="107">
        <v>4732</v>
      </c>
      <c r="C1133" s="107"/>
      <c r="D1133" s="105" t="s">
        <v>13</v>
      </c>
      <c r="E1133" s="107"/>
      <c r="F1133" s="108"/>
      <c r="G1133" s="107" t="str">
        <f>IFERROR(IF(VLOOKUP($B1133,#REF!,27,FALSE)="폐쇄","폐쇄",""),"")</f>
        <v/>
      </c>
    </row>
    <row r="1134" spans="1:7" ht="15.6">
      <c r="A1134" s="107">
        <v>1132</v>
      </c>
      <c r="B1134" s="107">
        <v>4733</v>
      </c>
      <c r="C1134" s="107"/>
      <c r="D1134" s="105" t="s">
        <v>13</v>
      </c>
      <c r="E1134" s="107"/>
      <c r="F1134" s="108"/>
      <c r="G1134" s="107" t="str">
        <f>IFERROR(IF(VLOOKUP($B1134,#REF!,27,FALSE)="폐쇄","폐쇄",""),"")</f>
        <v/>
      </c>
    </row>
    <row r="1135" spans="1:7" ht="15.6">
      <c r="A1135" s="107">
        <v>1133</v>
      </c>
      <c r="B1135" s="107">
        <v>4734</v>
      </c>
      <c r="C1135" s="107"/>
      <c r="D1135" s="105" t="s">
        <v>13</v>
      </c>
      <c r="E1135" s="107"/>
      <c r="F1135" s="108"/>
      <c r="G1135" s="107" t="str">
        <f>IFERROR(IF(VLOOKUP($B1135,#REF!,27,FALSE)="폐쇄","폐쇄",""),"")</f>
        <v/>
      </c>
    </row>
    <row r="1136" spans="1:7" ht="15.6">
      <c r="A1136" s="107">
        <v>1134</v>
      </c>
      <c r="B1136" s="107">
        <v>4735</v>
      </c>
      <c r="C1136" s="107"/>
      <c r="D1136" s="105" t="s">
        <v>13</v>
      </c>
      <c r="E1136" s="107"/>
      <c r="F1136" s="108"/>
      <c r="G1136" s="107" t="str">
        <f>IFERROR(IF(VLOOKUP($B1136,#REF!,27,FALSE)="폐쇄","폐쇄",""),"")</f>
        <v/>
      </c>
    </row>
    <row r="1137" spans="1:7" ht="15.6">
      <c r="A1137" s="107">
        <v>1135</v>
      </c>
      <c r="B1137" s="107">
        <v>4736</v>
      </c>
      <c r="C1137" s="107"/>
      <c r="D1137" s="105" t="s">
        <v>13</v>
      </c>
      <c r="E1137" s="107"/>
      <c r="F1137" s="108"/>
      <c r="G1137" s="107" t="str">
        <f>IFERROR(IF(VLOOKUP($B1137,#REF!,27,FALSE)="폐쇄","폐쇄",""),"")</f>
        <v/>
      </c>
    </row>
    <row r="1138" spans="1:7" ht="15.6">
      <c r="A1138" s="107">
        <v>1136</v>
      </c>
      <c r="B1138" s="107">
        <v>4737</v>
      </c>
      <c r="C1138" s="107"/>
      <c r="D1138" s="105" t="s">
        <v>13</v>
      </c>
      <c r="E1138" s="107"/>
      <c r="F1138" s="108"/>
      <c r="G1138" s="107" t="str">
        <f>IFERROR(IF(VLOOKUP($B1138,#REF!,27,FALSE)="폐쇄","폐쇄",""),"")</f>
        <v/>
      </c>
    </row>
    <row r="1139" spans="1:7" ht="15.6">
      <c r="A1139" s="107">
        <v>1137</v>
      </c>
      <c r="B1139" s="107">
        <v>4738</v>
      </c>
      <c r="C1139" s="107"/>
      <c r="D1139" s="105" t="s">
        <v>13</v>
      </c>
      <c r="E1139" s="107"/>
      <c r="F1139" s="108"/>
      <c r="G1139" s="107" t="str">
        <f>IFERROR(IF(VLOOKUP($B1139,#REF!,27,FALSE)="폐쇄","폐쇄",""),"")</f>
        <v/>
      </c>
    </row>
    <row r="1140" spans="1:7" ht="15.6">
      <c r="A1140" s="107">
        <v>1138</v>
      </c>
      <c r="B1140" s="107">
        <v>4739</v>
      </c>
      <c r="C1140" s="107"/>
      <c r="D1140" s="105" t="s">
        <v>13</v>
      </c>
      <c r="E1140" s="107"/>
      <c r="F1140" s="108"/>
      <c r="G1140" s="107" t="str">
        <f>IFERROR(IF(VLOOKUP($B1140,#REF!,27,FALSE)="폐쇄","폐쇄",""),"")</f>
        <v/>
      </c>
    </row>
    <row r="1141" spans="1:7" ht="15.6">
      <c r="A1141" s="107">
        <v>1139</v>
      </c>
      <c r="B1141" s="107">
        <v>4740</v>
      </c>
      <c r="C1141" s="107"/>
      <c r="D1141" s="105" t="s">
        <v>13</v>
      </c>
      <c r="E1141" s="107"/>
      <c r="F1141" s="108"/>
      <c r="G1141" s="107" t="str">
        <f>IFERROR(IF(VLOOKUP($B1141,#REF!,27,FALSE)="폐쇄","폐쇄",""),"")</f>
        <v/>
      </c>
    </row>
    <row r="1142" spans="1:7" ht="15.6">
      <c r="A1142" s="107">
        <v>1140</v>
      </c>
      <c r="B1142" s="107">
        <v>4741</v>
      </c>
      <c r="C1142" s="107"/>
      <c r="D1142" s="105" t="s">
        <v>13</v>
      </c>
      <c r="E1142" s="107"/>
      <c r="F1142" s="108"/>
      <c r="G1142" s="107" t="str">
        <f>IFERROR(IF(VLOOKUP($B1142,#REF!,27,FALSE)="폐쇄","폐쇄",""),"")</f>
        <v/>
      </c>
    </row>
    <row r="1143" spans="1:7" ht="15.6">
      <c r="A1143" s="107">
        <v>1141</v>
      </c>
      <c r="B1143" s="107">
        <v>4742</v>
      </c>
      <c r="C1143" s="107"/>
      <c r="D1143" s="105" t="s">
        <v>13</v>
      </c>
      <c r="E1143" s="107"/>
      <c r="F1143" s="108"/>
      <c r="G1143" s="107" t="str">
        <f>IFERROR(IF(VLOOKUP($B1143,#REF!,27,FALSE)="폐쇄","폐쇄",""),"")</f>
        <v/>
      </c>
    </row>
    <row r="1144" spans="1:7" ht="15.6">
      <c r="A1144" s="107">
        <v>1142</v>
      </c>
      <c r="B1144" s="107">
        <v>4743</v>
      </c>
      <c r="C1144" s="107"/>
      <c r="D1144" s="105" t="s">
        <v>13</v>
      </c>
      <c r="E1144" s="107"/>
      <c r="F1144" s="108"/>
      <c r="G1144" s="107" t="str">
        <f>IFERROR(IF(VLOOKUP($B1144,#REF!,27,FALSE)="폐쇄","폐쇄",""),"")</f>
        <v/>
      </c>
    </row>
    <row r="1145" spans="1:7" ht="15.6">
      <c r="A1145" s="107">
        <v>1143</v>
      </c>
      <c r="B1145" s="107">
        <v>4744</v>
      </c>
      <c r="C1145" s="107"/>
      <c r="D1145" s="105" t="s">
        <v>13</v>
      </c>
      <c r="E1145" s="107"/>
      <c r="F1145" s="108"/>
      <c r="G1145" s="107" t="str">
        <f>IFERROR(IF(VLOOKUP($B1145,#REF!,27,FALSE)="폐쇄","폐쇄",""),"")</f>
        <v/>
      </c>
    </row>
    <row r="1146" spans="1:7" ht="15.6">
      <c r="A1146" s="107">
        <v>1144</v>
      </c>
      <c r="B1146" s="107">
        <v>4745</v>
      </c>
      <c r="C1146" s="107"/>
      <c r="D1146" s="105" t="s">
        <v>13</v>
      </c>
      <c r="E1146" s="107"/>
      <c r="F1146" s="108"/>
      <c r="G1146" s="107" t="str">
        <f>IFERROR(IF(VLOOKUP($B1146,#REF!,27,FALSE)="폐쇄","폐쇄",""),"")</f>
        <v/>
      </c>
    </row>
    <row r="1147" spans="1:7" ht="15.6">
      <c r="A1147" s="107">
        <v>1145</v>
      </c>
      <c r="B1147" s="107">
        <v>4746</v>
      </c>
      <c r="C1147" s="107"/>
      <c r="D1147" s="105" t="s">
        <v>13</v>
      </c>
      <c r="E1147" s="107"/>
      <c r="F1147" s="108"/>
      <c r="G1147" s="107" t="str">
        <f>IFERROR(IF(VLOOKUP($B1147,#REF!,27,FALSE)="폐쇄","폐쇄",""),"")</f>
        <v/>
      </c>
    </row>
    <row r="1148" spans="1:7" ht="15.6">
      <c r="A1148" s="107">
        <v>1146</v>
      </c>
      <c r="B1148" s="107">
        <v>4747</v>
      </c>
      <c r="C1148" s="107"/>
      <c r="D1148" s="105" t="s">
        <v>13</v>
      </c>
      <c r="E1148" s="107"/>
      <c r="F1148" s="108"/>
      <c r="G1148" s="107" t="str">
        <f>IFERROR(IF(VLOOKUP($B1148,#REF!,27,FALSE)="폐쇄","폐쇄",""),"")</f>
        <v/>
      </c>
    </row>
    <row r="1149" spans="1:7" ht="15.6">
      <c r="A1149" s="107">
        <v>1147</v>
      </c>
      <c r="B1149" s="107">
        <v>4748</v>
      </c>
      <c r="C1149" s="107"/>
      <c r="D1149" s="105" t="s">
        <v>13</v>
      </c>
      <c r="E1149" s="107"/>
      <c r="F1149" s="108"/>
      <c r="G1149" s="107" t="str">
        <f>IFERROR(IF(VLOOKUP($B1149,#REF!,27,FALSE)="폐쇄","폐쇄",""),"")</f>
        <v/>
      </c>
    </row>
    <row r="1150" spans="1:7" ht="15.6">
      <c r="A1150" s="107">
        <v>1148</v>
      </c>
      <c r="B1150" s="107">
        <v>4749</v>
      </c>
      <c r="C1150" s="107"/>
      <c r="D1150" s="105" t="s">
        <v>13</v>
      </c>
      <c r="E1150" s="107"/>
      <c r="F1150" s="108"/>
      <c r="G1150" s="107" t="str">
        <f>IFERROR(IF(VLOOKUP($B1150,#REF!,27,FALSE)="폐쇄","폐쇄",""),"")</f>
        <v/>
      </c>
    </row>
    <row r="1151" spans="1:7" ht="15.6">
      <c r="A1151" s="107">
        <v>1149</v>
      </c>
      <c r="B1151" s="107">
        <v>4750</v>
      </c>
      <c r="C1151" s="107"/>
      <c r="D1151" s="105" t="s">
        <v>13</v>
      </c>
      <c r="E1151" s="107"/>
      <c r="F1151" s="108"/>
      <c r="G1151" s="107" t="str">
        <f>IFERROR(IF(VLOOKUP($B1151,#REF!,27,FALSE)="폐쇄","폐쇄",""),"")</f>
        <v/>
      </c>
    </row>
    <row r="1152" spans="1:7" ht="15.6">
      <c r="A1152" s="107">
        <v>1150</v>
      </c>
      <c r="B1152" s="107">
        <v>4751</v>
      </c>
      <c r="C1152" s="107"/>
      <c r="D1152" s="105" t="s">
        <v>13</v>
      </c>
      <c r="E1152" s="107"/>
      <c r="F1152" s="108"/>
      <c r="G1152" s="107" t="str">
        <f>IFERROR(IF(VLOOKUP($B1152,#REF!,27,FALSE)="폐쇄","폐쇄",""),"")</f>
        <v/>
      </c>
    </row>
    <row r="1153" spans="1:12" ht="15.6">
      <c r="A1153" s="107" t="s">
        <v>4843</v>
      </c>
      <c r="B1153" s="109">
        <v>4752</v>
      </c>
      <c r="C1153" s="107" t="s">
        <v>2936</v>
      </c>
      <c r="D1153" s="105" t="s">
        <v>14</v>
      </c>
      <c r="E1153" s="107" t="s">
        <v>2783</v>
      </c>
      <c r="F1153" s="108">
        <v>44042</v>
      </c>
      <c r="G1153" s="107" t="str">
        <f>IFERROR(IF(VLOOKUP($B1153,#REF!,27,FALSE)="폐쇄","폐쇄",""),"")</f>
        <v/>
      </c>
      <c r="H1153" s="4"/>
      <c r="L1153" s="4"/>
    </row>
    <row r="1154" spans="1:12" ht="15.6">
      <c r="A1154" s="107" t="s">
        <v>4832</v>
      </c>
      <c r="B1154" s="109">
        <v>4753</v>
      </c>
      <c r="C1154" s="107" t="s">
        <v>2510</v>
      </c>
      <c r="D1154" s="105" t="s">
        <v>14</v>
      </c>
      <c r="E1154" s="107" t="s">
        <v>2938</v>
      </c>
      <c r="F1154" s="108">
        <v>44042</v>
      </c>
      <c r="G1154" s="107" t="str">
        <f>IFERROR(IF(VLOOKUP($B1154,#REF!,27,FALSE)="폐쇄","폐쇄",""),"")</f>
        <v/>
      </c>
      <c r="H1154" s="4"/>
      <c r="L1154" s="4"/>
    </row>
    <row r="1155" spans="1:12" ht="15.6">
      <c r="A1155" s="107" t="s">
        <v>4835</v>
      </c>
      <c r="B1155" s="109">
        <v>4754</v>
      </c>
      <c r="C1155" s="107" t="s">
        <v>5068</v>
      </c>
      <c r="D1155" s="105" t="s">
        <v>14</v>
      </c>
      <c r="E1155" s="107" t="s">
        <v>5071</v>
      </c>
      <c r="F1155" s="108">
        <v>44042</v>
      </c>
      <c r="G1155" s="107" t="str">
        <f>IFERROR(IF(VLOOKUP($B1155,#REF!,27,FALSE)="폐쇄","폐쇄",""),"")</f>
        <v/>
      </c>
      <c r="H1155" s="4"/>
      <c r="L1155" s="4"/>
    </row>
    <row r="1156" spans="1:12" ht="15.6">
      <c r="A1156" s="107" t="s">
        <v>4824</v>
      </c>
      <c r="B1156" s="109">
        <v>4755</v>
      </c>
      <c r="C1156" s="107" t="s">
        <v>5069</v>
      </c>
      <c r="D1156" s="105" t="s">
        <v>14</v>
      </c>
      <c r="E1156" s="107" t="s">
        <v>5066</v>
      </c>
      <c r="F1156" s="108">
        <v>44042</v>
      </c>
      <c r="G1156" s="107" t="str">
        <f>IFERROR(IF(VLOOKUP($B1156,#REF!,27,FALSE)="폐쇄","폐쇄",""),"")</f>
        <v/>
      </c>
      <c r="H1156" s="4"/>
      <c r="L1156" s="4"/>
    </row>
    <row r="1157" spans="1:12" ht="15.6">
      <c r="A1157" s="107" t="s">
        <v>4837</v>
      </c>
      <c r="B1157" s="109">
        <v>4756</v>
      </c>
      <c r="C1157" s="107" t="s">
        <v>3860</v>
      </c>
      <c r="D1157" s="105" t="s">
        <v>14</v>
      </c>
      <c r="E1157" s="107" t="s">
        <v>5064</v>
      </c>
      <c r="F1157" s="108">
        <v>44042</v>
      </c>
      <c r="G1157" s="107" t="str">
        <f>IFERROR(IF(VLOOKUP($B1157,#REF!,27,FALSE)="폐쇄","폐쇄",""),"")</f>
        <v/>
      </c>
      <c r="H1157" s="4"/>
      <c r="L1157" s="4"/>
    </row>
    <row r="1158" spans="1:12" ht="15.6">
      <c r="A1158" s="107" t="s">
        <v>4838</v>
      </c>
      <c r="B1158" s="109">
        <v>4757</v>
      </c>
      <c r="C1158" s="107" t="s">
        <v>3840</v>
      </c>
      <c r="D1158" s="105" t="s">
        <v>14</v>
      </c>
      <c r="E1158" s="107" t="s">
        <v>5073</v>
      </c>
      <c r="F1158" s="108">
        <v>44042</v>
      </c>
      <c r="G1158" s="107" t="str">
        <f>IFERROR(IF(VLOOKUP($B1158,#REF!,27,FALSE)="폐쇄","폐쇄",""),"")</f>
        <v/>
      </c>
      <c r="H1158" s="4"/>
      <c r="L1158" s="4"/>
    </row>
    <row r="1159" spans="1:12" ht="15.6">
      <c r="A1159" s="107" t="s">
        <v>4850</v>
      </c>
      <c r="B1159" s="109">
        <v>4758</v>
      </c>
      <c r="C1159" s="107" t="s">
        <v>3857</v>
      </c>
      <c r="D1159" s="105" t="s">
        <v>14</v>
      </c>
      <c r="E1159" s="107" t="s">
        <v>5074</v>
      </c>
      <c r="F1159" s="108">
        <v>44042</v>
      </c>
      <c r="G1159" s="107" t="str">
        <f>IFERROR(IF(VLOOKUP($B1159,#REF!,27,FALSE)="폐쇄","폐쇄",""),"")</f>
        <v/>
      </c>
      <c r="H1159" s="4"/>
      <c r="L1159" s="4"/>
    </row>
    <row r="1160" spans="1:12" ht="15.6">
      <c r="A1160" s="107" t="s">
        <v>4826</v>
      </c>
      <c r="B1160" s="109">
        <v>4759</v>
      </c>
      <c r="C1160" s="107" t="s">
        <v>3850</v>
      </c>
      <c r="D1160" s="105" t="s">
        <v>14</v>
      </c>
      <c r="E1160" s="107" t="s">
        <v>5065</v>
      </c>
      <c r="F1160" s="108">
        <v>44042</v>
      </c>
      <c r="G1160" s="107" t="str">
        <f>IFERROR(IF(VLOOKUP($B1160,#REF!,27,FALSE)="폐쇄","폐쇄",""),"")</f>
        <v/>
      </c>
      <c r="H1160" s="4"/>
      <c r="L1160" s="4"/>
    </row>
    <row r="1161" spans="1:12" ht="15.6">
      <c r="A1161" s="107" t="s">
        <v>4296</v>
      </c>
      <c r="B1161" s="109">
        <v>4760</v>
      </c>
      <c r="C1161" s="107" t="s">
        <v>2937</v>
      </c>
      <c r="D1161" s="105" t="s">
        <v>14</v>
      </c>
      <c r="E1161" s="107" t="s">
        <v>2511</v>
      </c>
      <c r="F1161" s="108">
        <v>44042</v>
      </c>
      <c r="G1161" s="107" t="str">
        <f>IFERROR(IF(VLOOKUP($B1161,#REF!,27,FALSE)="폐쇄","폐쇄",""),"")</f>
        <v/>
      </c>
      <c r="H1161" s="4"/>
      <c r="L1161" s="4"/>
    </row>
    <row r="1162" spans="1:12" ht="15.6">
      <c r="A1162" s="107" t="s">
        <v>4330</v>
      </c>
      <c r="B1162" s="109">
        <v>4761</v>
      </c>
      <c r="C1162" s="107" t="s">
        <v>2941</v>
      </c>
      <c r="D1162" s="105" t="s">
        <v>14</v>
      </c>
      <c r="E1162" s="107" t="s">
        <v>2939</v>
      </c>
      <c r="F1162" s="108">
        <v>44042</v>
      </c>
      <c r="G1162" s="107" t="str">
        <f>IFERROR(IF(VLOOKUP($B1162,#REF!,27,FALSE)="폐쇄","폐쇄",""),"")</f>
        <v/>
      </c>
      <c r="H1162" s="4"/>
      <c r="L1162" s="4"/>
    </row>
    <row r="1163" spans="1:12" ht="15.6">
      <c r="A1163" s="107" t="s">
        <v>4325</v>
      </c>
      <c r="B1163" s="109">
        <v>4762</v>
      </c>
      <c r="C1163" s="107" t="s">
        <v>2779</v>
      </c>
      <c r="D1163" s="105" t="s">
        <v>14</v>
      </c>
      <c r="E1163" s="107" t="s">
        <v>2940</v>
      </c>
      <c r="F1163" s="108">
        <v>44042</v>
      </c>
      <c r="G1163" s="107" t="str">
        <f>IFERROR(IF(VLOOKUP($B1163,#REF!,27,FALSE)="폐쇄","폐쇄",""),"")</f>
        <v/>
      </c>
      <c r="H1163" s="4"/>
      <c r="L1163" s="4"/>
    </row>
    <row r="1164" spans="1:12" ht="15.6">
      <c r="A1164" s="107" t="s">
        <v>4329</v>
      </c>
      <c r="B1164" s="109">
        <v>4763</v>
      </c>
      <c r="C1164" s="107" t="s">
        <v>3837</v>
      </c>
      <c r="D1164" s="105" t="s">
        <v>14</v>
      </c>
      <c r="E1164" s="107" t="s">
        <v>3192</v>
      </c>
      <c r="F1164" s="108">
        <v>44042</v>
      </c>
      <c r="G1164" s="107" t="str">
        <f>IFERROR(IF(VLOOKUP($B1164,#REF!,27,FALSE)="폐쇄","폐쇄",""),"")</f>
        <v/>
      </c>
      <c r="H1164" s="4"/>
      <c r="L1164" s="4"/>
    </row>
    <row r="1165" spans="1:12" ht="15.6">
      <c r="A1165" s="107" t="s">
        <v>4332</v>
      </c>
      <c r="B1165" s="109">
        <v>4764</v>
      </c>
      <c r="C1165" s="107" t="s">
        <v>3853</v>
      </c>
      <c r="D1165" s="105" t="s">
        <v>14</v>
      </c>
      <c r="E1165" s="107" t="s">
        <v>3172</v>
      </c>
      <c r="F1165" s="108">
        <v>44042</v>
      </c>
      <c r="G1165" s="107" t="str">
        <f>IFERROR(IF(VLOOKUP($B1165,#REF!,27,FALSE)="폐쇄","폐쇄",""),"")</f>
        <v/>
      </c>
      <c r="H1165" s="4"/>
      <c r="L1165" s="4"/>
    </row>
    <row r="1166" spans="1:12" ht="15.6">
      <c r="A1166" s="107" t="s">
        <v>4333</v>
      </c>
      <c r="B1166" s="109">
        <v>4765</v>
      </c>
      <c r="C1166" s="107" t="s">
        <v>2942</v>
      </c>
      <c r="D1166" s="105" t="s">
        <v>14</v>
      </c>
      <c r="E1166" s="107" t="s">
        <v>2512</v>
      </c>
      <c r="F1166" s="108">
        <v>44042</v>
      </c>
      <c r="G1166" s="107" t="str">
        <f>IFERROR(IF(VLOOKUP($B1166,#REF!,27,FALSE)="폐쇄","폐쇄",""),"")</f>
        <v/>
      </c>
      <c r="H1166" s="4"/>
      <c r="L1166" s="4"/>
    </row>
    <row r="1167" spans="1:12" ht="15.6">
      <c r="A1167" s="107" t="s">
        <v>4327</v>
      </c>
      <c r="B1167" s="109">
        <v>4766</v>
      </c>
      <c r="C1167" s="107" t="s">
        <v>5081</v>
      </c>
      <c r="D1167" s="105" t="s">
        <v>14</v>
      </c>
      <c r="E1167" s="107" t="s">
        <v>2772</v>
      </c>
      <c r="F1167" s="108">
        <v>44042</v>
      </c>
      <c r="G1167" s="107" t="str">
        <f>IFERROR(IF(VLOOKUP($B1167,#REF!,27,FALSE)="폐쇄","폐쇄",""),"")</f>
        <v/>
      </c>
      <c r="H1167" s="4"/>
      <c r="L1167" s="4"/>
    </row>
    <row r="1168" spans="1:12" ht="15.6">
      <c r="A1168" s="107" t="s">
        <v>4337</v>
      </c>
      <c r="B1168" s="109">
        <v>4767</v>
      </c>
      <c r="C1168" s="107" t="s">
        <v>3858</v>
      </c>
      <c r="D1168" s="105" t="s">
        <v>14</v>
      </c>
      <c r="E1168" s="107" t="s">
        <v>5075</v>
      </c>
      <c r="F1168" s="108">
        <v>44042</v>
      </c>
      <c r="G1168" s="107" t="str">
        <f>IFERROR(IF(VLOOKUP($B1168,#REF!,27,FALSE)="폐쇄","폐쇄",""),"")</f>
        <v/>
      </c>
      <c r="H1168" s="4"/>
      <c r="L1168" s="4"/>
    </row>
    <row r="1169" spans="1:12" ht="15.6">
      <c r="A1169" s="107" t="s">
        <v>4331</v>
      </c>
      <c r="B1169" s="109">
        <v>4768</v>
      </c>
      <c r="C1169" s="107" t="s">
        <v>2946</v>
      </c>
      <c r="D1169" s="105" t="s">
        <v>14</v>
      </c>
      <c r="E1169" s="107" t="s">
        <v>2774</v>
      </c>
      <c r="F1169" s="108">
        <v>44042</v>
      </c>
      <c r="G1169" s="107" t="str">
        <f>IFERROR(IF(VLOOKUP($B1169,#REF!,27,FALSE)="폐쇄","폐쇄",""),"")</f>
        <v/>
      </c>
      <c r="H1169" s="4"/>
      <c r="L1169" s="4"/>
    </row>
    <row r="1170" spans="1:12" ht="15.6">
      <c r="A1170" s="107" t="s">
        <v>4316</v>
      </c>
      <c r="B1170" s="109">
        <v>4769</v>
      </c>
      <c r="C1170" s="107" t="s">
        <v>3851</v>
      </c>
      <c r="D1170" s="105" t="s">
        <v>14</v>
      </c>
      <c r="E1170" s="107" t="s">
        <v>3861</v>
      </c>
      <c r="F1170" s="108">
        <v>44042</v>
      </c>
      <c r="G1170" s="107" t="str">
        <f>IFERROR(IF(VLOOKUP($B1170,#REF!,27,FALSE)="폐쇄","폐쇄",""),"")</f>
        <v/>
      </c>
      <c r="H1170" s="4"/>
      <c r="L1170" s="4"/>
    </row>
    <row r="1171" spans="1:12" ht="15.6">
      <c r="A1171" s="107" t="s">
        <v>4334</v>
      </c>
      <c r="B1171" s="109">
        <v>4770</v>
      </c>
      <c r="C1171" s="107" t="s">
        <v>5078</v>
      </c>
      <c r="D1171" s="105" t="s">
        <v>14</v>
      </c>
      <c r="E1171" s="107" t="s">
        <v>3862</v>
      </c>
      <c r="F1171" s="108">
        <v>44042</v>
      </c>
      <c r="G1171" s="107" t="str">
        <f>IFERROR(IF(VLOOKUP($B1171,#REF!,27,FALSE)="폐쇄","폐쇄",""),"")</f>
        <v/>
      </c>
      <c r="H1171" s="4"/>
      <c r="L1171" s="4"/>
    </row>
    <row r="1172" spans="1:12" ht="15.6">
      <c r="A1172" s="107" t="s">
        <v>4323</v>
      </c>
      <c r="B1172" s="109">
        <v>4771</v>
      </c>
      <c r="C1172" s="107" t="s">
        <v>5083</v>
      </c>
      <c r="D1172" s="105" t="s">
        <v>14</v>
      </c>
      <c r="E1172" s="107" t="s">
        <v>5084</v>
      </c>
      <c r="F1172" s="108">
        <v>44042</v>
      </c>
      <c r="G1172" s="107" t="str">
        <f>IFERROR(IF(VLOOKUP($B1172,#REF!,27,FALSE)="폐쇄","폐쇄",""),"")</f>
        <v/>
      </c>
      <c r="H1172" s="4"/>
      <c r="L1172" s="4"/>
    </row>
    <row r="1173" spans="1:12" ht="15.6">
      <c r="A1173" s="107" t="s">
        <v>4322</v>
      </c>
      <c r="B1173" s="109">
        <v>4772</v>
      </c>
      <c r="C1173" s="107" t="s">
        <v>2764</v>
      </c>
      <c r="D1173" s="105" t="s">
        <v>14</v>
      </c>
      <c r="E1173" s="107" t="s">
        <v>2945</v>
      </c>
      <c r="F1173" s="108">
        <v>44042</v>
      </c>
      <c r="G1173" s="107" t="str">
        <f>IFERROR(IF(VLOOKUP($B1173,#REF!,27,FALSE)="폐쇄","폐쇄",""),"")</f>
        <v/>
      </c>
      <c r="H1173" s="4"/>
      <c r="L1173" s="4"/>
    </row>
    <row r="1174" spans="1:12" ht="15.6">
      <c r="A1174" s="107" t="s">
        <v>4335</v>
      </c>
      <c r="B1174" s="109">
        <v>4773</v>
      </c>
      <c r="C1174" s="107" t="s">
        <v>5085</v>
      </c>
      <c r="D1174" s="105" t="s">
        <v>14</v>
      </c>
      <c r="E1174" s="107" t="s">
        <v>5076</v>
      </c>
      <c r="F1174" s="108">
        <v>44042</v>
      </c>
      <c r="G1174" s="107" t="str">
        <f>IFERROR(IF(VLOOKUP($B1174,#REF!,27,FALSE)="폐쇄","폐쇄",""),"")</f>
        <v/>
      </c>
      <c r="H1174" s="4"/>
      <c r="L1174" s="4"/>
    </row>
    <row r="1175" spans="1:12" ht="15.6">
      <c r="A1175" s="107" t="s">
        <v>4326</v>
      </c>
      <c r="B1175" s="109">
        <v>4774</v>
      </c>
      <c r="C1175" s="107" t="s">
        <v>2943</v>
      </c>
      <c r="D1175" s="105" t="s">
        <v>14</v>
      </c>
      <c r="E1175" s="107" t="s">
        <v>2948</v>
      </c>
      <c r="F1175" s="108">
        <v>44042</v>
      </c>
      <c r="G1175" s="107" t="str">
        <f>IFERROR(IF(VLOOKUP($B1175,#REF!,27,FALSE)="폐쇄","폐쇄",""),"")</f>
        <v/>
      </c>
      <c r="H1175" s="4"/>
      <c r="L1175" s="4"/>
    </row>
    <row r="1176" spans="1:12" ht="15.6">
      <c r="A1176" s="107" t="s">
        <v>4315</v>
      </c>
      <c r="B1176" s="109">
        <v>4775</v>
      </c>
      <c r="C1176" s="107" t="s">
        <v>2950</v>
      </c>
      <c r="D1176" s="105" t="s">
        <v>14</v>
      </c>
      <c r="E1176" s="107" t="s">
        <v>2975</v>
      </c>
      <c r="F1176" s="108">
        <v>44042</v>
      </c>
      <c r="G1176" s="107" t="str">
        <f>IFERROR(IF(VLOOKUP($B1176,#REF!,27,FALSE)="폐쇄","폐쇄",""),"")</f>
        <v/>
      </c>
      <c r="H1176" s="4"/>
      <c r="L1176" s="4"/>
    </row>
    <row r="1177" spans="1:12" ht="15.6">
      <c r="A1177" s="107" t="s">
        <v>4319</v>
      </c>
      <c r="B1177" s="109">
        <v>4776</v>
      </c>
      <c r="C1177" s="107" t="s">
        <v>2765</v>
      </c>
      <c r="D1177" s="105" t="s">
        <v>14</v>
      </c>
      <c r="E1177" s="107" t="s">
        <v>2947</v>
      </c>
      <c r="F1177" s="108">
        <v>44042</v>
      </c>
      <c r="G1177" s="107" t="str">
        <f>IFERROR(IF(VLOOKUP($B1177,#REF!,27,FALSE)="폐쇄","폐쇄",""),"")</f>
        <v/>
      </c>
      <c r="H1177" s="4"/>
      <c r="L1177" s="4"/>
    </row>
    <row r="1178" spans="1:12" ht="15.6">
      <c r="A1178" s="107" t="s">
        <v>4336</v>
      </c>
      <c r="B1178" s="109">
        <v>4777</v>
      </c>
      <c r="C1178" s="107" t="s">
        <v>2949</v>
      </c>
      <c r="D1178" s="105" t="s">
        <v>14</v>
      </c>
      <c r="E1178" s="107" t="s">
        <v>2768</v>
      </c>
      <c r="F1178" s="108">
        <v>44042</v>
      </c>
      <c r="G1178" s="107" t="str">
        <f>IFERROR(IF(VLOOKUP($B1178,#REF!,27,FALSE)="폐쇄","폐쇄",""),"")</f>
        <v/>
      </c>
      <c r="H1178" s="4"/>
      <c r="L1178" s="4"/>
    </row>
    <row r="1179" spans="1:12" ht="15.6">
      <c r="A1179" s="107" t="s">
        <v>4312</v>
      </c>
      <c r="B1179" s="109">
        <v>4778</v>
      </c>
      <c r="C1179" s="107" t="s">
        <v>2953</v>
      </c>
      <c r="D1179" s="105" t="s">
        <v>14</v>
      </c>
      <c r="E1179" s="107" t="s">
        <v>2954</v>
      </c>
      <c r="F1179" s="108">
        <v>44042</v>
      </c>
      <c r="G1179" s="107" t="str">
        <f>IFERROR(IF(VLOOKUP($B1179,#REF!,27,FALSE)="폐쇄","폐쇄",""),"")</f>
        <v/>
      </c>
      <c r="H1179" s="4"/>
      <c r="L1179" s="4"/>
    </row>
    <row r="1180" spans="1:12" ht="15.6">
      <c r="A1180" s="107" t="s">
        <v>4338</v>
      </c>
      <c r="B1180" s="109">
        <v>4779</v>
      </c>
      <c r="C1180" s="107" t="s">
        <v>4817</v>
      </c>
      <c r="D1180" s="105" t="s">
        <v>14</v>
      </c>
      <c r="E1180" s="107" t="s">
        <v>3854</v>
      </c>
      <c r="F1180" s="108">
        <v>44042</v>
      </c>
      <c r="G1180" s="107" t="str">
        <f>IFERROR(IF(VLOOKUP($B1180,#REF!,27,FALSE)="폐쇄","폐쇄",""),"")</f>
        <v/>
      </c>
      <c r="H1180" s="4"/>
      <c r="L1180" s="4"/>
    </row>
    <row r="1181" spans="1:12" ht="15.6">
      <c r="A1181" s="107" t="s">
        <v>4339</v>
      </c>
      <c r="B1181" s="109">
        <v>4780</v>
      </c>
      <c r="C1181" s="107" t="s">
        <v>2979</v>
      </c>
      <c r="D1181" s="105" t="s">
        <v>14</v>
      </c>
      <c r="E1181" s="107" t="s">
        <v>5079</v>
      </c>
      <c r="F1181" s="108">
        <v>44042</v>
      </c>
      <c r="G1181" s="107" t="str">
        <f>IFERROR(IF(VLOOKUP($B1181,#REF!,27,FALSE)="폐쇄","폐쇄",""),"")</f>
        <v/>
      </c>
      <c r="H1181" s="4"/>
      <c r="L1181" s="4"/>
    </row>
    <row r="1182" spans="1:12" ht="15.6">
      <c r="A1182" s="107" t="s">
        <v>4317</v>
      </c>
      <c r="B1182" s="109">
        <v>4781</v>
      </c>
      <c r="C1182" s="107" t="s">
        <v>2952</v>
      </c>
      <c r="D1182" s="105" t="s">
        <v>14</v>
      </c>
      <c r="E1182" s="107" t="s">
        <v>2951</v>
      </c>
      <c r="F1182" s="108">
        <v>44042</v>
      </c>
      <c r="G1182" s="107" t="str">
        <f>IFERROR(IF(VLOOKUP($B1182,#REF!,27,FALSE)="폐쇄","폐쇄",""),"")</f>
        <v/>
      </c>
      <c r="H1182" s="4"/>
      <c r="L1182" s="4"/>
    </row>
    <row r="1183" spans="1:12" ht="15.6">
      <c r="A1183" s="107" t="s">
        <v>4320</v>
      </c>
      <c r="B1183" s="109">
        <v>4782</v>
      </c>
      <c r="C1183" s="107" t="s">
        <v>2761</v>
      </c>
      <c r="D1183" s="105" t="s">
        <v>14</v>
      </c>
      <c r="E1183" s="107" t="s">
        <v>2957</v>
      </c>
      <c r="F1183" s="108">
        <v>44042</v>
      </c>
      <c r="G1183" s="107" t="str">
        <f>IFERROR(IF(VLOOKUP($B1183,#REF!,27,FALSE)="폐쇄","폐쇄",""),"")</f>
        <v/>
      </c>
      <c r="H1183" s="4"/>
      <c r="L1183" s="4"/>
    </row>
    <row r="1184" spans="1:12" ht="15.6">
      <c r="A1184" s="107" t="s">
        <v>4324</v>
      </c>
      <c r="B1184" s="109">
        <v>4783</v>
      </c>
      <c r="C1184" s="107" t="s">
        <v>5089</v>
      </c>
      <c r="D1184" s="105" t="s">
        <v>14</v>
      </c>
      <c r="E1184" s="107" t="s">
        <v>3177</v>
      </c>
      <c r="F1184" s="108">
        <v>44042</v>
      </c>
      <c r="G1184" s="107" t="str">
        <f>IFERROR(IF(VLOOKUP($B1184,#REF!,27,FALSE)="폐쇄","폐쇄",""),"")</f>
        <v/>
      </c>
      <c r="H1184" s="4"/>
      <c r="L1184" s="4"/>
    </row>
    <row r="1185" spans="1:12" ht="15.6">
      <c r="A1185" s="107" t="s">
        <v>4314</v>
      </c>
      <c r="B1185" s="109">
        <v>4784</v>
      </c>
      <c r="C1185" s="107" t="s">
        <v>2956</v>
      </c>
      <c r="D1185" s="105" t="s">
        <v>14</v>
      </c>
      <c r="E1185" s="107" t="s">
        <v>2955</v>
      </c>
      <c r="F1185" s="108">
        <v>44042</v>
      </c>
      <c r="G1185" s="107" t="str">
        <f>IFERROR(IF(VLOOKUP($B1185,#REF!,27,FALSE)="폐쇄","폐쇄",""),"")</f>
        <v/>
      </c>
      <c r="H1185" s="4"/>
      <c r="L1185" s="4"/>
    </row>
    <row r="1186" spans="1:12" ht="15.6">
      <c r="A1186" s="107" t="s">
        <v>4328</v>
      </c>
      <c r="B1186" s="109">
        <v>4785</v>
      </c>
      <c r="C1186" s="107" t="s">
        <v>2758</v>
      </c>
      <c r="D1186" s="105" t="s">
        <v>14</v>
      </c>
      <c r="E1186" s="107" t="s">
        <v>2767</v>
      </c>
      <c r="F1186" s="108">
        <v>44042</v>
      </c>
      <c r="G1186" s="107" t="str">
        <f>IFERROR(IF(VLOOKUP($B1186,#REF!,27,FALSE)="폐쇄","폐쇄",""),"")</f>
        <v/>
      </c>
      <c r="H1186" s="4"/>
      <c r="L1186" s="4"/>
    </row>
    <row r="1187" spans="1:12" ht="15.6">
      <c r="A1187" s="107" t="s">
        <v>4310</v>
      </c>
      <c r="B1187" s="109">
        <v>4786</v>
      </c>
      <c r="C1187" s="107" t="s">
        <v>3849</v>
      </c>
      <c r="D1187" s="105" t="s">
        <v>14</v>
      </c>
      <c r="E1187" s="107" t="s">
        <v>5090</v>
      </c>
      <c r="F1187" s="108">
        <v>44042</v>
      </c>
      <c r="G1187" s="107" t="str">
        <f>IFERROR(IF(VLOOKUP($B1187,#REF!,27,FALSE)="폐쇄","폐쇄",""),"")</f>
        <v/>
      </c>
      <c r="H1187" s="4"/>
      <c r="L1187" s="4"/>
    </row>
    <row r="1188" spans="1:12" ht="15.6">
      <c r="A1188" s="107" t="s">
        <v>4318</v>
      </c>
      <c r="B1188" s="109">
        <v>4787</v>
      </c>
      <c r="C1188" s="107" t="s">
        <v>5091</v>
      </c>
      <c r="D1188" s="105" t="s">
        <v>14</v>
      </c>
      <c r="E1188" s="107" t="s">
        <v>5092</v>
      </c>
      <c r="F1188" s="108">
        <v>44042</v>
      </c>
      <c r="G1188" s="107" t="str">
        <f>IFERROR(IF(VLOOKUP($B1188,#REF!,27,FALSE)="폐쇄","폐쇄",""),"")</f>
        <v/>
      </c>
      <c r="H1188" s="4"/>
      <c r="L1188" s="4"/>
    </row>
    <row r="1189" spans="1:12" ht="15.6">
      <c r="A1189" s="107" t="s">
        <v>4321</v>
      </c>
      <c r="B1189" s="109">
        <v>4788</v>
      </c>
      <c r="C1189" s="107" t="s">
        <v>5094</v>
      </c>
      <c r="D1189" s="105" t="s">
        <v>14</v>
      </c>
      <c r="E1189" s="107" t="s">
        <v>5093</v>
      </c>
      <c r="F1189" s="108">
        <v>44042</v>
      </c>
      <c r="G1189" s="107" t="str">
        <f>IFERROR(IF(VLOOKUP($B1189,#REF!,27,FALSE)="폐쇄","폐쇄",""),"")</f>
        <v/>
      </c>
      <c r="H1189" s="4"/>
      <c r="L1189" s="4"/>
    </row>
    <row r="1190" spans="1:12" ht="15.6">
      <c r="A1190" s="107" t="s">
        <v>4311</v>
      </c>
      <c r="B1190" s="109">
        <v>4789</v>
      </c>
      <c r="C1190" s="107" t="s">
        <v>5097</v>
      </c>
      <c r="D1190" s="105" t="s">
        <v>14</v>
      </c>
      <c r="E1190" s="107" t="s">
        <v>5088</v>
      </c>
      <c r="F1190" s="108">
        <v>44042</v>
      </c>
      <c r="G1190" s="107" t="str">
        <f>IFERROR(IF(VLOOKUP($B1190,#REF!,27,FALSE)="폐쇄","폐쇄",""),"")</f>
        <v/>
      </c>
      <c r="H1190" s="4"/>
      <c r="L1190" s="4"/>
    </row>
    <row r="1191" spans="1:12" ht="15.6">
      <c r="A1191" s="106" t="s">
        <v>4430</v>
      </c>
      <c r="B1191" s="109">
        <v>4790</v>
      </c>
      <c r="C1191" s="107" t="s">
        <v>5095</v>
      </c>
      <c r="D1191" s="105" t="s">
        <v>14</v>
      </c>
      <c r="E1191" s="107" t="s">
        <v>5096</v>
      </c>
      <c r="F1191" s="108">
        <v>44042</v>
      </c>
      <c r="G1191" s="107" t="str">
        <f>IFERROR(IF(VLOOKUP($B1191,#REF!,27,FALSE)="폐쇄","폐쇄",""),"")</f>
        <v/>
      </c>
      <c r="H1191" s="4"/>
      <c r="L1191" s="4"/>
    </row>
    <row r="1192" spans="1:12" ht="17.399999999999999">
      <c r="A1192" s="106" t="s">
        <v>4442</v>
      </c>
      <c r="B1192" s="109">
        <v>4791</v>
      </c>
      <c r="C1192" s="106" t="s">
        <v>4452</v>
      </c>
      <c r="D1192" s="105" t="s">
        <v>14</v>
      </c>
      <c r="E1192" s="107" t="s">
        <v>2977</v>
      </c>
      <c r="F1192" s="108">
        <v>44077</v>
      </c>
      <c r="G1192" s="107" t="str">
        <f>IFERROR(IF(VLOOKUP($B1192,#REF!,27,FALSE)="폐쇄","폐쇄",""),"")</f>
        <v/>
      </c>
      <c r="H1192" s="4"/>
      <c r="L1192" s="4"/>
    </row>
    <row r="1193" spans="1:12" ht="15.6">
      <c r="A1193" s="107" t="s">
        <v>4589</v>
      </c>
      <c r="B1193" s="107">
        <v>4792</v>
      </c>
      <c r="C1193" s="107" t="s">
        <v>2978</v>
      </c>
      <c r="D1193" s="105" t="s">
        <v>14</v>
      </c>
      <c r="E1193" s="107" t="s">
        <v>2958</v>
      </c>
      <c r="F1193" s="108">
        <v>44153</v>
      </c>
      <c r="G1193" s="107" t="str">
        <f>IFERROR(IF(VLOOKUP($B1193,#REF!,27,FALSE)="폐쇄","폐쇄",""),"")</f>
        <v/>
      </c>
    </row>
    <row r="1194" spans="1:12" ht="15.6">
      <c r="A1194" s="107" t="s">
        <v>4617</v>
      </c>
      <c r="B1194" s="107">
        <v>4793</v>
      </c>
      <c r="C1194" s="107" t="s">
        <v>2979</v>
      </c>
      <c r="D1194" s="105" t="s">
        <v>14</v>
      </c>
      <c r="E1194" s="107" t="s">
        <v>2976</v>
      </c>
      <c r="F1194" s="108">
        <v>44153</v>
      </c>
      <c r="G1194" s="107" t="str">
        <f>IFERROR(IF(VLOOKUP($B1194,#REF!,27,FALSE)="폐쇄","폐쇄",""),"")</f>
        <v/>
      </c>
    </row>
    <row r="1195" spans="1:12" ht="15.6">
      <c r="A1195" s="107">
        <v>1193</v>
      </c>
      <c r="B1195" s="107">
        <v>4794</v>
      </c>
      <c r="C1195" s="107"/>
      <c r="D1195" s="105" t="s">
        <v>14</v>
      </c>
      <c r="E1195" s="107"/>
      <c r="F1195" s="108"/>
      <c r="G1195" s="107" t="str">
        <f>IFERROR(IF(VLOOKUP($B1195,#REF!,27,FALSE)="폐쇄","폐쇄",""),"")</f>
        <v/>
      </c>
    </row>
    <row r="1196" spans="1:12" ht="15.6">
      <c r="A1196" s="107">
        <v>1194</v>
      </c>
      <c r="B1196" s="107">
        <v>4795</v>
      </c>
      <c r="C1196" s="107"/>
      <c r="D1196" s="105" t="s">
        <v>14</v>
      </c>
      <c r="E1196" s="107"/>
      <c r="F1196" s="108"/>
      <c r="G1196" s="107" t="str">
        <f>IFERROR(IF(VLOOKUP($B1196,#REF!,27,FALSE)="폐쇄","폐쇄",""),"")</f>
        <v/>
      </c>
    </row>
    <row r="1197" spans="1:12" ht="15.6">
      <c r="A1197" s="107">
        <v>1195</v>
      </c>
      <c r="B1197" s="107">
        <v>4796</v>
      </c>
      <c r="C1197" s="107"/>
      <c r="D1197" s="105" t="s">
        <v>14</v>
      </c>
      <c r="E1197" s="107"/>
      <c r="F1197" s="108"/>
      <c r="G1197" s="107" t="str">
        <f>IFERROR(IF(VLOOKUP($B1197,#REF!,27,FALSE)="폐쇄","폐쇄",""),"")</f>
        <v/>
      </c>
    </row>
    <row r="1198" spans="1:12" ht="15.6">
      <c r="A1198" s="107">
        <v>1196</v>
      </c>
      <c r="B1198" s="107">
        <v>4797</v>
      </c>
      <c r="C1198" s="107"/>
      <c r="D1198" s="105" t="s">
        <v>14</v>
      </c>
      <c r="E1198" s="107"/>
      <c r="F1198" s="108"/>
      <c r="G1198" s="107" t="str">
        <f>IFERROR(IF(VLOOKUP($B1198,#REF!,27,FALSE)="폐쇄","폐쇄",""),"")</f>
        <v/>
      </c>
    </row>
    <row r="1199" spans="1:12" ht="15.6">
      <c r="A1199" s="107">
        <v>1197</v>
      </c>
      <c r="B1199" s="107">
        <v>4798</v>
      </c>
      <c r="C1199" s="107"/>
      <c r="D1199" s="105" t="s">
        <v>14</v>
      </c>
      <c r="E1199" s="107"/>
      <c r="F1199" s="108"/>
      <c r="G1199" s="107" t="str">
        <f>IFERROR(IF(VLOOKUP($B1199,#REF!,27,FALSE)="폐쇄","폐쇄",""),"")</f>
        <v/>
      </c>
    </row>
    <row r="1200" spans="1:12" ht="15.6">
      <c r="A1200" s="107">
        <v>1198</v>
      </c>
      <c r="B1200" s="107">
        <v>4799</v>
      </c>
      <c r="C1200" s="107"/>
      <c r="D1200" s="105" t="s">
        <v>14</v>
      </c>
      <c r="E1200" s="107"/>
      <c r="F1200" s="108"/>
      <c r="G1200" s="107" t="str">
        <f>IFERROR(IF(VLOOKUP($B1200,#REF!,27,FALSE)="폐쇄","폐쇄",""),"")</f>
        <v/>
      </c>
    </row>
    <row r="1201" spans="1:7" ht="15.6">
      <c r="A1201" s="107">
        <v>1199</v>
      </c>
      <c r="B1201" s="107">
        <v>4800</v>
      </c>
      <c r="C1201" s="107"/>
      <c r="D1201" s="105" t="s">
        <v>14</v>
      </c>
      <c r="E1201" s="107"/>
      <c r="F1201" s="108"/>
      <c r="G1201" s="107" t="str">
        <f>IFERROR(IF(VLOOKUP($B1201,#REF!,27,FALSE)="폐쇄","폐쇄",""),"")</f>
        <v/>
      </c>
    </row>
    <row r="1202" spans="1:7" ht="15.6">
      <c r="A1202" s="107">
        <v>1200</v>
      </c>
      <c r="B1202" s="107">
        <v>4801</v>
      </c>
      <c r="C1202" s="107"/>
      <c r="D1202" s="105" t="s">
        <v>14</v>
      </c>
      <c r="E1202" s="107"/>
      <c r="F1202" s="108"/>
      <c r="G1202" s="107" t="str">
        <f>IFERROR(IF(VLOOKUP($B1202,#REF!,27,FALSE)="폐쇄","폐쇄",""),"")</f>
        <v/>
      </c>
    </row>
    <row r="1203" spans="1:7" ht="15.6">
      <c r="A1203" s="107" t="s">
        <v>4313</v>
      </c>
      <c r="B1203" s="107">
        <v>4802</v>
      </c>
      <c r="C1203" s="107" t="s">
        <v>2773</v>
      </c>
      <c r="D1203" s="105" t="s">
        <v>28</v>
      </c>
      <c r="E1203" s="107" t="s">
        <v>2959</v>
      </c>
      <c r="F1203" s="108">
        <v>44151</v>
      </c>
      <c r="G1203" s="107" t="str">
        <f>IFERROR(IF(VLOOKUP($B1203,#REF!,27,FALSE)="폐쇄","폐쇄",""),"")</f>
        <v/>
      </c>
    </row>
    <row r="1204" spans="1:7" ht="15.6">
      <c r="A1204" s="107" t="s">
        <v>4353</v>
      </c>
      <c r="B1204" s="107">
        <v>4803</v>
      </c>
      <c r="C1204" s="107" t="s">
        <v>2961</v>
      </c>
      <c r="D1204" s="105" t="s">
        <v>28</v>
      </c>
      <c r="E1204" s="107" t="s">
        <v>2962</v>
      </c>
      <c r="F1204" s="108">
        <v>44151</v>
      </c>
      <c r="G1204" s="107" t="str">
        <f>IFERROR(IF(VLOOKUP($B1204,#REF!,27,FALSE)="폐쇄","폐쇄",""),"")</f>
        <v/>
      </c>
    </row>
    <row r="1205" spans="1:7" ht="15.6">
      <c r="A1205" s="107" t="s">
        <v>4340</v>
      </c>
      <c r="B1205" s="107">
        <v>4804</v>
      </c>
      <c r="C1205" s="107" t="s">
        <v>2775</v>
      </c>
      <c r="D1205" s="105" t="s">
        <v>28</v>
      </c>
      <c r="E1205" s="107" t="s">
        <v>2777</v>
      </c>
      <c r="F1205" s="108">
        <v>44151</v>
      </c>
      <c r="G1205" s="107" t="str">
        <f>IFERROR(IF(VLOOKUP($B1205,#REF!,27,FALSE)="폐쇄","폐쇄",""),"")</f>
        <v/>
      </c>
    </row>
    <row r="1206" spans="1:7" ht="15.6">
      <c r="A1206" s="107" t="s">
        <v>4360</v>
      </c>
      <c r="B1206" s="107">
        <v>4805</v>
      </c>
      <c r="C1206" s="107" t="s">
        <v>3896</v>
      </c>
      <c r="D1206" s="105" t="s">
        <v>28</v>
      </c>
      <c r="E1206" s="107" t="s">
        <v>3874</v>
      </c>
      <c r="F1206" s="108">
        <v>44151</v>
      </c>
      <c r="G1206" s="107" t="str">
        <f>IFERROR(IF(VLOOKUP($B1206,#REF!,27,FALSE)="폐쇄","폐쇄",""),"")</f>
        <v/>
      </c>
    </row>
    <row r="1207" spans="1:7" ht="15.6">
      <c r="A1207" s="107" t="s">
        <v>4345</v>
      </c>
      <c r="B1207" s="107">
        <v>4806</v>
      </c>
      <c r="C1207" s="107" t="s">
        <v>5161</v>
      </c>
      <c r="D1207" s="105" t="s">
        <v>28</v>
      </c>
      <c r="E1207" s="107" t="s">
        <v>3897</v>
      </c>
      <c r="F1207" s="108">
        <v>44151</v>
      </c>
      <c r="G1207" s="107" t="str">
        <f>IFERROR(IF(VLOOKUP($B1207,#REF!,27,FALSE)="폐쇄","폐쇄",""),"")</f>
        <v/>
      </c>
    </row>
    <row r="1208" spans="1:7" ht="15.6">
      <c r="A1208" s="107" t="s">
        <v>4346</v>
      </c>
      <c r="B1208" s="107">
        <v>4807</v>
      </c>
      <c r="C1208" s="107" t="s">
        <v>2960</v>
      </c>
      <c r="D1208" s="105" t="s">
        <v>28</v>
      </c>
      <c r="E1208" s="107" t="s">
        <v>2795</v>
      </c>
      <c r="F1208" s="108">
        <v>44151</v>
      </c>
      <c r="G1208" s="107" t="str">
        <f>IFERROR(IF(VLOOKUP($B1208,#REF!,27,FALSE)="폐쇄","폐쇄",""),"")</f>
        <v/>
      </c>
    </row>
    <row r="1209" spans="1:7" ht="15.6">
      <c r="A1209" s="107" t="s">
        <v>4362</v>
      </c>
      <c r="B1209" s="107">
        <v>4808</v>
      </c>
      <c r="C1209" s="107" t="s">
        <v>2963</v>
      </c>
      <c r="D1209" s="105" t="s">
        <v>28</v>
      </c>
      <c r="E1209" s="107" t="s">
        <v>2964</v>
      </c>
      <c r="F1209" s="108">
        <v>44151</v>
      </c>
      <c r="G1209" s="107" t="str">
        <f>IFERROR(IF(VLOOKUP($B1209,#REF!,27,FALSE)="폐쇄","폐쇄",""),"")</f>
        <v/>
      </c>
    </row>
    <row r="1210" spans="1:7" ht="15.6">
      <c r="A1210" s="107" t="s">
        <v>4365</v>
      </c>
      <c r="B1210" s="107">
        <v>4809</v>
      </c>
      <c r="C1210" s="107" t="s">
        <v>2983</v>
      </c>
      <c r="D1210" s="105" t="s">
        <v>28</v>
      </c>
      <c r="E1210" s="107" t="s">
        <v>2791</v>
      </c>
      <c r="F1210" s="108">
        <v>44151</v>
      </c>
      <c r="G1210" s="107" t="str">
        <f>IFERROR(IF(VLOOKUP($B1210,#REF!,27,FALSE)="폐쇄","폐쇄",""),"")</f>
        <v/>
      </c>
    </row>
    <row r="1211" spans="1:7" ht="15.6">
      <c r="A1211" s="107" t="s">
        <v>4366</v>
      </c>
      <c r="B1211" s="107">
        <v>4810</v>
      </c>
      <c r="C1211" s="107" t="s">
        <v>5158</v>
      </c>
      <c r="D1211" s="105" t="s">
        <v>28</v>
      </c>
      <c r="E1211" s="107" t="s">
        <v>3212</v>
      </c>
      <c r="F1211" s="108">
        <v>44151</v>
      </c>
      <c r="G1211" s="107" t="str">
        <f>IFERROR(IF(VLOOKUP($B1211,#REF!,27,FALSE)="폐쇄","폐쇄",""),"")</f>
        <v/>
      </c>
    </row>
    <row r="1212" spans="1:7" ht="15.6">
      <c r="A1212" s="107" t="s">
        <v>4057</v>
      </c>
      <c r="B1212" s="107">
        <v>4811</v>
      </c>
      <c r="C1212" s="107" t="s">
        <v>1599</v>
      </c>
      <c r="D1212" s="105" t="s">
        <v>28</v>
      </c>
      <c r="E1212" s="107" t="s">
        <v>2965</v>
      </c>
      <c r="F1212" s="108">
        <v>44151</v>
      </c>
      <c r="G1212" s="107" t="str">
        <f>IFERROR(IF(VLOOKUP($B1212,#REF!,27,FALSE)="폐쇄","폐쇄",""),"")</f>
        <v/>
      </c>
    </row>
    <row r="1213" spans="1:7" ht="15.6">
      <c r="A1213" s="107" t="s">
        <v>4428</v>
      </c>
      <c r="B1213" s="107">
        <v>4812</v>
      </c>
      <c r="C1213" s="107" t="s">
        <v>2966</v>
      </c>
      <c r="D1213" s="105" t="s">
        <v>28</v>
      </c>
      <c r="E1213" s="107" t="s">
        <v>2802</v>
      </c>
      <c r="F1213" s="108">
        <v>44151</v>
      </c>
      <c r="G1213" s="107" t="str">
        <f>IFERROR(IF(VLOOKUP($B1213,#REF!,27,FALSE)="폐쇄","폐쇄",""),"")</f>
        <v/>
      </c>
    </row>
    <row r="1214" spans="1:7" ht="15.6">
      <c r="A1214" s="107" t="s">
        <v>4469</v>
      </c>
      <c r="B1214" s="107">
        <v>4813</v>
      </c>
      <c r="C1214" s="107" t="s">
        <v>2967</v>
      </c>
      <c r="D1214" s="105" t="s">
        <v>28</v>
      </c>
      <c r="E1214" s="107" t="s">
        <v>2792</v>
      </c>
      <c r="F1214" s="108">
        <v>44151</v>
      </c>
      <c r="G1214" s="107" t="str">
        <f>IFERROR(IF(VLOOKUP($B1214,#REF!,27,FALSE)="폐쇄","폐쇄",""),"")</f>
        <v/>
      </c>
    </row>
    <row r="1215" spans="1:7" ht="15.6">
      <c r="A1215" s="107" t="s">
        <v>4462</v>
      </c>
      <c r="B1215" s="107">
        <v>4814</v>
      </c>
      <c r="C1215" s="107" t="s">
        <v>3632</v>
      </c>
      <c r="D1215" s="105" t="s">
        <v>28</v>
      </c>
      <c r="E1215" s="107" t="s">
        <v>2981</v>
      </c>
      <c r="F1215" s="108">
        <v>44153</v>
      </c>
      <c r="G1215" s="107" t="str">
        <f>IFERROR(IF(VLOOKUP($B1215,#REF!,27,FALSE)="폐쇄","폐쇄",""),"")</f>
        <v/>
      </c>
    </row>
    <row r="1216" spans="1:7" ht="15.6">
      <c r="A1216" s="107">
        <v>1214</v>
      </c>
      <c r="B1216" s="107">
        <v>4815</v>
      </c>
      <c r="C1216" s="107"/>
      <c r="D1216" s="105" t="s">
        <v>28</v>
      </c>
      <c r="E1216" s="107"/>
      <c r="F1216" s="108"/>
      <c r="G1216" s="107" t="str">
        <f>IFERROR(IF(VLOOKUP($B1216,#REF!,27,FALSE)="폐쇄","폐쇄",""),"")</f>
        <v/>
      </c>
    </row>
    <row r="1217" spans="1:7" ht="15.6">
      <c r="A1217" s="107">
        <v>1215</v>
      </c>
      <c r="B1217" s="107">
        <v>4816</v>
      </c>
      <c r="C1217" s="107"/>
      <c r="D1217" s="105" t="s">
        <v>28</v>
      </c>
      <c r="E1217" s="107"/>
      <c r="F1217" s="108"/>
      <c r="G1217" s="107" t="str">
        <f>IFERROR(IF(VLOOKUP($B1217,#REF!,27,FALSE)="폐쇄","폐쇄",""),"")</f>
        <v/>
      </c>
    </row>
    <row r="1218" spans="1:7" ht="15.6">
      <c r="A1218" s="107">
        <v>1216</v>
      </c>
      <c r="B1218" s="107">
        <v>4817</v>
      </c>
      <c r="C1218" s="107"/>
      <c r="D1218" s="105" t="s">
        <v>28</v>
      </c>
      <c r="E1218" s="107"/>
      <c r="F1218" s="108"/>
      <c r="G1218" s="107" t="str">
        <f>IFERROR(IF(VLOOKUP($B1218,#REF!,27,FALSE)="폐쇄","폐쇄",""),"")</f>
        <v/>
      </c>
    </row>
    <row r="1219" spans="1:7" ht="15.6">
      <c r="A1219" s="107">
        <v>1217</v>
      </c>
      <c r="B1219" s="107">
        <v>4818</v>
      </c>
      <c r="C1219" s="107"/>
      <c r="D1219" s="105" t="s">
        <v>28</v>
      </c>
      <c r="E1219" s="107"/>
      <c r="F1219" s="108"/>
      <c r="G1219" s="107" t="str">
        <f>IFERROR(IF(VLOOKUP($B1219,#REF!,27,FALSE)="폐쇄","폐쇄",""),"")</f>
        <v/>
      </c>
    </row>
    <row r="1220" spans="1:7" ht="15.6">
      <c r="A1220" s="107">
        <v>1218</v>
      </c>
      <c r="B1220" s="107">
        <v>4819</v>
      </c>
      <c r="C1220" s="107"/>
      <c r="D1220" s="105" t="s">
        <v>28</v>
      </c>
      <c r="E1220" s="107"/>
      <c r="F1220" s="108"/>
      <c r="G1220" s="107" t="str">
        <f>IFERROR(IF(VLOOKUP($B1220,#REF!,27,FALSE)="폐쇄","폐쇄",""),"")</f>
        <v/>
      </c>
    </row>
    <row r="1221" spans="1:7" ht="15.6">
      <c r="A1221" s="107">
        <v>1219</v>
      </c>
      <c r="B1221" s="107">
        <v>4820</v>
      </c>
      <c r="C1221" s="107"/>
      <c r="D1221" s="105" t="s">
        <v>28</v>
      </c>
      <c r="E1221" s="107"/>
      <c r="F1221" s="108"/>
      <c r="G1221" s="107" t="str">
        <f>IFERROR(IF(VLOOKUP($B1221,#REF!,27,FALSE)="폐쇄","폐쇄",""),"")</f>
        <v/>
      </c>
    </row>
    <row r="1222" spans="1:7" ht="15.6">
      <c r="A1222" s="107">
        <v>1220</v>
      </c>
      <c r="B1222" s="107">
        <v>4821</v>
      </c>
      <c r="C1222" s="107"/>
      <c r="D1222" s="105" t="s">
        <v>28</v>
      </c>
      <c r="E1222" s="107"/>
      <c r="F1222" s="108"/>
      <c r="G1222" s="107" t="str">
        <f>IFERROR(IF(VLOOKUP($B1222,#REF!,27,FALSE)="폐쇄","폐쇄",""),"")</f>
        <v/>
      </c>
    </row>
    <row r="1223" spans="1:7" ht="15.6">
      <c r="A1223" s="107">
        <v>1221</v>
      </c>
      <c r="B1223" s="107">
        <v>4822</v>
      </c>
      <c r="C1223" s="107"/>
      <c r="D1223" s="105" t="s">
        <v>28</v>
      </c>
      <c r="E1223" s="107"/>
      <c r="F1223" s="108"/>
      <c r="G1223" s="107" t="str">
        <f>IFERROR(IF(VLOOKUP($B1223,#REF!,27,FALSE)="폐쇄","폐쇄",""),"")</f>
        <v/>
      </c>
    </row>
    <row r="1224" spans="1:7" ht="15.6">
      <c r="A1224" s="107">
        <v>1222</v>
      </c>
      <c r="B1224" s="107">
        <v>4823</v>
      </c>
      <c r="C1224" s="107"/>
      <c r="D1224" s="105" t="s">
        <v>28</v>
      </c>
      <c r="E1224" s="107"/>
      <c r="F1224" s="108"/>
      <c r="G1224" s="107" t="str">
        <f>IFERROR(IF(VLOOKUP($B1224,#REF!,27,FALSE)="폐쇄","폐쇄",""),"")</f>
        <v/>
      </c>
    </row>
    <row r="1225" spans="1:7" ht="15.6">
      <c r="A1225" s="107">
        <v>1223</v>
      </c>
      <c r="B1225" s="107">
        <v>4824</v>
      </c>
      <c r="C1225" s="107"/>
      <c r="D1225" s="105" t="s">
        <v>28</v>
      </c>
      <c r="E1225" s="107"/>
      <c r="F1225" s="108"/>
      <c r="G1225" s="107" t="str">
        <f>IFERROR(IF(VLOOKUP($B1225,#REF!,27,FALSE)="폐쇄","폐쇄",""),"")</f>
        <v/>
      </c>
    </row>
    <row r="1226" spans="1:7" ht="15.6">
      <c r="A1226" s="107">
        <v>1224</v>
      </c>
      <c r="B1226" s="107">
        <v>4825</v>
      </c>
      <c r="C1226" s="107"/>
      <c r="D1226" s="105" t="s">
        <v>28</v>
      </c>
      <c r="E1226" s="107"/>
      <c r="F1226" s="108"/>
      <c r="G1226" s="107" t="str">
        <f>IFERROR(IF(VLOOKUP($B1226,#REF!,27,FALSE)="폐쇄","폐쇄",""),"")</f>
        <v/>
      </c>
    </row>
    <row r="1227" spans="1:7" ht="15.6">
      <c r="A1227" s="107">
        <v>1225</v>
      </c>
      <c r="B1227" s="107">
        <v>4826</v>
      </c>
      <c r="C1227" s="107"/>
      <c r="D1227" s="105" t="s">
        <v>28</v>
      </c>
      <c r="E1227" s="107"/>
      <c r="F1227" s="108"/>
      <c r="G1227" s="107" t="str">
        <f>IFERROR(IF(VLOOKUP($B1227,#REF!,27,FALSE)="폐쇄","폐쇄",""),"")</f>
        <v/>
      </c>
    </row>
    <row r="1228" spans="1:7" ht="15.6">
      <c r="A1228" s="107">
        <v>1226</v>
      </c>
      <c r="B1228" s="107">
        <v>4827</v>
      </c>
      <c r="C1228" s="107"/>
      <c r="D1228" s="105" t="s">
        <v>28</v>
      </c>
      <c r="E1228" s="107"/>
      <c r="F1228" s="108"/>
      <c r="G1228" s="107" t="str">
        <f>IFERROR(IF(VLOOKUP($B1228,#REF!,27,FALSE)="폐쇄","폐쇄",""),"")</f>
        <v/>
      </c>
    </row>
    <row r="1229" spans="1:7" ht="15.6">
      <c r="A1229" s="107">
        <v>1227</v>
      </c>
      <c r="B1229" s="107">
        <v>4828</v>
      </c>
      <c r="C1229" s="107"/>
      <c r="D1229" s="105" t="s">
        <v>28</v>
      </c>
      <c r="E1229" s="107"/>
      <c r="F1229" s="108"/>
      <c r="G1229" s="107" t="str">
        <f>IFERROR(IF(VLOOKUP($B1229,#REF!,27,FALSE)="폐쇄","폐쇄",""),"")</f>
        <v/>
      </c>
    </row>
    <row r="1230" spans="1:7" ht="15.6">
      <c r="A1230" s="107">
        <v>1228</v>
      </c>
      <c r="B1230" s="107">
        <v>4829</v>
      </c>
      <c r="C1230" s="107"/>
      <c r="D1230" s="105" t="s">
        <v>28</v>
      </c>
      <c r="E1230" s="107"/>
      <c r="F1230" s="108"/>
      <c r="G1230" s="107" t="str">
        <f>IFERROR(IF(VLOOKUP($B1230,#REF!,27,FALSE)="폐쇄","폐쇄",""),"")</f>
        <v/>
      </c>
    </row>
    <row r="1231" spans="1:7" ht="15.6">
      <c r="A1231" s="107">
        <v>1229</v>
      </c>
      <c r="B1231" s="107">
        <v>4830</v>
      </c>
      <c r="C1231" s="107"/>
      <c r="D1231" s="105" t="s">
        <v>28</v>
      </c>
      <c r="E1231" s="107"/>
      <c r="F1231" s="108"/>
      <c r="G1231" s="107" t="str">
        <f>IFERROR(IF(VLOOKUP($B1231,#REF!,27,FALSE)="폐쇄","폐쇄",""),"")</f>
        <v/>
      </c>
    </row>
    <row r="1232" spans="1:7" ht="15.6">
      <c r="A1232" s="107">
        <v>1230</v>
      </c>
      <c r="B1232" s="107">
        <v>4831</v>
      </c>
      <c r="C1232" s="107"/>
      <c r="D1232" s="105" t="s">
        <v>28</v>
      </c>
      <c r="E1232" s="107"/>
      <c r="F1232" s="108"/>
      <c r="G1232" s="107" t="str">
        <f>IFERROR(IF(VLOOKUP($B1232,#REF!,27,FALSE)="폐쇄","폐쇄",""),"")</f>
        <v/>
      </c>
    </row>
    <row r="1233" spans="1:7" ht="15.6">
      <c r="A1233" s="107">
        <v>1231</v>
      </c>
      <c r="B1233" s="107">
        <v>4832</v>
      </c>
      <c r="C1233" s="107"/>
      <c r="D1233" s="105" t="s">
        <v>28</v>
      </c>
      <c r="E1233" s="107"/>
      <c r="F1233" s="108"/>
      <c r="G1233" s="107" t="str">
        <f>IFERROR(IF(VLOOKUP($B1233,#REF!,27,FALSE)="폐쇄","폐쇄",""),"")</f>
        <v/>
      </c>
    </row>
    <row r="1234" spans="1:7" ht="15.6">
      <c r="A1234" s="107">
        <v>1232</v>
      </c>
      <c r="B1234" s="107">
        <v>4833</v>
      </c>
      <c r="C1234" s="107"/>
      <c r="D1234" s="105" t="s">
        <v>28</v>
      </c>
      <c r="E1234" s="107"/>
      <c r="F1234" s="108"/>
      <c r="G1234" s="107" t="str">
        <f>IFERROR(IF(VLOOKUP($B1234,#REF!,27,FALSE)="폐쇄","폐쇄",""),"")</f>
        <v/>
      </c>
    </row>
    <row r="1235" spans="1:7" ht="15.6">
      <c r="A1235" s="107">
        <v>1233</v>
      </c>
      <c r="B1235" s="107">
        <v>4834</v>
      </c>
      <c r="C1235" s="107"/>
      <c r="D1235" s="105" t="s">
        <v>28</v>
      </c>
      <c r="E1235" s="107"/>
      <c r="F1235" s="108"/>
      <c r="G1235" s="107" t="str">
        <f>IFERROR(IF(VLOOKUP($B1235,#REF!,27,FALSE)="폐쇄","폐쇄",""),"")</f>
        <v/>
      </c>
    </row>
    <row r="1236" spans="1:7" ht="15.6">
      <c r="A1236" s="107">
        <v>1234</v>
      </c>
      <c r="B1236" s="107">
        <v>4835</v>
      </c>
      <c r="C1236" s="107"/>
      <c r="D1236" s="105" t="s">
        <v>28</v>
      </c>
      <c r="E1236" s="107"/>
      <c r="F1236" s="108"/>
      <c r="G1236" s="107" t="str">
        <f>IFERROR(IF(VLOOKUP($B1236,#REF!,27,FALSE)="폐쇄","폐쇄",""),"")</f>
        <v/>
      </c>
    </row>
    <row r="1237" spans="1:7" ht="15.6">
      <c r="A1237" s="107">
        <v>1235</v>
      </c>
      <c r="B1237" s="107">
        <v>4836</v>
      </c>
      <c r="C1237" s="107"/>
      <c r="D1237" s="105" t="s">
        <v>28</v>
      </c>
      <c r="E1237" s="107"/>
      <c r="F1237" s="108"/>
      <c r="G1237" s="107" t="str">
        <f>IFERROR(IF(VLOOKUP($B1237,#REF!,27,FALSE)="폐쇄","폐쇄",""),"")</f>
        <v/>
      </c>
    </row>
    <row r="1238" spans="1:7" ht="15.6">
      <c r="A1238" s="107">
        <v>1236</v>
      </c>
      <c r="B1238" s="107">
        <v>4837</v>
      </c>
      <c r="C1238" s="107"/>
      <c r="D1238" s="105" t="s">
        <v>28</v>
      </c>
      <c r="E1238" s="107"/>
      <c r="F1238" s="108"/>
      <c r="G1238" s="107" t="str">
        <f>IFERROR(IF(VLOOKUP($B1238,#REF!,27,FALSE)="폐쇄","폐쇄",""),"")</f>
        <v/>
      </c>
    </row>
    <row r="1239" spans="1:7" ht="15.6">
      <c r="A1239" s="107">
        <v>1237</v>
      </c>
      <c r="B1239" s="107">
        <v>4838</v>
      </c>
      <c r="C1239" s="107"/>
      <c r="D1239" s="105" t="s">
        <v>28</v>
      </c>
      <c r="E1239" s="107"/>
      <c r="F1239" s="108"/>
      <c r="G1239" s="107" t="str">
        <f>IFERROR(IF(VLOOKUP($B1239,#REF!,27,FALSE)="폐쇄","폐쇄",""),"")</f>
        <v/>
      </c>
    </row>
    <row r="1240" spans="1:7" ht="15.6">
      <c r="A1240" s="107">
        <v>1238</v>
      </c>
      <c r="B1240" s="107">
        <v>4839</v>
      </c>
      <c r="C1240" s="107"/>
      <c r="D1240" s="105" t="s">
        <v>28</v>
      </c>
      <c r="E1240" s="107"/>
      <c r="F1240" s="108"/>
      <c r="G1240" s="107" t="str">
        <f>IFERROR(IF(VLOOKUP($B1240,#REF!,27,FALSE)="폐쇄","폐쇄",""),"")</f>
        <v/>
      </c>
    </row>
    <row r="1241" spans="1:7" ht="15.6">
      <c r="A1241" s="107">
        <v>1239</v>
      </c>
      <c r="B1241" s="107">
        <v>4840</v>
      </c>
      <c r="C1241" s="107"/>
      <c r="D1241" s="105" t="s">
        <v>28</v>
      </c>
      <c r="E1241" s="107"/>
      <c r="F1241" s="108"/>
      <c r="G1241" s="107" t="str">
        <f>IFERROR(IF(VLOOKUP($B1241,#REF!,27,FALSE)="폐쇄","폐쇄",""),"")</f>
        <v/>
      </c>
    </row>
    <row r="1242" spans="1:7" ht="15.6">
      <c r="A1242" s="107">
        <v>1240</v>
      </c>
      <c r="B1242" s="107">
        <v>4841</v>
      </c>
      <c r="C1242" s="107"/>
      <c r="D1242" s="105" t="s">
        <v>28</v>
      </c>
      <c r="E1242" s="107"/>
      <c r="F1242" s="108"/>
      <c r="G1242" s="107" t="str">
        <f>IFERROR(IF(VLOOKUP($B1242,#REF!,27,FALSE)="폐쇄","폐쇄",""),"")</f>
        <v/>
      </c>
    </row>
    <row r="1243" spans="1:7" ht="15.6">
      <c r="A1243" s="107">
        <v>1241</v>
      </c>
      <c r="B1243" s="107">
        <v>4842</v>
      </c>
      <c r="C1243" s="107"/>
      <c r="D1243" s="105" t="s">
        <v>28</v>
      </c>
      <c r="E1243" s="107"/>
      <c r="F1243" s="108"/>
      <c r="G1243" s="107" t="str">
        <f>IFERROR(IF(VLOOKUP($B1243,#REF!,27,FALSE)="폐쇄","폐쇄",""),"")</f>
        <v/>
      </c>
    </row>
    <row r="1244" spans="1:7" ht="15.6">
      <c r="A1244" s="107">
        <v>1242</v>
      </c>
      <c r="B1244" s="107">
        <v>4843</v>
      </c>
      <c r="C1244" s="107"/>
      <c r="D1244" s="105" t="s">
        <v>28</v>
      </c>
      <c r="E1244" s="107"/>
      <c r="F1244" s="108"/>
      <c r="G1244" s="107" t="str">
        <f>IFERROR(IF(VLOOKUP($B1244,#REF!,27,FALSE)="폐쇄","폐쇄",""),"")</f>
        <v/>
      </c>
    </row>
    <row r="1245" spans="1:7" ht="15.6">
      <c r="A1245" s="107">
        <v>1243</v>
      </c>
      <c r="B1245" s="107">
        <v>4844</v>
      </c>
      <c r="C1245" s="107"/>
      <c r="D1245" s="105" t="s">
        <v>28</v>
      </c>
      <c r="E1245" s="107"/>
      <c r="F1245" s="108"/>
      <c r="G1245" s="107" t="str">
        <f>IFERROR(IF(VLOOKUP($B1245,#REF!,27,FALSE)="폐쇄","폐쇄",""),"")</f>
        <v/>
      </c>
    </row>
    <row r="1246" spans="1:7" ht="15.6">
      <c r="A1246" s="107">
        <v>1244</v>
      </c>
      <c r="B1246" s="107">
        <v>4845</v>
      </c>
      <c r="C1246" s="107"/>
      <c r="D1246" s="105" t="s">
        <v>28</v>
      </c>
      <c r="E1246" s="107"/>
      <c r="F1246" s="108"/>
      <c r="G1246" s="107" t="str">
        <f>IFERROR(IF(VLOOKUP($B1246,#REF!,27,FALSE)="폐쇄","폐쇄",""),"")</f>
        <v/>
      </c>
    </row>
    <row r="1247" spans="1:7" ht="15.6">
      <c r="A1247" s="107">
        <v>1245</v>
      </c>
      <c r="B1247" s="107">
        <v>4846</v>
      </c>
      <c r="C1247" s="107"/>
      <c r="D1247" s="105" t="s">
        <v>28</v>
      </c>
      <c r="E1247" s="107"/>
      <c r="F1247" s="108"/>
      <c r="G1247" s="107" t="str">
        <f>IFERROR(IF(VLOOKUP($B1247,#REF!,27,FALSE)="폐쇄","폐쇄",""),"")</f>
        <v/>
      </c>
    </row>
    <row r="1248" spans="1:7" ht="15.6">
      <c r="A1248" s="107">
        <v>1246</v>
      </c>
      <c r="B1248" s="107">
        <v>4847</v>
      </c>
      <c r="C1248" s="107"/>
      <c r="D1248" s="105" t="s">
        <v>28</v>
      </c>
      <c r="E1248" s="107"/>
      <c r="F1248" s="108"/>
      <c r="G1248" s="107" t="str">
        <f>IFERROR(IF(VLOOKUP($B1248,#REF!,27,FALSE)="폐쇄","폐쇄",""),"")</f>
        <v/>
      </c>
    </row>
    <row r="1249" spans="1:7" ht="15.6">
      <c r="A1249" s="107">
        <v>1247</v>
      </c>
      <c r="B1249" s="107">
        <v>4848</v>
      </c>
      <c r="C1249" s="107"/>
      <c r="D1249" s="105" t="s">
        <v>28</v>
      </c>
      <c r="E1249" s="107"/>
      <c r="F1249" s="108"/>
      <c r="G1249" s="107" t="str">
        <f>IFERROR(IF(VLOOKUP($B1249,#REF!,27,FALSE)="폐쇄","폐쇄",""),"")</f>
        <v/>
      </c>
    </row>
    <row r="1250" spans="1:7" ht="15.6">
      <c r="A1250" s="107">
        <v>1248</v>
      </c>
      <c r="B1250" s="107">
        <v>4849</v>
      </c>
      <c r="C1250" s="107"/>
      <c r="D1250" s="105" t="s">
        <v>28</v>
      </c>
      <c r="E1250" s="107"/>
      <c r="F1250" s="108"/>
      <c r="G1250" s="107" t="str">
        <f>IFERROR(IF(VLOOKUP($B1250,#REF!,27,FALSE)="폐쇄","폐쇄",""),"")</f>
        <v/>
      </c>
    </row>
    <row r="1251" spans="1:7" ht="15.6">
      <c r="A1251" s="107">
        <v>1249</v>
      </c>
      <c r="B1251" s="107">
        <v>4850</v>
      </c>
      <c r="C1251" s="107"/>
      <c r="D1251" s="105" t="s">
        <v>28</v>
      </c>
      <c r="E1251" s="107"/>
      <c r="F1251" s="108"/>
      <c r="G1251" s="107" t="str">
        <f>IFERROR(IF(VLOOKUP($B1251,#REF!,27,FALSE)="폐쇄","폐쇄",""),"")</f>
        <v/>
      </c>
    </row>
    <row r="1252" spans="1:7" ht="15.6">
      <c r="A1252" s="107">
        <v>1250</v>
      </c>
      <c r="B1252" s="107">
        <v>4851</v>
      </c>
      <c r="C1252" s="107"/>
      <c r="D1252" s="105" t="s">
        <v>28</v>
      </c>
      <c r="E1252" s="107"/>
      <c r="F1252" s="108"/>
      <c r="G1252" s="107" t="str">
        <f>IFERROR(IF(VLOOKUP($B1252,#REF!,27,FALSE)="폐쇄","폐쇄",""),"")</f>
        <v/>
      </c>
    </row>
    <row r="1253" spans="1:7" ht="15.6">
      <c r="A1253" s="107" t="s">
        <v>4413</v>
      </c>
      <c r="B1253" s="107">
        <v>4852</v>
      </c>
      <c r="C1253" s="107" t="s">
        <v>2986</v>
      </c>
      <c r="D1253" s="105" t="s">
        <v>25</v>
      </c>
      <c r="E1253" s="107" t="s">
        <v>2796</v>
      </c>
      <c r="F1253" s="108">
        <v>44151</v>
      </c>
      <c r="G1253" s="107" t="str">
        <f>IFERROR(IF(VLOOKUP($B1253,#REF!,27,FALSE)="폐쇄","폐쇄",""),"")</f>
        <v/>
      </c>
    </row>
    <row r="1254" spans="1:7" ht="15.6">
      <c r="A1254" s="107" t="s">
        <v>4450</v>
      </c>
      <c r="B1254" s="107">
        <v>4853</v>
      </c>
      <c r="C1254" s="107" t="s">
        <v>3000</v>
      </c>
      <c r="D1254" s="105" t="s">
        <v>25</v>
      </c>
      <c r="E1254" s="107" t="s">
        <v>3001</v>
      </c>
      <c r="F1254" s="108">
        <v>44151</v>
      </c>
      <c r="G1254" s="107" t="str">
        <f>IFERROR(IF(VLOOKUP($B1254,#REF!,27,FALSE)="폐쇄","폐쇄",""),"")</f>
        <v/>
      </c>
    </row>
    <row r="1255" spans="1:7" ht="15.6">
      <c r="A1255" s="107" t="s">
        <v>4490</v>
      </c>
      <c r="B1255" s="107">
        <v>4854</v>
      </c>
      <c r="C1255" s="107" t="s">
        <v>3003</v>
      </c>
      <c r="D1255" s="105" t="s">
        <v>25</v>
      </c>
      <c r="E1255" s="107" t="s">
        <v>3002</v>
      </c>
      <c r="F1255" s="108">
        <v>44151</v>
      </c>
      <c r="G1255" s="107" t="str">
        <f>IFERROR(IF(VLOOKUP($B1255,#REF!,27,FALSE)="폐쇄","폐쇄",""),"")</f>
        <v/>
      </c>
    </row>
    <row r="1256" spans="1:7" ht="15.6">
      <c r="A1256" s="107" t="s">
        <v>4491</v>
      </c>
      <c r="B1256" s="107">
        <v>4855</v>
      </c>
      <c r="C1256" s="107" t="s">
        <v>2987</v>
      </c>
      <c r="D1256" s="105" t="s">
        <v>25</v>
      </c>
      <c r="E1256" s="107" t="s">
        <v>3007</v>
      </c>
      <c r="F1256" s="108">
        <v>44151</v>
      </c>
      <c r="G1256" s="107" t="str">
        <f>IFERROR(IF(VLOOKUP($B1256,#REF!,27,FALSE)="폐쇄","폐쇄",""),"")</f>
        <v/>
      </c>
    </row>
    <row r="1257" spans="1:7" ht="15.6">
      <c r="A1257" s="107" t="s">
        <v>4484</v>
      </c>
      <c r="B1257" s="107">
        <v>4856</v>
      </c>
      <c r="C1257" s="107" t="s">
        <v>3004</v>
      </c>
      <c r="D1257" s="105" t="s">
        <v>25</v>
      </c>
      <c r="E1257" s="107" t="s">
        <v>3009</v>
      </c>
      <c r="F1257" s="108">
        <v>44151</v>
      </c>
      <c r="G1257" s="107" t="str">
        <f>IFERROR(IF(VLOOKUP($B1257,#REF!,27,FALSE)="폐쇄","폐쇄",""),"")</f>
        <v/>
      </c>
    </row>
    <row r="1258" spans="1:7" ht="15.6">
      <c r="A1258" s="107" t="s">
        <v>4478</v>
      </c>
      <c r="B1258" s="107">
        <v>4857</v>
      </c>
      <c r="C1258" s="107" t="s">
        <v>3006</v>
      </c>
      <c r="D1258" s="105" t="s">
        <v>25</v>
      </c>
      <c r="E1258" s="107" t="s">
        <v>3005</v>
      </c>
      <c r="F1258" s="108">
        <v>44151</v>
      </c>
      <c r="G1258" s="107" t="str">
        <f>IFERROR(IF(VLOOKUP($B1258,#REF!,27,FALSE)="폐쇄","폐쇄",""),"")</f>
        <v/>
      </c>
    </row>
    <row r="1259" spans="1:7" ht="15.6">
      <c r="A1259" s="107" t="s">
        <v>4492</v>
      </c>
      <c r="B1259" s="107">
        <v>4858</v>
      </c>
      <c r="C1259" s="107" t="s">
        <v>4506</v>
      </c>
      <c r="D1259" s="105" t="s">
        <v>25</v>
      </c>
      <c r="E1259" s="107" t="s">
        <v>3650</v>
      </c>
      <c r="F1259" s="108">
        <v>44151</v>
      </c>
      <c r="G1259" s="107" t="str">
        <f>IFERROR(IF(VLOOKUP($B1259,#REF!,27,FALSE)="폐쇄","폐쇄",""),"")</f>
        <v/>
      </c>
    </row>
    <row r="1260" spans="1:7" ht="15.6">
      <c r="A1260" s="106" t="s">
        <v>4638</v>
      </c>
      <c r="B1260" s="107">
        <v>4859</v>
      </c>
      <c r="C1260" s="106" t="s">
        <v>3091</v>
      </c>
      <c r="D1260" s="105" t="s">
        <v>25</v>
      </c>
      <c r="E1260" s="106" t="s">
        <v>4639</v>
      </c>
      <c r="F1260" s="108">
        <v>44172</v>
      </c>
      <c r="G1260" s="107" t="str">
        <f>IFERROR(IF(VLOOKUP($B1260,#REF!,27,FALSE)="폐쇄","폐쇄",""),"")</f>
        <v/>
      </c>
    </row>
    <row r="1261" spans="1:7" ht="15.6">
      <c r="A1261" s="107">
        <v>1259</v>
      </c>
      <c r="B1261" s="107">
        <v>4860</v>
      </c>
      <c r="C1261" s="107"/>
      <c r="D1261" s="105" t="s">
        <v>25</v>
      </c>
      <c r="E1261" s="107"/>
      <c r="F1261" s="108"/>
      <c r="G1261" s="107" t="str">
        <f>IFERROR(IF(VLOOKUP($B1261,#REF!,27,FALSE)="폐쇄","폐쇄",""),"")</f>
        <v/>
      </c>
    </row>
    <row r="1262" spans="1:7" ht="15.6">
      <c r="A1262" s="107">
        <v>1260</v>
      </c>
      <c r="B1262" s="107">
        <v>4861</v>
      </c>
      <c r="C1262" s="107"/>
      <c r="D1262" s="105" t="s">
        <v>25</v>
      </c>
      <c r="E1262" s="107"/>
      <c r="F1262" s="108"/>
      <c r="G1262" s="107" t="str">
        <f>IFERROR(IF(VLOOKUP($B1262,#REF!,27,FALSE)="폐쇄","폐쇄",""),"")</f>
        <v/>
      </c>
    </row>
    <row r="1263" spans="1:7" ht="15.6">
      <c r="A1263" s="107">
        <v>1261</v>
      </c>
      <c r="B1263" s="107">
        <v>4862</v>
      </c>
      <c r="C1263" s="107"/>
      <c r="D1263" s="105" t="s">
        <v>25</v>
      </c>
      <c r="E1263" s="107"/>
      <c r="F1263" s="108"/>
      <c r="G1263" s="107" t="str">
        <f>IFERROR(IF(VLOOKUP($B1263,#REF!,27,FALSE)="폐쇄","폐쇄",""),"")</f>
        <v/>
      </c>
    </row>
    <row r="1264" spans="1:7" ht="15.6">
      <c r="A1264" s="107">
        <v>1262</v>
      </c>
      <c r="B1264" s="107">
        <v>4863</v>
      </c>
      <c r="C1264" s="107"/>
      <c r="D1264" s="105" t="s">
        <v>25</v>
      </c>
      <c r="E1264" s="107"/>
      <c r="F1264" s="108"/>
      <c r="G1264" s="107" t="str">
        <f>IFERROR(IF(VLOOKUP($B1264,#REF!,27,FALSE)="폐쇄","폐쇄",""),"")</f>
        <v/>
      </c>
    </row>
    <row r="1265" spans="1:7" ht="15.6">
      <c r="A1265" s="107">
        <v>1263</v>
      </c>
      <c r="B1265" s="107">
        <v>4864</v>
      </c>
      <c r="C1265" s="107"/>
      <c r="D1265" s="105" t="s">
        <v>25</v>
      </c>
      <c r="E1265" s="107"/>
      <c r="F1265" s="108"/>
      <c r="G1265" s="107" t="str">
        <f>IFERROR(IF(VLOOKUP($B1265,#REF!,27,FALSE)="폐쇄","폐쇄",""),"")</f>
        <v/>
      </c>
    </row>
    <row r="1266" spans="1:7" ht="15.6">
      <c r="A1266" s="107">
        <v>1264</v>
      </c>
      <c r="B1266" s="107">
        <v>4865</v>
      </c>
      <c r="C1266" s="107"/>
      <c r="D1266" s="105" t="s">
        <v>25</v>
      </c>
      <c r="E1266" s="107"/>
      <c r="F1266" s="108"/>
      <c r="G1266" s="107" t="str">
        <f>IFERROR(IF(VLOOKUP($B1266,#REF!,27,FALSE)="폐쇄","폐쇄",""),"")</f>
        <v/>
      </c>
    </row>
    <row r="1267" spans="1:7" ht="15.6">
      <c r="A1267" s="107">
        <v>1265</v>
      </c>
      <c r="B1267" s="107">
        <v>4866</v>
      </c>
      <c r="C1267" s="107"/>
      <c r="D1267" s="105" t="s">
        <v>25</v>
      </c>
      <c r="E1267" s="107"/>
      <c r="F1267" s="108"/>
      <c r="G1267" s="107" t="str">
        <f>IFERROR(IF(VLOOKUP($B1267,#REF!,27,FALSE)="폐쇄","폐쇄",""),"")</f>
        <v/>
      </c>
    </row>
    <row r="1268" spans="1:7" ht="15.6">
      <c r="A1268" s="107">
        <v>1266</v>
      </c>
      <c r="B1268" s="107">
        <v>4867</v>
      </c>
      <c r="C1268" s="107"/>
      <c r="D1268" s="105" t="s">
        <v>25</v>
      </c>
      <c r="E1268" s="107"/>
      <c r="F1268" s="108"/>
      <c r="G1268" s="107" t="str">
        <f>IFERROR(IF(VLOOKUP($B1268,#REF!,27,FALSE)="폐쇄","폐쇄",""),"")</f>
        <v/>
      </c>
    </row>
    <row r="1269" spans="1:7" ht="15.6">
      <c r="A1269" s="107">
        <v>1267</v>
      </c>
      <c r="B1269" s="107">
        <v>4868</v>
      </c>
      <c r="C1269" s="107"/>
      <c r="D1269" s="105" t="s">
        <v>25</v>
      </c>
      <c r="E1269" s="107"/>
      <c r="F1269" s="108"/>
      <c r="G1269" s="107" t="str">
        <f>IFERROR(IF(VLOOKUP($B1269,#REF!,27,FALSE)="폐쇄","폐쇄",""),"")</f>
        <v/>
      </c>
    </row>
    <row r="1270" spans="1:7" ht="15.6">
      <c r="A1270" s="107">
        <v>1268</v>
      </c>
      <c r="B1270" s="107">
        <v>4869</v>
      </c>
      <c r="C1270" s="107"/>
      <c r="D1270" s="105" t="s">
        <v>25</v>
      </c>
      <c r="E1270" s="107"/>
      <c r="F1270" s="108"/>
      <c r="G1270" s="107" t="str">
        <f>IFERROR(IF(VLOOKUP($B1270,#REF!,27,FALSE)="폐쇄","폐쇄",""),"")</f>
        <v/>
      </c>
    </row>
    <row r="1271" spans="1:7" ht="15.6">
      <c r="A1271" s="107">
        <v>1269</v>
      </c>
      <c r="B1271" s="107">
        <v>4870</v>
      </c>
      <c r="C1271" s="107"/>
      <c r="D1271" s="105" t="s">
        <v>25</v>
      </c>
      <c r="E1271" s="107"/>
      <c r="F1271" s="108"/>
      <c r="G1271" s="107" t="str">
        <f>IFERROR(IF(VLOOKUP($B1271,#REF!,27,FALSE)="폐쇄","폐쇄",""),"")</f>
        <v/>
      </c>
    </row>
    <row r="1272" spans="1:7" ht="15.6">
      <c r="A1272" s="107">
        <v>1270</v>
      </c>
      <c r="B1272" s="107">
        <v>4871</v>
      </c>
      <c r="C1272" s="107"/>
      <c r="D1272" s="105" t="s">
        <v>25</v>
      </c>
      <c r="E1272" s="107"/>
      <c r="F1272" s="108"/>
      <c r="G1272" s="107" t="str">
        <f>IFERROR(IF(VLOOKUP($B1272,#REF!,27,FALSE)="폐쇄","폐쇄",""),"")</f>
        <v/>
      </c>
    </row>
    <row r="1273" spans="1:7" ht="15.6">
      <c r="A1273" s="140">
        <v>1271</v>
      </c>
      <c r="B1273" s="140">
        <v>4872</v>
      </c>
      <c r="C1273" s="140"/>
      <c r="D1273" s="141"/>
      <c r="E1273" s="140"/>
      <c r="F1273" s="142"/>
      <c r="G1273" s="107" t="str">
        <f>IFERROR(IF(VLOOKUP($B1273,#REF!,27,FALSE)="폐쇄","폐쇄",""),"")</f>
        <v/>
      </c>
    </row>
    <row r="1274" spans="1:7" ht="15.6">
      <c r="A1274" s="48">
        <v>1272</v>
      </c>
      <c r="B1274" s="48">
        <v>4873</v>
      </c>
      <c r="C1274" s="48"/>
      <c r="D1274" s="49"/>
      <c r="E1274" s="48"/>
      <c r="F1274" s="52"/>
      <c r="G1274" s="107" t="str">
        <f>IFERROR(IF(VLOOKUP($B1274,#REF!,27,FALSE)="폐쇄","폐쇄",""),"")</f>
        <v/>
      </c>
    </row>
    <row r="1275" spans="1:7" ht="15.6">
      <c r="A1275" s="48">
        <v>1273</v>
      </c>
      <c r="B1275" s="48">
        <v>4874</v>
      </c>
      <c r="C1275" s="48"/>
      <c r="D1275" s="49"/>
      <c r="E1275" s="48"/>
      <c r="F1275" s="52"/>
      <c r="G1275" s="107" t="str">
        <f>IFERROR(IF(VLOOKUP($B1275,#REF!,27,FALSE)="폐쇄","폐쇄",""),"")</f>
        <v/>
      </c>
    </row>
    <row r="1276" spans="1:7" ht="15.6">
      <c r="A1276" s="48">
        <v>1274</v>
      </c>
      <c r="B1276" s="48">
        <v>4875</v>
      </c>
      <c r="C1276" s="48"/>
      <c r="D1276" s="49"/>
      <c r="E1276" s="48"/>
      <c r="F1276" s="52"/>
      <c r="G1276" s="107" t="str">
        <f>IFERROR(IF(VLOOKUP($B1276,#REF!,27,FALSE)="폐쇄","폐쇄",""),"")</f>
        <v/>
      </c>
    </row>
    <row r="1277" spans="1:7" ht="15.6">
      <c r="A1277" s="48">
        <v>1275</v>
      </c>
      <c r="B1277" s="48">
        <v>4876</v>
      </c>
      <c r="C1277" s="48"/>
      <c r="D1277" s="49"/>
      <c r="E1277" s="48"/>
      <c r="F1277" s="52"/>
      <c r="G1277" s="107" t="str">
        <f>IFERROR(IF(VLOOKUP($B1277,#REF!,27,FALSE)="폐쇄","폐쇄",""),"")</f>
        <v/>
      </c>
    </row>
    <row r="1278" spans="1:7" ht="15.6">
      <c r="A1278" s="48">
        <v>1276</v>
      </c>
      <c r="B1278" s="48">
        <v>4877</v>
      </c>
      <c r="C1278" s="48"/>
      <c r="D1278" s="49"/>
      <c r="E1278" s="48"/>
      <c r="F1278" s="52"/>
      <c r="G1278" s="107" t="str">
        <f>IFERROR(IF(VLOOKUP($B1278,#REF!,27,FALSE)="폐쇄","폐쇄",""),"")</f>
        <v/>
      </c>
    </row>
    <row r="1279" spans="1:7" ht="15.6">
      <c r="A1279" s="48">
        <v>1277</v>
      </c>
      <c r="B1279" s="48">
        <v>4878</v>
      </c>
      <c r="C1279" s="48"/>
      <c r="D1279" s="49"/>
      <c r="E1279" s="48"/>
      <c r="F1279" s="52"/>
      <c r="G1279" s="107" t="str">
        <f>IFERROR(IF(VLOOKUP($B1279,#REF!,27,FALSE)="폐쇄","폐쇄",""),"")</f>
        <v/>
      </c>
    </row>
    <row r="1280" spans="1:7" ht="15.6">
      <c r="A1280" s="48">
        <v>1278</v>
      </c>
      <c r="B1280" s="48">
        <v>4879</v>
      </c>
      <c r="C1280" s="48"/>
      <c r="D1280" s="49"/>
      <c r="E1280" s="48"/>
      <c r="F1280" s="52"/>
      <c r="G1280" s="107" t="str">
        <f>IFERROR(IF(VLOOKUP($B1280,#REF!,27,FALSE)="폐쇄","폐쇄",""),"")</f>
        <v/>
      </c>
    </row>
    <row r="1281" spans="1:7" ht="15.6">
      <c r="A1281" s="48">
        <v>1279</v>
      </c>
      <c r="B1281" s="48">
        <v>4880</v>
      </c>
      <c r="C1281" s="48"/>
      <c r="D1281" s="49"/>
      <c r="E1281" s="48"/>
      <c r="F1281" s="52"/>
      <c r="G1281" s="107" t="str">
        <f>IFERROR(IF(VLOOKUP($B1281,#REF!,27,FALSE)="폐쇄","폐쇄",""),"")</f>
        <v/>
      </c>
    </row>
    <row r="1282" spans="1:7" ht="15.6">
      <c r="A1282" s="48">
        <v>1280</v>
      </c>
      <c r="B1282" s="48">
        <v>4881</v>
      </c>
      <c r="C1282" s="48"/>
      <c r="D1282" s="49"/>
      <c r="E1282" s="48"/>
      <c r="F1282" s="52"/>
      <c r="G1282" s="107" t="str">
        <f>IFERROR(IF(VLOOKUP($B1282,#REF!,27,FALSE)="폐쇄","폐쇄",""),"")</f>
        <v/>
      </c>
    </row>
    <row r="1283" spans="1:7" ht="15.6">
      <c r="A1283" s="48">
        <v>1281</v>
      </c>
      <c r="B1283" s="48">
        <v>4882</v>
      </c>
      <c r="C1283" s="48"/>
      <c r="D1283" s="49"/>
      <c r="E1283" s="48"/>
      <c r="F1283" s="52"/>
      <c r="G1283" s="107" t="str">
        <f>IFERROR(IF(VLOOKUP($B1283,#REF!,27,FALSE)="폐쇄","폐쇄",""),"")</f>
        <v/>
      </c>
    </row>
    <row r="1284" spans="1:7" ht="15.6">
      <c r="A1284" s="48">
        <v>1282</v>
      </c>
      <c r="B1284" s="48">
        <v>4883</v>
      </c>
      <c r="C1284" s="48"/>
      <c r="D1284" s="49"/>
      <c r="E1284" s="48"/>
      <c r="F1284" s="52"/>
      <c r="G1284" s="107" t="str">
        <f>IFERROR(IF(VLOOKUP($B1284,#REF!,27,FALSE)="폐쇄","폐쇄",""),"")</f>
        <v/>
      </c>
    </row>
    <row r="1285" spans="1:7" ht="15.6">
      <c r="A1285" s="48">
        <v>1283</v>
      </c>
      <c r="B1285" s="48">
        <v>4884</v>
      </c>
      <c r="C1285" s="48"/>
      <c r="D1285" s="49"/>
      <c r="E1285" s="48"/>
      <c r="F1285" s="52"/>
      <c r="G1285" s="107" t="str">
        <f>IFERROR(IF(VLOOKUP($B1285,#REF!,27,FALSE)="폐쇄","폐쇄",""),"")</f>
        <v/>
      </c>
    </row>
    <row r="1286" spans="1:7" ht="15.6">
      <c r="A1286" s="48">
        <v>1284</v>
      </c>
      <c r="B1286" s="48">
        <v>4885</v>
      </c>
      <c r="C1286" s="48"/>
      <c r="D1286" s="49"/>
      <c r="E1286" s="48"/>
      <c r="F1286" s="52"/>
      <c r="G1286" s="107" t="str">
        <f>IFERROR(IF(VLOOKUP($B1286,#REF!,27,FALSE)="폐쇄","폐쇄",""),"")</f>
        <v/>
      </c>
    </row>
    <row r="1287" spans="1:7" ht="15.6">
      <c r="A1287" s="48">
        <v>1285</v>
      </c>
      <c r="B1287" s="48">
        <v>4886</v>
      </c>
      <c r="C1287" s="48"/>
      <c r="D1287" s="49"/>
      <c r="E1287" s="48"/>
      <c r="F1287" s="52"/>
      <c r="G1287" s="107" t="str">
        <f>IFERROR(IF(VLOOKUP($B1287,#REF!,27,FALSE)="폐쇄","폐쇄",""),"")</f>
        <v/>
      </c>
    </row>
    <row r="1288" spans="1:7" ht="15.6">
      <c r="A1288" s="48">
        <v>1286</v>
      </c>
      <c r="B1288" s="48">
        <v>4887</v>
      </c>
      <c r="C1288" s="48"/>
      <c r="D1288" s="49"/>
      <c r="E1288" s="48"/>
      <c r="F1288" s="52"/>
      <c r="G1288" s="107" t="str">
        <f>IFERROR(IF(VLOOKUP($B1288,#REF!,27,FALSE)="폐쇄","폐쇄",""),"")</f>
        <v/>
      </c>
    </row>
    <row r="1289" spans="1:7" ht="15.6">
      <c r="A1289" s="48">
        <v>1287</v>
      </c>
      <c r="B1289" s="48">
        <v>4888</v>
      </c>
      <c r="C1289" s="48"/>
      <c r="D1289" s="49"/>
      <c r="E1289" s="48"/>
      <c r="F1289" s="52"/>
      <c r="G1289" s="107" t="str">
        <f>IFERROR(IF(VLOOKUP($B1289,#REF!,27,FALSE)="폐쇄","폐쇄",""),"")</f>
        <v/>
      </c>
    </row>
    <row r="1290" spans="1:7" ht="15.6">
      <c r="A1290" s="48">
        <v>1288</v>
      </c>
      <c r="B1290" s="48">
        <v>4889</v>
      </c>
      <c r="C1290" s="48"/>
      <c r="D1290" s="49"/>
      <c r="E1290" s="48"/>
      <c r="F1290" s="52"/>
      <c r="G1290" s="107" t="str">
        <f>IFERROR(IF(VLOOKUP($B1290,#REF!,27,FALSE)="폐쇄","폐쇄",""),"")</f>
        <v/>
      </c>
    </row>
    <row r="1291" spans="1:7" ht="15.6">
      <c r="A1291" s="48">
        <v>1289</v>
      </c>
      <c r="B1291" s="48">
        <v>4890</v>
      </c>
      <c r="C1291" s="48"/>
      <c r="D1291" s="49"/>
      <c r="E1291" s="48"/>
      <c r="F1291" s="52"/>
      <c r="G1291" s="107" t="str">
        <f>IFERROR(IF(VLOOKUP($B1291,#REF!,27,FALSE)="폐쇄","폐쇄",""),"")</f>
        <v/>
      </c>
    </row>
    <row r="1292" spans="1:7" ht="15.6">
      <c r="A1292" s="48">
        <v>1290</v>
      </c>
      <c r="B1292" s="48">
        <v>4891</v>
      </c>
      <c r="C1292" s="48"/>
      <c r="D1292" s="49"/>
      <c r="E1292" s="48"/>
      <c r="F1292" s="52"/>
      <c r="G1292" s="107" t="str">
        <f>IFERROR(IF(VLOOKUP($B1292,#REF!,27,FALSE)="폐쇄","폐쇄",""),"")</f>
        <v/>
      </c>
    </row>
    <row r="1293" spans="1:7" ht="15.6">
      <c r="A1293" s="48">
        <v>1291</v>
      </c>
      <c r="B1293" s="48">
        <v>4892</v>
      </c>
      <c r="C1293" s="48"/>
      <c r="D1293" s="49"/>
      <c r="E1293" s="48"/>
      <c r="F1293" s="52"/>
      <c r="G1293" s="107" t="str">
        <f>IFERROR(IF(VLOOKUP($B1293,#REF!,27,FALSE)="폐쇄","폐쇄",""),"")</f>
        <v/>
      </c>
    </row>
    <row r="1294" spans="1:7" ht="15.6">
      <c r="A1294" s="48">
        <v>1292</v>
      </c>
      <c r="B1294" s="48">
        <v>4893</v>
      </c>
      <c r="C1294" s="48"/>
      <c r="D1294" s="49"/>
      <c r="E1294" s="48"/>
      <c r="F1294" s="52"/>
      <c r="G1294" s="107" t="str">
        <f>IFERROR(IF(VLOOKUP($B1294,#REF!,27,FALSE)="폐쇄","폐쇄",""),"")</f>
        <v/>
      </c>
    </row>
    <row r="1295" spans="1:7" ht="15.6">
      <c r="A1295" s="48">
        <v>1293</v>
      </c>
      <c r="B1295" s="48">
        <v>4894</v>
      </c>
      <c r="C1295" s="48"/>
      <c r="D1295" s="49"/>
      <c r="E1295" s="48"/>
      <c r="F1295" s="52"/>
      <c r="G1295" s="107" t="str">
        <f>IFERROR(IF(VLOOKUP($B1295,#REF!,27,FALSE)="폐쇄","폐쇄",""),"")</f>
        <v/>
      </c>
    </row>
    <row r="1296" spans="1:7" ht="15.6">
      <c r="A1296" s="48">
        <v>1294</v>
      </c>
      <c r="B1296" s="48">
        <v>4895</v>
      </c>
      <c r="C1296" s="48"/>
      <c r="D1296" s="49"/>
      <c r="E1296" s="48"/>
      <c r="F1296" s="52"/>
      <c r="G1296" s="107" t="str">
        <f>IFERROR(IF(VLOOKUP($B1296,#REF!,27,FALSE)="폐쇄","폐쇄",""),"")</f>
        <v/>
      </c>
    </row>
    <row r="1297" spans="1:7" ht="15.6">
      <c r="A1297" s="48">
        <v>1295</v>
      </c>
      <c r="B1297" s="48">
        <v>4896</v>
      </c>
      <c r="C1297" s="48"/>
      <c r="D1297" s="49"/>
      <c r="E1297" s="48"/>
      <c r="F1297" s="52"/>
      <c r="G1297" s="107" t="str">
        <f>IFERROR(IF(VLOOKUP($B1297,#REF!,27,FALSE)="폐쇄","폐쇄",""),"")</f>
        <v/>
      </c>
    </row>
    <row r="1298" spans="1:7" ht="15.6">
      <c r="A1298" s="48">
        <v>1296</v>
      </c>
      <c r="B1298" s="48">
        <v>4897</v>
      </c>
      <c r="C1298" s="48"/>
      <c r="D1298" s="49"/>
      <c r="E1298" s="48"/>
      <c r="F1298" s="52"/>
      <c r="G1298" s="107" t="str">
        <f>IFERROR(IF(VLOOKUP($B1298,#REF!,27,FALSE)="폐쇄","폐쇄",""),"")</f>
        <v/>
      </c>
    </row>
    <row r="1299" spans="1:7" ht="15.6">
      <c r="A1299" s="48">
        <v>1297</v>
      </c>
      <c r="B1299" s="48">
        <v>4898</v>
      </c>
      <c r="C1299" s="48"/>
      <c r="D1299" s="49"/>
      <c r="E1299" s="48"/>
      <c r="F1299" s="52"/>
      <c r="G1299" s="107" t="str">
        <f>IFERROR(IF(VLOOKUP($B1299,#REF!,27,FALSE)="폐쇄","폐쇄",""),"")</f>
        <v/>
      </c>
    </row>
    <row r="1300" spans="1:7" ht="15.6">
      <c r="A1300" s="48">
        <v>1298</v>
      </c>
      <c r="B1300" s="48">
        <v>4899</v>
      </c>
      <c r="C1300" s="48"/>
      <c r="D1300" s="49"/>
      <c r="E1300" s="48"/>
      <c r="F1300" s="52"/>
      <c r="G1300" s="107" t="str">
        <f>IFERROR(IF(VLOOKUP($B1300,#REF!,27,FALSE)="폐쇄","폐쇄",""),"")</f>
        <v/>
      </c>
    </row>
    <row r="1301" spans="1:7" ht="15.6">
      <c r="A1301" s="48">
        <v>1299</v>
      </c>
      <c r="B1301" s="48">
        <v>4900</v>
      </c>
      <c r="C1301" s="48"/>
      <c r="D1301" s="49"/>
      <c r="E1301" s="48"/>
      <c r="F1301" s="52"/>
      <c r="G1301" s="107" t="str">
        <f>IFERROR(IF(VLOOKUP($B1301,#REF!,27,FALSE)="폐쇄","폐쇄",""),"")</f>
        <v/>
      </c>
    </row>
    <row r="1302" spans="1:7" ht="15.6">
      <c r="A1302" s="48">
        <v>1300</v>
      </c>
      <c r="B1302" s="48">
        <v>4901</v>
      </c>
      <c r="C1302" s="48"/>
      <c r="D1302" s="49"/>
      <c r="E1302" s="48"/>
      <c r="F1302" s="52"/>
      <c r="G1302" s="107" t="str">
        <f>IFERROR(IF(VLOOKUP($B1302,#REF!,27,FALSE)="폐쇄","폐쇄",""),"")</f>
        <v/>
      </c>
    </row>
    <row r="1303" spans="1:7" ht="15.6">
      <c r="A1303" s="48">
        <v>1301</v>
      </c>
      <c r="B1303" s="48">
        <v>4902</v>
      </c>
      <c r="C1303" s="48"/>
      <c r="D1303" s="49"/>
      <c r="E1303" s="48"/>
      <c r="F1303" s="52"/>
      <c r="G1303" s="107" t="str">
        <f>IFERROR(IF(VLOOKUP($B1303,#REF!,27,FALSE)="폐쇄","폐쇄",""),"")</f>
        <v/>
      </c>
    </row>
    <row r="1304" spans="1:7" ht="15.6">
      <c r="A1304" s="48">
        <v>1302</v>
      </c>
      <c r="B1304" s="48">
        <v>4903</v>
      </c>
      <c r="C1304" s="48"/>
      <c r="D1304" s="49"/>
      <c r="E1304" s="48"/>
      <c r="F1304" s="52"/>
      <c r="G1304" s="107" t="str">
        <f>IFERROR(IF(VLOOKUP($B1304,#REF!,27,FALSE)="폐쇄","폐쇄",""),"")</f>
        <v/>
      </c>
    </row>
    <row r="1305" spans="1:7" ht="15.6">
      <c r="A1305" s="48">
        <v>1303</v>
      </c>
      <c r="B1305" s="48">
        <v>4904</v>
      </c>
      <c r="C1305" s="48"/>
      <c r="D1305" s="49"/>
      <c r="E1305" s="48"/>
      <c r="F1305" s="52"/>
      <c r="G1305" s="107" t="str">
        <f>IFERROR(IF(VLOOKUP($B1305,#REF!,27,FALSE)="폐쇄","폐쇄",""),"")</f>
        <v/>
      </c>
    </row>
    <row r="1306" spans="1:7" ht="15.6">
      <c r="A1306" s="48">
        <v>1304</v>
      </c>
      <c r="B1306" s="48">
        <v>4905</v>
      </c>
      <c r="C1306" s="48"/>
      <c r="D1306" s="49"/>
      <c r="E1306" s="48"/>
      <c r="F1306" s="52"/>
      <c r="G1306" s="107" t="str">
        <f>IFERROR(IF(VLOOKUP($B1306,#REF!,27,FALSE)="폐쇄","폐쇄",""),"")</f>
        <v/>
      </c>
    </row>
    <row r="1307" spans="1:7" ht="15.6">
      <c r="A1307" s="48">
        <v>1305</v>
      </c>
      <c r="B1307" s="48">
        <v>4906</v>
      </c>
      <c r="C1307" s="48"/>
      <c r="D1307" s="49"/>
      <c r="E1307" s="48"/>
      <c r="F1307" s="52"/>
      <c r="G1307" s="107" t="str">
        <f>IFERROR(IF(VLOOKUP($B1307,#REF!,27,FALSE)="폐쇄","폐쇄",""),"")</f>
        <v/>
      </c>
    </row>
    <row r="1308" spans="1:7" ht="15.6">
      <c r="A1308" s="48">
        <v>1306</v>
      </c>
      <c r="B1308" s="48">
        <v>4907</v>
      </c>
      <c r="C1308" s="48"/>
      <c r="D1308" s="49"/>
      <c r="E1308" s="48"/>
      <c r="F1308" s="52"/>
      <c r="G1308" s="107" t="str">
        <f>IFERROR(IF(VLOOKUP($B1308,#REF!,27,FALSE)="폐쇄","폐쇄",""),"")</f>
        <v/>
      </c>
    </row>
    <row r="1309" spans="1:7" ht="15.6">
      <c r="A1309" s="48">
        <v>1307</v>
      </c>
      <c r="B1309" s="48">
        <v>4908</v>
      </c>
      <c r="C1309" s="48"/>
      <c r="D1309" s="49"/>
      <c r="E1309" s="48"/>
      <c r="F1309" s="52"/>
      <c r="G1309" s="107" t="str">
        <f>IFERROR(IF(VLOOKUP($B1309,#REF!,27,FALSE)="폐쇄","폐쇄",""),"")</f>
        <v/>
      </c>
    </row>
    <row r="1310" spans="1:7" ht="15.6">
      <c r="A1310" s="48">
        <v>1308</v>
      </c>
      <c r="B1310" s="48">
        <v>4909</v>
      </c>
      <c r="C1310" s="48"/>
      <c r="D1310" s="49"/>
      <c r="E1310" s="48"/>
      <c r="F1310" s="52"/>
      <c r="G1310" s="107" t="str">
        <f>IFERROR(IF(VLOOKUP($B1310,#REF!,27,FALSE)="폐쇄","폐쇄",""),"")</f>
        <v/>
      </c>
    </row>
    <row r="1311" spans="1:7" ht="15.6">
      <c r="A1311" s="48">
        <v>1309</v>
      </c>
      <c r="B1311" s="48">
        <v>4910</v>
      </c>
      <c r="C1311" s="48"/>
      <c r="D1311" s="49"/>
      <c r="E1311" s="48"/>
      <c r="F1311" s="52"/>
      <c r="G1311" s="107" t="str">
        <f>IFERROR(IF(VLOOKUP($B1311,#REF!,27,FALSE)="폐쇄","폐쇄",""),"")</f>
        <v/>
      </c>
    </row>
    <row r="1312" spans="1:7" ht="15.6">
      <c r="A1312" s="48">
        <v>1310</v>
      </c>
      <c r="B1312" s="48">
        <v>4911</v>
      </c>
      <c r="C1312" s="48"/>
      <c r="D1312" s="49"/>
      <c r="E1312" s="48"/>
      <c r="F1312" s="52"/>
      <c r="G1312" s="107" t="str">
        <f>IFERROR(IF(VLOOKUP($B1312,#REF!,27,FALSE)="폐쇄","폐쇄",""),"")</f>
        <v/>
      </c>
    </row>
    <row r="1313" spans="1:7" ht="15.6">
      <c r="A1313" s="48">
        <v>1311</v>
      </c>
      <c r="B1313" s="48">
        <v>4912</v>
      </c>
      <c r="C1313" s="48"/>
      <c r="D1313" s="49"/>
      <c r="E1313" s="48"/>
      <c r="F1313" s="52"/>
      <c r="G1313" s="107" t="str">
        <f>IFERROR(IF(VLOOKUP($B1313,#REF!,27,FALSE)="폐쇄","폐쇄",""),"")</f>
        <v/>
      </c>
    </row>
    <row r="1314" spans="1:7" ht="15.6">
      <c r="A1314" s="48">
        <v>1312</v>
      </c>
      <c r="B1314" s="48">
        <v>4913</v>
      </c>
      <c r="C1314" s="48"/>
      <c r="D1314" s="49"/>
      <c r="E1314" s="48"/>
      <c r="F1314" s="52"/>
      <c r="G1314" s="107" t="str">
        <f>IFERROR(IF(VLOOKUP($B1314,#REF!,27,FALSE)="폐쇄","폐쇄",""),"")</f>
        <v/>
      </c>
    </row>
    <row r="1315" spans="1:7" ht="15.6">
      <c r="A1315" s="48">
        <v>1313</v>
      </c>
      <c r="B1315" s="48">
        <v>4914</v>
      </c>
      <c r="C1315" s="48"/>
      <c r="D1315" s="49"/>
      <c r="E1315" s="48"/>
      <c r="F1315" s="52"/>
      <c r="G1315" s="107" t="str">
        <f>IFERROR(IF(VLOOKUP($B1315,#REF!,27,FALSE)="폐쇄","폐쇄",""),"")</f>
        <v/>
      </c>
    </row>
    <row r="1316" spans="1:7" ht="15.6">
      <c r="A1316" s="48">
        <v>1314</v>
      </c>
      <c r="B1316" s="48">
        <v>4915</v>
      </c>
      <c r="C1316" s="48"/>
      <c r="D1316" s="49"/>
      <c r="E1316" s="48"/>
      <c r="F1316" s="52"/>
      <c r="G1316" s="107" t="str">
        <f>IFERROR(IF(VLOOKUP($B1316,#REF!,27,FALSE)="폐쇄","폐쇄",""),"")</f>
        <v/>
      </c>
    </row>
    <row r="1317" spans="1:7" ht="15.6">
      <c r="A1317" s="48">
        <v>1315</v>
      </c>
      <c r="B1317" s="48">
        <v>4916</v>
      </c>
      <c r="C1317" s="48"/>
      <c r="D1317" s="49"/>
      <c r="E1317" s="48"/>
      <c r="F1317" s="52"/>
      <c r="G1317" s="107" t="str">
        <f>IFERROR(IF(VLOOKUP($B1317,#REF!,27,FALSE)="폐쇄","폐쇄",""),"")</f>
        <v/>
      </c>
    </row>
    <row r="1318" spans="1:7" ht="15.6">
      <c r="A1318" s="48">
        <v>1316</v>
      </c>
      <c r="B1318" s="48">
        <v>4917</v>
      </c>
      <c r="C1318" s="48"/>
      <c r="D1318" s="49"/>
      <c r="E1318" s="48"/>
      <c r="F1318" s="52"/>
      <c r="G1318" s="107" t="str">
        <f>IFERROR(IF(VLOOKUP($B1318,#REF!,27,FALSE)="폐쇄","폐쇄",""),"")</f>
        <v/>
      </c>
    </row>
    <row r="1319" spans="1:7" ht="15.6">
      <c r="A1319" s="48">
        <v>1317</v>
      </c>
      <c r="B1319" s="48">
        <v>4918</v>
      </c>
      <c r="C1319" s="48"/>
      <c r="D1319" s="49"/>
      <c r="E1319" s="48"/>
      <c r="F1319" s="52"/>
      <c r="G1319" s="107" t="str">
        <f>IFERROR(IF(VLOOKUP($B1319,#REF!,27,FALSE)="폐쇄","폐쇄",""),"")</f>
        <v/>
      </c>
    </row>
    <row r="1320" spans="1:7" ht="15.6">
      <c r="A1320" s="48">
        <v>1318</v>
      </c>
      <c r="B1320" s="48">
        <v>4919</v>
      </c>
      <c r="C1320" s="48"/>
      <c r="D1320" s="49"/>
      <c r="E1320" s="48"/>
      <c r="F1320" s="52"/>
      <c r="G1320" s="107" t="str">
        <f>IFERROR(IF(VLOOKUP($B1320,#REF!,27,FALSE)="폐쇄","폐쇄",""),"")</f>
        <v/>
      </c>
    </row>
    <row r="1321" spans="1:7" ht="15.6">
      <c r="A1321" s="48">
        <v>1319</v>
      </c>
      <c r="B1321" s="48">
        <v>4920</v>
      </c>
      <c r="C1321" s="48"/>
      <c r="D1321" s="49"/>
      <c r="E1321" s="48"/>
      <c r="F1321" s="52"/>
      <c r="G1321" s="107" t="str">
        <f>IFERROR(IF(VLOOKUP($B1321,#REF!,27,FALSE)="폐쇄","폐쇄",""),"")</f>
        <v/>
      </c>
    </row>
    <row r="1322" spans="1:7" ht="15.6">
      <c r="A1322" s="48">
        <v>1320</v>
      </c>
      <c r="B1322" s="48">
        <v>4921</v>
      </c>
      <c r="C1322" s="48"/>
      <c r="D1322" s="49"/>
      <c r="E1322" s="48"/>
      <c r="F1322" s="52"/>
      <c r="G1322" s="107" t="str">
        <f>IFERROR(IF(VLOOKUP($B1322,#REF!,27,FALSE)="폐쇄","폐쇄",""),"")</f>
        <v/>
      </c>
    </row>
    <row r="1323" spans="1:7" ht="15.6">
      <c r="A1323" s="48">
        <v>1321</v>
      </c>
      <c r="B1323" s="48">
        <v>4922</v>
      </c>
      <c r="C1323" s="48"/>
      <c r="D1323" s="49"/>
      <c r="E1323" s="48"/>
      <c r="F1323" s="52"/>
      <c r="G1323" s="107" t="str">
        <f>IFERROR(IF(VLOOKUP($B1323,#REF!,27,FALSE)="폐쇄","폐쇄",""),"")</f>
        <v/>
      </c>
    </row>
    <row r="1324" spans="1:7" ht="15.6">
      <c r="A1324" s="48">
        <v>1322</v>
      </c>
      <c r="B1324" s="48">
        <v>4923</v>
      </c>
      <c r="C1324" s="48"/>
      <c r="D1324" s="49"/>
      <c r="E1324" s="48"/>
      <c r="F1324" s="52"/>
      <c r="G1324" s="107" t="str">
        <f>IFERROR(IF(VLOOKUP($B1324,#REF!,27,FALSE)="폐쇄","폐쇄",""),"")</f>
        <v/>
      </c>
    </row>
    <row r="1325" spans="1:7" ht="15.6">
      <c r="A1325" s="48">
        <v>1323</v>
      </c>
      <c r="B1325" s="48">
        <v>4924</v>
      </c>
      <c r="C1325" s="48"/>
      <c r="D1325" s="49"/>
      <c r="E1325" s="48"/>
      <c r="F1325" s="52"/>
      <c r="G1325" s="107" t="str">
        <f>IFERROR(IF(VLOOKUP($B1325,#REF!,27,FALSE)="폐쇄","폐쇄",""),"")</f>
        <v/>
      </c>
    </row>
    <row r="1326" spans="1:7" ht="15.6">
      <c r="A1326" s="48">
        <v>1324</v>
      </c>
      <c r="B1326" s="48">
        <v>4925</v>
      </c>
      <c r="C1326" s="48"/>
      <c r="D1326" s="49"/>
      <c r="E1326" s="48"/>
      <c r="F1326" s="52"/>
      <c r="G1326" s="107" t="str">
        <f>IFERROR(IF(VLOOKUP($B1326,#REF!,27,FALSE)="폐쇄","폐쇄",""),"")</f>
        <v/>
      </c>
    </row>
    <row r="1327" spans="1:7" ht="15.6">
      <c r="A1327" s="48">
        <v>1325</v>
      </c>
      <c r="B1327" s="48">
        <v>4926</v>
      </c>
      <c r="C1327" s="48"/>
      <c r="D1327" s="49"/>
      <c r="E1327" s="48"/>
      <c r="F1327" s="52"/>
      <c r="G1327" s="107" t="str">
        <f>IFERROR(IF(VLOOKUP($B1327,#REF!,27,FALSE)="폐쇄","폐쇄",""),"")</f>
        <v/>
      </c>
    </row>
    <row r="1328" spans="1:7" ht="15.6">
      <c r="A1328" s="48">
        <v>1326</v>
      </c>
      <c r="B1328" s="48">
        <v>4927</v>
      </c>
      <c r="C1328" s="48"/>
      <c r="D1328" s="49"/>
      <c r="E1328" s="48"/>
      <c r="F1328" s="52"/>
      <c r="G1328" s="107" t="str">
        <f>IFERROR(IF(VLOOKUP($B1328,#REF!,27,FALSE)="폐쇄","폐쇄",""),"")</f>
        <v/>
      </c>
    </row>
    <row r="1329" spans="1:7" ht="15.6">
      <c r="A1329" s="48">
        <v>1327</v>
      </c>
      <c r="B1329" s="48">
        <v>4928</v>
      </c>
      <c r="C1329" s="48"/>
      <c r="D1329" s="49"/>
      <c r="E1329" s="48"/>
      <c r="F1329" s="52"/>
      <c r="G1329" s="107" t="str">
        <f>IFERROR(IF(VLOOKUP($B1329,#REF!,27,FALSE)="폐쇄","폐쇄",""),"")</f>
        <v/>
      </c>
    </row>
    <row r="1330" spans="1:7" ht="15.6">
      <c r="A1330" s="48">
        <v>1328</v>
      </c>
      <c r="B1330" s="48">
        <v>4929</v>
      </c>
      <c r="C1330" s="48"/>
      <c r="D1330" s="49"/>
      <c r="E1330" s="48"/>
      <c r="F1330" s="52"/>
      <c r="G1330" s="107" t="str">
        <f>IFERROR(IF(VLOOKUP($B1330,#REF!,27,FALSE)="폐쇄","폐쇄",""),"")</f>
        <v/>
      </c>
    </row>
    <row r="1331" spans="1:7" ht="15.6">
      <c r="A1331" s="48">
        <v>1329</v>
      </c>
      <c r="B1331" s="48">
        <v>4930</v>
      </c>
      <c r="C1331" s="48"/>
      <c r="D1331" s="49"/>
      <c r="E1331" s="48"/>
      <c r="F1331" s="52"/>
      <c r="G1331" s="107" t="str">
        <f>IFERROR(IF(VLOOKUP($B1331,#REF!,27,FALSE)="폐쇄","폐쇄",""),"")</f>
        <v/>
      </c>
    </row>
    <row r="1332" spans="1:7" ht="15.6">
      <c r="A1332" s="48">
        <v>1330</v>
      </c>
      <c r="B1332" s="48">
        <v>4931</v>
      </c>
      <c r="C1332" s="48"/>
      <c r="D1332" s="49"/>
      <c r="E1332" s="48"/>
      <c r="F1332" s="52"/>
      <c r="G1332" s="107" t="str">
        <f>IFERROR(IF(VLOOKUP($B1332,#REF!,27,FALSE)="폐쇄","폐쇄",""),"")</f>
        <v/>
      </c>
    </row>
    <row r="1333" spans="1:7" ht="15.6">
      <c r="A1333" s="48">
        <v>1331</v>
      </c>
      <c r="B1333" s="48">
        <v>4932</v>
      </c>
      <c r="C1333" s="48"/>
      <c r="D1333" s="49"/>
      <c r="E1333" s="48"/>
      <c r="F1333" s="52"/>
      <c r="G1333" s="107" t="str">
        <f>IFERROR(IF(VLOOKUP($B1333,#REF!,27,FALSE)="폐쇄","폐쇄",""),"")</f>
        <v/>
      </c>
    </row>
    <row r="1334" spans="1:7" ht="15.6">
      <c r="A1334" s="48">
        <v>1332</v>
      </c>
      <c r="B1334" s="48">
        <v>4933</v>
      </c>
      <c r="C1334" s="48"/>
      <c r="D1334" s="49"/>
      <c r="E1334" s="48"/>
      <c r="F1334" s="52"/>
      <c r="G1334" s="107" t="str">
        <f>IFERROR(IF(VLOOKUP($B1334,#REF!,27,FALSE)="폐쇄","폐쇄",""),"")</f>
        <v/>
      </c>
    </row>
    <row r="1335" spans="1:7" ht="15.6">
      <c r="A1335" s="48">
        <v>1333</v>
      </c>
      <c r="B1335" s="48">
        <v>4934</v>
      </c>
      <c r="C1335" s="48"/>
      <c r="D1335" s="49"/>
      <c r="E1335" s="48"/>
      <c r="F1335" s="52"/>
      <c r="G1335" s="107" t="str">
        <f>IFERROR(IF(VLOOKUP($B1335,#REF!,27,FALSE)="폐쇄","폐쇄",""),"")</f>
        <v/>
      </c>
    </row>
    <row r="1336" spans="1:7" ht="15.6">
      <c r="A1336" s="48">
        <v>1334</v>
      </c>
      <c r="B1336" s="48">
        <v>4935</v>
      </c>
      <c r="C1336" s="48"/>
      <c r="D1336" s="49"/>
      <c r="E1336" s="48"/>
      <c r="F1336" s="52"/>
      <c r="G1336" s="107" t="str">
        <f>IFERROR(IF(VLOOKUP($B1336,#REF!,27,FALSE)="폐쇄","폐쇄",""),"")</f>
        <v/>
      </c>
    </row>
    <row r="1337" spans="1:7" ht="15.6">
      <c r="A1337" s="48">
        <v>1335</v>
      </c>
      <c r="B1337" s="48">
        <v>4936</v>
      </c>
      <c r="C1337" s="48"/>
      <c r="D1337" s="49"/>
      <c r="E1337" s="48"/>
      <c r="F1337" s="52"/>
      <c r="G1337" s="107" t="str">
        <f>IFERROR(IF(VLOOKUP($B1337,#REF!,27,FALSE)="폐쇄","폐쇄",""),"")</f>
        <v/>
      </c>
    </row>
    <row r="1338" spans="1:7" ht="15.6">
      <c r="A1338" s="48">
        <v>1336</v>
      </c>
      <c r="B1338" s="48">
        <v>4937</v>
      </c>
      <c r="C1338" s="48"/>
      <c r="D1338" s="49"/>
      <c r="E1338" s="48"/>
      <c r="F1338" s="52"/>
      <c r="G1338" s="107" t="str">
        <f>IFERROR(IF(VLOOKUP($B1338,#REF!,27,FALSE)="폐쇄","폐쇄",""),"")</f>
        <v/>
      </c>
    </row>
    <row r="1339" spans="1:7" ht="15.6">
      <c r="A1339" s="48">
        <v>1337</v>
      </c>
      <c r="B1339" s="48">
        <v>4938</v>
      </c>
      <c r="C1339" s="48"/>
      <c r="D1339" s="49"/>
      <c r="E1339" s="48"/>
      <c r="F1339" s="52"/>
      <c r="G1339" s="107" t="str">
        <f>IFERROR(IF(VLOOKUP($B1339,#REF!,27,FALSE)="폐쇄","폐쇄",""),"")</f>
        <v/>
      </c>
    </row>
    <row r="1340" spans="1:7" ht="15.6">
      <c r="A1340" s="48">
        <v>1338</v>
      </c>
      <c r="B1340" s="48">
        <v>4939</v>
      </c>
      <c r="C1340" s="48"/>
      <c r="D1340" s="49"/>
      <c r="E1340" s="48"/>
      <c r="F1340" s="52"/>
      <c r="G1340" s="107" t="str">
        <f>IFERROR(IF(VLOOKUP($B1340,#REF!,27,FALSE)="폐쇄","폐쇄",""),"")</f>
        <v/>
      </c>
    </row>
    <row r="1341" spans="1:7" ht="15.6">
      <c r="A1341" s="48">
        <v>1339</v>
      </c>
      <c r="B1341" s="48">
        <v>4940</v>
      </c>
      <c r="C1341" s="48"/>
      <c r="D1341" s="49"/>
      <c r="E1341" s="48"/>
      <c r="F1341" s="52"/>
      <c r="G1341" s="107" t="str">
        <f>IFERROR(IF(VLOOKUP($B1341,#REF!,27,FALSE)="폐쇄","폐쇄",""),"")</f>
        <v/>
      </c>
    </row>
    <row r="1342" spans="1:7" ht="15.6">
      <c r="A1342" s="48">
        <v>1340</v>
      </c>
      <c r="B1342" s="48">
        <v>4941</v>
      </c>
      <c r="C1342" s="48"/>
      <c r="D1342" s="49"/>
      <c r="E1342" s="48"/>
      <c r="F1342" s="52"/>
      <c r="G1342" s="107" t="str">
        <f>IFERROR(IF(VLOOKUP($B1342,#REF!,27,FALSE)="폐쇄","폐쇄",""),"")</f>
        <v/>
      </c>
    </row>
    <row r="1343" spans="1:7" ht="15.6">
      <c r="A1343" s="48">
        <v>1341</v>
      </c>
      <c r="B1343" s="48">
        <v>4942</v>
      </c>
      <c r="C1343" s="48"/>
      <c r="D1343" s="49"/>
      <c r="E1343" s="48"/>
      <c r="F1343" s="52"/>
      <c r="G1343" s="107" t="str">
        <f>IFERROR(IF(VLOOKUP($B1343,#REF!,27,FALSE)="폐쇄","폐쇄",""),"")</f>
        <v/>
      </c>
    </row>
    <row r="1344" spans="1:7" ht="15.6">
      <c r="A1344" s="48">
        <v>1342</v>
      </c>
      <c r="B1344" s="48">
        <v>4943</v>
      </c>
      <c r="C1344" s="48"/>
      <c r="D1344" s="49"/>
      <c r="E1344" s="48"/>
      <c r="F1344" s="52"/>
      <c r="G1344" s="107" t="str">
        <f>IFERROR(IF(VLOOKUP($B1344,#REF!,27,FALSE)="폐쇄","폐쇄",""),"")</f>
        <v/>
      </c>
    </row>
    <row r="1345" spans="1:7" ht="15.6">
      <c r="A1345" s="48">
        <v>1343</v>
      </c>
      <c r="B1345" s="48">
        <v>4944</v>
      </c>
      <c r="C1345" s="48"/>
      <c r="D1345" s="49"/>
      <c r="E1345" s="48"/>
      <c r="F1345" s="52"/>
      <c r="G1345" s="107" t="str">
        <f>IFERROR(IF(VLOOKUP($B1345,#REF!,27,FALSE)="폐쇄","폐쇄",""),"")</f>
        <v/>
      </c>
    </row>
    <row r="1346" spans="1:7" ht="15.6">
      <c r="A1346" s="48">
        <v>1344</v>
      </c>
      <c r="B1346" s="48">
        <v>4945</v>
      </c>
      <c r="C1346" s="48"/>
      <c r="D1346" s="49"/>
      <c r="E1346" s="48"/>
      <c r="F1346" s="52"/>
      <c r="G1346" s="107" t="str">
        <f>IFERROR(IF(VLOOKUP($B1346,#REF!,27,FALSE)="폐쇄","폐쇄",""),"")</f>
        <v/>
      </c>
    </row>
    <row r="1347" spans="1:7" ht="15.6">
      <c r="A1347" s="48">
        <v>1345</v>
      </c>
      <c r="B1347" s="48">
        <v>4946</v>
      </c>
      <c r="C1347" s="48"/>
      <c r="D1347" s="49"/>
      <c r="E1347" s="48"/>
      <c r="F1347" s="52"/>
      <c r="G1347" s="107" t="str">
        <f>IFERROR(IF(VLOOKUP($B1347,#REF!,27,FALSE)="폐쇄","폐쇄",""),"")</f>
        <v/>
      </c>
    </row>
    <row r="1348" spans="1:7" ht="15.6">
      <c r="A1348" s="48">
        <v>1346</v>
      </c>
      <c r="B1348" s="48">
        <v>4947</v>
      </c>
      <c r="C1348" s="48"/>
      <c r="D1348" s="49"/>
      <c r="E1348" s="48"/>
      <c r="F1348" s="52"/>
      <c r="G1348" s="107" t="str">
        <f>IFERROR(IF(VLOOKUP($B1348,#REF!,27,FALSE)="폐쇄","폐쇄",""),"")</f>
        <v/>
      </c>
    </row>
    <row r="1349" spans="1:7" ht="15.6">
      <c r="A1349" s="48">
        <v>1347</v>
      </c>
      <c r="B1349" s="48">
        <v>4948</v>
      </c>
      <c r="C1349" s="48"/>
      <c r="D1349" s="49"/>
      <c r="E1349" s="48"/>
      <c r="F1349" s="52"/>
      <c r="G1349" s="107" t="str">
        <f>IFERROR(IF(VLOOKUP($B1349,#REF!,27,FALSE)="폐쇄","폐쇄",""),"")</f>
        <v/>
      </c>
    </row>
    <row r="1350" spans="1:7" ht="15.6">
      <c r="A1350" s="48">
        <v>1348</v>
      </c>
      <c r="B1350" s="48">
        <v>4949</v>
      </c>
      <c r="C1350" s="48"/>
      <c r="D1350" s="49"/>
      <c r="E1350" s="48"/>
      <c r="F1350" s="52"/>
      <c r="G1350" s="107" t="str">
        <f>IFERROR(IF(VLOOKUP($B1350,#REF!,27,FALSE)="폐쇄","폐쇄",""),"")</f>
        <v/>
      </c>
    </row>
    <row r="1351" spans="1:7" ht="15.6">
      <c r="A1351" s="48">
        <v>1349</v>
      </c>
      <c r="B1351" s="48">
        <v>4950</v>
      </c>
      <c r="C1351" s="48"/>
      <c r="D1351" s="49"/>
      <c r="E1351" s="48"/>
      <c r="F1351" s="52"/>
      <c r="G1351" s="107" t="str">
        <f>IFERROR(IF(VLOOKUP($B1351,#REF!,27,FALSE)="폐쇄","폐쇄",""),"")</f>
        <v/>
      </c>
    </row>
    <row r="1352" spans="1:7" ht="15.6">
      <c r="A1352" s="48">
        <v>1350</v>
      </c>
      <c r="B1352" s="48">
        <v>4951</v>
      </c>
      <c r="C1352" s="48"/>
      <c r="D1352" s="49"/>
      <c r="E1352" s="48"/>
      <c r="F1352" s="52"/>
      <c r="G1352" s="107" t="str">
        <f>IFERROR(IF(VLOOKUP($B1352,#REF!,27,FALSE)="폐쇄","폐쇄",""),"")</f>
        <v/>
      </c>
    </row>
    <row r="1353" spans="1:7" ht="15.6">
      <c r="A1353" s="48">
        <v>1351</v>
      </c>
      <c r="B1353" s="48">
        <v>4952</v>
      </c>
      <c r="C1353" s="48"/>
      <c r="D1353" s="49"/>
      <c r="E1353" s="48"/>
      <c r="F1353" s="52"/>
      <c r="G1353" s="107" t="str">
        <f>IFERROR(IF(VLOOKUP($B1353,#REF!,27,FALSE)="폐쇄","폐쇄",""),"")</f>
        <v/>
      </c>
    </row>
    <row r="1354" spans="1:7" ht="15.6">
      <c r="A1354" s="48">
        <v>1352</v>
      </c>
      <c r="B1354" s="48">
        <v>4953</v>
      </c>
      <c r="C1354" s="48"/>
      <c r="D1354" s="49"/>
      <c r="E1354" s="48"/>
      <c r="F1354" s="52"/>
      <c r="G1354" s="107" t="str">
        <f>IFERROR(IF(VLOOKUP($B1354,#REF!,27,FALSE)="폐쇄","폐쇄",""),"")</f>
        <v/>
      </c>
    </row>
    <row r="1355" spans="1:7" ht="15.6">
      <c r="A1355" s="48">
        <v>1353</v>
      </c>
      <c r="B1355" s="48">
        <v>4954</v>
      </c>
      <c r="C1355" s="48"/>
      <c r="D1355" s="49"/>
      <c r="E1355" s="48"/>
      <c r="F1355" s="52"/>
      <c r="G1355" s="107" t="str">
        <f>IFERROR(IF(VLOOKUP($B1355,#REF!,27,FALSE)="폐쇄","폐쇄",""),"")</f>
        <v/>
      </c>
    </row>
    <row r="1356" spans="1:7" ht="15.6">
      <c r="A1356" s="48">
        <v>1354</v>
      </c>
      <c r="B1356" s="48">
        <v>4955</v>
      </c>
      <c r="C1356" s="48"/>
      <c r="D1356" s="49"/>
      <c r="E1356" s="48"/>
      <c r="F1356" s="52"/>
      <c r="G1356" s="107" t="str">
        <f>IFERROR(IF(VLOOKUP($B1356,#REF!,27,FALSE)="폐쇄","폐쇄",""),"")</f>
        <v/>
      </c>
    </row>
    <row r="1357" spans="1:7" ht="15.6">
      <c r="A1357" s="48">
        <v>1355</v>
      </c>
      <c r="B1357" s="48">
        <v>4956</v>
      </c>
      <c r="C1357" s="48"/>
      <c r="D1357" s="49"/>
      <c r="E1357" s="48"/>
      <c r="F1357" s="52"/>
      <c r="G1357" s="107" t="str">
        <f>IFERROR(IF(VLOOKUP($B1357,#REF!,27,FALSE)="폐쇄","폐쇄",""),"")</f>
        <v/>
      </c>
    </row>
    <row r="1358" spans="1:7" ht="15.6">
      <c r="A1358" s="48">
        <v>1356</v>
      </c>
      <c r="B1358" s="48">
        <v>4957</v>
      </c>
      <c r="C1358" s="48"/>
      <c r="D1358" s="49"/>
      <c r="E1358" s="48"/>
      <c r="F1358" s="52"/>
      <c r="G1358" s="107" t="str">
        <f>IFERROR(IF(VLOOKUP($B1358,#REF!,27,FALSE)="폐쇄","폐쇄",""),"")</f>
        <v/>
      </c>
    </row>
    <row r="1359" spans="1:7" ht="15.6">
      <c r="A1359" s="48">
        <v>1357</v>
      </c>
      <c r="B1359" s="48">
        <v>4958</v>
      </c>
      <c r="C1359" s="48"/>
      <c r="D1359" s="49"/>
      <c r="E1359" s="48"/>
      <c r="F1359" s="52"/>
      <c r="G1359" s="107" t="str">
        <f>IFERROR(IF(VLOOKUP($B1359,#REF!,27,FALSE)="폐쇄","폐쇄",""),"")</f>
        <v/>
      </c>
    </row>
    <row r="1360" spans="1:7" ht="15.6">
      <c r="A1360" s="48">
        <v>1358</v>
      </c>
      <c r="B1360" s="48">
        <v>4959</v>
      </c>
      <c r="C1360" s="48"/>
      <c r="D1360" s="49"/>
      <c r="E1360" s="48"/>
      <c r="F1360" s="52"/>
      <c r="G1360" s="107" t="str">
        <f>IFERROR(IF(VLOOKUP($B1360,#REF!,27,FALSE)="폐쇄","폐쇄",""),"")</f>
        <v/>
      </c>
    </row>
    <row r="1361" spans="1:7" ht="15.6">
      <c r="A1361" s="48">
        <v>1359</v>
      </c>
      <c r="B1361" s="48">
        <v>4960</v>
      </c>
      <c r="C1361" s="48"/>
      <c r="D1361" s="49"/>
      <c r="E1361" s="48"/>
      <c r="F1361" s="52"/>
      <c r="G1361" s="107" t="str">
        <f>IFERROR(IF(VLOOKUP($B1361,#REF!,27,FALSE)="폐쇄","폐쇄",""),"")</f>
        <v/>
      </c>
    </row>
    <row r="1362" spans="1:7" ht="15.6">
      <c r="A1362" s="48">
        <v>1360</v>
      </c>
      <c r="B1362" s="48">
        <v>4961</v>
      </c>
      <c r="C1362" s="48"/>
      <c r="D1362" s="49"/>
      <c r="E1362" s="48"/>
      <c r="F1362" s="52"/>
      <c r="G1362" s="107" t="str">
        <f>IFERROR(IF(VLOOKUP($B1362,#REF!,27,FALSE)="폐쇄","폐쇄",""),"")</f>
        <v/>
      </c>
    </row>
    <row r="1363" spans="1:7" ht="15.6">
      <c r="A1363" s="48">
        <v>1361</v>
      </c>
      <c r="B1363" s="48">
        <v>4962</v>
      </c>
      <c r="C1363" s="48"/>
      <c r="D1363" s="49"/>
      <c r="E1363" s="48"/>
      <c r="F1363" s="52"/>
      <c r="G1363" s="107" t="str">
        <f>IFERROR(IF(VLOOKUP($B1363,#REF!,27,FALSE)="폐쇄","폐쇄",""),"")</f>
        <v/>
      </c>
    </row>
    <row r="1364" spans="1:7" ht="15.6">
      <c r="A1364" s="48">
        <v>1362</v>
      </c>
      <c r="B1364" s="48">
        <v>4963</v>
      </c>
      <c r="C1364" s="48"/>
      <c r="D1364" s="49"/>
      <c r="E1364" s="48"/>
      <c r="F1364" s="52"/>
      <c r="G1364" s="107" t="str">
        <f>IFERROR(IF(VLOOKUP($B1364,#REF!,27,FALSE)="폐쇄","폐쇄",""),"")</f>
        <v/>
      </c>
    </row>
    <row r="1365" spans="1:7" ht="15.6">
      <c r="A1365" s="48">
        <v>1363</v>
      </c>
      <c r="B1365" s="48">
        <v>4964</v>
      </c>
      <c r="C1365" s="48"/>
      <c r="D1365" s="49"/>
      <c r="E1365" s="48"/>
      <c r="F1365" s="52"/>
      <c r="G1365" s="107" t="str">
        <f>IFERROR(IF(VLOOKUP($B1365,#REF!,27,FALSE)="폐쇄","폐쇄",""),"")</f>
        <v/>
      </c>
    </row>
    <row r="1366" spans="1:7" ht="15.6">
      <c r="A1366" s="48">
        <v>1364</v>
      </c>
      <c r="B1366" s="48">
        <v>4965</v>
      </c>
      <c r="C1366" s="48"/>
      <c r="D1366" s="49"/>
      <c r="E1366" s="48"/>
      <c r="F1366" s="52"/>
      <c r="G1366" s="107" t="str">
        <f>IFERROR(IF(VLOOKUP($B1366,#REF!,27,FALSE)="폐쇄","폐쇄",""),"")</f>
        <v/>
      </c>
    </row>
    <row r="1367" spans="1:7" ht="15.6">
      <c r="A1367" s="48">
        <v>1365</v>
      </c>
      <c r="B1367" s="48">
        <v>4966</v>
      </c>
      <c r="C1367" s="48"/>
      <c r="D1367" s="49"/>
      <c r="E1367" s="48"/>
      <c r="F1367" s="52"/>
      <c r="G1367" s="107" t="str">
        <f>IFERROR(IF(VLOOKUP($B1367,#REF!,27,FALSE)="폐쇄","폐쇄",""),"")</f>
        <v/>
      </c>
    </row>
    <row r="1368" spans="1:7" ht="15.6">
      <c r="A1368" s="48">
        <v>1366</v>
      </c>
      <c r="B1368" s="48">
        <v>4967</v>
      </c>
      <c r="C1368" s="48"/>
      <c r="D1368" s="49"/>
      <c r="E1368" s="48"/>
      <c r="F1368" s="52"/>
      <c r="G1368" s="107" t="str">
        <f>IFERROR(IF(VLOOKUP($B1368,#REF!,27,FALSE)="폐쇄","폐쇄",""),"")</f>
        <v/>
      </c>
    </row>
    <row r="1369" spans="1:7" ht="15.6">
      <c r="A1369" s="48">
        <v>1367</v>
      </c>
      <c r="B1369" s="48">
        <v>4968</v>
      </c>
      <c r="C1369" s="48"/>
      <c r="D1369" s="49"/>
      <c r="E1369" s="48"/>
      <c r="F1369" s="52"/>
      <c r="G1369" s="107" t="str">
        <f>IFERROR(IF(VLOOKUP($B1369,#REF!,27,FALSE)="폐쇄","폐쇄",""),"")</f>
        <v/>
      </c>
    </row>
    <row r="1370" spans="1:7" ht="15.6">
      <c r="A1370" s="48">
        <v>1368</v>
      </c>
      <c r="B1370" s="48">
        <v>4969</v>
      </c>
      <c r="C1370" s="48"/>
      <c r="D1370" s="49"/>
      <c r="E1370" s="48"/>
      <c r="F1370" s="52"/>
      <c r="G1370" s="107" t="str">
        <f>IFERROR(IF(VLOOKUP($B1370,#REF!,27,FALSE)="폐쇄","폐쇄",""),"")</f>
        <v/>
      </c>
    </row>
    <row r="1371" spans="1:7" ht="15.6">
      <c r="A1371" s="48">
        <v>1369</v>
      </c>
      <c r="B1371" s="48">
        <v>4970</v>
      </c>
      <c r="C1371" s="48"/>
      <c r="D1371" s="49"/>
      <c r="E1371" s="48"/>
      <c r="F1371" s="52"/>
      <c r="G1371" s="107" t="str">
        <f>IFERROR(IF(VLOOKUP($B1371,#REF!,27,FALSE)="폐쇄","폐쇄",""),"")</f>
        <v/>
      </c>
    </row>
    <row r="1372" spans="1:7" ht="15.6">
      <c r="A1372" s="48">
        <v>1370</v>
      </c>
      <c r="B1372" s="48">
        <v>4971</v>
      </c>
      <c r="C1372" s="48"/>
      <c r="D1372" s="49"/>
      <c r="E1372" s="48"/>
      <c r="F1372" s="52"/>
      <c r="G1372" s="107" t="str">
        <f>IFERROR(IF(VLOOKUP($B1372,#REF!,27,FALSE)="폐쇄","폐쇄",""),"")</f>
        <v/>
      </c>
    </row>
    <row r="1373" spans="1:7" ht="15.6">
      <c r="A1373" s="48">
        <v>1371</v>
      </c>
      <c r="B1373" s="48">
        <v>4972</v>
      </c>
      <c r="C1373" s="48"/>
      <c r="D1373" s="49"/>
      <c r="E1373" s="48"/>
      <c r="F1373" s="52"/>
      <c r="G1373" s="107" t="str">
        <f>IFERROR(IF(VLOOKUP($B1373,#REF!,27,FALSE)="폐쇄","폐쇄",""),"")</f>
        <v/>
      </c>
    </row>
    <row r="1374" spans="1:7" ht="15.6">
      <c r="A1374" s="48">
        <v>1372</v>
      </c>
      <c r="B1374" s="48">
        <v>4973</v>
      </c>
      <c r="C1374" s="48"/>
      <c r="D1374" s="49"/>
      <c r="E1374" s="48"/>
      <c r="F1374" s="52"/>
      <c r="G1374" s="107" t="str">
        <f>IFERROR(IF(VLOOKUP($B1374,#REF!,27,FALSE)="폐쇄","폐쇄",""),"")</f>
        <v/>
      </c>
    </row>
    <row r="1375" spans="1:7" ht="15.6">
      <c r="A1375" s="48">
        <v>1373</v>
      </c>
      <c r="B1375" s="48">
        <v>4974</v>
      </c>
      <c r="C1375" s="48"/>
      <c r="D1375" s="49"/>
      <c r="E1375" s="48"/>
      <c r="F1375" s="52"/>
      <c r="G1375" s="107" t="str">
        <f>IFERROR(IF(VLOOKUP($B1375,#REF!,27,FALSE)="폐쇄","폐쇄",""),"")</f>
        <v/>
      </c>
    </row>
    <row r="1376" spans="1:7" ht="15.6">
      <c r="A1376" s="48">
        <v>1374</v>
      </c>
      <c r="B1376" s="48">
        <v>4975</v>
      </c>
      <c r="C1376" s="48"/>
      <c r="D1376" s="49"/>
      <c r="E1376" s="48"/>
      <c r="F1376" s="52"/>
      <c r="G1376" s="107" t="str">
        <f>IFERROR(IF(VLOOKUP($B1376,#REF!,27,FALSE)="폐쇄","폐쇄",""),"")</f>
        <v/>
      </c>
    </row>
    <row r="1377" spans="1:7" ht="15.6">
      <c r="A1377" s="48">
        <v>1375</v>
      </c>
      <c r="B1377" s="48">
        <v>4976</v>
      </c>
      <c r="C1377" s="48"/>
      <c r="D1377" s="49"/>
      <c r="E1377" s="48"/>
      <c r="F1377" s="52"/>
      <c r="G1377" s="107" t="str">
        <f>IFERROR(IF(VLOOKUP($B1377,#REF!,27,FALSE)="폐쇄","폐쇄",""),"")</f>
        <v/>
      </c>
    </row>
    <row r="1378" spans="1:7" ht="15.6">
      <c r="A1378" s="48">
        <v>1376</v>
      </c>
      <c r="B1378" s="48">
        <v>4977</v>
      </c>
      <c r="C1378" s="48"/>
      <c r="D1378" s="49"/>
      <c r="E1378" s="48"/>
      <c r="F1378" s="52"/>
      <c r="G1378" s="107" t="str">
        <f>IFERROR(IF(VLOOKUP($B1378,#REF!,27,FALSE)="폐쇄","폐쇄",""),"")</f>
        <v/>
      </c>
    </row>
    <row r="1379" spans="1:7" ht="15.6">
      <c r="A1379" s="48">
        <v>1377</v>
      </c>
      <c r="B1379" s="48">
        <v>4978</v>
      </c>
      <c r="C1379" s="48"/>
      <c r="D1379" s="49"/>
      <c r="E1379" s="48"/>
      <c r="F1379" s="52"/>
      <c r="G1379" s="107" t="str">
        <f>IFERROR(IF(VLOOKUP($B1379,#REF!,27,FALSE)="폐쇄","폐쇄",""),"")</f>
        <v/>
      </c>
    </row>
    <row r="1380" spans="1:7" ht="15.6">
      <c r="A1380" s="48">
        <v>1378</v>
      </c>
      <c r="B1380" s="48">
        <v>4979</v>
      </c>
      <c r="C1380" s="48"/>
      <c r="D1380" s="49"/>
      <c r="E1380" s="48"/>
      <c r="F1380" s="52"/>
      <c r="G1380" s="107" t="str">
        <f>IFERROR(IF(VLOOKUP($B1380,#REF!,27,FALSE)="폐쇄","폐쇄",""),"")</f>
        <v/>
      </c>
    </row>
    <row r="1381" spans="1:7" ht="15.6">
      <c r="A1381" s="48">
        <v>1379</v>
      </c>
      <c r="B1381" s="48">
        <v>4980</v>
      </c>
      <c r="C1381" s="48"/>
      <c r="D1381" s="49"/>
      <c r="E1381" s="48"/>
      <c r="F1381" s="52"/>
      <c r="G1381" s="107" t="str">
        <f>IFERROR(IF(VLOOKUP($B1381,#REF!,27,FALSE)="폐쇄","폐쇄",""),"")</f>
        <v/>
      </c>
    </row>
    <row r="1382" spans="1:7" ht="15.6">
      <c r="A1382" s="48">
        <v>1380</v>
      </c>
      <c r="B1382" s="48">
        <v>4981</v>
      </c>
      <c r="C1382" s="48"/>
      <c r="D1382" s="49"/>
      <c r="E1382" s="48"/>
      <c r="F1382" s="52"/>
      <c r="G1382" s="107" t="str">
        <f>IFERROR(IF(VLOOKUP($B1382,#REF!,27,FALSE)="폐쇄","폐쇄",""),"")</f>
        <v/>
      </c>
    </row>
    <row r="1383" spans="1:7" ht="15.6">
      <c r="A1383" s="48">
        <v>1381</v>
      </c>
      <c r="B1383" s="48">
        <v>4982</v>
      </c>
      <c r="C1383" s="48"/>
      <c r="D1383" s="49"/>
      <c r="E1383" s="48"/>
      <c r="F1383" s="52"/>
      <c r="G1383" s="107" t="str">
        <f>IFERROR(IF(VLOOKUP($B1383,#REF!,27,FALSE)="폐쇄","폐쇄",""),"")</f>
        <v/>
      </c>
    </row>
    <row r="1384" spans="1:7" ht="15.6">
      <c r="A1384" s="48">
        <v>1382</v>
      </c>
      <c r="B1384" s="48">
        <v>4983</v>
      </c>
      <c r="C1384" s="48"/>
      <c r="D1384" s="49"/>
      <c r="E1384" s="48"/>
      <c r="F1384" s="52"/>
      <c r="G1384" s="107" t="str">
        <f>IFERROR(IF(VLOOKUP($B1384,#REF!,27,FALSE)="폐쇄","폐쇄",""),"")</f>
        <v/>
      </c>
    </row>
    <row r="1385" spans="1:7" ht="15.6">
      <c r="A1385" s="48">
        <v>1383</v>
      </c>
      <c r="B1385" s="48">
        <v>4984</v>
      </c>
      <c r="C1385" s="48"/>
      <c r="D1385" s="49"/>
      <c r="E1385" s="48"/>
      <c r="F1385" s="52"/>
      <c r="G1385" s="107" t="str">
        <f>IFERROR(IF(VLOOKUP($B1385,#REF!,27,FALSE)="폐쇄","폐쇄",""),"")</f>
        <v/>
      </c>
    </row>
    <row r="1386" spans="1:7" ht="15.6">
      <c r="A1386" s="48">
        <v>1384</v>
      </c>
      <c r="B1386" s="48">
        <v>4985</v>
      </c>
      <c r="C1386" s="48"/>
      <c r="D1386" s="49"/>
      <c r="E1386" s="48"/>
      <c r="F1386" s="52"/>
      <c r="G1386" s="107" t="str">
        <f>IFERROR(IF(VLOOKUP($B1386,#REF!,27,FALSE)="폐쇄","폐쇄",""),"")</f>
        <v/>
      </c>
    </row>
    <row r="1387" spans="1:7" ht="15.6">
      <c r="A1387" s="48">
        <v>1385</v>
      </c>
      <c r="B1387" s="48">
        <v>4986</v>
      </c>
      <c r="C1387" s="48"/>
      <c r="D1387" s="49"/>
      <c r="E1387" s="48"/>
      <c r="F1387" s="52"/>
      <c r="G1387" s="107" t="str">
        <f>IFERROR(IF(VLOOKUP($B1387,#REF!,27,FALSE)="폐쇄","폐쇄",""),"")</f>
        <v/>
      </c>
    </row>
    <row r="1388" spans="1:7" ht="15.6">
      <c r="A1388" s="48">
        <v>1386</v>
      </c>
      <c r="B1388" s="48">
        <v>4987</v>
      </c>
      <c r="C1388" s="48"/>
      <c r="D1388" s="49"/>
      <c r="E1388" s="48"/>
      <c r="F1388" s="52"/>
      <c r="G1388" s="107" t="str">
        <f>IFERROR(IF(VLOOKUP($B1388,#REF!,27,FALSE)="폐쇄","폐쇄",""),"")</f>
        <v/>
      </c>
    </row>
    <row r="1389" spans="1:7" ht="15.6">
      <c r="A1389" s="48">
        <v>1387</v>
      </c>
      <c r="B1389" s="48">
        <v>4988</v>
      </c>
      <c r="C1389" s="48"/>
      <c r="D1389" s="49"/>
      <c r="E1389" s="48"/>
      <c r="F1389" s="52"/>
      <c r="G1389" s="107" t="str">
        <f>IFERROR(IF(VLOOKUP($B1389,#REF!,27,FALSE)="폐쇄","폐쇄",""),"")</f>
        <v/>
      </c>
    </row>
    <row r="1390" spans="1:7" ht="15.6">
      <c r="A1390" s="48">
        <v>1388</v>
      </c>
      <c r="B1390" s="48">
        <v>4989</v>
      </c>
      <c r="C1390" s="48"/>
      <c r="D1390" s="49"/>
      <c r="E1390" s="48"/>
      <c r="F1390" s="52"/>
      <c r="G1390" s="107" t="str">
        <f>IFERROR(IF(VLOOKUP($B1390,#REF!,27,FALSE)="폐쇄","폐쇄",""),"")</f>
        <v/>
      </c>
    </row>
    <row r="1391" spans="1:7" ht="15.6">
      <c r="A1391" s="48">
        <v>1389</v>
      </c>
      <c r="B1391" s="48">
        <v>4990</v>
      </c>
      <c r="C1391" s="48"/>
      <c r="D1391" s="49"/>
      <c r="E1391" s="48"/>
      <c r="F1391" s="52"/>
      <c r="G1391" s="107" t="str">
        <f>IFERROR(IF(VLOOKUP($B1391,#REF!,27,FALSE)="폐쇄","폐쇄",""),"")</f>
        <v/>
      </c>
    </row>
    <row r="1392" spans="1:7" ht="15.6">
      <c r="A1392" s="48">
        <v>1390</v>
      </c>
      <c r="B1392" s="48">
        <v>4991</v>
      </c>
      <c r="C1392" s="48"/>
      <c r="D1392" s="49"/>
      <c r="E1392" s="48"/>
      <c r="F1392" s="52"/>
      <c r="G1392" s="107" t="str">
        <f>IFERROR(IF(VLOOKUP($B1392,#REF!,27,FALSE)="폐쇄","폐쇄",""),"")</f>
        <v/>
      </c>
    </row>
    <row r="1393" spans="1:7" ht="15.6">
      <c r="A1393" s="48">
        <v>1391</v>
      </c>
      <c r="B1393" s="48">
        <v>4992</v>
      </c>
      <c r="C1393" s="48"/>
      <c r="D1393" s="49"/>
      <c r="E1393" s="48"/>
      <c r="F1393" s="52"/>
      <c r="G1393" s="107" t="str">
        <f>IFERROR(IF(VLOOKUP($B1393,#REF!,27,FALSE)="폐쇄","폐쇄",""),"")</f>
        <v/>
      </c>
    </row>
    <row r="1394" spans="1:7" ht="15.6">
      <c r="A1394" s="48">
        <v>1392</v>
      </c>
      <c r="B1394" s="48">
        <v>4993</v>
      </c>
      <c r="C1394" s="48"/>
      <c r="D1394" s="49"/>
      <c r="E1394" s="48"/>
      <c r="F1394" s="52"/>
      <c r="G1394" s="107" t="str">
        <f>IFERROR(IF(VLOOKUP($B1394,#REF!,27,FALSE)="폐쇄","폐쇄",""),"")</f>
        <v/>
      </c>
    </row>
    <row r="1395" spans="1:7" ht="15.6">
      <c r="A1395" s="48">
        <v>1393</v>
      </c>
      <c r="B1395" s="48">
        <v>4994</v>
      </c>
      <c r="C1395" s="48"/>
      <c r="D1395" s="49"/>
      <c r="E1395" s="48"/>
      <c r="F1395" s="52"/>
      <c r="G1395" s="107" t="str">
        <f>IFERROR(IF(VLOOKUP($B1395,#REF!,27,FALSE)="폐쇄","폐쇄",""),"")</f>
        <v/>
      </c>
    </row>
    <row r="1396" spans="1:7" ht="15.6">
      <c r="A1396" s="48">
        <v>1394</v>
      </c>
      <c r="B1396" s="48">
        <v>4995</v>
      </c>
      <c r="C1396" s="48"/>
      <c r="D1396" s="49"/>
      <c r="E1396" s="48"/>
      <c r="F1396" s="52"/>
      <c r="G1396" s="107" t="str">
        <f>IFERROR(IF(VLOOKUP($B1396,#REF!,27,FALSE)="폐쇄","폐쇄",""),"")</f>
        <v/>
      </c>
    </row>
    <row r="1397" spans="1:7" ht="15.6">
      <c r="A1397" s="48">
        <v>1395</v>
      </c>
      <c r="B1397" s="48">
        <v>4996</v>
      </c>
      <c r="C1397" s="48"/>
      <c r="D1397" s="49"/>
      <c r="E1397" s="48"/>
      <c r="F1397" s="52"/>
      <c r="G1397" s="107" t="str">
        <f>IFERROR(IF(VLOOKUP($B1397,#REF!,27,FALSE)="폐쇄","폐쇄",""),"")</f>
        <v/>
      </c>
    </row>
    <row r="1398" spans="1:7" ht="15.6">
      <c r="A1398" s="48">
        <v>1396</v>
      </c>
      <c r="B1398" s="48">
        <v>4997</v>
      </c>
      <c r="C1398" s="48"/>
      <c r="D1398" s="49"/>
      <c r="E1398" s="48"/>
      <c r="F1398" s="52"/>
      <c r="G1398" s="107" t="str">
        <f>IFERROR(IF(VLOOKUP($B1398,#REF!,27,FALSE)="폐쇄","폐쇄",""),"")</f>
        <v/>
      </c>
    </row>
    <row r="1399" spans="1:7" ht="15.6">
      <c r="A1399" s="48">
        <v>1397</v>
      </c>
      <c r="B1399" s="48">
        <v>4998</v>
      </c>
      <c r="C1399" s="48"/>
      <c r="D1399" s="49"/>
      <c r="E1399" s="48"/>
      <c r="F1399" s="52"/>
      <c r="G1399" s="107" t="str">
        <f>IFERROR(IF(VLOOKUP($B1399,#REF!,27,FALSE)="폐쇄","폐쇄",""),"")</f>
        <v/>
      </c>
    </row>
    <row r="1400" spans="1:7" ht="15.6">
      <c r="A1400" s="48">
        <v>1398</v>
      </c>
      <c r="B1400" s="48">
        <v>4999</v>
      </c>
      <c r="C1400" s="48"/>
      <c r="D1400" s="49"/>
      <c r="E1400" s="48"/>
      <c r="F1400" s="52"/>
      <c r="G1400" s="107" t="str">
        <f>IFERROR(IF(VLOOKUP($B1400,#REF!,27,FALSE)="폐쇄","폐쇄",""),"")</f>
        <v/>
      </c>
    </row>
    <row r="1401" spans="1:7" ht="15.6">
      <c r="A1401" s="48">
        <v>1399</v>
      </c>
      <c r="B1401" s="48">
        <v>5000</v>
      </c>
      <c r="C1401" s="48"/>
      <c r="D1401" s="49"/>
      <c r="E1401" s="48"/>
      <c r="F1401" s="52"/>
      <c r="G1401" s="107" t="str">
        <f>IFERROR(IF(VLOOKUP($B1401,#REF!,27,FALSE)="폐쇄","폐쇄",""),"")</f>
        <v/>
      </c>
    </row>
    <row r="1402" spans="1:7" ht="15.6">
      <c r="A1402" s="48">
        <v>1400</v>
      </c>
      <c r="B1402" s="48">
        <v>5001</v>
      </c>
      <c r="C1402" s="48"/>
      <c r="D1402" s="49"/>
      <c r="E1402" s="48"/>
      <c r="F1402" s="52"/>
      <c r="G1402" s="107" t="str">
        <f>IFERROR(IF(VLOOKUP($B1402,#REF!,27,FALSE)="폐쇄","폐쇄",""),"")</f>
        <v/>
      </c>
    </row>
    <row r="1403" spans="1:7" ht="15.6">
      <c r="A1403" s="48">
        <v>1401</v>
      </c>
      <c r="B1403" s="48">
        <v>5002</v>
      </c>
      <c r="C1403" s="48"/>
      <c r="D1403" s="49"/>
      <c r="E1403" s="48"/>
      <c r="F1403" s="52"/>
      <c r="G1403" s="107" t="str">
        <f>IFERROR(IF(VLOOKUP($B1403,#REF!,27,FALSE)="폐쇄","폐쇄",""),"")</f>
        <v/>
      </c>
    </row>
    <row r="1404" spans="1:7" ht="15.6">
      <c r="A1404" s="48">
        <v>1402</v>
      </c>
      <c r="B1404" s="48">
        <v>5003</v>
      </c>
      <c r="C1404" s="48"/>
      <c r="D1404" s="49"/>
      <c r="E1404" s="48"/>
      <c r="F1404" s="52"/>
      <c r="G1404" s="107" t="str">
        <f>IFERROR(IF(VLOOKUP($B1404,#REF!,27,FALSE)="폐쇄","폐쇄",""),"")</f>
        <v/>
      </c>
    </row>
    <row r="1405" spans="1:7" ht="15.6">
      <c r="A1405" s="48">
        <v>1403</v>
      </c>
      <c r="B1405" s="48">
        <v>5004</v>
      </c>
      <c r="C1405" s="48"/>
      <c r="D1405" s="49"/>
      <c r="E1405" s="48"/>
      <c r="F1405" s="52"/>
      <c r="G1405" s="107" t="str">
        <f>IFERROR(IF(VLOOKUP($B1405,#REF!,27,FALSE)="폐쇄","폐쇄",""),"")</f>
        <v/>
      </c>
    </row>
    <row r="1406" spans="1:7" ht="15.6">
      <c r="A1406" s="48">
        <v>1404</v>
      </c>
      <c r="B1406" s="48">
        <v>5005</v>
      </c>
      <c r="C1406" s="48"/>
      <c r="D1406" s="49"/>
      <c r="E1406" s="48"/>
      <c r="F1406" s="52"/>
      <c r="G1406" s="107" t="str">
        <f>IFERROR(IF(VLOOKUP($B1406,#REF!,27,FALSE)="폐쇄","폐쇄",""),"")</f>
        <v/>
      </c>
    </row>
    <row r="1407" spans="1:7" ht="15.6">
      <c r="A1407" s="48">
        <v>1405</v>
      </c>
      <c r="B1407" s="48">
        <v>5006</v>
      </c>
      <c r="C1407" s="48"/>
      <c r="D1407" s="49"/>
      <c r="E1407" s="48"/>
      <c r="F1407" s="52"/>
      <c r="G1407" s="107" t="str">
        <f>IFERROR(IF(VLOOKUP($B1407,#REF!,27,FALSE)="폐쇄","폐쇄",""),"")</f>
        <v/>
      </c>
    </row>
    <row r="1408" spans="1:7" ht="15.6">
      <c r="A1408" s="48">
        <v>1406</v>
      </c>
      <c r="B1408" s="48">
        <v>5007</v>
      </c>
      <c r="C1408" s="48"/>
      <c r="D1408" s="49"/>
      <c r="E1408" s="48"/>
      <c r="F1408" s="52"/>
      <c r="G1408" s="107" t="str">
        <f>IFERROR(IF(VLOOKUP($B1408,#REF!,27,FALSE)="폐쇄","폐쇄",""),"")</f>
        <v/>
      </c>
    </row>
    <row r="1409" spans="1:7" ht="15.6">
      <c r="A1409" s="48">
        <v>1407</v>
      </c>
      <c r="B1409" s="48">
        <v>5008</v>
      </c>
      <c r="C1409" s="48"/>
      <c r="D1409" s="49"/>
      <c r="E1409" s="48"/>
      <c r="F1409" s="52"/>
      <c r="G1409" s="107" t="str">
        <f>IFERROR(IF(VLOOKUP($B1409,#REF!,27,FALSE)="폐쇄","폐쇄",""),"")</f>
        <v/>
      </c>
    </row>
    <row r="1410" spans="1:7" ht="15.6">
      <c r="A1410" s="48">
        <v>1408</v>
      </c>
      <c r="B1410" s="48">
        <v>5009</v>
      </c>
      <c r="C1410" s="48"/>
      <c r="D1410" s="49"/>
      <c r="E1410" s="48"/>
      <c r="F1410" s="52"/>
      <c r="G1410" s="107" t="str">
        <f>IFERROR(IF(VLOOKUP($B1410,#REF!,27,FALSE)="폐쇄","폐쇄",""),"")</f>
        <v/>
      </c>
    </row>
    <row r="1411" spans="1:7" ht="15.6">
      <c r="A1411" s="48">
        <v>1409</v>
      </c>
      <c r="B1411" s="48">
        <v>5010</v>
      </c>
      <c r="C1411" s="48"/>
      <c r="D1411" s="49"/>
      <c r="E1411" s="48"/>
      <c r="F1411" s="52"/>
      <c r="G1411" s="107" t="str">
        <f>IFERROR(IF(VLOOKUP($B1411,#REF!,27,FALSE)="폐쇄","폐쇄",""),"")</f>
        <v/>
      </c>
    </row>
    <row r="1412" spans="1:7" ht="15.6">
      <c r="A1412" s="48">
        <v>1410</v>
      </c>
      <c r="B1412" s="48">
        <v>5011</v>
      </c>
      <c r="C1412" s="48"/>
      <c r="D1412" s="49"/>
      <c r="E1412" s="48"/>
      <c r="F1412" s="52"/>
      <c r="G1412" s="107" t="str">
        <f>IFERROR(IF(VLOOKUP($B1412,#REF!,27,FALSE)="폐쇄","폐쇄",""),"")</f>
        <v/>
      </c>
    </row>
    <row r="1413" spans="1:7" ht="15.6">
      <c r="A1413" s="48">
        <v>1411</v>
      </c>
      <c r="B1413" s="48">
        <v>5012</v>
      </c>
      <c r="C1413" s="48"/>
      <c r="D1413" s="49"/>
      <c r="E1413" s="48"/>
      <c r="F1413" s="52"/>
      <c r="G1413" s="107" t="str">
        <f>IFERROR(IF(VLOOKUP($B1413,#REF!,27,FALSE)="폐쇄","폐쇄",""),"")</f>
        <v/>
      </c>
    </row>
    <row r="1414" spans="1:7" ht="15.6">
      <c r="A1414" s="48">
        <v>1412</v>
      </c>
      <c r="B1414" s="48">
        <v>5013</v>
      </c>
      <c r="C1414" s="48"/>
      <c r="D1414" s="49"/>
      <c r="E1414" s="48"/>
      <c r="F1414" s="52"/>
      <c r="G1414" s="107" t="str">
        <f>IFERROR(IF(VLOOKUP($B1414,#REF!,27,FALSE)="폐쇄","폐쇄",""),"")</f>
        <v/>
      </c>
    </row>
    <row r="1415" spans="1:7" ht="15.6">
      <c r="A1415" s="48">
        <v>1413</v>
      </c>
      <c r="B1415" s="48">
        <v>5014</v>
      </c>
      <c r="C1415" s="48"/>
      <c r="D1415" s="49"/>
      <c r="E1415" s="48"/>
      <c r="F1415" s="52"/>
      <c r="G1415" s="107" t="str">
        <f>IFERROR(IF(VLOOKUP($B1415,#REF!,27,FALSE)="폐쇄","폐쇄",""),"")</f>
        <v/>
      </c>
    </row>
    <row r="1416" spans="1:7" ht="15.6">
      <c r="A1416" s="48">
        <v>1414</v>
      </c>
      <c r="B1416" s="48">
        <v>5015</v>
      </c>
      <c r="C1416" s="48"/>
      <c r="D1416" s="49"/>
      <c r="E1416" s="48"/>
      <c r="F1416" s="52"/>
      <c r="G1416" s="107" t="str">
        <f>IFERROR(IF(VLOOKUP($B1416,#REF!,27,FALSE)="폐쇄","폐쇄",""),"")</f>
        <v/>
      </c>
    </row>
    <row r="1417" spans="1:7" ht="15.6">
      <c r="A1417" s="48">
        <v>1415</v>
      </c>
      <c r="B1417" s="48">
        <v>5016</v>
      </c>
      <c r="C1417" s="48"/>
      <c r="D1417" s="49"/>
      <c r="E1417" s="48"/>
      <c r="F1417" s="52"/>
      <c r="G1417" s="107" t="str">
        <f>IFERROR(IF(VLOOKUP($B1417,#REF!,27,FALSE)="폐쇄","폐쇄",""),"")</f>
        <v/>
      </c>
    </row>
    <row r="1418" spans="1:7" ht="15.6">
      <c r="A1418" s="48">
        <v>1416</v>
      </c>
      <c r="B1418" s="48">
        <v>5017</v>
      </c>
      <c r="C1418" s="48"/>
      <c r="D1418" s="49"/>
      <c r="E1418" s="48"/>
      <c r="F1418" s="52"/>
      <c r="G1418" s="107" t="str">
        <f>IFERROR(IF(VLOOKUP($B1418,#REF!,27,FALSE)="폐쇄","폐쇄",""),"")</f>
        <v/>
      </c>
    </row>
    <row r="1419" spans="1:7" ht="15.6">
      <c r="A1419" s="48">
        <v>1417</v>
      </c>
      <c r="B1419" s="48">
        <v>5018</v>
      </c>
      <c r="C1419" s="48"/>
      <c r="D1419" s="49"/>
      <c r="E1419" s="48"/>
      <c r="F1419" s="52"/>
      <c r="G1419" s="107" t="str">
        <f>IFERROR(IF(VLOOKUP($B1419,#REF!,27,FALSE)="폐쇄","폐쇄",""),"")</f>
        <v/>
      </c>
    </row>
    <row r="1420" spans="1:7" ht="15.6">
      <c r="A1420" s="48">
        <v>1418</v>
      </c>
      <c r="B1420" s="48">
        <v>5019</v>
      </c>
      <c r="C1420" s="48"/>
      <c r="D1420" s="49"/>
      <c r="E1420" s="48"/>
      <c r="F1420" s="52"/>
      <c r="G1420" s="107" t="str">
        <f>IFERROR(IF(VLOOKUP($B1420,#REF!,27,FALSE)="폐쇄","폐쇄",""),"")</f>
        <v/>
      </c>
    </row>
    <row r="1421" spans="1:7" ht="15.6">
      <c r="A1421" s="48">
        <v>1419</v>
      </c>
      <c r="B1421" s="48">
        <v>5020</v>
      </c>
      <c r="C1421" s="48"/>
      <c r="D1421" s="49"/>
      <c r="E1421" s="48"/>
      <c r="F1421" s="52"/>
      <c r="G1421" s="107" t="str">
        <f>IFERROR(IF(VLOOKUP($B1421,#REF!,27,FALSE)="폐쇄","폐쇄",""),"")</f>
        <v/>
      </c>
    </row>
    <row r="1422" spans="1:7" ht="15.6">
      <c r="A1422" s="48">
        <v>1420</v>
      </c>
      <c r="B1422" s="48">
        <v>5021</v>
      </c>
      <c r="C1422" s="48"/>
      <c r="D1422" s="49"/>
      <c r="E1422" s="48"/>
      <c r="F1422" s="52"/>
      <c r="G1422" s="107" t="str">
        <f>IFERROR(IF(VLOOKUP($B1422,#REF!,27,FALSE)="폐쇄","폐쇄",""),"")</f>
        <v/>
      </c>
    </row>
    <row r="1423" spans="1:7" ht="15.6">
      <c r="A1423" s="48">
        <v>1421</v>
      </c>
      <c r="B1423" s="48">
        <v>5022</v>
      </c>
      <c r="C1423" s="48"/>
      <c r="D1423" s="49"/>
      <c r="E1423" s="48"/>
      <c r="F1423" s="52"/>
      <c r="G1423" s="107" t="str">
        <f>IFERROR(IF(VLOOKUP($B1423,#REF!,27,FALSE)="폐쇄","폐쇄",""),"")</f>
        <v/>
      </c>
    </row>
    <row r="1424" spans="1:7" ht="15.6">
      <c r="A1424" s="48">
        <v>1422</v>
      </c>
      <c r="B1424" s="48">
        <v>5023</v>
      </c>
      <c r="C1424" s="48"/>
      <c r="D1424" s="49"/>
      <c r="E1424" s="48"/>
      <c r="F1424" s="52"/>
      <c r="G1424" s="107" t="str">
        <f>IFERROR(IF(VLOOKUP($B1424,#REF!,27,FALSE)="폐쇄","폐쇄",""),"")</f>
        <v/>
      </c>
    </row>
    <row r="1425" spans="1:7" ht="15.6">
      <c r="A1425" s="48">
        <v>1423</v>
      </c>
      <c r="B1425" s="48">
        <v>5024</v>
      </c>
      <c r="C1425" s="48"/>
      <c r="D1425" s="49"/>
      <c r="E1425" s="48"/>
      <c r="F1425" s="52"/>
      <c r="G1425" s="107" t="str">
        <f>IFERROR(IF(VLOOKUP($B1425,#REF!,27,FALSE)="폐쇄","폐쇄",""),"")</f>
        <v/>
      </c>
    </row>
    <row r="1426" spans="1:7" ht="15.6">
      <c r="A1426" s="48">
        <v>1424</v>
      </c>
      <c r="B1426" s="48">
        <v>5025</v>
      </c>
      <c r="C1426" s="48"/>
      <c r="D1426" s="49"/>
      <c r="E1426" s="48"/>
      <c r="F1426" s="52"/>
      <c r="G1426" s="107" t="str">
        <f>IFERROR(IF(VLOOKUP($B1426,#REF!,27,FALSE)="폐쇄","폐쇄",""),"")</f>
        <v/>
      </c>
    </row>
    <row r="1427" spans="1:7" ht="15.6">
      <c r="A1427" s="48">
        <v>1425</v>
      </c>
      <c r="B1427" s="48">
        <v>5026</v>
      </c>
      <c r="C1427" s="48"/>
      <c r="D1427" s="49"/>
      <c r="E1427" s="48"/>
      <c r="F1427" s="52"/>
      <c r="G1427" s="107" t="str">
        <f>IFERROR(IF(VLOOKUP($B1427,#REF!,27,FALSE)="폐쇄","폐쇄",""),"")</f>
        <v/>
      </c>
    </row>
    <row r="1428" spans="1:7" ht="15.6">
      <c r="A1428" s="48">
        <v>1426</v>
      </c>
      <c r="B1428" s="48">
        <v>5027</v>
      </c>
      <c r="C1428" s="48"/>
      <c r="D1428" s="49"/>
      <c r="E1428" s="48"/>
      <c r="F1428" s="52"/>
      <c r="G1428" s="107" t="str">
        <f>IFERROR(IF(VLOOKUP($B1428,#REF!,27,FALSE)="폐쇄","폐쇄",""),"")</f>
        <v/>
      </c>
    </row>
    <row r="1429" spans="1:7" ht="15.6">
      <c r="A1429" s="48">
        <v>1427</v>
      </c>
      <c r="B1429" s="48">
        <v>5028</v>
      </c>
      <c r="C1429" s="48"/>
      <c r="D1429" s="49"/>
      <c r="E1429" s="48"/>
      <c r="F1429" s="52"/>
      <c r="G1429" s="107" t="str">
        <f>IFERROR(IF(VLOOKUP($B1429,#REF!,27,FALSE)="폐쇄","폐쇄",""),"")</f>
        <v/>
      </c>
    </row>
    <row r="1430" spans="1:7" ht="15.6">
      <c r="A1430" s="48">
        <v>1428</v>
      </c>
      <c r="B1430" s="48">
        <v>5029</v>
      </c>
      <c r="C1430" s="48"/>
      <c r="D1430" s="49"/>
      <c r="E1430" s="48"/>
      <c r="F1430" s="52"/>
      <c r="G1430" s="107" t="str">
        <f>IFERROR(IF(VLOOKUP($B1430,#REF!,27,FALSE)="폐쇄","폐쇄",""),"")</f>
        <v/>
      </c>
    </row>
    <row r="1431" spans="1:7" ht="15.6">
      <c r="A1431" s="48">
        <v>1429</v>
      </c>
      <c r="B1431" s="48">
        <v>5030</v>
      </c>
      <c r="C1431" s="48"/>
      <c r="D1431" s="49"/>
      <c r="E1431" s="48"/>
      <c r="F1431" s="52"/>
      <c r="G1431" s="107" t="str">
        <f>IFERROR(IF(VLOOKUP($B1431,#REF!,27,FALSE)="폐쇄","폐쇄",""),"")</f>
        <v/>
      </c>
    </row>
    <row r="1432" spans="1:7" ht="15.6">
      <c r="A1432" s="48">
        <v>1430</v>
      </c>
      <c r="B1432" s="48">
        <v>5031</v>
      </c>
      <c r="C1432" s="48"/>
      <c r="D1432" s="49"/>
      <c r="E1432" s="48"/>
      <c r="F1432" s="52"/>
      <c r="G1432" s="107" t="str">
        <f>IFERROR(IF(VLOOKUP($B1432,#REF!,27,FALSE)="폐쇄","폐쇄",""),"")</f>
        <v/>
      </c>
    </row>
    <row r="1433" spans="1:7" ht="15.6">
      <c r="A1433" s="48">
        <v>1431</v>
      </c>
      <c r="B1433" s="48">
        <v>5032</v>
      </c>
      <c r="C1433" s="48"/>
      <c r="D1433" s="49"/>
      <c r="E1433" s="48"/>
      <c r="F1433" s="52"/>
      <c r="G1433" s="107" t="str">
        <f>IFERROR(IF(VLOOKUP($B1433,#REF!,27,FALSE)="폐쇄","폐쇄",""),"")</f>
        <v/>
      </c>
    </row>
    <row r="1434" spans="1:7" ht="15.6">
      <c r="A1434" s="48">
        <v>1432</v>
      </c>
      <c r="B1434" s="48">
        <v>5033</v>
      </c>
      <c r="C1434" s="48"/>
      <c r="D1434" s="49"/>
      <c r="E1434" s="48"/>
      <c r="F1434" s="52"/>
      <c r="G1434" s="107" t="str">
        <f>IFERROR(IF(VLOOKUP($B1434,#REF!,27,FALSE)="폐쇄","폐쇄",""),"")</f>
        <v/>
      </c>
    </row>
    <row r="1435" spans="1:7" ht="15.6">
      <c r="A1435" s="48">
        <v>1433</v>
      </c>
      <c r="B1435" s="48">
        <v>5034</v>
      </c>
      <c r="C1435" s="48"/>
      <c r="D1435" s="49"/>
      <c r="E1435" s="48"/>
      <c r="F1435" s="52"/>
      <c r="G1435" s="107" t="str">
        <f>IFERROR(IF(VLOOKUP($B1435,#REF!,27,FALSE)="폐쇄","폐쇄",""),"")</f>
        <v/>
      </c>
    </row>
    <row r="1436" spans="1:7" ht="15.6">
      <c r="A1436" s="48">
        <v>1434</v>
      </c>
      <c r="B1436" s="48">
        <v>5035</v>
      </c>
      <c r="C1436" s="48"/>
      <c r="D1436" s="49"/>
      <c r="E1436" s="48"/>
      <c r="F1436" s="52"/>
      <c r="G1436" s="107" t="str">
        <f>IFERROR(IF(VLOOKUP($B1436,#REF!,27,FALSE)="폐쇄","폐쇄",""),"")</f>
        <v/>
      </c>
    </row>
    <row r="1437" spans="1:7" ht="15.6">
      <c r="A1437" s="48">
        <v>1435</v>
      </c>
      <c r="B1437" s="48">
        <v>5036</v>
      </c>
      <c r="C1437" s="48"/>
      <c r="D1437" s="49"/>
      <c r="E1437" s="48"/>
      <c r="F1437" s="52"/>
      <c r="G1437" s="107" t="str">
        <f>IFERROR(IF(VLOOKUP($B1437,#REF!,27,FALSE)="폐쇄","폐쇄",""),"")</f>
        <v/>
      </c>
    </row>
    <row r="1438" spans="1:7" ht="15.6">
      <c r="A1438" s="48">
        <v>1436</v>
      </c>
      <c r="B1438" s="48">
        <v>5037</v>
      </c>
      <c r="C1438" s="48"/>
      <c r="D1438" s="49"/>
      <c r="E1438" s="48"/>
      <c r="F1438" s="52"/>
      <c r="G1438" s="107" t="str">
        <f>IFERROR(IF(VLOOKUP($B1438,#REF!,27,FALSE)="폐쇄","폐쇄",""),"")</f>
        <v/>
      </c>
    </row>
    <row r="1439" spans="1:7" ht="15.6">
      <c r="A1439" s="48">
        <v>1437</v>
      </c>
      <c r="B1439" s="48">
        <v>5038</v>
      </c>
      <c r="C1439" s="48"/>
      <c r="D1439" s="49"/>
      <c r="E1439" s="48"/>
      <c r="F1439" s="52"/>
      <c r="G1439" s="107" t="str">
        <f>IFERROR(IF(VLOOKUP($B1439,#REF!,27,FALSE)="폐쇄","폐쇄",""),"")</f>
        <v/>
      </c>
    </row>
    <row r="1440" spans="1:7" ht="15.6">
      <c r="A1440" s="48">
        <v>1438</v>
      </c>
      <c r="B1440" s="48">
        <v>5039</v>
      </c>
      <c r="C1440" s="48"/>
      <c r="D1440" s="49"/>
      <c r="E1440" s="48"/>
      <c r="F1440" s="52"/>
      <c r="G1440" s="107" t="str">
        <f>IFERROR(IF(VLOOKUP($B1440,#REF!,27,FALSE)="폐쇄","폐쇄",""),"")</f>
        <v/>
      </c>
    </row>
    <row r="1441" spans="1:7" ht="15.6">
      <c r="A1441" s="48">
        <v>1439</v>
      </c>
      <c r="B1441" s="48">
        <v>5040</v>
      </c>
      <c r="C1441" s="48"/>
      <c r="D1441" s="49"/>
      <c r="E1441" s="48"/>
      <c r="F1441" s="52"/>
      <c r="G1441" s="107" t="str">
        <f>IFERROR(IF(VLOOKUP($B1441,#REF!,27,FALSE)="폐쇄","폐쇄",""),"")</f>
        <v/>
      </c>
    </row>
    <row r="1442" spans="1:7" ht="15.6">
      <c r="A1442" s="48">
        <v>1440</v>
      </c>
      <c r="B1442" s="48">
        <v>5041</v>
      </c>
      <c r="C1442" s="48"/>
      <c r="D1442" s="49"/>
      <c r="E1442" s="48"/>
      <c r="F1442" s="52"/>
      <c r="G1442" s="107" t="str">
        <f>IFERROR(IF(VLOOKUP($B1442,#REF!,27,FALSE)="폐쇄","폐쇄",""),"")</f>
        <v/>
      </c>
    </row>
    <row r="1443" spans="1:7" ht="15.6">
      <c r="A1443" s="48">
        <v>1441</v>
      </c>
      <c r="B1443" s="48">
        <v>5042</v>
      </c>
      <c r="C1443" s="48"/>
      <c r="D1443" s="49"/>
      <c r="E1443" s="48"/>
      <c r="F1443" s="52"/>
      <c r="G1443" s="107" t="str">
        <f>IFERROR(IF(VLOOKUP($B1443,#REF!,27,FALSE)="폐쇄","폐쇄",""),"")</f>
        <v/>
      </c>
    </row>
    <row r="1444" spans="1:7" ht="15.6">
      <c r="A1444" s="48">
        <v>1442</v>
      </c>
      <c r="B1444" s="48">
        <v>5043</v>
      </c>
      <c r="C1444" s="48"/>
      <c r="D1444" s="49"/>
      <c r="E1444" s="48"/>
      <c r="F1444" s="52"/>
      <c r="G1444" s="107" t="str">
        <f>IFERROR(IF(VLOOKUP($B1444,#REF!,27,FALSE)="폐쇄","폐쇄",""),"")</f>
        <v/>
      </c>
    </row>
    <row r="1445" spans="1:7" ht="15.6">
      <c r="A1445" s="48">
        <v>1443</v>
      </c>
      <c r="B1445" s="48">
        <v>5044</v>
      </c>
      <c r="C1445" s="48"/>
      <c r="D1445" s="49"/>
      <c r="E1445" s="48"/>
      <c r="F1445" s="52"/>
      <c r="G1445" s="107" t="str">
        <f>IFERROR(IF(VLOOKUP($B1445,#REF!,27,FALSE)="폐쇄","폐쇄",""),"")</f>
        <v/>
      </c>
    </row>
    <row r="1446" spans="1:7" ht="15.6">
      <c r="A1446" s="48">
        <v>1444</v>
      </c>
      <c r="B1446" s="48">
        <v>5045</v>
      </c>
      <c r="C1446" s="48"/>
      <c r="D1446" s="49"/>
      <c r="E1446" s="48"/>
      <c r="F1446" s="52"/>
      <c r="G1446" s="107" t="str">
        <f>IFERROR(IF(VLOOKUP($B1446,#REF!,27,FALSE)="폐쇄","폐쇄",""),"")</f>
        <v/>
      </c>
    </row>
    <row r="1447" spans="1:7" ht="15.6">
      <c r="A1447" s="48">
        <v>1445</v>
      </c>
      <c r="B1447" s="48">
        <v>5046</v>
      </c>
      <c r="C1447" s="48"/>
      <c r="D1447" s="49"/>
      <c r="E1447" s="48"/>
      <c r="F1447" s="52"/>
      <c r="G1447" s="107" t="str">
        <f>IFERROR(IF(VLOOKUP($B1447,#REF!,27,FALSE)="폐쇄","폐쇄",""),"")</f>
        <v/>
      </c>
    </row>
    <row r="1448" spans="1:7" ht="15.6">
      <c r="A1448" s="48">
        <v>1446</v>
      </c>
      <c r="B1448" s="48">
        <v>5047</v>
      </c>
      <c r="C1448" s="48"/>
      <c r="D1448" s="49"/>
      <c r="E1448" s="48"/>
      <c r="F1448" s="52"/>
      <c r="G1448" s="107" t="str">
        <f>IFERROR(IF(VLOOKUP($B1448,#REF!,27,FALSE)="폐쇄","폐쇄",""),"")</f>
        <v/>
      </c>
    </row>
    <row r="1449" spans="1:7" ht="15.6">
      <c r="A1449" s="48">
        <v>1447</v>
      </c>
      <c r="B1449" s="48">
        <v>5048</v>
      </c>
      <c r="C1449" s="48"/>
      <c r="D1449" s="49"/>
      <c r="E1449" s="48"/>
      <c r="F1449" s="52"/>
      <c r="G1449" s="107" t="str">
        <f>IFERROR(IF(VLOOKUP($B1449,#REF!,27,FALSE)="폐쇄","폐쇄",""),"")</f>
        <v/>
      </c>
    </row>
    <row r="1450" spans="1:7" ht="15.6">
      <c r="A1450" s="48">
        <v>1448</v>
      </c>
      <c r="B1450" s="48">
        <v>5049</v>
      </c>
      <c r="C1450" s="48"/>
      <c r="D1450" s="49"/>
      <c r="E1450" s="48"/>
      <c r="F1450" s="52"/>
      <c r="G1450" s="107" t="str">
        <f>IFERROR(IF(VLOOKUP($B1450,#REF!,27,FALSE)="폐쇄","폐쇄",""),"")</f>
        <v/>
      </c>
    </row>
    <row r="1451" spans="1:7" ht="15.6">
      <c r="A1451" s="48">
        <v>1449</v>
      </c>
      <c r="B1451" s="48">
        <v>5050</v>
      </c>
      <c r="C1451" s="48"/>
      <c r="D1451" s="49"/>
      <c r="E1451" s="48"/>
      <c r="F1451" s="52"/>
      <c r="G1451" s="107" t="str">
        <f>IFERROR(IF(VLOOKUP($B1451,#REF!,27,FALSE)="폐쇄","폐쇄",""),"")</f>
        <v/>
      </c>
    </row>
    <row r="1452" spans="1:7" ht="15.6">
      <c r="A1452" s="48">
        <v>1450</v>
      </c>
      <c r="B1452" s="48">
        <v>5051</v>
      </c>
      <c r="C1452" s="48"/>
      <c r="D1452" s="49"/>
      <c r="E1452" s="48"/>
      <c r="F1452" s="52"/>
      <c r="G1452" s="107" t="str">
        <f>IFERROR(IF(VLOOKUP($B1452,#REF!,27,FALSE)="폐쇄","폐쇄",""),"")</f>
        <v/>
      </c>
    </row>
    <row r="1453" spans="1:7" ht="15.6">
      <c r="A1453" s="48">
        <v>1451</v>
      </c>
      <c r="B1453" s="48">
        <v>5052</v>
      </c>
      <c r="C1453" s="48"/>
      <c r="D1453" s="49"/>
      <c r="E1453" s="48"/>
      <c r="F1453" s="52"/>
      <c r="G1453" s="107" t="str">
        <f>IFERROR(IF(VLOOKUP($B1453,#REF!,27,FALSE)="폐쇄","폐쇄",""),"")</f>
        <v/>
      </c>
    </row>
    <row r="1454" spans="1:7" ht="15.6">
      <c r="A1454" s="48">
        <v>1452</v>
      </c>
      <c r="B1454" s="48">
        <v>5053</v>
      </c>
      <c r="C1454" s="48"/>
      <c r="D1454" s="49"/>
      <c r="E1454" s="48"/>
      <c r="F1454" s="52"/>
      <c r="G1454" s="107" t="str">
        <f>IFERROR(IF(VLOOKUP($B1454,#REF!,27,FALSE)="폐쇄","폐쇄",""),"")</f>
        <v/>
      </c>
    </row>
    <row r="1455" spans="1:7" ht="15.6">
      <c r="A1455" s="48">
        <v>1453</v>
      </c>
      <c r="B1455" s="48">
        <v>5054</v>
      </c>
      <c r="C1455" s="48"/>
      <c r="D1455" s="49"/>
      <c r="E1455" s="48"/>
      <c r="F1455" s="52"/>
      <c r="G1455" s="107" t="str">
        <f>IFERROR(IF(VLOOKUP($B1455,#REF!,27,FALSE)="폐쇄","폐쇄",""),"")</f>
        <v/>
      </c>
    </row>
    <row r="1456" spans="1:7" ht="15.6">
      <c r="A1456" s="48">
        <v>1454</v>
      </c>
      <c r="B1456" s="48">
        <v>5055</v>
      </c>
      <c r="C1456" s="48"/>
      <c r="D1456" s="49"/>
      <c r="E1456" s="48"/>
      <c r="F1456" s="52"/>
      <c r="G1456" s="107" t="str">
        <f>IFERROR(IF(VLOOKUP($B1456,#REF!,27,FALSE)="폐쇄","폐쇄",""),"")</f>
        <v/>
      </c>
    </row>
    <row r="1457" spans="1:7" ht="15.6">
      <c r="A1457" s="48">
        <v>1455</v>
      </c>
      <c r="B1457" s="48">
        <v>5056</v>
      </c>
      <c r="C1457" s="48"/>
      <c r="D1457" s="49"/>
      <c r="E1457" s="48"/>
      <c r="F1457" s="52"/>
      <c r="G1457" s="107" t="str">
        <f>IFERROR(IF(VLOOKUP($B1457,#REF!,27,FALSE)="폐쇄","폐쇄",""),"")</f>
        <v/>
      </c>
    </row>
    <row r="1458" spans="1:7" ht="15.6">
      <c r="A1458" s="48">
        <v>1456</v>
      </c>
      <c r="B1458" s="48">
        <v>5057</v>
      </c>
      <c r="C1458" s="48"/>
      <c r="D1458" s="49"/>
      <c r="E1458" s="48"/>
      <c r="F1458" s="52"/>
      <c r="G1458" s="107" t="str">
        <f>IFERROR(IF(VLOOKUP($B1458,#REF!,27,FALSE)="폐쇄","폐쇄",""),"")</f>
        <v/>
      </c>
    </row>
    <row r="1459" spans="1:7" ht="15.6">
      <c r="A1459" s="48">
        <v>1457</v>
      </c>
      <c r="B1459" s="48">
        <v>5058</v>
      </c>
      <c r="C1459" s="48"/>
      <c r="D1459" s="49"/>
      <c r="E1459" s="48"/>
      <c r="F1459" s="52"/>
      <c r="G1459" s="107" t="str">
        <f>IFERROR(IF(VLOOKUP($B1459,#REF!,27,FALSE)="폐쇄","폐쇄",""),"")</f>
        <v/>
      </c>
    </row>
    <row r="1460" spans="1:7" ht="15.6">
      <c r="A1460" s="48">
        <v>1458</v>
      </c>
      <c r="B1460" s="48">
        <v>5059</v>
      </c>
      <c r="C1460" s="48"/>
      <c r="D1460" s="49"/>
      <c r="E1460" s="48"/>
      <c r="F1460" s="52"/>
      <c r="G1460" s="107" t="str">
        <f>IFERROR(IF(VLOOKUP($B1460,#REF!,27,FALSE)="폐쇄","폐쇄",""),"")</f>
        <v/>
      </c>
    </row>
    <row r="1461" spans="1:7" ht="15.6">
      <c r="A1461" s="48">
        <v>1459</v>
      </c>
      <c r="B1461" s="48">
        <v>5060</v>
      </c>
      <c r="C1461" s="48"/>
      <c r="D1461" s="49"/>
      <c r="E1461" s="48"/>
      <c r="F1461" s="52"/>
      <c r="G1461" s="107" t="str">
        <f>IFERROR(IF(VLOOKUP($B1461,#REF!,27,FALSE)="폐쇄","폐쇄",""),"")</f>
        <v/>
      </c>
    </row>
    <row r="1462" spans="1:7" ht="15.6">
      <c r="A1462" s="48">
        <v>1460</v>
      </c>
      <c r="B1462" s="48">
        <v>5061</v>
      </c>
      <c r="C1462" s="48"/>
      <c r="D1462" s="49"/>
      <c r="E1462" s="48"/>
      <c r="F1462" s="52"/>
      <c r="G1462" s="107" t="str">
        <f>IFERROR(IF(VLOOKUP($B1462,#REF!,27,FALSE)="폐쇄","폐쇄",""),"")</f>
        <v/>
      </c>
    </row>
    <row r="1463" spans="1:7" ht="15.6">
      <c r="A1463" s="48">
        <v>1461</v>
      </c>
      <c r="B1463" s="48">
        <v>5062</v>
      </c>
      <c r="C1463" s="48"/>
      <c r="D1463" s="49"/>
      <c r="E1463" s="48"/>
      <c r="F1463" s="52"/>
      <c r="G1463" s="107" t="str">
        <f>IFERROR(IF(VLOOKUP($B1463,#REF!,27,FALSE)="폐쇄","폐쇄",""),"")</f>
        <v/>
      </c>
    </row>
    <row r="1464" spans="1:7" ht="15.6">
      <c r="A1464" s="48">
        <v>1462</v>
      </c>
      <c r="B1464" s="48">
        <v>5063</v>
      </c>
      <c r="C1464" s="48"/>
      <c r="D1464" s="49"/>
      <c r="E1464" s="48"/>
      <c r="F1464" s="52"/>
      <c r="G1464" s="107" t="str">
        <f>IFERROR(IF(VLOOKUP($B1464,#REF!,27,FALSE)="폐쇄","폐쇄",""),"")</f>
        <v/>
      </c>
    </row>
    <row r="1465" spans="1:7" ht="15.6">
      <c r="A1465" s="48">
        <v>1463</v>
      </c>
      <c r="B1465" s="48">
        <v>5064</v>
      </c>
      <c r="C1465" s="48"/>
      <c r="D1465" s="49"/>
      <c r="E1465" s="48"/>
      <c r="F1465" s="52"/>
      <c r="G1465" s="107" t="str">
        <f>IFERROR(IF(VLOOKUP($B1465,#REF!,27,FALSE)="폐쇄","폐쇄",""),"")</f>
        <v/>
      </c>
    </row>
    <row r="1466" spans="1:7" ht="15.6">
      <c r="A1466" s="48">
        <v>1464</v>
      </c>
      <c r="B1466" s="48">
        <v>5065</v>
      </c>
      <c r="C1466" s="48"/>
      <c r="D1466" s="49"/>
      <c r="E1466" s="48"/>
      <c r="F1466" s="52"/>
      <c r="G1466" s="107" t="str">
        <f>IFERROR(IF(VLOOKUP($B1466,#REF!,27,FALSE)="폐쇄","폐쇄",""),"")</f>
        <v/>
      </c>
    </row>
    <row r="1467" spans="1:7" ht="15.6">
      <c r="A1467" s="48">
        <v>1465</v>
      </c>
      <c r="B1467" s="48">
        <v>5066</v>
      </c>
      <c r="C1467" s="48"/>
      <c r="D1467" s="49"/>
      <c r="E1467" s="48"/>
      <c r="F1467" s="52"/>
      <c r="G1467" s="107" t="str">
        <f>IFERROR(IF(VLOOKUP($B1467,#REF!,27,FALSE)="폐쇄","폐쇄",""),"")</f>
        <v/>
      </c>
    </row>
    <row r="1468" spans="1:7" ht="15.6">
      <c r="A1468" s="48">
        <v>1466</v>
      </c>
      <c r="B1468" s="48">
        <v>5067</v>
      </c>
      <c r="C1468" s="48"/>
      <c r="D1468" s="49"/>
      <c r="E1468" s="48"/>
      <c r="F1468" s="52"/>
      <c r="G1468" s="107" t="str">
        <f>IFERROR(IF(VLOOKUP($B1468,#REF!,27,FALSE)="폐쇄","폐쇄",""),"")</f>
        <v/>
      </c>
    </row>
    <row r="1469" spans="1:7" ht="15.6">
      <c r="A1469" s="48">
        <v>1467</v>
      </c>
      <c r="B1469" s="48">
        <v>5068</v>
      </c>
      <c r="C1469" s="48"/>
      <c r="D1469" s="49"/>
      <c r="E1469" s="48"/>
      <c r="F1469" s="52"/>
      <c r="G1469" s="107" t="str">
        <f>IFERROR(IF(VLOOKUP($B1469,#REF!,27,FALSE)="폐쇄","폐쇄",""),"")</f>
        <v/>
      </c>
    </row>
    <row r="1470" spans="1:7" ht="15.6">
      <c r="A1470" s="48">
        <v>1468</v>
      </c>
      <c r="B1470" s="48">
        <v>5069</v>
      </c>
      <c r="C1470" s="48"/>
      <c r="D1470" s="49"/>
      <c r="E1470" s="48"/>
      <c r="F1470" s="52"/>
      <c r="G1470" s="107" t="str">
        <f>IFERROR(IF(VLOOKUP($B1470,#REF!,27,FALSE)="폐쇄","폐쇄",""),"")</f>
        <v/>
      </c>
    </row>
    <row r="1471" spans="1:7" ht="15.6">
      <c r="A1471" s="48">
        <v>1469</v>
      </c>
      <c r="B1471" s="48">
        <v>5070</v>
      </c>
      <c r="C1471" s="48"/>
      <c r="D1471" s="49"/>
      <c r="E1471" s="48"/>
      <c r="F1471" s="52"/>
      <c r="G1471" s="107" t="str">
        <f>IFERROR(IF(VLOOKUP($B1471,#REF!,27,FALSE)="폐쇄","폐쇄",""),"")</f>
        <v/>
      </c>
    </row>
    <row r="1472" spans="1:7" ht="15.6">
      <c r="A1472" s="48">
        <v>1470</v>
      </c>
      <c r="B1472" s="48">
        <v>5071</v>
      </c>
      <c r="C1472" s="48"/>
      <c r="D1472" s="49"/>
      <c r="E1472" s="48"/>
      <c r="F1472" s="52"/>
      <c r="G1472" s="107" t="str">
        <f>IFERROR(IF(VLOOKUP($B1472,#REF!,27,FALSE)="폐쇄","폐쇄",""),"")</f>
        <v/>
      </c>
    </row>
    <row r="1473" spans="1:7" ht="15.6">
      <c r="A1473" s="48">
        <v>1471</v>
      </c>
      <c r="B1473" s="48">
        <v>5072</v>
      </c>
      <c r="C1473" s="48"/>
      <c r="D1473" s="49"/>
      <c r="E1473" s="48"/>
      <c r="F1473" s="52"/>
      <c r="G1473" s="107" t="str">
        <f>IFERROR(IF(VLOOKUP($B1473,#REF!,27,FALSE)="폐쇄","폐쇄",""),"")</f>
        <v/>
      </c>
    </row>
    <row r="1474" spans="1:7" ht="15.6">
      <c r="A1474" s="48">
        <v>1472</v>
      </c>
      <c r="B1474" s="48">
        <v>5073</v>
      </c>
      <c r="C1474" s="48"/>
      <c r="D1474" s="49"/>
      <c r="E1474" s="48"/>
      <c r="F1474" s="52"/>
      <c r="G1474" s="107" t="str">
        <f>IFERROR(IF(VLOOKUP($B1474,#REF!,27,FALSE)="폐쇄","폐쇄",""),"")</f>
        <v/>
      </c>
    </row>
    <row r="1475" spans="1:7" ht="15.6">
      <c r="A1475" s="48">
        <v>1473</v>
      </c>
      <c r="B1475" s="48">
        <v>5074</v>
      </c>
      <c r="C1475" s="48"/>
      <c r="D1475" s="49"/>
      <c r="E1475" s="48"/>
      <c r="F1475" s="52"/>
      <c r="G1475" s="107" t="str">
        <f>IFERROR(IF(VLOOKUP($B1475,#REF!,27,FALSE)="폐쇄","폐쇄",""),"")</f>
        <v/>
      </c>
    </row>
    <row r="1476" spans="1:7" ht="15.6">
      <c r="A1476" s="48">
        <v>1474</v>
      </c>
      <c r="B1476" s="48">
        <v>5075</v>
      </c>
      <c r="C1476" s="48"/>
      <c r="D1476" s="49"/>
      <c r="E1476" s="48"/>
      <c r="F1476" s="52"/>
      <c r="G1476" s="107" t="str">
        <f>IFERROR(IF(VLOOKUP($B1476,#REF!,27,FALSE)="폐쇄","폐쇄",""),"")</f>
        <v/>
      </c>
    </row>
    <row r="1477" spans="1:7" ht="15.6">
      <c r="A1477" s="48">
        <v>1475</v>
      </c>
      <c r="B1477" s="48">
        <v>5076</v>
      </c>
      <c r="C1477" s="48"/>
      <c r="D1477" s="49"/>
      <c r="E1477" s="48"/>
      <c r="F1477" s="52"/>
      <c r="G1477" s="107" t="str">
        <f>IFERROR(IF(VLOOKUP($B1477,#REF!,27,FALSE)="폐쇄","폐쇄",""),"")</f>
        <v/>
      </c>
    </row>
    <row r="1478" spans="1:7" ht="15.6">
      <c r="A1478" s="48">
        <v>1476</v>
      </c>
      <c r="B1478" s="48">
        <v>5077</v>
      </c>
      <c r="C1478" s="48"/>
      <c r="D1478" s="49"/>
      <c r="E1478" s="48"/>
      <c r="F1478" s="52"/>
      <c r="G1478" s="107" t="str">
        <f>IFERROR(IF(VLOOKUP($B1478,#REF!,27,FALSE)="폐쇄","폐쇄",""),"")</f>
        <v/>
      </c>
    </row>
    <row r="1479" spans="1:7" ht="15.6">
      <c r="A1479" s="48">
        <v>1477</v>
      </c>
      <c r="B1479" s="48">
        <v>5078</v>
      </c>
      <c r="C1479" s="48"/>
      <c r="D1479" s="49"/>
      <c r="E1479" s="48"/>
      <c r="F1479" s="52"/>
      <c r="G1479" s="107" t="str">
        <f>IFERROR(IF(VLOOKUP($B1479,#REF!,27,FALSE)="폐쇄","폐쇄",""),"")</f>
        <v/>
      </c>
    </row>
    <row r="1480" spans="1:7" ht="15.6">
      <c r="A1480" s="48">
        <v>1478</v>
      </c>
      <c r="B1480" s="48">
        <v>5079</v>
      </c>
      <c r="C1480" s="48"/>
      <c r="D1480" s="49"/>
      <c r="E1480" s="48"/>
      <c r="F1480" s="52"/>
      <c r="G1480" s="107" t="str">
        <f>IFERROR(IF(VLOOKUP($B1480,#REF!,27,FALSE)="폐쇄","폐쇄",""),"")</f>
        <v/>
      </c>
    </row>
    <row r="1481" spans="1:7" ht="15.6">
      <c r="A1481" s="48">
        <v>1479</v>
      </c>
      <c r="B1481" s="48">
        <v>5080</v>
      </c>
      <c r="C1481" s="48"/>
      <c r="D1481" s="49"/>
      <c r="E1481" s="48"/>
      <c r="F1481" s="52"/>
      <c r="G1481" s="107" t="str">
        <f>IFERROR(IF(VLOOKUP($B1481,#REF!,27,FALSE)="폐쇄","폐쇄",""),"")</f>
        <v/>
      </c>
    </row>
    <row r="1482" spans="1:7" ht="15.6">
      <c r="A1482" s="48">
        <v>1480</v>
      </c>
      <c r="B1482" s="48">
        <v>5081</v>
      </c>
      <c r="C1482" s="48"/>
      <c r="D1482" s="49"/>
      <c r="E1482" s="48"/>
      <c r="F1482" s="52"/>
      <c r="G1482" s="107" t="str">
        <f>IFERROR(IF(VLOOKUP($B1482,#REF!,27,FALSE)="폐쇄","폐쇄",""),"")</f>
        <v/>
      </c>
    </row>
    <row r="1483" spans="1:7" ht="15.6">
      <c r="A1483" s="48">
        <v>1481</v>
      </c>
      <c r="B1483" s="48">
        <v>5082</v>
      </c>
      <c r="C1483" s="48"/>
      <c r="D1483" s="49"/>
      <c r="E1483" s="48"/>
      <c r="F1483" s="52"/>
      <c r="G1483" s="107" t="str">
        <f>IFERROR(IF(VLOOKUP($B1483,#REF!,27,FALSE)="폐쇄","폐쇄",""),"")</f>
        <v/>
      </c>
    </row>
    <row r="1484" spans="1:7" ht="15.6">
      <c r="A1484" s="48">
        <v>1482</v>
      </c>
      <c r="B1484" s="48">
        <v>5083</v>
      </c>
      <c r="C1484" s="48"/>
      <c r="D1484" s="49"/>
      <c r="E1484" s="48"/>
      <c r="F1484" s="52"/>
      <c r="G1484" s="107" t="str">
        <f>IFERROR(IF(VLOOKUP($B1484,#REF!,27,FALSE)="폐쇄","폐쇄",""),"")</f>
        <v/>
      </c>
    </row>
    <row r="1485" spans="1:7" ht="15.6">
      <c r="A1485" s="48">
        <v>1483</v>
      </c>
      <c r="B1485" s="48">
        <v>5084</v>
      </c>
      <c r="C1485" s="48"/>
      <c r="D1485" s="49"/>
      <c r="E1485" s="48"/>
      <c r="F1485" s="52"/>
      <c r="G1485" s="107" t="str">
        <f>IFERROR(IF(VLOOKUP($B1485,#REF!,27,FALSE)="폐쇄","폐쇄",""),"")</f>
        <v/>
      </c>
    </row>
    <row r="1486" spans="1:7" ht="15.6">
      <c r="A1486" s="48">
        <v>1484</v>
      </c>
      <c r="B1486" s="48">
        <v>5085</v>
      </c>
      <c r="C1486" s="48"/>
      <c r="D1486" s="49"/>
      <c r="E1486" s="48"/>
      <c r="F1486" s="52"/>
      <c r="G1486" s="107" t="str">
        <f>IFERROR(IF(VLOOKUP($B1486,#REF!,27,FALSE)="폐쇄","폐쇄",""),"")</f>
        <v/>
      </c>
    </row>
    <row r="1487" spans="1:7" ht="15.6">
      <c r="A1487" s="48">
        <v>1485</v>
      </c>
      <c r="B1487" s="48">
        <v>5086</v>
      </c>
      <c r="C1487" s="48"/>
      <c r="D1487" s="49"/>
      <c r="E1487" s="48"/>
      <c r="F1487" s="52"/>
      <c r="G1487" s="107" t="str">
        <f>IFERROR(IF(VLOOKUP($B1487,#REF!,27,FALSE)="폐쇄","폐쇄",""),"")</f>
        <v/>
      </c>
    </row>
    <row r="1488" spans="1:7" ht="15.6">
      <c r="A1488" s="48">
        <v>1486</v>
      </c>
      <c r="B1488" s="48">
        <v>5087</v>
      </c>
      <c r="C1488" s="48"/>
      <c r="D1488" s="49"/>
      <c r="E1488" s="48"/>
      <c r="F1488" s="52"/>
      <c r="G1488" s="107" t="str">
        <f>IFERROR(IF(VLOOKUP($B1488,#REF!,27,FALSE)="폐쇄","폐쇄",""),"")</f>
        <v/>
      </c>
    </row>
    <row r="1489" spans="1:7" ht="15.6">
      <c r="A1489" s="48">
        <v>1487</v>
      </c>
      <c r="B1489" s="48">
        <v>5088</v>
      </c>
      <c r="C1489" s="48"/>
      <c r="D1489" s="49"/>
      <c r="E1489" s="48"/>
      <c r="F1489" s="52"/>
      <c r="G1489" s="107" t="str">
        <f>IFERROR(IF(VLOOKUP($B1489,#REF!,27,FALSE)="폐쇄","폐쇄",""),"")</f>
        <v/>
      </c>
    </row>
    <row r="1490" spans="1:7" ht="15.6">
      <c r="A1490" s="48">
        <v>1488</v>
      </c>
      <c r="B1490" s="48">
        <v>5089</v>
      </c>
      <c r="C1490" s="48"/>
      <c r="D1490" s="49"/>
      <c r="E1490" s="48"/>
      <c r="F1490" s="52"/>
      <c r="G1490" s="107" t="str">
        <f>IFERROR(IF(VLOOKUP($B1490,#REF!,27,FALSE)="폐쇄","폐쇄",""),"")</f>
        <v/>
      </c>
    </row>
    <row r="1491" spans="1:7" ht="15.6">
      <c r="A1491" s="48">
        <v>1489</v>
      </c>
      <c r="B1491" s="48">
        <v>5090</v>
      </c>
      <c r="C1491" s="48"/>
      <c r="D1491" s="49"/>
      <c r="E1491" s="48"/>
      <c r="F1491" s="52"/>
      <c r="G1491" s="107" t="str">
        <f>IFERROR(IF(VLOOKUP($B1491,#REF!,27,FALSE)="폐쇄","폐쇄",""),"")</f>
        <v/>
      </c>
    </row>
    <row r="1492" spans="1:7" ht="15.6">
      <c r="A1492" s="48">
        <v>1490</v>
      </c>
      <c r="B1492" s="48">
        <v>5091</v>
      </c>
      <c r="C1492" s="48"/>
      <c r="D1492" s="49"/>
      <c r="E1492" s="48"/>
      <c r="F1492" s="52"/>
      <c r="G1492" s="107" t="str">
        <f>IFERROR(IF(VLOOKUP($B1492,#REF!,27,FALSE)="폐쇄","폐쇄",""),"")</f>
        <v/>
      </c>
    </row>
    <row r="1493" spans="1:7" ht="15.6">
      <c r="A1493" s="48">
        <v>1491</v>
      </c>
      <c r="B1493" s="48">
        <v>5092</v>
      </c>
      <c r="C1493" s="48"/>
      <c r="D1493" s="49"/>
      <c r="E1493" s="48"/>
      <c r="F1493" s="52"/>
      <c r="G1493" s="107" t="str">
        <f>IFERROR(IF(VLOOKUP($B1493,#REF!,27,FALSE)="폐쇄","폐쇄",""),"")</f>
        <v/>
      </c>
    </row>
    <row r="1494" spans="1:7" ht="15.6">
      <c r="A1494" s="48">
        <v>1492</v>
      </c>
      <c r="B1494" s="48">
        <v>5093</v>
      </c>
      <c r="C1494" s="48"/>
      <c r="D1494" s="49"/>
      <c r="E1494" s="48"/>
      <c r="F1494" s="52"/>
      <c r="G1494" s="107" t="str">
        <f>IFERROR(IF(VLOOKUP($B1494,#REF!,27,FALSE)="폐쇄","폐쇄",""),"")</f>
        <v/>
      </c>
    </row>
    <row r="1495" spans="1:7" ht="15.6">
      <c r="A1495" s="48">
        <v>1493</v>
      </c>
      <c r="B1495" s="48">
        <v>5094</v>
      </c>
      <c r="C1495" s="48"/>
      <c r="D1495" s="49"/>
      <c r="E1495" s="48"/>
      <c r="F1495" s="52"/>
      <c r="G1495" s="107" t="str">
        <f>IFERROR(IF(VLOOKUP($B1495,#REF!,27,FALSE)="폐쇄","폐쇄",""),"")</f>
        <v/>
      </c>
    </row>
    <row r="1496" spans="1:7" ht="15.6">
      <c r="A1496" s="48">
        <v>1494</v>
      </c>
      <c r="B1496" s="48">
        <v>5095</v>
      </c>
      <c r="C1496" s="48"/>
      <c r="D1496" s="49"/>
      <c r="E1496" s="48"/>
      <c r="F1496" s="52"/>
      <c r="G1496" s="107" t="str">
        <f>IFERROR(IF(VLOOKUP($B1496,#REF!,27,FALSE)="폐쇄","폐쇄",""),"")</f>
        <v/>
      </c>
    </row>
    <row r="1497" spans="1:7" ht="15.6">
      <c r="A1497" s="48">
        <v>1495</v>
      </c>
      <c r="B1497" s="48">
        <v>5096</v>
      </c>
      <c r="C1497" s="48"/>
      <c r="D1497" s="49"/>
      <c r="E1497" s="48"/>
      <c r="F1497" s="52"/>
      <c r="G1497" s="107" t="str">
        <f>IFERROR(IF(VLOOKUP($B1497,#REF!,27,FALSE)="폐쇄","폐쇄",""),"")</f>
        <v/>
      </c>
    </row>
    <row r="1498" spans="1:7" ht="15.6">
      <c r="A1498" s="48">
        <v>1496</v>
      </c>
      <c r="B1498" s="48">
        <v>5097</v>
      </c>
      <c r="C1498" s="48"/>
      <c r="D1498" s="49"/>
      <c r="E1498" s="48"/>
      <c r="F1498" s="52"/>
      <c r="G1498" s="107" t="str">
        <f>IFERROR(IF(VLOOKUP($B1498,#REF!,27,FALSE)="폐쇄","폐쇄",""),"")</f>
        <v/>
      </c>
    </row>
    <row r="1499" spans="1:7" ht="15.6">
      <c r="A1499" s="48">
        <v>1497</v>
      </c>
      <c r="B1499" s="48">
        <v>5098</v>
      </c>
      <c r="C1499" s="48"/>
      <c r="D1499" s="49"/>
      <c r="E1499" s="48"/>
      <c r="F1499" s="52"/>
      <c r="G1499" s="107" t="str">
        <f>IFERROR(IF(VLOOKUP($B1499,#REF!,27,FALSE)="폐쇄","폐쇄",""),"")</f>
        <v/>
      </c>
    </row>
    <row r="1500" spans="1:7" ht="15.6">
      <c r="A1500" s="48">
        <v>1498</v>
      </c>
      <c r="B1500" s="48">
        <v>5099</v>
      </c>
      <c r="C1500" s="48"/>
      <c r="D1500" s="49"/>
      <c r="E1500" s="48"/>
      <c r="F1500" s="52"/>
      <c r="G1500" s="107" t="str">
        <f>IFERROR(IF(VLOOKUP($B1500,#REF!,27,FALSE)="폐쇄","폐쇄",""),"")</f>
        <v/>
      </c>
    </row>
    <row r="1501" spans="1:7" ht="15.6">
      <c r="A1501" s="48">
        <v>1499</v>
      </c>
      <c r="B1501" s="48">
        <v>5100</v>
      </c>
      <c r="C1501" s="48"/>
      <c r="D1501" s="49"/>
      <c r="E1501" s="48"/>
      <c r="F1501" s="52"/>
      <c r="G1501" s="107" t="str">
        <f>IFERROR(IF(VLOOKUP($B1501,#REF!,27,FALSE)="폐쇄","폐쇄",""),"")</f>
        <v/>
      </c>
    </row>
    <row r="1502" spans="1:7" ht="15.6">
      <c r="A1502" s="48">
        <v>1500</v>
      </c>
      <c r="B1502" s="48">
        <v>5101</v>
      </c>
      <c r="C1502" s="48"/>
      <c r="D1502" s="49"/>
      <c r="E1502" s="48"/>
      <c r="F1502" s="52"/>
      <c r="G1502" s="107" t="str">
        <f>IFERROR(IF(VLOOKUP($B1502,#REF!,27,FALSE)="폐쇄","폐쇄",""),"")</f>
        <v/>
      </c>
    </row>
    <row r="1503" spans="1:7" ht="15.6">
      <c r="A1503" s="48">
        <v>1501</v>
      </c>
      <c r="B1503" s="48">
        <v>5102</v>
      </c>
      <c r="C1503" s="48"/>
      <c r="D1503" s="49"/>
      <c r="E1503" s="48"/>
      <c r="F1503" s="52"/>
      <c r="G1503" s="107" t="str">
        <f>IFERROR(IF(VLOOKUP($B1503,#REF!,27,FALSE)="폐쇄","폐쇄",""),"")</f>
        <v/>
      </c>
    </row>
    <row r="1504" spans="1:7" ht="15.6">
      <c r="A1504" s="48">
        <v>1502</v>
      </c>
      <c r="B1504" s="48">
        <v>5103</v>
      </c>
      <c r="C1504" s="48"/>
      <c r="D1504" s="49"/>
      <c r="E1504" s="48"/>
      <c r="F1504" s="52"/>
      <c r="G1504" s="107" t="str">
        <f>IFERROR(IF(VLOOKUP($B1504,#REF!,27,FALSE)="폐쇄","폐쇄",""),"")</f>
        <v/>
      </c>
    </row>
    <row r="1505" spans="1:7" ht="15.6">
      <c r="A1505" s="48">
        <v>1503</v>
      </c>
      <c r="B1505" s="48">
        <v>5104</v>
      </c>
      <c r="C1505" s="48"/>
      <c r="D1505" s="49"/>
      <c r="E1505" s="48"/>
      <c r="F1505" s="52"/>
      <c r="G1505" s="107" t="str">
        <f>IFERROR(IF(VLOOKUP($B1505,#REF!,27,FALSE)="폐쇄","폐쇄",""),"")</f>
        <v/>
      </c>
    </row>
    <row r="1506" spans="1:7" ht="15.6">
      <c r="A1506" s="48">
        <v>1504</v>
      </c>
      <c r="B1506" s="48">
        <v>5105</v>
      </c>
      <c r="C1506" s="48"/>
      <c r="D1506" s="49"/>
      <c r="E1506" s="48"/>
      <c r="F1506" s="52"/>
      <c r="G1506" s="107" t="str">
        <f>IFERROR(IF(VLOOKUP($B1506,#REF!,27,FALSE)="폐쇄","폐쇄",""),"")</f>
        <v/>
      </c>
    </row>
    <row r="1507" spans="1:7" ht="15.6">
      <c r="A1507" s="48">
        <v>1505</v>
      </c>
      <c r="B1507" s="48">
        <v>5106</v>
      </c>
      <c r="C1507" s="48"/>
      <c r="D1507" s="49"/>
      <c r="E1507" s="48"/>
      <c r="F1507" s="52"/>
      <c r="G1507" s="107" t="str">
        <f>IFERROR(IF(VLOOKUP($B1507,#REF!,27,FALSE)="폐쇄","폐쇄",""),"")</f>
        <v/>
      </c>
    </row>
    <row r="1508" spans="1:7" ht="15.6">
      <c r="A1508" s="48">
        <v>1506</v>
      </c>
      <c r="B1508" s="48">
        <v>5107</v>
      </c>
      <c r="C1508" s="48"/>
      <c r="D1508" s="49"/>
      <c r="E1508" s="48"/>
      <c r="F1508" s="52"/>
      <c r="G1508" s="107" t="str">
        <f>IFERROR(IF(VLOOKUP($B1508,#REF!,27,FALSE)="폐쇄","폐쇄",""),"")</f>
        <v/>
      </c>
    </row>
    <row r="1509" spans="1:7" ht="15.6">
      <c r="A1509" s="48">
        <v>1507</v>
      </c>
      <c r="B1509" s="48">
        <v>5108</v>
      </c>
      <c r="C1509" s="48"/>
      <c r="D1509" s="49"/>
      <c r="E1509" s="48"/>
      <c r="F1509" s="52"/>
      <c r="G1509" s="107" t="str">
        <f>IFERROR(IF(VLOOKUP($B1509,#REF!,27,FALSE)="폐쇄","폐쇄",""),"")</f>
        <v/>
      </c>
    </row>
    <row r="1510" spans="1:7" ht="15.6">
      <c r="A1510" s="48">
        <v>1508</v>
      </c>
      <c r="B1510" s="48">
        <v>5109</v>
      </c>
      <c r="C1510" s="48"/>
      <c r="D1510" s="49"/>
      <c r="E1510" s="48"/>
      <c r="F1510" s="52"/>
      <c r="G1510" s="107" t="str">
        <f>IFERROR(IF(VLOOKUP($B1510,#REF!,27,FALSE)="폐쇄","폐쇄",""),"")</f>
        <v/>
      </c>
    </row>
    <row r="1511" spans="1:7" ht="15.6">
      <c r="A1511" s="48">
        <v>1509</v>
      </c>
      <c r="B1511" s="48">
        <v>5110</v>
      </c>
      <c r="C1511" s="48"/>
      <c r="D1511" s="49"/>
      <c r="E1511" s="48"/>
      <c r="F1511" s="52"/>
      <c r="G1511" s="107" t="str">
        <f>IFERROR(IF(VLOOKUP($B1511,#REF!,27,FALSE)="폐쇄","폐쇄",""),"")</f>
        <v/>
      </c>
    </row>
    <row r="1512" spans="1:7" ht="15.6">
      <c r="A1512" s="48">
        <v>1510</v>
      </c>
      <c r="B1512" s="48">
        <v>5111</v>
      </c>
      <c r="C1512" s="48"/>
      <c r="D1512" s="49"/>
      <c r="E1512" s="48"/>
      <c r="F1512" s="52"/>
      <c r="G1512" s="107" t="str">
        <f>IFERROR(IF(VLOOKUP($B1512,#REF!,27,FALSE)="폐쇄","폐쇄",""),"")</f>
        <v/>
      </c>
    </row>
    <row r="1513" spans="1:7" ht="15.6">
      <c r="A1513" s="48">
        <v>1511</v>
      </c>
      <c r="B1513" s="48">
        <v>5112</v>
      </c>
      <c r="C1513" s="48"/>
      <c r="D1513" s="49"/>
      <c r="E1513" s="48"/>
      <c r="F1513" s="52"/>
      <c r="G1513" s="107" t="str">
        <f>IFERROR(IF(VLOOKUP($B1513,#REF!,27,FALSE)="폐쇄","폐쇄",""),"")</f>
        <v/>
      </c>
    </row>
    <row r="1514" spans="1:7" ht="15.6">
      <c r="A1514" s="48">
        <v>1512</v>
      </c>
      <c r="B1514" s="48">
        <v>5113</v>
      </c>
      <c r="C1514" s="48"/>
      <c r="D1514" s="49"/>
      <c r="E1514" s="48"/>
      <c r="F1514" s="52"/>
      <c r="G1514" s="107" t="str">
        <f>IFERROR(IF(VLOOKUP($B1514,#REF!,27,FALSE)="폐쇄","폐쇄",""),"")</f>
        <v/>
      </c>
    </row>
    <row r="1515" spans="1:7" ht="15.6">
      <c r="A1515" s="48">
        <v>1513</v>
      </c>
      <c r="B1515" s="48">
        <v>5114</v>
      </c>
      <c r="C1515" s="48"/>
      <c r="D1515" s="49"/>
      <c r="E1515" s="48"/>
      <c r="F1515" s="52"/>
      <c r="G1515" s="107" t="str">
        <f>IFERROR(IF(VLOOKUP($B1515,#REF!,27,FALSE)="폐쇄","폐쇄",""),"")</f>
        <v/>
      </c>
    </row>
    <row r="1516" spans="1:7" ht="15.6">
      <c r="A1516" s="48">
        <v>1514</v>
      </c>
      <c r="B1516" s="48">
        <v>5115</v>
      </c>
      <c r="C1516" s="48"/>
      <c r="D1516" s="49"/>
      <c r="E1516" s="48"/>
      <c r="F1516" s="52"/>
      <c r="G1516" s="107" t="str">
        <f>IFERROR(IF(VLOOKUP($B1516,#REF!,27,FALSE)="폐쇄","폐쇄",""),"")</f>
        <v/>
      </c>
    </row>
    <row r="1517" spans="1:7" ht="15.6">
      <c r="A1517" s="48">
        <v>1515</v>
      </c>
      <c r="B1517" s="48">
        <v>5116</v>
      </c>
      <c r="C1517" s="48"/>
      <c r="D1517" s="49"/>
      <c r="E1517" s="48"/>
      <c r="F1517" s="52"/>
      <c r="G1517" s="107" t="str">
        <f>IFERROR(IF(VLOOKUP($B1517,#REF!,27,FALSE)="폐쇄","폐쇄",""),"")</f>
        <v/>
      </c>
    </row>
    <row r="1518" spans="1:7" ht="15.6">
      <c r="A1518" s="48">
        <v>1516</v>
      </c>
      <c r="B1518" s="48">
        <v>5117</v>
      </c>
      <c r="C1518" s="48"/>
      <c r="D1518" s="49"/>
      <c r="E1518" s="48"/>
      <c r="F1518" s="52"/>
      <c r="G1518" s="107" t="str">
        <f>IFERROR(IF(VLOOKUP($B1518,#REF!,27,FALSE)="폐쇄","폐쇄",""),"")</f>
        <v/>
      </c>
    </row>
    <row r="1519" spans="1:7" ht="15.6">
      <c r="A1519" s="48">
        <v>1517</v>
      </c>
      <c r="B1519" s="48">
        <v>5118</v>
      </c>
      <c r="C1519" s="48"/>
      <c r="D1519" s="49"/>
      <c r="E1519" s="48"/>
      <c r="F1519" s="52"/>
      <c r="G1519" s="107" t="str">
        <f>IFERROR(IF(VLOOKUP($B1519,#REF!,27,FALSE)="폐쇄","폐쇄",""),"")</f>
        <v/>
      </c>
    </row>
    <row r="1520" spans="1:7" ht="15.6">
      <c r="A1520" s="48">
        <v>1518</v>
      </c>
      <c r="B1520" s="48">
        <v>5119</v>
      </c>
      <c r="C1520" s="48"/>
      <c r="D1520" s="49"/>
      <c r="E1520" s="48"/>
      <c r="F1520" s="52"/>
      <c r="G1520" s="107" t="str">
        <f>IFERROR(IF(VLOOKUP($B1520,#REF!,27,FALSE)="폐쇄","폐쇄",""),"")</f>
        <v/>
      </c>
    </row>
    <row r="1521" spans="1:7" ht="15.6">
      <c r="A1521" s="48">
        <v>1519</v>
      </c>
      <c r="B1521" s="48">
        <v>5120</v>
      </c>
      <c r="C1521" s="48"/>
      <c r="D1521" s="49"/>
      <c r="E1521" s="48"/>
      <c r="F1521" s="52"/>
      <c r="G1521" s="107" t="str">
        <f>IFERROR(IF(VLOOKUP($B1521,#REF!,27,FALSE)="폐쇄","폐쇄",""),"")</f>
        <v/>
      </c>
    </row>
    <row r="1522" spans="1:7" ht="15.6">
      <c r="A1522" s="48">
        <v>1520</v>
      </c>
      <c r="B1522" s="48">
        <v>5121</v>
      </c>
      <c r="C1522" s="48"/>
      <c r="D1522" s="49"/>
      <c r="E1522" s="48"/>
      <c r="F1522" s="52"/>
      <c r="G1522" s="107" t="str">
        <f>IFERROR(IF(VLOOKUP($B1522,#REF!,27,FALSE)="폐쇄","폐쇄",""),"")</f>
        <v/>
      </c>
    </row>
    <row r="1523" spans="1:7" ht="15.6">
      <c r="A1523" s="48">
        <v>1521</v>
      </c>
      <c r="B1523" s="48">
        <v>5122</v>
      </c>
      <c r="C1523" s="48"/>
      <c r="D1523" s="49"/>
      <c r="E1523" s="48"/>
      <c r="F1523" s="52"/>
      <c r="G1523" s="107" t="str">
        <f>IFERROR(IF(VLOOKUP($B1523,#REF!,27,FALSE)="폐쇄","폐쇄",""),"")</f>
        <v/>
      </c>
    </row>
    <row r="1524" spans="1:7" ht="15.6">
      <c r="A1524" s="48">
        <v>1522</v>
      </c>
      <c r="B1524" s="48">
        <v>5123</v>
      </c>
      <c r="C1524" s="48"/>
      <c r="D1524" s="49"/>
      <c r="E1524" s="48"/>
      <c r="F1524" s="52"/>
      <c r="G1524" s="107" t="str">
        <f>IFERROR(IF(VLOOKUP($B1524,#REF!,27,FALSE)="폐쇄","폐쇄",""),"")</f>
        <v/>
      </c>
    </row>
    <row r="1525" spans="1:7" ht="15.6">
      <c r="A1525" s="48">
        <v>1523</v>
      </c>
      <c r="B1525" s="48">
        <v>5124</v>
      </c>
      <c r="C1525" s="48"/>
      <c r="D1525" s="49"/>
      <c r="E1525" s="48"/>
      <c r="F1525" s="52"/>
      <c r="G1525" s="107" t="str">
        <f>IFERROR(IF(VLOOKUP($B1525,#REF!,27,FALSE)="폐쇄","폐쇄",""),"")</f>
        <v/>
      </c>
    </row>
    <row r="1526" spans="1:7" ht="15.6">
      <c r="A1526" s="48">
        <v>1524</v>
      </c>
      <c r="B1526" s="48">
        <v>5125</v>
      </c>
      <c r="C1526" s="48"/>
      <c r="D1526" s="49"/>
      <c r="E1526" s="48"/>
      <c r="F1526" s="52"/>
      <c r="G1526" s="107" t="str">
        <f>IFERROR(IF(VLOOKUP($B1526,#REF!,27,FALSE)="폐쇄","폐쇄",""),"")</f>
        <v/>
      </c>
    </row>
    <row r="1527" spans="1:7" ht="15.6">
      <c r="A1527" s="48">
        <v>1525</v>
      </c>
      <c r="B1527" s="48">
        <v>5126</v>
      </c>
      <c r="C1527" s="48"/>
      <c r="D1527" s="49"/>
      <c r="E1527" s="48"/>
      <c r="F1527" s="52"/>
      <c r="G1527" s="107" t="str">
        <f>IFERROR(IF(VLOOKUP($B1527,#REF!,27,FALSE)="폐쇄","폐쇄",""),"")</f>
        <v/>
      </c>
    </row>
    <row r="1528" spans="1:7" ht="15.6">
      <c r="A1528" s="48">
        <v>1526</v>
      </c>
      <c r="B1528" s="48">
        <v>5127</v>
      </c>
      <c r="C1528" s="48"/>
      <c r="D1528" s="49"/>
      <c r="E1528" s="48"/>
      <c r="F1528" s="52"/>
      <c r="G1528" s="107" t="str">
        <f>IFERROR(IF(VLOOKUP($B1528,#REF!,27,FALSE)="폐쇄","폐쇄",""),"")</f>
        <v/>
      </c>
    </row>
    <row r="1529" spans="1:7" ht="15.6">
      <c r="A1529" s="48">
        <v>1527</v>
      </c>
      <c r="B1529" s="48">
        <v>5128</v>
      </c>
      <c r="C1529" s="48"/>
      <c r="D1529" s="49"/>
      <c r="E1529" s="48"/>
      <c r="F1529" s="52"/>
      <c r="G1529" s="107" t="str">
        <f>IFERROR(IF(VLOOKUP($B1529,#REF!,27,FALSE)="폐쇄","폐쇄",""),"")</f>
        <v/>
      </c>
    </row>
    <row r="1530" spans="1:7" ht="15.6">
      <c r="A1530" s="48">
        <v>1528</v>
      </c>
      <c r="B1530" s="48">
        <v>5129</v>
      </c>
      <c r="C1530" s="48"/>
      <c r="D1530" s="49"/>
      <c r="E1530" s="48"/>
      <c r="F1530" s="52"/>
      <c r="G1530" s="107" t="str">
        <f>IFERROR(IF(VLOOKUP($B1530,#REF!,27,FALSE)="폐쇄","폐쇄",""),"")</f>
        <v/>
      </c>
    </row>
    <row r="1531" spans="1:7" ht="15.6">
      <c r="A1531" s="48">
        <v>1529</v>
      </c>
      <c r="B1531" s="48">
        <v>5130</v>
      </c>
      <c r="C1531" s="48"/>
      <c r="D1531" s="49"/>
      <c r="E1531" s="48"/>
      <c r="F1531" s="52"/>
      <c r="G1531" s="107" t="str">
        <f>IFERROR(IF(VLOOKUP($B1531,#REF!,27,FALSE)="폐쇄","폐쇄",""),"")</f>
        <v/>
      </c>
    </row>
    <row r="1532" spans="1:7" ht="15.6">
      <c r="A1532" s="48">
        <v>1530</v>
      </c>
      <c r="B1532" s="48">
        <v>5131</v>
      </c>
      <c r="C1532" s="48"/>
      <c r="D1532" s="49"/>
      <c r="E1532" s="48"/>
      <c r="F1532" s="52"/>
      <c r="G1532" s="107" t="str">
        <f>IFERROR(IF(VLOOKUP($B1532,#REF!,27,FALSE)="폐쇄","폐쇄",""),"")</f>
        <v/>
      </c>
    </row>
    <row r="1533" spans="1:7" ht="15.6">
      <c r="A1533" s="48">
        <v>1531</v>
      </c>
      <c r="B1533" s="48">
        <v>5132</v>
      </c>
      <c r="C1533" s="48"/>
      <c r="D1533" s="49"/>
      <c r="E1533" s="48"/>
      <c r="F1533" s="52"/>
      <c r="G1533" s="107" t="str">
        <f>IFERROR(IF(VLOOKUP($B1533,#REF!,27,FALSE)="폐쇄","폐쇄",""),"")</f>
        <v/>
      </c>
    </row>
    <row r="1534" spans="1:7" ht="15.6">
      <c r="A1534" s="48">
        <v>1532</v>
      </c>
      <c r="B1534" s="48">
        <v>5133</v>
      </c>
      <c r="C1534" s="48"/>
      <c r="D1534" s="49"/>
      <c r="E1534" s="48"/>
      <c r="F1534" s="52"/>
      <c r="G1534" s="107" t="str">
        <f>IFERROR(IF(VLOOKUP($B1534,#REF!,27,FALSE)="폐쇄","폐쇄",""),"")</f>
        <v/>
      </c>
    </row>
    <row r="1535" spans="1:7" ht="15.6">
      <c r="A1535" s="48">
        <v>1533</v>
      </c>
      <c r="B1535" s="48">
        <v>5134</v>
      </c>
      <c r="C1535" s="48"/>
      <c r="D1535" s="49"/>
      <c r="E1535" s="48"/>
      <c r="F1535" s="52"/>
      <c r="G1535" s="107" t="str">
        <f>IFERROR(IF(VLOOKUP($B1535,#REF!,27,FALSE)="폐쇄","폐쇄",""),"")</f>
        <v/>
      </c>
    </row>
    <row r="1536" spans="1:7" ht="15.6">
      <c r="A1536" s="48">
        <v>1534</v>
      </c>
      <c r="B1536" s="48">
        <v>5135</v>
      </c>
      <c r="C1536" s="48"/>
      <c r="D1536" s="49"/>
      <c r="E1536" s="48"/>
      <c r="F1536" s="52"/>
      <c r="G1536" s="107" t="str">
        <f>IFERROR(IF(VLOOKUP($B1536,#REF!,27,FALSE)="폐쇄","폐쇄",""),"")</f>
        <v/>
      </c>
    </row>
    <row r="1537" spans="1:7" ht="15.6">
      <c r="A1537" s="48">
        <v>1535</v>
      </c>
      <c r="B1537" s="48">
        <v>5136</v>
      </c>
      <c r="C1537" s="48"/>
      <c r="D1537" s="49"/>
      <c r="E1537" s="48"/>
      <c r="F1537" s="52"/>
      <c r="G1537" s="107" t="str">
        <f>IFERROR(IF(VLOOKUP($B1537,#REF!,27,FALSE)="폐쇄","폐쇄",""),"")</f>
        <v/>
      </c>
    </row>
    <row r="1538" spans="1:7" ht="15.6">
      <c r="A1538" s="48">
        <v>1536</v>
      </c>
      <c r="B1538" s="48">
        <v>5137</v>
      </c>
      <c r="C1538" s="48"/>
      <c r="D1538" s="49"/>
      <c r="E1538" s="48"/>
      <c r="F1538" s="52"/>
      <c r="G1538" s="107" t="str">
        <f>IFERROR(IF(VLOOKUP($B1538,#REF!,27,FALSE)="폐쇄","폐쇄",""),"")</f>
        <v/>
      </c>
    </row>
    <row r="1539" spans="1:7" ht="15.6">
      <c r="A1539" s="48">
        <v>1537</v>
      </c>
      <c r="B1539" s="48">
        <v>5138</v>
      </c>
      <c r="C1539" s="48"/>
      <c r="D1539" s="49"/>
      <c r="E1539" s="48"/>
      <c r="F1539" s="52"/>
      <c r="G1539" s="107" t="str">
        <f>IFERROR(IF(VLOOKUP($B1539,#REF!,27,FALSE)="폐쇄","폐쇄",""),"")</f>
        <v/>
      </c>
    </row>
    <row r="1540" spans="1:7" ht="15.6">
      <c r="A1540" s="48">
        <v>1538</v>
      </c>
      <c r="B1540" s="48">
        <v>5139</v>
      </c>
      <c r="C1540" s="48"/>
      <c r="D1540" s="49"/>
      <c r="E1540" s="48"/>
      <c r="F1540" s="52"/>
      <c r="G1540" s="107" t="str">
        <f>IFERROR(IF(VLOOKUP($B1540,#REF!,27,FALSE)="폐쇄","폐쇄",""),"")</f>
        <v/>
      </c>
    </row>
    <row r="1541" spans="1:7" ht="15.6">
      <c r="A1541" s="48">
        <v>1539</v>
      </c>
      <c r="B1541" s="48">
        <v>5140</v>
      </c>
      <c r="C1541" s="48"/>
      <c r="D1541" s="49"/>
      <c r="E1541" s="48"/>
      <c r="F1541" s="52"/>
      <c r="G1541" s="107" t="str">
        <f>IFERROR(IF(VLOOKUP($B1541,#REF!,27,FALSE)="폐쇄","폐쇄",""),"")</f>
        <v/>
      </c>
    </row>
    <row r="1542" spans="1:7" ht="15.6">
      <c r="A1542" s="48">
        <v>1540</v>
      </c>
      <c r="B1542" s="48">
        <v>5141</v>
      </c>
      <c r="C1542" s="48"/>
      <c r="D1542" s="49"/>
      <c r="E1542" s="48"/>
      <c r="F1542" s="52"/>
      <c r="G1542" s="107" t="str">
        <f>IFERROR(IF(VLOOKUP($B1542,#REF!,27,FALSE)="폐쇄","폐쇄",""),"")</f>
        <v/>
      </c>
    </row>
    <row r="1543" spans="1:7" ht="15.6">
      <c r="A1543" s="48">
        <v>1541</v>
      </c>
      <c r="B1543" s="48">
        <v>5142</v>
      </c>
      <c r="C1543" s="48"/>
      <c r="D1543" s="49"/>
      <c r="E1543" s="48"/>
      <c r="F1543" s="52"/>
      <c r="G1543" s="107" t="str">
        <f>IFERROR(IF(VLOOKUP($B1543,#REF!,27,FALSE)="폐쇄","폐쇄",""),"")</f>
        <v/>
      </c>
    </row>
    <row r="1544" spans="1:7" ht="15.6">
      <c r="A1544" s="48">
        <v>1542</v>
      </c>
      <c r="B1544" s="48">
        <v>5143</v>
      </c>
      <c r="C1544" s="48"/>
      <c r="D1544" s="49"/>
      <c r="E1544" s="48"/>
      <c r="F1544" s="52"/>
      <c r="G1544" s="107" t="str">
        <f>IFERROR(IF(VLOOKUP($B1544,#REF!,27,FALSE)="폐쇄","폐쇄",""),"")</f>
        <v/>
      </c>
    </row>
    <row r="1545" spans="1:7" ht="15.6">
      <c r="A1545" s="48">
        <v>1543</v>
      </c>
      <c r="B1545" s="48">
        <v>5144</v>
      </c>
      <c r="C1545" s="48"/>
      <c r="D1545" s="49"/>
      <c r="E1545" s="48"/>
      <c r="F1545" s="52"/>
      <c r="G1545" s="107" t="str">
        <f>IFERROR(IF(VLOOKUP($B1545,#REF!,27,FALSE)="폐쇄","폐쇄",""),"")</f>
        <v/>
      </c>
    </row>
    <row r="1546" spans="1:7" ht="15.6">
      <c r="A1546" s="48">
        <v>1544</v>
      </c>
      <c r="B1546" s="48">
        <v>5145</v>
      </c>
      <c r="C1546" s="48"/>
      <c r="D1546" s="49"/>
      <c r="E1546" s="48"/>
      <c r="F1546" s="52"/>
      <c r="G1546" s="107" t="str">
        <f>IFERROR(IF(VLOOKUP($B1546,#REF!,27,FALSE)="폐쇄","폐쇄",""),"")</f>
        <v/>
      </c>
    </row>
    <row r="1547" spans="1:7" ht="15.6">
      <c r="A1547" s="48">
        <v>1545</v>
      </c>
      <c r="B1547" s="48">
        <v>5146</v>
      </c>
      <c r="C1547" s="48"/>
      <c r="D1547" s="49"/>
      <c r="E1547" s="48"/>
      <c r="F1547" s="52"/>
      <c r="G1547" s="107" t="str">
        <f>IFERROR(IF(VLOOKUP($B1547,#REF!,27,FALSE)="폐쇄","폐쇄",""),"")</f>
        <v/>
      </c>
    </row>
    <row r="1548" spans="1:7" ht="15.6">
      <c r="A1548" s="48">
        <v>1546</v>
      </c>
      <c r="B1548" s="48">
        <v>5147</v>
      </c>
      <c r="C1548" s="48"/>
      <c r="D1548" s="49"/>
      <c r="E1548" s="48"/>
      <c r="F1548" s="52"/>
      <c r="G1548" s="107" t="str">
        <f>IFERROR(IF(VLOOKUP($B1548,#REF!,27,FALSE)="폐쇄","폐쇄",""),"")</f>
        <v/>
      </c>
    </row>
    <row r="1549" spans="1:7" ht="15.6">
      <c r="A1549" s="48">
        <v>1547</v>
      </c>
      <c r="B1549" s="48">
        <v>5148</v>
      </c>
      <c r="C1549" s="48"/>
      <c r="D1549" s="49"/>
      <c r="E1549" s="48"/>
      <c r="F1549" s="52"/>
      <c r="G1549" s="107" t="str">
        <f>IFERROR(IF(VLOOKUP($B1549,#REF!,27,FALSE)="폐쇄","폐쇄",""),"")</f>
        <v/>
      </c>
    </row>
    <row r="1550" spans="1:7" ht="15.6">
      <c r="A1550" s="48">
        <v>1548</v>
      </c>
      <c r="B1550" s="48">
        <v>5149</v>
      </c>
      <c r="C1550" s="48"/>
      <c r="D1550" s="49"/>
      <c r="E1550" s="48"/>
      <c r="F1550" s="52"/>
      <c r="G1550" s="107" t="str">
        <f>IFERROR(IF(VLOOKUP($B1550,#REF!,27,FALSE)="폐쇄","폐쇄",""),"")</f>
        <v/>
      </c>
    </row>
    <row r="1551" spans="1:7" ht="15.6">
      <c r="A1551" s="48">
        <v>1549</v>
      </c>
      <c r="B1551" s="48">
        <v>5150</v>
      </c>
      <c r="C1551" s="48"/>
      <c r="D1551" s="49"/>
      <c r="E1551" s="48"/>
      <c r="F1551" s="52"/>
      <c r="G1551" s="107" t="str">
        <f>IFERROR(IF(VLOOKUP($B1551,#REF!,27,FALSE)="폐쇄","폐쇄",""),"")</f>
        <v/>
      </c>
    </row>
    <row r="1552" spans="1:7" ht="15.6">
      <c r="A1552" s="48">
        <v>1550</v>
      </c>
      <c r="B1552" s="48">
        <v>5151</v>
      </c>
      <c r="C1552" s="48"/>
      <c r="D1552" s="49"/>
      <c r="E1552" s="48"/>
      <c r="F1552" s="52"/>
      <c r="G1552" s="107" t="str">
        <f>IFERROR(IF(VLOOKUP($B1552,#REF!,27,FALSE)="폐쇄","폐쇄",""),"")</f>
        <v/>
      </c>
    </row>
    <row r="1553" spans="1:7" ht="15.6">
      <c r="A1553" s="48">
        <v>1551</v>
      </c>
      <c r="B1553" s="48">
        <v>5152</v>
      </c>
      <c r="C1553" s="48"/>
      <c r="D1553" s="49"/>
      <c r="E1553" s="48"/>
      <c r="F1553" s="52"/>
      <c r="G1553" s="107" t="str">
        <f>IFERROR(IF(VLOOKUP($B1553,#REF!,27,FALSE)="폐쇄","폐쇄",""),"")</f>
        <v/>
      </c>
    </row>
    <row r="1554" spans="1:7" ht="15.6">
      <c r="A1554" s="48">
        <v>1552</v>
      </c>
      <c r="B1554" s="48">
        <v>5153</v>
      </c>
      <c r="C1554" s="48"/>
      <c r="D1554" s="49"/>
      <c r="E1554" s="48"/>
      <c r="F1554" s="52"/>
      <c r="G1554" s="107" t="str">
        <f>IFERROR(IF(VLOOKUP($B1554,#REF!,27,FALSE)="폐쇄","폐쇄",""),"")</f>
        <v/>
      </c>
    </row>
    <row r="1555" spans="1:7" ht="15.6">
      <c r="A1555" s="48">
        <v>1553</v>
      </c>
      <c r="B1555" s="48">
        <v>5154</v>
      </c>
      <c r="C1555" s="48"/>
      <c r="D1555" s="49"/>
      <c r="E1555" s="48"/>
      <c r="F1555" s="52"/>
      <c r="G1555" s="107" t="str">
        <f>IFERROR(IF(VLOOKUP($B1555,#REF!,27,FALSE)="폐쇄","폐쇄",""),"")</f>
        <v/>
      </c>
    </row>
    <row r="1556" spans="1:7" ht="15.6">
      <c r="A1556" s="48">
        <v>1554</v>
      </c>
      <c r="B1556" s="48">
        <v>5155</v>
      </c>
      <c r="C1556" s="48"/>
      <c r="D1556" s="49"/>
      <c r="E1556" s="48"/>
      <c r="F1556" s="52"/>
      <c r="G1556" s="107" t="str">
        <f>IFERROR(IF(VLOOKUP($B1556,#REF!,27,FALSE)="폐쇄","폐쇄",""),"")</f>
        <v/>
      </c>
    </row>
    <row r="1557" spans="1:7" ht="15.6">
      <c r="A1557" s="48">
        <v>1555</v>
      </c>
      <c r="B1557" s="48">
        <v>5156</v>
      </c>
      <c r="C1557" s="48"/>
      <c r="D1557" s="49"/>
      <c r="E1557" s="48"/>
      <c r="F1557" s="52"/>
      <c r="G1557" s="107" t="str">
        <f>IFERROR(IF(VLOOKUP($B1557,#REF!,27,FALSE)="폐쇄","폐쇄",""),"")</f>
        <v/>
      </c>
    </row>
    <row r="1558" spans="1:7" ht="15.6">
      <c r="A1558" s="48">
        <v>1556</v>
      </c>
      <c r="B1558" s="48">
        <v>5157</v>
      </c>
      <c r="C1558" s="48"/>
      <c r="D1558" s="49"/>
      <c r="E1558" s="48"/>
      <c r="F1558" s="52"/>
      <c r="G1558" s="107" t="str">
        <f>IFERROR(IF(VLOOKUP($B1558,#REF!,27,FALSE)="폐쇄","폐쇄",""),"")</f>
        <v/>
      </c>
    </row>
    <row r="1559" spans="1:7" ht="15.6">
      <c r="A1559" s="48">
        <v>1557</v>
      </c>
      <c r="B1559" s="48">
        <v>5158</v>
      </c>
      <c r="C1559" s="48"/>
      <c r="D1559" s="49"/>
      <c r="E1559" s="48"/>
      <c r="F1559" s="52"/>
      <c r="G1559" s="107" t="str">
        <f>IFERROR(IF(VLOOKUP($B1559,#REF!,27,FALSE)="폐쇄","폐쇄",""),"")</f>
        <v/>
      </c>
    </row>
    <row r="1560" spans="1:7" ht="15.6">
      <c r="A1560" s="48">
        <v>1558</v>
      </c>
      <c r="B1560" s="48">
        <v>5159</v>
      </c>
      <c r="C1560" s="48"/>
      <c r="D1560" s="49"/>
      <c r="E1560" s="48"/>
      <c r="F1560" s="52"/>
      <c r="G1560" s="107" t="str">
        <f>IFERROR(IF(VLOOKUP($B1560,#REF!,27,FALSE)="폐쇄","폐쇄",""),"")</f>
        <v/>
      </c>
    </row>
    <row r="1561" spans="1:7" ht="15.6">
      <c r="A1561" s="48">
        <v>1559</v>
      </c>
      <c r="B1561" s="48">
        <v>5160</v>
      </c>
      <c r="C1561" s="48"/>
      <c r="D1561" s="49"/>
      <c r="E1561" s="48"/>
      <c r="F1561" s="52"/>
      <c r="G1561" s="107" t="str">
        <f>IFERROR(IF(VLOOKUP($B1561,#REF!,27,FALSE)="폐쇄","폐쇄",""),"")</f>
        <v/>
      </c>
    </row>
    <row r="1562" spans="1:7" ht="15.6">
      <c r="A1562" s="48">
        <v>1560</v>
      </c>
      <c r="B1562" s="48">
        <v>5161</v>
      </c>
      <c r="C1562" s="48"/>
      <c r="D1562" s="49"/>
      <c r="E1562" s="48"/>
      <c r="F1562" s="52"/>
      <c r="G1562" s="107" t="str">
        <f>IFERROR(IF(VLOOKUP($B1562,#REF!,27,FALSE)="폐쇄","폐쇄",""),"")</f>
        <v/>
      </c>
    </row>
    <row r="1563" spans="1:7" ht="15.6">
      <c r="A1563" s="48">
        <v>1561</v>
      </c>
      <c r="B1563" s="48">
        <v>5162</v>
      </c>
      <c r="C1563" s="48"/>
      <c r="D1563" s="49"/>
      <c r="E1563" s="48"/>
      <c r="F1563" s="52"/>
      <c r="G1563" s="107" t="str">
        <f>IFERROR(IF(VLOOKUP($B1563,#REF!,27,FALSE)="폐쇄","폐쇄",""),"")</f>
        <v/>
      </c>
    </row>
    <row r="1564" spans="1:7" ht="15.6">
      <c r="A1564" s="48">
        <v>1562</v>
      </c>
      <c r="B1564" s="48">
        <v>5163</v>
      </c>
      <c r="C1564" s="48"/>
      <c r="D1564" s="49"/>
      <c r="E1564" s="48"/>
      <c r="F1564" s="52"/>
      <c r="G1564" s="107" t="str">
        <f>IFERROR(IF(VLOOKUP($B1564,#REF!,27,FALSE)="폐쇄","폐쇄",""),"")</f>
        <v/>
      </c>
    </row>
    <row r="1565" spans="1:7" ht="15.6">
      <c r="A1565" s="48">
        <v>1563</v>
      </c>
      <c r="B1565" s="48">
        <v>5164</v>
      </c>
      <c r="C1565" s="48"/>
      <c r="D1565" s="49"/>
      <c r="E1565" s="48"/>
      <c r="F1565" s="52"/>
      <c r="G1565" s="107" t="str">
        <f>IFERROR(IF(VLOOKUP($B1565,#REF!,27,FALSE)="폐쇄","폐쇄",""),"")</f>
        <v/>
      </c>
    </row>
    <row r="1566" spans="1:7" ht="15.6">
      <c r="A1566" s="48">
        <v>1564</v>
      </c>
      <c r="B1566" s="48">
        <v>5165</v>
      </c>
      <c r="C1566" s="48"/>
      <c r="D1566" s="49"/>
      <c r="E1566" s="48"/>
      <c r="F1566" s="52"/>
      <c r="G1566" s="107" t="str">
        <f>IFERROR(IF(VLOOKUP($B1566,#REF!,27,FALSE)="폐쇄","폐쇄",""),"")</f>
        <v/>
      </c>
    </row>
    <row r="1567" spans="1:7" ht="15.6">
      <c r="A1567" s="48">
        <v>1565</v>
      </c>
      <c r="B1567" s="48">
        <v>5166</v>
      </c>
      <c r="C1567" s="48"/>
      <c r="D1567" s="49"/>
      <c r="E1567" s="48"/>
      <c r="F1567" s="52"/>
      <c r="G1567" s="107" t="str">
        <f>IFERROR(IF(VLOOKUP($B1567,#REF!,27,FALSE)="폐쇄","폐쇄",""),"")</f>
        <v/>
      </c>
    </row>
    <row r="1568" spans="1:7" ht="15.6">
      <c r="A1568" s="48">
        <v>1566</v>
      </c>
      <c r="B1568" s="48">
        <v>5167</v>
      </c>
      <c r="C1568" s="48"/>
      <c r="D1568" s="49"/>
      <c r="E1568" s="48"/>
      <c r="F1568" s="52"/>
      <c r="G1568" s="107" t="str">
        <f>IFERROR(IF(VLOOKUP($B1568,#REF!,27,FALSE)="폐쇄","폐쇄",""),"")</f>
        <v/>
      </c>
    </row>
    <row r="1569" spans="1:7" ht="15.6">
      <c r="A1569" s="48">
        <v>1567</v>
      </c>
      <c r="B1569" s="48">
        <v>5168</v>
      </c>
      <c r="C1569" s="48"/>
      <c r="D1569" s="49"/>
      <c r="E1569" s="48"/>
      <c r="F1569" s="52"/>
      <c r="G1569" s="107" t="str">
        <f>IFERROR(IF(VLOOKUP($B1569,#REF!,27,FALSE)="폐쇄","폐쇄",""),"")</f>
        <v/>
      </c>
    </row>
    <row r="1570" spans="1:7" ht="15.6">
      <c r="A1570" s="48">
        <v>1568</v>
      </c>
      <c r="B1570" s="48">
        <v>5169</v>
      </c>
      <c r="C1570" s="48"/>
      <c r="D1570" s="49"/>
      <c r="E1570" s="48"/>
      <c r="F1570" s="52"/>
      <c r="G1570" s="107" t="str">
        <f>IFERROR(IF(VLOOKUP($B1570,#REF!,27,FALSE)="폐쇄","폐쇄",""),"")</f>
        <v/>
      </c>
    </row>
    <row r="1571" spans="1:7" ht="15.6">
      <c r="A1571" s="48">
        <v>1569</v>
      </c>
      <c r="B1571" s="48">
        <v>5170</v>
      </c>
      <c r="C1571" s="48"/>
      <c r="D1571" s="49"/>
      <c r="E1571" s="48"/>
      <c r="F1571" s="52"/>
      <c r="G1571" s="107" t="str">
        <f>IFERROR(IF(VLOOKUP($B1571,#REF!,27,FALSE)="폐쇄","폐쇄",""),"")</f>
        <v/>
      </c>
    </row>
    <row r="1572" spans="1:7" ht="15.6">
      <c r="A1572" s="48">
        <v>1570</v>
      </c>
      <c r="B1572" s="48">
        <v>5171</v>
      </c>
      <c r="C1572" s="48"/>
      <c r="D1572" s="49"/>
      <c r="E1572" s="48"/>
      <c r="F1572" s="52"/>
      <c r="G1572" s="107" t="str">
        <f>IFERROR(IF(VLOOKUP($B1572,#REF!,27,FALSE)="폐쇄","폐쇄",""),"")</f>
        <v/>
      </c>
    </row>
    <row r="1573" spans="1:7" ht="15.6">
      <c r="A1573" s="48">
        <v>1571</v>
      </c>
      <c r="B1573" s="48">
        <v>5172</v>
      </c>
      <c r="C1573" s="48"/>
      <c r="D1573" s="49"/>
      <c r="E1573" s="48"/>
      <c r="F1573" s="52"/>
      <c r="G1573" s="107" t="str">
        <f>IFERROR(IF(VLOOKUP($B1573,#REF!,27,FALSE)="폐쇄","폐쇄",""),"")</f>
        <v/>
      </c>
    </row>
    <row r="1574" spans="1:7" ht="15.6">
      <c r="A1574" s="48">
        <v>1572</v>
      </c>
      <c r="B1574" s="48">
        <v>5173</v>
      </c>
      <c r="C1574" s="48"/>
      <c r="D1574" s="49"/>
      <c r="E1574" s="48"/>
      <c r="F1574" s="52"/>
      <c r="G1574" s="107" t="str">
        <f>IFERROR(IF(VLOOKUP($B1574,#REF!,27,FALSE)="폐쇄","폐쇄",""),"")</f>
        <v/>
      </c>
    </row>
    <row r="1575" spans="1:7" ht="15.6">
      <c r="A1575" s="48">
        <v>1573</v>
      </c>
      <c r="B1575" s="48">
        <v>5174</v>
      </c>
      <c r="C1575" s="48"/>
      <c r="D1575" s="49"/>
      <c r="E1575" s="48"/>
      <c r="F1575" s="52"/>
      <c r="G1575" s="107" t="str">
        <f>IFERROR(IF(VLOOKUP($B1575,#REF!,27,FALSE)="폐쇄","폐쇄",""),"")</f>
        <v/>
      </c>
    </row>
    <row r="1576" spans="1:7" ht="15.6">
      <c r="A1576" s="48">
        <v>1574</v>
      </c>
      <c r="B1576" s="48">
        <v>5175</v>
      </c>
      <c r="C1576" s="48"/>
      <c r="D1576" s="49"/>
      <c r="E1576" s="48"/>
      <c r="F1576" s="52"/>
      <c r="G1576" s="107" t="str">
        <f>IFERROR(IF(VLOOKUP($B1576,#REF!,27,FALSE)="폐쇄","폐쇄",""),"")</f>
        <v/>
      </c>
    </row>
    <row r="1577" spans="1:7" ht="15.6">
      <c r="A1577" s="48">
        <v>1575</v>
      </c>
      <c r="B1577" s="48">
        <v>5176</v>
      </c>
      <c r="C1577" s="48"/>
      <c r="D1577" s="49"/>
      <c r="E1577" s="48"/>
      <c r="F1577" s="52"/>
      <c r="G1577" s="107" t="str">
        <f>IFERROR(IF(VLOOKUP($B1577,#REF!,27,FALSE)="폐쇄","폐쇄",""),"")</f>
        <v/>
      </c>
    </row>
    <row r="1578" spans="1:7" ht="15.6">
      <c r="A1578" s="48">
        <v>1576</v>
      </c>
      <c r="B1578" s="48">
        <v>5177</v>
      </c>
      <c r="C1578" s="48"/>
      <c r="D1578" s="49"/>
      <c r="E1578" s="48"/>
      <c r="F1578" s="52"/>
      <c r="G1578" s="107" t="str">
        <f>IFERROR(IF(VLOOKUP($B1578,#REF!,27,FALSE)="폐쇄","폐쇄",""),"")</f>
        <v/>
      </c>
    </row>
    <row r="1579" spans="1:7" ht="15.6">
      <c r="A1579" s="48">
        <v>1577</v>
      </c>
      <c r="B1579" s="48">
        <v>5178</v>
      </c>
      <c r="C1579" s="48"/>
      <c r="D1579" s="49"/>
      <c r="E1579" s="48"/>
      <c r="F1579" s="52"/>
      <c r="G1579" s="107" t="str">
        <f>IFERROR(IF(VLOOKUP($B1579,#REF!,27,FALSE)="폐쇄","폐쇄",""),"")</f>
        <v/>
      </c>
    </row>
    <row r="1580" spans="1:7" ht="15.6">
      <c r="A1580" s="48">
        <v>1578</v>
      </c>
      <c r="B1580" s="48">
        <v>5179</v>
      </c>
      <c r="C1580" s="48"/>
      <c r="D1580" s="49"/>
      <c r="E1580" s="48"/>
      <c r="F1580" s="52"/>
      <c r="G1580" s="107" t="str">
        <f>IFERROR(IF(VLOOKUP($B1580,#REF!,27,FALSE)="폐쇄","폐쇄",""),"")</f>
        <v/>
      </c>
    </row>
    <row r="1581" spans="1:7" ht="15.6">
      <c r="A1581" s="48">
        <v>1579</v>
      </c>
      <c r="B1581" s="48">
        <v>5180</v>
      </c>
      <c r="C1581" s="48"/>
      <c r="D1581" s="49"/>
      <c r="E1581" s="48"/>
      <c r="F1581" s="52"/>
      <c r="G1581" s="107" t="str">
        <f>IFERROR(IF(VLOOKUP($B1581,#REF!,27,FALSE)="폐쇄","폐쇄",""),"")</f>
        <v/>
      </c>
    </row>
    <row r="1582" spans="1:7" ht="15.6">
      <c r="A1582" s="48">
        <v>1580</v>
      </c>
      <c r="B1582" s="48">
        <v>5181</v>
      </c>
      <c r="C1582" s="48"/>
      <c r="D1582" s="49"/>
      <c r="E1582" s="48"/>
      <c r="F1582" s="52"/>
      <c r="G1582" s="107" t="str">
        <f>IFERROR(IF(VLOOKUP($B1582,#REF!,27,FALSE)="폐쇄","폐쇄",""),"")</f>
        <v/>
      </c>
    </row>
    <row r="1583" spans="1:7" ht="15.6">
      <c r="A1583" s="48">
        <v>1581</v>
      </c>
      <c r="B1583" s="48">
        <v>5182</v>
      </c>
      <c r="C1583" s="48"/>
      <c r="D1583" s="49"/>
      <c r="E1583" s="48"/>
      <c r="F1583" s="52"/>
      <c r="G1583" s="107" t="str">
        <f>IFERROR(IF(VLOOKUP($B1583,#REF!,27,FALSE)="폐쇄","폐쇄",""),"")</f>
        <v/>
      </c>
    </row>
    <row r="1584" spans="1:7" ht="15.6">
      <c r="A1584" s="48">
        <v>1582</v>
      </c>
      <c r="B1584" s="48">
        <v>5183</v>
      </c>
      <c r="C1584" s="48"/>
      <c r="D1584" s="49"/>
      <c r="E1584" s="48"/>
      <c r="F1584" s="52"/>
      <c r="G1584" s="107" t="str">
        <f>IFERROR(IF(VLOOKUP($B1584,#REF!,27,FALSE)="폐쇄","폐쇄",""),"")</f>
        <v/>
      </c>
    </row>
    <row r="1585" spans="1:7" ht="15.6">
      <c r="A1585" s="48">
        <v>1583</v>
      </c>
      <c r="B1585" s="48">
        <v>5184</v>
      </c>
      <c r="C1585" s="48"/>
      <c r="D1585" s="49"/>
      <c r="E1585" s="48"/>
      <c r="F1585" s="52"/>
      <c r="G1585" s="107" t="str">
        <f>IFERROR(IF(VLOOKUP($B1585,#REF!,27,FALSE)="폐쇄","폐쇄",""),"")</f>
        <v/>
      </c>
    </row>
    <row r="1586" spans="1:7" ht="15.6">
      <c r="A1586" s="48">
        <v>1584</v>
      </c>
      <c r="B1586" s="48">
        <v>5185</v>
      </c>
      <c r="C1586" s="48"/>
      <c r="D1586" s="49"/>
      <c r="E1586" s="48"/>
      <c r="F1586" s="52"/>
      <c r="G1586" s="107" t="str">
        <f>IFERROR(IF(VLOOKUP($B1586,#REF!,27,FALSE)="폐쇄","폐쇄",""),"")</f>
        <v/>
      </c>
    </row>
    <row r="1587" spans="1:7" ht="15.6">
      <c r="A1587" s="48">
        <v>1585</v>
      </c>
      <c r="B1587" s="48">
        <v>5186</v>
      </c>
      <c r="C1587" s="48"/>
      <c r="D1587" s="49"/>
      <c r="E1587" s="48"/>
      <c r="F1587" s="52"/>
      <c r="G1587" s="107" t="str">
        <f>IFERROR(IF(VLOOKUP($B1587,#REF!,27,FALSE)="폐쇄","폐쇄",""),"")</f>
        <v/>
      </c>
    </row>
    <row r="1588" spans="1:7" ht="15.6">
      <c r="A1588" s="48">
        <v>1586</v>
      </c>
      <c r="B1588" s="48">
        <v>5187</v>
      </c>
      <c r="C1588" s="48"/>
      <c r="D1588" s="49"/>
      <c r="E1588" s="48"/>
      <c r="F1588" s="52"/>
      <c r="G1588" s="107" t="str">
        <f>IFERROR(IF(VLOOKUP($B1588,#REF!,27,FALSE)="폐쇄","폐쇄",""),"")</f>
        <v/>
      </c>
    </row>
    <row r="1589" spans="1:7" ht="15.6">
      <c r="A1589" s="48">
        <v>1587</v>
      </c>
      <c r="B1589" s="48">
        <v>5188</v>
      </c>
      <c r="C1589" s="48"/>
      <c r="D1589" s="49"/>
      <c r="E1589" s="48"/>
      <c r="F1589" s="52"/>
      <c r="G1589" s="107" t="str">
        <f>IFERROR(IF(VLOOKUP($B1589,#REF!,27,FALSE)="폐쇄","폐쇄",""),"")</f>
        <v/>
      </c>
    </row>
    <row r="1590" spans="1:7" ht="15.6">
      <c r="A1590" s="48">
        <v>1588</v>
      </c>
      <c r="B1590" s="48">
        <v>5189</v>
      </c>
      <c r="C1590" s="48"/>
      <c r="D1590" s="49"/>
      <c r="E1590" s="48"/>
      <c r="F1590" s="52"/>
      <c r="G1590" s="107" t="str">
        <f>IFERROR(IF(VLOOKUP($B1590,#REF!,27,FALSE)="폐쇄","폐쇄",""),"")</f>
        <v/>
      </c>
    </row>
    <row r="1591" spans="1:7" ht="15.6">
      <c r="A1591" s="48">
        <v>1589</v>
      </c>
      <c r="B1591" s="48">
        <v>5190</v>
      </c>
      <c r="C1591" s="48"/>
      <c r="D1591" s="49"/>
      <c r="E1591" s="48"/>
      <c r="F1591" s="52"/>
      <c r="G1591" s="107" t="str">
        <f>IFERROR(IF(VLOOKUP($B1591,#REF!,27,FALSE)="폐쇄","폐쇄",""),"")</f>
        <v/>
      </c>
    </row>
    <row r="1592" spans="1:7" ht="15.6">
      <c r="A1592" s="48">
        <v>1590</v>
      </c>
      <c r="B1592" s="48">
        <v>5191</v>
      </c>
      <c r="C1592" s="48"/>
      <c r="D1592" s="49"/>
      <c r="E1592" s="48"/>
      <c r="F1592" s="52"/>
      <c r="G1592" s="107" t="str">
        <f>IFERROR(IF(VLOOKUP($B1592,#REF!,27,FALSE)="폐쇄","폐쇄",""),"")</f>
        <v/>
      </c>
    </row>
    <row r="1593" spans="1:7" ht="15.6">
      <c r="A1593" s="48">
        <v>1591</v>
      </c>
      <c r="B1593" s="48">
        <v>5192</v>
      </c>
      <c r="C1593" s="48"/>
      <c r="D1593" s="49"/>
      <c r="E1593" s="48"/>
      <c r="F1593" s="52"/>
      <c r="G1593" s="107" t="str">
        <f>IFERROR(IF(VLOOKUP($B1593,#REF!,27,FALSE)="폐쇄","폐쇄",""),"")</f>
        <v/>
      </c>
    </row>
    <row r="1594" spans="1:7" ht="15.6">
      <c r="A1594" s="48">
        <v>1592</v>
      </c>
      <c r="B1594" s="48">
        <v>5193</v>
      </c>
      <c r="C1594" s="48"/>
      <c r="D1594" s="49"/>
      <c r="E1594" s="48"/>
      <c r="F1594" s="52"/>
      <c r="G1594" s="107" t="str">
        <f>IFERROR(IF(VLOOKUP($B1594,#REF!,27,FALSE)="폐쇄","폐쇄",""),"")</f>
        <v/>
      </c>
    </row>
    <row r="1595" spans="1:7" ht="15.6">
      <c r="A1595" s="48">
        <v>1593</v>
      </c>
      <c r="B1595" s="48">
        <v>5194</v>
      </c>
      <c r="C1595" s="48"/>
      <c r="D1595" s="49"/>
      <c r="E1595" s="48"/>
      <c r="F1595" s="52"/>
      <c r="G1595" s="107" t="str">
        <f>IFERROR(IF(VLOOKUP($B1595,#REF!,27,FALSE)="폐쇄","폐쇄",""),"")</f>
        <v/>
      </c>
    </row>
    <row r="1596" spans="1:7" ht="15.6">
      <c r="A1596" s="48">
        <v>1594</v>
      </c>
      <c r="B1596" s="48">
        <v>5195</v>
      </c>
      <c r="C1596" s="48"/>
      <c r="D1596" s="49"/>
      <c r="E1596" s="48"/>
      <c r="F1596" s="52"/>
      <c r="G1596" s="107" t="str">
        <f>IFERROR(IF(VLOOKUP($B1596,#REF!,27,FALSE)="폐쇄","폐쇄",""),"")</f>
        <v/>
      </c>
    </row>
    <row r="1597" spans="1:7" ht="15.6">
      <c r="A1597" s="48">
        <v>1595</v>
      </c>
      <c r="B1597" s="48">
        <v>5196</v>
      </c>
      <c r="C1597" s="48"/>
      <c r="D1597" s="49"/>
      <c r="E1597" s="48"/>
      <c r="F1597" s="52"/>
      <c r="G1597" s="107" t="str">
        <f>IFERROR(IF(VLOOKUP($B1597,#REF!,27,FALSE)="폐쇄","폐쇄",""),"")</f>
        <v/>
      </c>
    </row>
    <row r="1598" spans="1:7" ht="15.6">
      <c r="A1598" s="48">
        <v>1596</v>
      </c>
      <c r="B1598" s="48">
        <v>5197</v>
      </c>
      <c r="C1598" s="48"/>
      <c r="D1598" s="49"/>
      <c r="E1598" s="48"/>
      <c r="F1598" s="52"/>
      <c r="G1598" s="107" t="str">
        <f>IFERROR(IF(VLOOKUP($B1598,#REF!,27,FALSE)="폐쇄","폐쇄",""),"")</f>
        <v/>
      </c>
    </row>
    <row r="1599" spans="1:7" ht="15.6">
      <c r="A1599" s="48">
        <v>1597</v>
      </c>
      <c r="B1599" s="48">
        <v>5198</v>
      </c>
      <c r="C1599" s="48"/>
      <c r="D1599" s="49"/>
      <c r="E1599" s="48"/>
      <c r="F1599" s="52"/>
      <c r="G1599" s="107" t="str">
        <f>IFERROR(IF(VLOOKUP($B1599,#REF!,27,FALSE)="폐쇄","폐쇄",""),"")</f>
        <v/>
      </c>
    </row>
    <row r="1600" spans="1:7" ht="15.6">
      <c r="A1600" s="48">
        <v>1598</v>
      </c>
      <c r="B1600" s="48">
        <v>5199</v>
      </c>
      <c r="C1600" s="48"/>
      <c r="D1600" s="49"/>
      <c r="E1600" s="48"/>
      <c r="F1600" s="52"/>
      <c r="G1600" s="107" t="str">
        <f>IFERROR(IF(VLOOKUP($B1600,#REF!,27,FALSE)="폐쇄","폐쇄",""),"")</f>
        <v/>
      </c>
    </row>
    <row r="1601" spans="1:7" ht="15.6">
      <c r="A1601" s="48">
        <v>1599</v>
      </c>
      <c r="B1601" s="48">
        <v>5200</v>
      </c>
      <c r="C1601" s="48"/>
      <c r="D1601" s="49"/>
      <c r="E1601" s="48"/>
      <c r="F1601" s="52"/>
      <c r="G1601" s="107" t="str">
        <f>IFERROR(IF(VLOOKUP($B1601,#REF!,27,FALSE)="폐쇄","폐쇄",""),"")</f>
        <v/>
      </c>
    </row>
    <row r="1602" spans="1:7" ht="15.6">
      <c r="A1602" s="48">
        <v>1600</v>
      </c>
      <c r="B1602" s="48">
        <v>5201</v>
      </c>
      <c r="C1602" s="48"/>
      <c r="D1602" s="49"/>
      <c r="E1602" s="48"/>
      <c r="F1602" s="52"/>
      <c r="G1602" s="107" t="str">
        <f>IFERROR(IF(VLOOKUP($B1602,#REF!,27,FALSE)="폐쇄","폐쇄",""),"")</f>
        <v/>
      </c>
    </row>
    <row r="1603" spans="1:7" ht="15.6">
      <c r="A1603" s="48">
        <v>1601</v>
      </c>
      <c r="B1603" s="48">
        <v>5202</v>
      </c>
      <c r="C1603" s="48"/>
      <c r="D1603" s="49"/>
      <c r="E1603" s="48"/>
      <c r="F1603" s="52"/>
      <c r="G1603" s="107" t="str">
        <f>IFERROR(IF(VLOOKUP($B1603,#REF!,27,FALSE)="폐쇄","폐쇄",""),"")</f>
        <v/>
      </c>
    </row>
    <row r="1604" spans="1:7" ht="15.6">
      <c r="A1604" s="48">
        <v>1602</v>
      </c>
      <c r="B1604" s="48">
        <v>5203</v>
      </c>
      <c r="C1604" s="48"/>
      <c r="D1604" s="49"/>
      <c r="E1604" s="48"/>
      <c r="F1604" s="52"/>
      <c r="G1604" s="107" t="str">
        <f>IFERROR(IF(VLOOKUP($B1604,#REF!,27,FALSE)="폐쇄","폐쇄",""),"")</f>
        <v/>
      </c>
    </row>
    <row r="1605" spans="1:7" ht="15.6">
      <c r="A1605" s="48">
        <v>1603</v>
      </c>
      <c r="B1605" s="48">
        <v>5204</v>
      </c>
      <c r="C1605" s="48"/>
      <c r="D1605" s="49"/>
      <c r="E1605" s="48"/>
      <c r="F1605" s="52"/>
      <c r="G1605" s="107" t="str">
        <f>IFERROR(IF(VLOOKUP($B1605,#REF!,27,FALSE)="폐쇄","폐쇄",""),"")</f>
        <v/>
      </c>
    </row>
    <row r="1606" spans="1:7" ht="15.6">
      <c r="A1606" s="48">
        <v>1604</v>
      </c>
      <c r="B1606" s="48">
        <v>5205</v>
      </c>
      <c r="C1606" s="48"/>
      <c r="D1606" s="49"/>
      <c r="E1606" s="48"/>
      <c r="F1606" s="52"/>
      <c r="G1606" s="107" t="str">
        <f>IFERROR(IF(VLOOKUP($B1606,#REF!,27,FALSE)="폐쇄","폐쇄",""),"")</f>
        <v/>
      </c>
    </row>
    <row r="1607" spans="1:7" ht="15.6">
      <c r="A1607" s="48">
        <v>1605</v>
      </c>
      <c r="B1607" s="48">
        <v>5206</v>
      </c>
      <c r="C1607" s="48"/>
      <c r="D1607" s="49"/>
      <c r="E1607" s="48"/>
      <c r="F1607" s="52"/>
      <c r="G1607" s="107" t="str">
        <f>IFERROR(IF(VLOOKUP($B1607,#REF!,27,FALSE)="폐쇄","폐쇄",""),"")</f>
        <v/>
      </c>
    </row>
    <row r="1608" spans="1:7" ht="15.6">
      <c r="A1608" s="48">
        <v>1606</v>
      </c>
      <c r="B1608" s="48">
        <v>5207</v>
      </c>
      <c r="C1608" s="48"/>
      <c r="D1608" s="49"/>
      <c r="E1608" s="48"/>
      <c r="F1608" s="52"/>
      <c r="G1608" s="107" t="str">
        <f>IFERROR(IF(VLOOKUP($B1608,#REF!,27,FALSE)="폐쇄","폐쇄",""),"")</f>
        <v/>
      </c>
    </row>
    <row r="1609" spans="1:7" ht="15.6">
      <c r="A1609" s="48">
        <v>1607</v>
      </c>
      <c r="B1609" s="48">
        <v>5208</v>
      </c>
      <c r="C1609" s="48"/>
      <c r="D1609" s="49"/>
      <c r="E1609" s="48"/>
      <c r="F1609" s="52"/>
      <c r="G1609" s="107" t="str">
        <f>IFERROR(IF(VLOOKUP($B1609,#REF!,27,FALSE)="폐쇄","폐쇄",""),"")</f>
        <v/>
      </c>
    </row>
    <row r="1610" spans="1:7" ht="15.6">
      <c r="A1610" s="48">
        <v>1608</v>
      </c>
      <c r="B1610" s="48">
        <v>5209</v>
      </c>
      <c r="C1610" s="48"/>
      <c r="D1610" s="49"/>
      <c r="E1610" s="48"/>
      <c r="F1610" s="52"/>
      <c r="G1610" s="107" t="str">
        <f>IFERROR(IF(VLOOKUP($B1610,#REF!,27,FALSE)="폐쇄","폐쇄",""),"")</f>
        <v/>
      </c>
    </row>
    <row r="1611" spans="1:7" ht="15.6">
      <c r="A1611" s="48">
        <v>1609</v>
      </c>
      <c r="B1611" s="48">
        <v>5210</v>
      </c>
      <c r="C1611" s="48"/>
      <c r="D1611" s="49"/>
      <c r="E1611" s="48"/>
      <c r="F1611" s="52"/>
      <c r="G1611" s="107" t="str">
        <f>IFERROR(IF(VLOOKUP($B1611,#REF!,27,FALSE)="폐쇄","폐쇄",""),"")</f>
        <v/>
      </c>
    </row>
    <row r="1612" spans="1:7" ht="15.6">
      <c r="A1612" s="48">
        <v>1610</v>
      </c>
      <c r="B1612" s="48">
        <v>5211</v>
      </c>
      <c r="C1612" s="48"/>
      <c r="D1612" s="49"/>
      <c r="E1612" s="48"/>
      <c r="F1612" s="52"/>
      <c r="G1612" s="107" t="str">
        <f>IFERROR(IF(VLOOKUP($B1612,#REF!,27,FALSE)="폐쇄","폐쇄",""),"")</f>
        <v/>
      </c>
    </row>
    <row r="1613" spans="1:7" ht="15.6">
      <c r="A1613" s="48">
        <v>1611</v>
      </c>
      <c r="B1613" s="48">
        <v>5212</v>
      </c>
      <c r="C1613" s="48"/>
      <c r="D1613" s="49"/>
      <c r="E1613" s="48"/>
      <c r="F1613" s="52"/>
      <c r="G1613" s="107" t="str">
        <f>IFERROR(IF(VLOOKUP($B1613,#REF!,27,FALSE)="폐쇄","폐쇄",""),"")</f>
        <v/>
      </c>
    </row>
    <row r="1614" spans="1:7" ht="15.6">
      <c r="A1614" s="48">
        <v>1612</v>
      </c>
      <c r="B1614" s="48">
        <v>5213</v>
      </c>
      <c r="C1614" s="48"/>
      <c r="D1614" s="49"/>
      <c r="E1614" s="48"/>
      <c r="F1614" s="52"/>
      <c r="G1614" s="107" t="str">
        <f>IFERROR(IF(VLOOKUP($B1614,#REF!,27,FALSE)="폐쇄","폐쇄",""),"")</f>
        <v/>
      </c>
    </row>
    <row r="1615" spans="1:7" ht="15.6">
      <c r="A1615" s="48">
        <v>1613</v>
      </c>
      <c r="B1615" s="48">
        <v>5214</v>
      </c>
      <c r="C1615" s="48"/>
      <c r="D1615" s="49"/>
      <c r="E1615" s="48"/>
      <c r="F1615" s="52"/>
      <c r="G1615" s="107" t="str">
        <f>IFERROR(IF(VLOOKUP($B1615,#REF!,27,FALSE)="폐쇄","폐쇄",""),"")</f>
        <v/>
      </c>
    </row>
    <row r="1616" spans="1:7" ht="15.6">
      <c r="A1616" s="48">
        <v>1614</v>
      </c>
      <c r="B1616" s="48">
        <v>5215</v>
      </c>
      <c r="C1616" s="48"/>
      <c r="D1616" s="49"/>
      <c r="E1616" s="48"/>
      <c r="F1616" s="52"/>
      <c r="G1616" s="107" t="str">
        <f>IFERROR(IF(VLOOKUP($B1616,#REF!,27,FALSE)="폐쇄","폐쇄",""),"")</f>
        <v/>
      </c>
    </row>
    <row r="1617" spans="1:7" ht="15.6">
      <c r="A1617" s="48">
        <v>1615</v>
      </c>
      <c r="B1617" s="48">
        <v>5216</v>
      </c>
      <c r="C1617" s="48"/>
      <c r="D1617" s="49"/>
      <c r="E1617" s="48"/>
      <c r="F1617" s="52"/>
      <c r="G1617" s="107" t="str">
        <f>IFERROR(IF(VLOOKUP($B1617,#REF!,27,FALSE)="폐쇄","폐쇄",""),"")</f>
        <v/>
      </c>
    </row>
    <row r="1618" spans="1:7" ht="15.6">
      <c r="A1618" s="48">
        <v>1616</v>
      </c>
      <c r="B1618" s="48">
        <v>5217</v>
      </c>
      <c r="C1618" s="48"/>
      <c r="D1618" s="49"/>
      <c r="E1618" s="48"/>
      <c r="F1618" s="52"/>
      <c r="G1618" s="107" t="str">
        <f>IFERROR(IF(VLOOKUP($B1618,#REF!,27,FALSE)="폐쇄","폐쇄",""),"")</f>
        <v/>
      </c>
    </row>
    <row r="1619" spans="1:7" ht="15.6">
      <c r="A1619" s="48">
        <v>1617</v>
      </c>
      <c r="B1619" s="48">
        <v>5218</v>
      </c>
      <c r="C1619" s="48"/>
      <c r="D1619" s="49"/>
      <c r="E1619" s="48"/>
      <c r="F1619" s="52"/>
      <c r="G1619" s="107" t="str">
        <f>IFERROR(IF(VLOOKUP($B1619,#REF!,27,FALSE)="폐쇄","폐쇄",""),"")</f>
        <v/>
      </c>
    </row>
    <row r="1620" spans="1:7" ht="15.6">
      <c r="A1620" s="48">
        <v>1618</v>
      </c>
      <c r="B1620" s="48">
        <v>5219</v>
      </c>
      <c r="C1620" s="48"/>
      <c r="D1620" s="49"/>
      <c r="E1620" s="48"/>
      <c r="F1620" s="52"/>
      <c r="G1620" s="107" t="str">
        <f>IFERROR(IF(VLOOKUP($B1620,#REF!,27,FALSE)="폐쇄","폐쇄",""),"")</f>
        <v/>
      </c>
    </row>
    <row r="1621" spans="1:7" ht="15.6">
      <c r="A1621" s="48">
        <v>1619</v>
      </c>
      <c r="B1621" s="48">
        <v>5220</v>
      </c>
      <c r="C1621" s="48"/>
      <c r="D1621" s="49"/>
      <c r="E1621" s="48"/>
      <c r="F1621" s="52"/>
      <c r="G1621" s="107" t="str">
        <f>IFERROR(IF(VLOOKUP($B1621,#REF!,27,FALSE)="폐쇄","폐쇄",""),"")</f>
        <v/>
      </c>
    </row>
    <row r="1622" spans="1:7" ht="15.6">
      <c r="A1622" s="48">
        <v>1620</v>
      </c>
      <c r="B1622" s="48">
        <v>5221</v>
      </c>
      <c r="C1622" s="48"/>
      <c r="D1622" s="49"/>
      <c r="E1622" s="48"/>
      <c r="F1622" s="52"/>
      <c r="G1622" s="107" t="str">
        <f>IFERROR(IF(VLOOKUP($B1622,#REF!,27,FALSE)="폐쇄","폐쇄",""),"")</f>
        <v/>
      </c>
    </row>
    <row r="1623" spans="1:7" ht="15.6">
      <c r="A1623" s="48">
        <v>1621</v>
      </c>
      <c r="B1623" s="48">
        <v>5222</v>
      </c>
      <c r="C1623" s="48"/>
      <c r="D1623" s="49"/>
      <c r="E1623" s="48"/>
      <c r="F1623" s="52"/>
      <c r="G1623" s="107" t="str">
        <f>IFERROR(IF(VLOOKUP($B1623,#REF!,27,FALSE)="폐쇄","폐쇄",""),"")</f>
        <v/>
      </c>
    </row>
    <row r="1624" spans="1:7" ht="15.6">
      <c r="A1624" s="48">
        <v>1622</v>
      </c>
      <c r="B1624" s="48">
        <v>5223</v>
      </c>
      <c r="C1624" s="48"/>
      <c r="D1624" s="49"/>
      <c r="E1624" s="48"/>
      <c r="F1624" s="52"/>
      <c r="G1624" s="107" t="str">
        <f>IFERROR(IF(VLOOKUP($B1624,#REF!,27,FALSE)="폐쇄","폐쇄",""),"")</f>
        <v/>
      </c>
    </row>
    <row r="1625" spans="1:7" ht="15.6">
      <c r="A1625" s="48">
        <v>1623</v>
      </c>
      <c r="B1625" s="48">
        <v>5224</v>
      </c>
      <c r="C1625" s="48"/>
      <c r="D1625" s="49"/>
      <c r="E1625" s="48"/>
      <c r="F1625" s="52"/>
      <c r="G1625" s="107" t="str">
        <f>IFERROR(IF(VLOOKUP($B1625,#REF!,27,FALSE)="폐쇄","폐쇄",""),"")</f>
        <v/>
      </c>
    </row>
    <row r="1626" spans="1:7" ht="15.6">
      <c r="A1626" s="48">
        <v>1624</v>
      </c>
      <c r="B1626" s="48">
        <v>5225</v>
      </c>
      <c r="C1626" s="48"/>
      <c r="D1626" s="49"/>
      <c r="E1626" s="48"/>
      <c r="F1626" s="52"/>
      <c r="G1626" s="107" t="str">
        <f>IFERROR(IF(VLOOKUP($B1626,#REF!,27,FALSE)="폐쇄","폐쇄",""),"")</f>
        <v/>
      </c>
    </row>
    <row r="1627" spans="1:7" ht="15.6">
      <c r="A1627" s="48">
        <v>1625</v>
      </c>
      <c r="B1627" s="48">
        <v>5226</v>
      </c>
      <c r="C1627" s="48"/>
      <c r="D1627" s="49"/>
      <c r="E1627" s="48"/>
      <c r="F1627" s="52"/>
      <c r="G1627" s="107" t="str">
        <f>IFERROR(IF(VLOOKUP($B1627,#REF!,27,FALSE)="폐쇄","폐쇄",""),"")</f>
        <v/>
      </c>
    </row>
    <row r="1628" spans="1:7" ht="15.6">
      <c r="A1628" s="48">
        <v>1626</v>
      </c>
      <c r="B1628" s="48">
        <v>5227</v>
      </c>
      <c r="C1628" s="48"/>
      <c r="D1628" s="49"/>
      <c r="E1628" s="48"/>
      <c r="F1628" s="52"/>
      <c r="G1628" s="107" t="str">
        <f>IFERROR(IF(VLOOKUP($B1628,#REF!,27,FALSE)="폐쇄","폐쇄",""),"")</f>
        <v/>
      </c>
    </row>
    <row r="1629" spans="1:7" ht="15.6">
      <c r="A1629" s="48">
        <v>1627</v>
      </c>
      <c r="B1629" s="48">
        <v>5228</v>
      </c>
      <c r="C1629" s="48"/>
      <c r="D1629" s="49"/>
      <c r="E1629" s="48"/>
      <c r="F1629" s="52"/>
      <c r="G1629" s="107" t="str">
        <f>IFERROR(IF(VLOOKUP($B1629,#REF!,27,FALSE)="폐쇄","폐쇄",""),"")</f>
        <v/>
      </c>
    </row>
    <row r="1630" spans="1:7" ht="15.6">
      <c r="A1630" s="48">
        <v>1628</v>
      </c>
      <c r="B1630" s="48">
        <v>5229</v>
      </c>
      <c r="C1630" s="48"/>
      <c r="D1630" s="49"/>
      <c r="E1630" s="48"/>
      <c r="F1630" s="52"/>
      <c r="G1630" s="107" t="str">
        <f>IFERROR(IF(VLOOKUP($B1630,#REF!,27,FALSE)="폐쇄","폐쇄",""),"")</f>
        <v/>
      </c>
    </row>
    <row r="1631" spans="1:7" ht="15.6">
      <c r="A1631" s="48">
        <v>1629</v>
      </c>
      <c r="B1631" s="48">
        <v>5230</v>
      </c>
      <c r="C1631" s="48"/>
      <c r="D1631" s="49"/>
      <c r="E1631" s="48"/>
      <c r="F1631" s="52"/>
      <c r="G1631" s="107" t="str">
        <f>IFERROR(IF(VLOOKUP($B1631,#REF!,27,FALSE)="폐쇄","폐쇄",""),"")</f>
        <v/>
      </c>
    </row>
    <row r="1632" spans="1:7" ht="15.6">
      <c r="A1632" s="48">
        <v>1630</v>
      </c>
      <c r="B1632" s="48">
        <v>5231</v>
      </c>
      <c r="C1632" s="48"/>
      <c r="D1632" s="49"/>
      <c r="E1632" s="48"/>
      <c r="F1632" s="52"/>
      <c r="G1632" s="107" t="str">
        <f>IFERROR(IF(VLOOKUP($B1632,#REF!,27,FALSE)="폐쇄","폐쇄",""),"")</f>
        <v/>
      </c>
    </row>
    <row r="1633" spans="1:7" ht="15.6">
      <c r="A1633" s="48">
        <v>1631</v>
      </c>
      <c r="B1633" s="48">
        <v>5232</v>
      </c>
      <c r="C1633" s="48"/>
      <c r="D1633" s="49"/>
      <c r="E1633" s="48"/>
      <c r="F1633" s="52"/>
      <c r="G1633" s="107" t="str">
        <f>IFERROR(IF(VLOOKUP($B1633,#REF!,27,FALSE)="폐쇄","폐쇄",""),"")</f>
        <v/>
      </c>
    </row>
    <row r="1634" spans="1:7" ht="15.6">
      <c r="A1634" s="48">
        <v>1632</v>
      </c>
      <c r="B1634" s="48">
        <v>5233</v>
      </c>
      <c r="C1634" s="48"/>
      <c r="D1634" s="49"/>
      <c r="E1634" s="48"/>
      <c r="F1634" s="52"/>
      <c r="G1634" s="107" t="str">
        <f>IFERROR(IF(VLOOKUP($B1634,#REF!,27,FALSE)="폐쇄","폐쇄",""),"")</f>
        <v/>
      </c>
    </row>
    <row r="1635" spans="1:7" ht="15.6">
      <c r="A1635" s="48">
        <v>1633</v>
      </c>
      <c r="B1635" s="48">
        <v>5234</v>
      </c>
      <c r="C1635" s="48"/>
      <c r="D1635" s="49"/>
      <c r="E1635" s="48"/>
      <c r="F1635" s="52"/>
      <c r="G1635" s="107" t="str">
        <f>IFERROR(IF(VLOOKUP($B1635,#REF!,27,FALSE)="폐쇄","폐쇄",""),"")</f>
        <v/>
      </c>
    </row>
    <row r="1636" spans="1:7" ht="15.6">
      <c r="A1636" s="48">
        <v>1634</v>
      </c>
      <c r="B1636" s="48">
        <v>5235</v>
      </c>
      <c r="C1636" s="48"/>
      <c r="D1636" s="49"/>
      <c r="E1636" s="48"/>
      <c r="F1636" s="52"/>
      <c r="G1636" s="107" t="str">
        <f>IFERROR(IF(VLOOKUP($B1636,#REF!,27,FALSE)="폐쇄","폐쇄",""),"")</f>
        <v/>
      </c>
    </row>
    <row r="1637" spans="1:7" ht="15.6">
      <c r="A1637" s="48">
        <v>1635</v>
      </c>
      <c r="B1637" s="48">
        <v>5236</v>
      </c>
      <c r="C1637" s="48"/>
      <c r="D1637" s="49"/>
      <c r="E1637" s="48"/>
      <c r="F1637" s="52"/>
      <c r="G1637" s="107" t="str">
        <f>IFERROR(IF(VLOOKUP($B1637,#REF!,27,FALSE)="폐쇄","폐쇄",""),"")</f>
        <v/>
      </c>
    </row>
    <row r="1638" spans="1:7" ht="15.6">
      <c r="A1638" s="48">
        <v>1636</v>
      </c>
      <c r="B1638" s="48">
        <v>5237</v>
      </c>
      <c r="C1638" s="48"/>
      <c r="D1638" s="49"/>
      <c r="E1638" s="48"/>
      <c r="F1638" s="52"/>
      <c r="G1638" s="107" t="str">
        <f>IFERROR(IF(VLOOKUP($B1638,#REF!,27,FALSE)="폐쇄","폐쇄",""),"")</f>
        <v/>
      </c>
    </row>
    <row r="1639" spans="1:7" ht="15.6">
      <c r="A1639" s="48">
        <v>1637</v>
      </c>
      <c r="B1639" s="48">
        <v>5238</v>
      </c>
      <c r="C1639" s="48"/>
      <c r="D1639" s="49"/>
      <c r="E1639" s="48"/>
      <c r="F1639" s="52"/>
      <c r="G1639" s="107" t="str">
        <f>IFERROR(IF(VLOOKUP($B1639,#REF!,27,FALSE)="폐쇄","폐쇄",""),"")</f>
        <v/>
      </c>
    </row>
    <row r="1640" spans="1:7" ht="15.6">
      <c r="A1640" s="48">
        <v>1638</v>
      </c>
      <c r="B1640" s="48">
        <v>5239</v>
      </c>
      <c r="C1640" s="48"/>
      <c r="D1640" s="49"/>
      <c r="E1640" s="48"/>
      <c r="F1640" s="52"/>
      <c r="G1640" s="107" t="str">
        <f>IFERROR(IF(VLOOKUP($B1640,#REF!,27,FALSE)="폐쇄","폐쇄",""),"")</f>
        <v/>
      </c>
    </row>
    <row r="1641" spans="1:7" ht="15.6">
      <c r="A1641" s="48">
        <v>1639</v>
      </c>
      <c r="B1641" s="48">
        <v>5240</v>
      </c>
      <c r="C1641" s="48"/>
      <c r="D1641" s="49"/>
      <c r="E1641" s="48"/>
      <c r="F1641" s="52"/>
      <c r="G1641" s="107" t="str">
        <f>IFERROR(IF(VLOOKUP($B1641,#REF!,27,FALSE)="폐쇄","폐쇄",""),"")</f>
        <v/>
      </c>
    </row>
    <row r="1642" spans="1:7" ht="15.6">
      <c r="A1642" s="48">
        <v>1640</v>
      </c>
      <c r="B1642" s="48">
        <v>5241</v>
      </c>
      <c r="C1642" s="48"/>
      <c r="D1642" s="49"/>
      <c r="E1642" s="48"/>
      <c r="F1642" s="52"/>
      <c r="G1642" s="107" t="str">
        <f>IFERROR(IF(VLOOKUP($B1642,#REF!,27,FALSE)="폐쇄","폐쇄",""),"")</f>
        <v/>
      </c>
    </row>
    <row r="1643" spans="1:7" ht="15.6">
      <c r="A1643" s="48">
        <v>1641</v>
      </c>
      <c r="B1643" s="48">
        <v>5242</v>
      </c>
      <c r="C1643" s="48"/>
      <c r="D1643" s="49"/>
      <c r="E1643" s="48"/>
      <c r="F1643" s="52"/>
      <c r="G1643" s="107" t="str">
        <f>IFERROR(IF(VLOOKUP($B1643,#REF!,27,FALSE)="폐쇄","폐쇄",""),"")</f>
        <v/>
      </c>
    </row>
    <row r="1644" spans="1:7" ht="15.6">
      <c r="A1644" s="48">
        <v>1642</v>
      </c>
      <c r="B1644" s="48">
        <v>5243</v>
      </c>
      <c r="C1644" s="48"/>
      <c r="D1644" s="49"/>
      <c r="E1644" s="48"/>
      <c r="F1644" s="52"/>
      <c r="G1644" s="107" t="str">
        <f>IFERROR(IF(VLOOKUP($B1644,#REF!,27,FALSE)="폐쇄","폐쇄",""),"")</f>
        <v/>
      </c>
    </row>
    <row r="1645" spans="1:7" ht="15.6">
      <c r="A1645" s="48">
        <v>1643</v>
      </c>
      <c r="B1645" s="48">
        <v>5244</v>
      </c>
      <c r="C1645" s="48"/>
      <c r="D1645" s="49"/>
      <c r="E1645" s="48"/>
      <c r="F1645" s="52"/>
      <c r="G1645" s="107" t="str">
        <f>IFERROR(IF(VLOOKUP($B1645,#REF!,27,FALSE)="폐쇄","폐쇄",""),"")</f>
        <v/>
      </c>
    </row>
    <row r="1646" spans="1:7" ht="15.6">
      <c r="A1646" s="48">
        <v>1644</v>
      </c>
      <c r="B1646" s="48">
        <v>5245</v>
      </c>
      <c r="C1646" s="48"/>
      <c r="D1646" s="49"/>
      <c r="E1646" s="48"/>
      <c r="F1646" s="52"/>
      <c r="G1646" s="107" t="str">
        <f>IFERROR(IF(VLOOKUP($B1646,#REF!,27,FALSE)="폐쇄","폐쇄",""),"")</f>
        <v/>
      </c>
    </row>
    <row r="1647" spans="1:7" ht="15.6">
      <c r="A1647" s="48">
        <v>1645</v>
      </c>
      <c r="B1647" s="48">
        <v>5246</v>
      </c>
      <c r="C1647" s="48"/>
      <c r="D1647" s="49"/>
      <c r="E1647" s="48"/>
      <c r="F1647" s="52"/>
      <c r="G1647" s="107" t="str">
        <f>IFERROR(IF(VLOOKUP($B1647,#REF!,27,FALSE)="폐쇄","폐쇄",""),"")</f>
        <v/>
      </c>
    </row>
    <row r="1648" spans="1:7" ht="15.6">
      <c r="A1648" s="48">
        <v>1646</v>
      </c>
      <c r="B1648" s="48">
        <v>5247</v>
      </c>
      <c r="C1648" s="48"/>
      <c r="D1648" s="49"/>
      <c r="E1648" s="48"/>
      <c r="F1648" s="52"/>
      <c r="G1648" s="107" t="str">
        <f>IFERROR(IF(VLOOKUP($B1648,#REF!,27,FALSE)="폐쇄","폐쇄",""),"")</f>
        <v/>
      </c>
    </row>
    <row r="1649" spans="1:7" ht="15.6">
      <c r="A1649" s="48">
        <v>1647</v>
      </c>
      <c r="B1649" s="48">
        <v>5248</v>
      </c>
      <c r="C1649" s="48"/>
      <c r="D1649" s="49"/>
      <c r="E1649" s="48"/>
      <c r="F1649" s="52"/>
      <c r="G1649" s="107" t="str">
        <f>IFERROR(IF(VLOOKUP($B1649,#REF!,27,FALSE)="폐쇄","폐쇄",""),"")</f>
        <v/>
      </c>
    </row>
    <row r="1650" spans="1:7" ht="15.6">
      <c r="A1650" s="48">
        <v>1648</v>
      </c>
      <c r="B1650" s="48">
        <v>5249</v>
      </c>
      <c r="C1650" s="48"/>
      <c r="D1650" s="49"/>
      <c r="E1650" s="48"/>
      <c r="F1650" s="52"/>
      <c r="G1650" s="107" t="str">
        <f>IFERROR(IF(VLOOKUP($B1650,#REF!,27,FALSE)="폐쇄","폐쇄",""),"")</f>
        <v/>
      </c>
    </row>
    <row r="1651" spans="1:7" ht="15.6">
      <c r="A1651" s="48">
        <v>1649</v>
      </c>
      <c r="B1651" s="48">
        <v>5250</v>
      </c>
      <c r="C1651" s="48"/>
      <c r="D1651" s="49"/>
      <c r="E1651" s="48"/>
      <c r="F1651" s="52"/>
      <c r="G1651" s="107" t="str">
        <f>IFERROR(IF(VLOOKUP($B1651,#REF!,27,FALSE)="폐쇄","폐쇄",""),"")</f>
        <v/>
      </c>
    </row>
    <row r="1652" spans="1:7" ht="15.6">
      <c r="A1652" s="48">
        <v>1650</v>
      </c>
      <c r="B1652" s="48">
        <v>5251</v>
      </c>
      <c r="C1652" s="48"/>
      <c r="D1652" s="49"/>
      <c r="E1652" s="48"/>
      <c r="F1652" s="52"/>
      <c r="G1652" s="107" t="str">
        <f>IFERROR(IF(VLOOKUP($B1652,#REF!,27,FALSE)="폐쇄","폐쇄",""),"")</f>
        <v/>
      </c>
    </row>
    <row r="1653" spans="1:7" ht="15.6">
      <c r="A1653" s="48">
        <v>1651</v>
      </c>
      <c r="B1653" s="48">
        <v>5252</v>
      </c>
      <c r="C1653" s="48"/>
      <c r="D1653" s="49"/>
      <c r="E1653" s="48"/>
      <c r="F1653" s="52"/>
      <c r="G1653" s="107" t="str">
        <f>IFERROR(IF(VLOOKUP($B1653,#REF!,27,FALSE)="폐쇄","폐쇄",""),"")</f>
        <v/>
      </c>
    </row>
    <row r="1654" spans="1:7" ht="15.6">
      <c r="A1654" s="48">
        <v>1652</v>
      </c>
      <c r="B1654" s="48">
        <v>5253</v>
      </c>
      <c r="C1654" s="48"/>
      <c r="D1654" s="49"/>
      <c r="E1654" s="48"/>
      <c r="F1654" s="52"/>
      <c r="G1654" s="107" t="str">
        <f>IFERROR(IF(VLOOKUP($B1654,#REF!,27,FALSE)="폐쇄","폐쇄",""),"")</f>
        <v/>
      </c>
    </row>
    <row r="1655" spans="1:7" ht="15.6">
      <c r="A1655" s="48">
        <v>1653</v>
      </c>
      <c r="B1655" s="48">
        <v>5254</v>
      </c>
      <c r="C1655" s="48"/>
      <c r="D1655" s="49"/>
      <c r="E1655" s="48"/>
      <c r="F1655" s="52"/>
      <c r="G1655" s="107" t="str">
        <f>IFERROR(IF(VLOOKUP($B1655,#REF!,27,FALSE)="폐쇄","폐쇄",""),"")</f>
        <v/>
      </c>
    </row>
    <row r="1656" spans="1:7" ht="15.6">
      <c r="A1656" s="48">
        <v>1654</v>
      </c>
      <c r="B1656" s="48">
        <v>5255</v>
      </c>
      <c r="C1656" s="48"/>
      <c r="D1656" s="49"/>
      <c r="E1656" s="48"/>
      <c r="F1656" s="52"/>
      <c r="G1656" s="107" t="str">
        <f>IFERROR(IF(VLOOKUP($B1656,#REF!,27,FALSE)="폐쇄","폐쇄",""),"")</f>
        <v/>
      </c>
    </row>
    <row r="1657" spans="1:7" ht="15.6">
      <c r="A1657" s="48">
        <v>1655</v>
      </c>
      <c r="B1657" s="48">
        <v>5256</v>
      </c>
      <c r="C1657" s="48"/>
      <c r="D1657" s="49"/>
      <c r="E1657" s="48"/>
      <c r="F1657" s="52"/>
      <c r="G1657" s="107" t="str">
        <f>IFERROR(IF(VLOOKUP($B1657,#REF!,27,FALSE)="폐쇄","폐쇄",""),"")</f>
        <v/>
      </c>
    </row>
    <row r="1658" spans="1:7" ht="15.6">
      <c r="A1658" s="48">
        <v>1656</v>
      </c>
      <c r="B1658" s="48">
        <v>5257</v>
      </c>
      <c r="C1658" s="48"/>
      <c r="D1658" s="49"/>
      <c r="E1658" s="48"/>
      <c r="F1658" s="52"/>
      <c r="G1658" s="107" t="str">
        <f>IFERROR(IF(VLOOKUP($B1658,#REF!,27,FALSE)="폐쇄","폐쇄",""),"")</f>
        <v/>
      </c>
    </row>
    <row r="1659" spans="1:7" ht="15.6">
      <c r="A1659" s="48">
        <v>1657</v>
      </c>
      <c r="B1659" s="48">
        <v>5258</v>
      </c>
      <c r="C1659" s="48"/>
      <c r="D1659" s="49"/>
      <c r="E1659" s="48"/>
      <c r="F1659" s="52"/>
      <c r="G1659" s="107" t="str">
        <f>IFERROR(IF(VLOOKUP($B1659,#REF!,27,FALSE)="폐쇄","폐쇄",""),"")</f>
        <v/>
      </c>
    </row>
    <row r="1660" spans="1:7" ht="15.6">
      <c r="A1660" s="48">
        <v>1658</v>
      </c>
      <c r="B1660" s="48">
        <v>5259</v>
      </c>
      <c r="C1660" s="48"/>
      <c r="D1660" s="49"/>
      <c r="E1660" s="48"/>
      <c r="F1660" s="52"/>
      <c r="G1660" s="107" t="str">
        <f>IFERROR(IF(VLOOKUP($B1660,#REF!,27,FALSE)="폐쇄","폐쇄",""),"")</f>
        <v/>
      </c>
    </row>
    <row r="1661" spans="1:7" ht="15.6">
      <c r="A1661" s="48">
        <v>1659</v>
      </c>
      <c r="B1661" s="48">
        <v>5260</v>
      </c>
      <c r="C1661" s="48"/>
      <c r="D1661" s="49"/>
      <c r="E1661" s="48"/>
      <c r="F1661" s="52"/>
      <c r="G1661" s="107" t="str">
        <f>IFERROR(IF(VLOOKUP($B1661,#REF!,27,FALSE)="폐쇄","폐쇄",""),"")</f>
        <v/>
      </c>
    </row>
    <row r="1662" spans="1:7" ht="15.6">
      <c r="A1662" s="48">
        <v>1660</v>
      </c>
      <c r="B1662" s="48">
        <v>5261</v>
      </c>
      <c r="C1662" s="48"/>
      <c r="D1662" s="49"/>
      <c r="E1662" s="48"/>
      <c r="F1662" s="52"/>
      <c r="G1662" s="107" t="str">
        <f>IFERROR(IF(VLOOKUP($B1662,#REF!,27,FALSE)="폐쇄","폐쇄",""),"")</f>
        <v/>
      </c>
    </row>
    <row r="1663" spans="1:7" ht="15.6">
      <c r="A1663" s="48">
        <v>1661</v>
      </c>
      <c r="B1663" s="48">
        <v>5262</v>
      </c>
      <c r="C1663" s="48"/>
      <c r="D1663" s="49"/>
      <c r="E1663" s="48"/>
      <c r="F1663" s="52"/>
      <c r="G1663" s="107" t="str">
        <f>IFERROR(IF(VLOOKUP($B1663,#REF!,27,FALSE)="폐쇄","폐쇄",""),"")</f>
        <v/>
      </c>
    </row>
    <row r="1664" spans="1:7" ht="15.6">
      <c r="A1664" s="48">
        <v>1662</v>
      </c>
      <c r="B1664" s="48">
        <v>5263</v>
      </c>
      <c r="C1664" s="48"/>
      <c r="D1664" s="49"/>
      <c r="E1664" s="48"/>
      <c r="F1664" s="52"/>
      <c r="G1664" s="107" t="str">
        <f>IFERROR(IF(VLOOKUP($B1664,#REF!,27,FALSE)="폐쇄","폐쇄",""),"")</f>
        <v/>
      </c>
    </row>
    <row r="1665" spans="1:7" ht="15.6">
      <c r="A1665" s="48">
        <v>1663</v>
      </c>
      <c r="B1665" s="48">
        <v>5264</v>
      </c>
      <c r="C1665" s="48"/>
      <c r="D1665" s="49"/>
      <c r="E1665" s="48"/>
      <c r="F1665" s="52"/>
      <c r="G1665" s="107" t="str">
        <f>IFERROR(IF(VLOOKUP($B1665,#REF!,27,FALSE)="폐쇄","폐쇄",""),"")</f>
        <v/>
      </c>
    </row>
    <row r="1666" spans="1:7" ht="15.6">
      <c r="A1666" s="48">
        <v>1664</v>
      </c>
      <c r="B1666" s="48">
        <v>5265</v>
      </c>
      <c r="C1666" s="48"/>
      <c r="D1666" s="49"/>
      <c r="E1666" s="48"/>
      <c r="F1666" s="52"/>
      <c r="G1666" s="107" t="str">
        <f>IFERROR(IF(VLOOKUP($B1666,#REF!,27,FALSE)="폐쇄","폐쇄",""),"")</f>
        <v/>
      </c>
    </row>
    <row r="1667" spans="1:7" ht="15.6">
      <c r="A1667" s="48">
        <v>1665</v>
      </c>
      <c r="B1667" s="48">
        <v>5266</v>
      </c>
      <c r="C1667" s="48"/>
      <c r="D1667" s="49"/>
      <c r="E1667" s="48"/>
      <c r="F1667" s="52"/>
      <c r="G1667" s="107" t="str">
        <f>IFERROR(IF(VLOOKUP($B1667,#REF!,27,FALSE)="폐쇄","폐쇄",""),"")</f>
        <v/>
      </c>
    </row>
    <row r="1668" spans="1:7" ht="15.6">
      <c r="A1668" s="48">
        <v>1666</v>
      </c>
      <c r="B1668" s="48">
        <v>5267</v>
      </c>
      <c r="C1668" s="48"/>
      <c r="D1668" s="49"/>
      <c r="E1668" s="48"/>
      <c r="F1668" s="52"/>
      <c r="G1668" s="107" t="str">
        <f>IFERROR(IF(VLOOKUP($B1668,#REF!,27,FALSE)="폐쇄","폐쇄",""),"")</f>
        <v/>
      </c>
    </row>
    <row r="1669" spans="1:7" ht="15.6">
      <c r="A1669" s="48">
        <v>1667</v>
      </c>
      <c r="B1669" s="48">
        <v>5268</v>
      </c>
      <c r="C1669" s="48"/>
      <c r="D1669" s="49"/>
      <c r="E1669" s="48"/>
      <c r="F1669" s="52"/>
      <c r="G1669" s="107" t="str">
        <f>IFERROR(IF(VLOOKUP($B1669,#REF!,27,FALSE)="폐쇄","폐쇄",""),"")</f>
        <v/>
      </c>
    </row>
    <row r="1670" spans="1:7" ht="15.6">
      <c r="A1670" s="48">
        <v>1668</v>
      </c>
      <c r="B1670" s="48">
        <v>5269</v>
      </c>
      <c r="C1670" s="48"/>
      <c r="D1670" s="49"/>
      <c r="E1670" s="48"/>
      <c r="F1670" s="52"/>
      <c r="G1670" s="107" t="str">
        <f>IFERROR(IF(VLOOKUP($B1670,#REF!,27,FALSE)="폐쇄","폐쇄",""),"")</f>
        <v/>
      </c>
    </row>
    <row r="1671" spans="1:7" ht="15.6">
      <c r="A1671" s="48">
        <v>1669</v>
      </c>
      <c r="B1671" s="48">
        <v>5270</v>
      </c>
      <c r="C1671" s="48"/>
      <c r="D1671" s="49"/>
      <c r="E1671" s="48"/>
      <c r="F1671" s="52"/>
      <c r="G1671" s="107" t="str">
        <f>IFERROR(IF(VLOOKUP($B1671,#REF!,27,FALSE)="폐쇄","폐쇄",""),"")</f>
        <v/>
      </c>
    </row>
    <row r="1672" spans="1:7" ht="15.6">
      <c r="A1672" s="48">
        <v>1670</v>
      </c>
      <c r="B1672" s="48">
        <v>5271</v>
      </c>
      <c r="C1672" s="48"/>
      <c r="D1672" s="49"/>
      <c r="E1672" s="48"/>
      <c r="F1672" s="52"/>
      <c r="G1672" s="107" t="str">
        <f>IFERROR(IF(VLOOKUP($B1672,#REF!,27,FALSE)="폐쇄","폐쇄",""),"")</f>
        <v/>
      </c>
    </row>
    <row r="1673" spans="1:7" ht="15.6">
      <c r="A1673" s="48">
        <v>1671</v>
      </c>
      <c r="B1673" s="48">
        <v>5272</v>
      </c>
      <c r="C1673" s="48"/>
      <c r="D1673" s="49"/>
      <c r="E1673" s="48"/>
      <c r="F1673" s="52"/>
      <c r="G1673" s="107" t="str">
        <f>IFERROR(IF(VLOOKUP($B1673,#REF!,27,FALSE)="폐쇄","폐쇄",""),"")</f>
        <v/>
      </c>
    </row>
    <row r="1674" spans="1:7" ht="15.6">
      <c r="A1674" s="48">
        <v>1672</v>
      </c>
      <c r="B1674" s="48">
        <v>5273</v>
      </c>
      <c r="C1674" s="48"/>
      <c r="D1674" s="49"/>
      <c r="E1674" s="48"/>
      <c r="F1674" s="52"/>
      <c r="G1674" s="107" t="str">
        <f>IFERROR(IF(VLOOKUP($B1674,#REF!,27,FALSE)="폐쇄","폐쇄",""),"")</f>
        <v/>
      </c>
    </row>
    <row r="1675" spans="1:7" ht="15.6">
      <c r="A1675" s="48">
        <v>1673</v>
      </c>
      <c r="B1675" s="48">
        <v>5274</v>
      </c>
      <c r="C1675" s="48"/>
      <c r="D1675" s="49"/>
      <c r="E1675" s="48"/>
      <c r="F1675" s="52"/>
      <c r="G1675" s="107" t="str">
        <f>IFERROR(IF(VLOOKUP($B1675,#REF!,27,FALSE)="폐쇄","폐쇄",""),"")</f>
        <v/>
      </c>
    </row>
    <row r="1676" spans="1:7" ht="15.6">
      <c r="A1676" s="48">
        <v>1674</v>
      </c>
      <c r="B1676" s="48">
        <v>5275</v>
      </c>
      <c r="C1676" s="48"/>
      <c r="D1676" s="49"/>
      <c r="E1676" s="48"/>
      <c r="F1676" s="52"/>
      <c r="G1676" s="107" t="str">
        <f>IFERROR(IF(VLOOKUP($B1676,#REF!,27,FALSE)="폐쇄","폐쇄",""),"")</f>
        <v/>
      </c>
    </row>
    <row r="1677" spans="1:7" ht="15.6">
      <c r="A1677" s="48">
        <v>1675</v>
      </c>
      <c r="B1677" s="48">
        <v>5276</v>
      </c>
      <c r="C1677" s="48"/>
      <c r="D1677" s="49"/>
      <c r="E1677" s="48"/>
      <c r="F1677" s="52"/>
      <c r="G1677" s="107" t="str">
        <f>IFERROR(IF(VLOOKUP($B1677,#REF!,27,FALSE)="폐쇄","폐쇄",""),"")</f>
        <v/>
      </c>
    </row>
    <row r="1678" spans="1:7" ht="15.6">
      <c r="A1678" s="48">
        <v>1676</v>
      </c>
      <c r="B1678" s="48">
        <v>5277</v>
      </c>
      <c r="C1678" s="48"/>
      <c r="D1678" s="49"/>
      <c r="E1678" s="48"/>
      <c r="F1678" s="52"/>
      <c r="G1678" s="107" t="str">
        <f>IFERROR(IF(VLOOKUP($B1678,#REF!,27,FALSE)="폐쇄","폐쇄",""),"")</f>
        <v/>
      </c>
    </row>
    <row r="1679" spans="1:7" ht="15.6">
      <c r="A1679" s="48">
        <v>1677</v>
      </c>
      <c r="B1679" s="48">
        <v>5278</v>
      </c>
      <c r="C1679" s="48"/>
      <c r="D1679" s="49"/>
      <c r="E1679" s="48"/>
      <c r="F1679" s="52"/>
      <c r="G1679" s="107" t="str">
        <f>IFERROR(IF(VLOOKUP($B1679,#REF!,27,FALSE)="폐쇄","폐쇄",""),"")</f>
        <v/>
      </c>
    </row>
    <row r="1680" spans="1:7" ht="15.6">
      <c r="A1680" s="48">
        <v>1678</v>
      </c>
      <c r="B1680" s="48">
        <v>5279</v>
      </c>
      <c r="C1680" s="48"/>
      <c r="D1680" s="49"/>
      <c r="E1680" s="48"/>
      <c r="F1680" s="52"/>
      <c r="G1680" s="107" t="str">
        <f>IFERROR(IF(VLOOKUP($B1680,#REF!,27,FALSE)="폐쇄","폐쇄",""),"")</f>
        <v/>
      </c>
    </row>
    <row r="1681" spans="1:7" ht="15.6">
      <c r="A1681" s="48">
        <v>1679</v>
      </c>
      <c r="B1681" s="48">
        <v>5280</v>
      </c>
      <c r="C1681" s="48"/>
      <c r="D1681" s="49"/>
      <c r="E1681" s="48"/>
      <c r="F1681" s="52"/>
      <c r="G1681" s="107" t="str">
        <f>IFERROR(IF(VLOOKUP($B1681,#REF!,27,FALSE)="폐쇄","폐쇄",""),"")</f>
        <v/>
      </c>
    </row>
    <row r="1682" spans="1:7" ht="15.6">
      <c r="A1682" s="48">
        <v>1680</v>
      </c>
      <c r="B1682" s="48">
        <v>5281</v>
      </c>
      <c r="C1682" s="48"/>
      <c r="D1682" s="49"/>
      <c r="E1682" s="48"/>
      <c r="F1682" s="52"/>
      <c r="G1682" s="107" t="str">
        <f>IFERROR(IF(VLOOKUP($B1682,#REF!,27,FALSE)="폐쇄","폐쇄",""),"")</f>
        <v/>
      </c>
    </row>
    <row r="1683" spans="1:7" ht="15.6">
      <c r="A1683" s="48">
        <v>1681</v>
      </c>
      <c r="B1683" s="48">
        <v>5282</v>
      </c>
      <c r="C1683" s="48"/>
      <c r="D1683" s="49"/>
      <c r="E1683" s="48"/>
      <c r="F1683" s="52"/>
      <c r="G1683" s="107" t="str">
        <f>IFERROR(IF(VLOOKUP($B1683,#REF!,27,FALSE)="폐쇄","폐쇄",""),"")</f>
        <v/>
      </c>
    </row>
    <row r="1684" spans="1:7" ht="15.6">
      <c r="A1684" s="48">
        <v>1682</v>
      </c>
      <c r="B1684" s="48">
        <v>5283</v>
      </c>
      <c r="C1684" s="48"/>
      <c r="D1684" s="49"/>
      <c r="E1684" s="48"/>
      <c r="F1684" s="52"/>
      <c r="G1684" s="107" t="str">
        <f>IFERROR(IF(VLOOKUP($B1684,#REF!,27,FALSE)="폐쇄","폐쇄",""),"")</f>
        <v/>
      </c>
    </row>
    <row r="1685" spans="1:7" ht="15.6">
      <c r="A1685" s="48">
        <v>1683</v>
      </c>
      <c r="B1685" s="48">
        <v>5284</v>
      </c>
      <c r="C1685" s="48"/>
      <c r="D1685" s="49"/>
      <c r="E1685" s="48"/>
      <c r="F1685" s="52"/>
      <c r="G1685" s="107" t="str">
        <f>IFERROR(IF(VLOOKUP($B1685,#REF!,27,FALSE)="폐쇄","폐쇄",""),"")</f>
        <v/>
      </c>
    </row>
    <row r="1686" spans="1:7" ht="15.6">
      <c r="A1686" s="48">
        <v>1684</v>
      </c>
      <c r="B1686" s="48">
        <v>5285</v>
      </c>
      <c r="C1686" s="48"/>
      <c r="D1686" s="49"/>
      <c r="E1686" s="48"/>
      <c r="F1686" s="52"/>
      <c r="G1686" s="107" t="str">
        <f>IFERROR(IF(VLOOKUP($B1686,#REF!,27,FALSE)="폐쇄","폐쇄",""),"")</f>
        <v/>
      </c>
    </row>
    <row r="1687" spans="1:7" ht="15.6">
      <c r="A1687" s="48">
        <v>1685</v>
      </c>
      <c r="B1687" s="48">
        <v>5286</v>
      </c>
      <c r="C1687" s="48"/>
      <c r="D1687" s="49"/>
      <c r="E1687" s="48"/>
      <c r="F1687" s="52"/>
      <c r="G1687" s="107" t="str">
        <f>IFERROR(IF(VLOOKUP($B1687,#REF!,27,FALSE)="폐쇄","폐쇄",""),"")</f>
        <v/>
      </c>
    </row>
    <row r="1688" spans="1:7" ht="15.6">
      <c r="A1688" s="48">
        <v>1686</v>
      </c>
      <c r="B1688" s="48">
        <v>5287</v>
      </c>
      <c r="C1688" s="48"/>
      <c r="D1688" s="49"/>
      <c r="E1688" s="48"/>
      <c r="F1688" s="52"/>
      <c r="G1688" s="107" t="str">
        <f>IFERROR(IF(VLOOKUP($B1688,#REF!,27,FALSE)="폐쇄","폐쇄",""),"")</f>
        <v/>
      </c>
    </row>
    <row r="1689" spans="1:7" ht="15.6">
      <c r="A1689" s="48">
        <v>1687</v>
      </c>
      <c r="B1689" s="48">
        <v>5288</v>
      </c>
      <c r="C1689" s="48"/>
      <c r="D1689" s="49"/>
      <c r="E1689" s="48"/>
      <c r="F1689" s="52"/>
      <c r="G1689" s="107" t="str">
        <f>IFERROR(IF(VLOOKUP($B1689,#REF!,27,FALSE)="폐쇄","폐쇄",""),"")</f>
        <v/>
      </c>
    </row>
    <row r="1690" spans="1:7" ht="15.6">
      <c r="A1690" s="48">
        <v>1688</v>
      </c>
      <c r="B1690" s="48">
        <v>5289</v>
      </c>
      <c r="C1690" s="48"/>
      <c r="D1690" s="49"/>
      <c r="E1690" s="48"/>
      <c r="F1690" s="52"/>
      <c r="G1690" s="107" t="str">
        <f>IFERROR(IF(VLOOKUP($B1690,#REF!,27,FALSE)="폐쇄","폐쇄",""),"")</f>
        <v/>
      </c>
    </row>
    <row r="1691" spans="1:7" ht="15.6">
      <c r="A1691" s="48">
        <v>1689</v>
      </c>
      <c r="B1691" s="48">
        <v>5290</v>
      </c>
      <c r="C1691" s="48"/>
      <c r="D1691" s="49"/>
      <c r="E1691" s="48"/>
      <c r="F1691" s="52"/>
      <c r="G1691" s="107" t="str">
        <f>IFERROR(IF(VLOOKUP($B1691,#REF!,27,FALSE)="폐쇄","폐쇄",""),"")</f>
        <v/>
      </c>
    </row>
    <row r="1692" spans="1:7" ht="15.6">
      <c r="A1692" s="48">
        <v>1690</v>
      </c>
      <c r="B1692" s="48">
        <v>5291</v>
      </c>
      <c r="C1692" s="48"/>
      <c r="D1692" s="49"/>
      <c r="E1692" s="48"/>
      <c r="F1692" s="52"/>
      <c r="G1692" s="107" t="str">
        <f>IFERROR(IF(VLOOKUP($B1692,#REF!,27,FALSE)="폐쇄","폐쇄",""),"")</f>
        <v/>
      </c>
    </row>
    <row r="1693" spans="1:7" ht="15.6">
      <c r="A1693" s="48">
        <v>1691</v>
      </c>
      <c r="B1693" s="48">
        <v>5292</v>
      </c>
      <c r="C1693" s="48"/>
      <c r="D1693" s="49"/>
      <c r="E1693" s="48"/>
      <c r="F1693" s="52"/>
      <c r="G1693" s="107" t="str">
        <f>IFERROR(IF(VLOOKUP($B1693,#REF!,27,FALSE)="폐쇄","폐쇄",""),"")</f>
        <v/>
      </c>
    </row>
    <row r="1694" spans="1:7" ht="15.6">
      <c r="A1694" s="48">
        <v>1692</v>
      </c>
      <c r="B1694" s="48">
        <v>5293</v>
      </c>
      <c r="C1694" s="48"/>
      <c r="D1694" s="49"/>
      <c r="E1694" s="48"/>
      <c r="F1694" s="52"/>
      <c r="G1694" s="107" t="str">
        <f>IFERROR(IF(VLOOKUP($B1694,#REF!,27,FALSE)="폐쇄","폐쇄",""),"")</f>
        <v/>
      </c>
    </row>
    <row r="1695" spans="1:7" ht="15.6">
      <c r="A1695" s="48">
        <v>1693</v>
      </c>
      <c r="B1695" s="48">
        <v>5294</v>
      </c>
      <c r="C1695" s="48"/>
      <c r="D1695" s="49"/>
      <c r="E1695" s="48"/>
      <c r="F1695" s="52"/>
      <c r="G1695" s="107" t="str">
        <f>IFERROR(IF(VLOOKUP($B1695,#REF!,27,FALSE)="폐쇄","폐쇄",""),"")</f>
        <v/>
      </c>
    </row>
    <row r="1696" spans="1:7" ht="15.6">
      <c r="A1696" s="48">
        <v>1694</v>
      </c>
      <c r="B1696" s="48">
        <v>5295</v>
      </c>
      <c r="C1696" s="48"/>
      <c r="D1696" s="49"/>
      <c r="E1696" s="48"/>
      <c r="F1696" s="52"/>
      <c r="G1696" s="107" t="str">
        <f>IFERROR(IF(VLOOKUP($B1696,#REF!,27,FALSE)="폐쇄","폐쇄",""),"")</f>
        <v/>
      </c>
    </row>
    <row r="1697" spans="1:7" ht="15.6">
      <c r="A1697" s="48">
        <v>1695</v>
      </c>
      <c r="B1697" s="48">
        <v>5296</v>
      </c>
      <c r="C1697" s="48"/>
      <c r="D1697" s="49"/>
      <c r="E1697" s="48"/>
      <c r="F1697" s="52"/>
      <c r="G1697" s="107" t="str">
        <f>IFERROR(IF(VLOOKUP($B1697,#REF!,27,FALSE)="폐쇄","폐쇄",""),"")</f>
        <v/>
      </c>
    </row>
    <row r="1698" spans="1:7" ht="15.6">
      <c r="A1698" s="48">
        <v>1696</v>
      </c>
      <c r="B1698" s="48">
        <v>5297</v>
      </c>
      <c r="C1698" s="48"/>
      <c r="D1698" s="49"/>
      <c r="E1698" s="48"/>
      <c r="F1698" s="52"/>
      <c r="G1698" s="107" t="str">
        <f>IFERROR(IF(VLOOKUP($B1698,#REF!,27,FALSE)="폐쇄","폐쇄",""),"")</f>
        <v/>
      </c>
    </row>
    <row r="1699" spans="1:7" ht="15.6">
      <c r="A1699" s="48">
        <v>1697</v>
      </c>
      <c r="B1699" s="48">
        <v>5298</v>
      </c>
      <c r="C1699" s="48"/>
      <c r="D1699" s="49"/>
      <c r="E1699" s="48"/>
      <c r="F1699" s="52"/>
      <c r="G1699" s="107" t="str">
        <f>IFERROR(IF(VLOOKUP($B1699,#REF!,27,FALSE)="폐쇄","폐쇄",""),"")</f>
        <v/>
      </c>
    </row>
    <row r="1700" spans="1:7" ht="15.6">
      <c r="A1700" s="48">
        <v>1698</v>
      </c>
      <c r="B1700" s="48">
        <v>5299</v>
      </c>
      <c r="C1700" s="48"/>
      <c r="D1700" s="49"/>
      <c r="E1700" s="48"/>
      <c r="F1700" s="52"/>
      <c r="G1700" s="107" t="str">
        <f>IFERROR(IF(VLOOKUP($B1700,#REF!,27,FALSE)="폐쇄","폐쇄",""),"")</f>
        <v/>
      </c>
    </row>
    <row r="1701" spans="1:7" ht="15.6">
      <c r="A1701" s="48">
        <v>1699</v>
      </c>
      <c r="B1701" s="48">
        <v>5300</v>
      </c>
      <c r="C1701" s="48"/>
      <c r="D1701" s="49"/>
      <c r="E1701" s="48"/>
      <c r="F1701" s="52"/>
      <c r="G1701" s="107" t="str">
        <f>IFERROR(IF(VLOOKUP($B1701,#REF!,27,FALSE)="폐쇄","폐쇄",""),"")</f>
        <v/>
      </c>
    </row>
    <row r="1702" spans="1:7" ht="15.6">
      <c r="A1702" s="48">
        <v>1700</v>
      </c>
      <c r="B1702" s="48">
        <v>5301</v>
      </c>
      <c r="C1702" s="48"/>
      <c r="D1702" s="49"/>
      <c r="E1702" s="48"/>
      <c r="F1702" s="52"/>
      <c r="G1702" s="107" t="str">
        <f>IFERROR(IF(VLOOKUP($B1702,#REF!,27,FALSE)="폐쇄","폐쇄",""),"")</f>
        <v/>
      </c>
    </row>
    <row r="1703" spans="1:7" ht="15.6">
      <c r="A1703" s="48">
        <v>1701</v>
      </c>
      <c r="B1703" s="48">
        <v>5302</v>
      </c>
      <c r="C1703" s="48"/>
      <c r="D1703" s="49"/>
      <c r="E1703" s="48"/>
      <c r="F1703" s="52"/>
      <c r="G1703" s="107" t="str">
        <f>IFERROR(IF(VLOOKUP($B1703,#REF!,27,FALSE)="폐쇄","폐쇄",""),"")</f>
        <v/>
      </c>
    </row>
    <row r="1704" spans="1:7" ht="15.6">
      <c r="A1704" s="48">
        <v>1702</v>
      </c>
      <c r="B1704" s="48">
        <v>5303</v>
      </c>
      <c r="C1704" s="48"/>
      <c r="D1704" s="49"/>
      <c r="E1704" s="48"/>
      <c r="F1704" s="52"/>
      <c r="G1704" s="107" t="str">
        <f>IFERROR(IF(VLOOKUP($B1704,#REF!,27,FALSE)="폐쇄","폐쇄",""),"")</f>
        <v/>
      </c>
    </row>
    <row r="1705" spans="1:7" ht="15.6">
      <c r="A1705" s="48">
        <v>1703</v>
      </c>
      <c r="B1705" s="48">
        <v>5304</v>
      </c>
      <c r="C1705" s="48"/>
      <c r="D1705" s="49"/>
      <c r="E1705" s="48"/>
      <c r="F1705" s="52"/>
      <c r="G1705" s="107" t="str">
        <f>IFERROR(IF(VLOOKUP($B1705,#REF!,27,FALSE)="폐쇄","폐쇄",""),"")</f>
        <v/>
      </c>
    </row>
    <row r="1706" spans="1:7" ht="15.6">
      <c r="A1706" s="48">
        <v>1704</v>
      </c>
      <c r="B1706" s="48">
        <v>5305</v>
      </c>
      <c r="C1706" s="48"/>
      <c r="D1706" s="49"/>
      <c r="E1706" s="48"/>
      <c r="F1706" s="52"/>
      <c r="G1706" s="107" t="str">
        <f>IFERROR(IF(VLOOKUP($B1706,#REF!,27,FALSE)="폐쇄","폐쇄",""),"")</f>
        <v/>
      </c>
    </row>
    <row r="1707" spans="1:7" ht="15.6">
      <c r="A1707" s="48">
        <v>1705</v>
      </c>
      <c r="B1707" s="48">
        <v>5306</v>
      </c>
      <c r="C1707" s="48"/>
      <c r="D1707" s="49"/>
      <c r="E1707" s="48"/>
      <c r="F1707" s="52"/>
      <c r="G1707" s="107" t="str">
        <f>IFERROR(IF(VLOOKUP($B1707,#REF!,27,FALSE)="폐쇄","폐쇄",""),"")</f>
        <v/>
      </c>
    </row>
    <row r="1708" spans="1:7" ht="15.6">
      <c r="A1708" s="48">
        <v>1706</v>
      </c>
      <c r="B1708" s="48">
        <v>5307</v>
      </c>
      <c r="C1708" s="48"/>
      <c r="D1708" s="49"/>
      <c r="E1708" s="48"/>
      <c r="F1708" s="52"/>
      <c r="G1708" s="107" t="str">
        <f>IFERROR(IF(VLOOKUP($B1708,#REF!,27,FALSE)="폐쇄","폐쇄",""),"")</f>
        <v/>
      </c>
    </row>
    <row r="1709" spans="1:7" ht="15.6">
      <c r="A1709" s="48">
        <v>1707</v>
      </c>
      <c r="B1709" s="48">
        <v>5308</v>
      </c>
      <c r="C1709" s="48"/>
      <c r="D1709" s="49"/>
      <c r="E1709" s="48"/>
      <c r="F1709" s="52"/>
      <c r="G1709" s="107" t="str">
        <f>IFERROR(IF(VLOOKUP($B1709,#REF!,27,FALSE)="폐쇄","폐쇄",""),"")</f>
        <v/>
      </c>
    </row>
    <row r="1710" spans="1:7" ht="15.6">
      <c r="A1710" s="48">
        <v>1708</v>
      </c>
      <c r="B1710" s="48">
        <v>5309</v>
      </c>
      <c r="C1710" s="48"/>
      <c r="D1710" s="49"/>
      <c r="E1710" s="48"/>
      <c r="F1710" s="52"/>
      <c r="G1710" s="107" t="str">
        <f>IFERROR(IF(VLOOKUP($B1710,#REF!,27,FALSE)="폐쇄","폐쇄",""),"")</f>
        <v/>
      </c>
    </row>
    <row r="1711" spans="1:7" ht="15.6">
      <c r="A1711" s="48">
        <v>1709</v>
      </c>
      <c r="B1711" s="48">
        <v>5310</v>
      </c>
      <c r="C1711" s="48"/>
      <c r="D1711" s="49"/>
      <c r="E1711" s="48"/>
      <c r="F1711" s="52"/>
      <c r="G1711" s="107" t="str">
        <f>IFERROR(IF(VLOOKUP($B1711,#REF!,27,FALSE)="폐쇄","폐쇄",""),"")</f>
        <v/>
      </c>
    </row>
    <row r="1712" spans="1:7" ht="15.6">
      <c r="A1712" s="48">
        <v>1710</v>
      </c>
      <c r="B1712" s="48">
        <v>5311</v>
      </c>
      <c r="C1712" s="48"/>
      <c r="D1712" s="49"/>
      <c r="E1712" s="48"/>
      <c r="F1712" s="52"/>
      <c r="G1712" s="107" t="str">
        <f>IFERROR(IF(VLOOKUP($B1712,#REF!,27,FALSE)="폐쇄","폐쇄",""),"")</f>
        <v/>
      </c>
    </row>
    <row r="1713" spans="1:7" ht="15.6">
      <c r="A1713" s="48">
        <v>1711</v>
      </c>
      <c r="B1713" s="48">
        <v>5312</v>
      </c>
      <c r="C1713" s="48"/>
      <c r="D1713" s="49"/>
      <c r="E1713" s="48"/>
      <c r="F1713" s="52"/>
      <c r="G1713" s="107" t="str">
        <f>IFERROR(IF(VLOOKUP($B1713,#REF!,27,FALSE)="폐쇄","폐쇄",""),"")</f>
        <v/>
      </c>
    </row>
    <row r="1714" spans="1:7" ht="15.6">
      <c r="A1714" s="48">
        <v>1712</v>
      </c>
      <c r="B1714" s="48">
        <v>5313</v>
      </c>
      <c r="C1714" s="48"/>
      <c r="D1714" s="49"/>
      <c r="E1714" s="48"/>
      <c r="F1714" s="52"/>
      <c r="G1714" s="107" t="str">
        <f>IFERROR(IF(VLOOKUP($B1714,#REF!,27,FALSE)="폐쇄","폐쇄",""),"")</f>
        <v/>
      </c>
    </row>
    <row r="1715" spans="1:7" ht="15.6">
      <c r="A1715" s="48">
        <v>1713</v>
      </c>
      <c r="B1715" s="48">
        <v>5314</v>
      </c>
      <c r="C1715" s="48"/>
      <c r="D1715" s="49"/>
      <c r="E1715" s="48"/>
      <c r="F1715" s="52"/>
      <c r="G1715" s="107" t="str">
        <f>IFERROR(IF(VLOOKUP($B1715,#REF!,27,FALSE)="폐쇄","폐쇄",""),"")</f>
        <v/>
      </c>
    </row>
    <row r="1716" spans="1:7" ht="15.6">
      <c r="A1716" s="48">
        <v>1714</v>
      </c>
      <c r="B1716" s="48">
        <v>5315</v>
      </c>
      <c r="C1716" s="48"/>
      <c r="D1716" s="49"/>
      <c r="E1716" s="48"/>
      <c r="F1716" s="52"/>
      <c r="G1716" s="107" t="str">
        <f>IFERROR(IF(VLOOKUP($B1716,#REF!,27,FALSE)="폐쇄","폐쇄",""),"")</f>
        <v/>
      </c>
    </row>
    <row r="1717" spans="1:7" ht="15.6">
      <c r="A1717" s="48">
        <v>1715</v>
      </c>
      <c r="B1717" s="48">
        <v>5316</v>
      </c>
      <c r="C1717" s="48"/>
      <c r="D1717" s="49"/>
      <c r="E1717" s="48"/>
      <c r="F1717" s="52"/>
      <c r="G1717" s="107" t="str">
        <f>IFERROR(IF(VLOOKUP($B1717,#REF!,27,FALSE)="폐쇄","폐쇄",""),"")</f>
        <v/>
      </c>
    </row>
    <row r="1718" spans="1:7" ht="15.6">
      <c r="A1718" s="48">
        <v>1716</v>
      </c>
      <c r="B1718" s="48">
        <v>5317</v>
      </c>
      <c r="C1718" s="48"/>
      <c r="D1718" s="49"/>
      <c r="E1718" s="48"/>
      <c r="F1718" s="52"/>
      <c r="G1718" s="107" t="str">
        <f>IFERROR(IF(VLOOKUP($B1718,#REF!,27,FALSE)="폐쇄","폐쇄",""),"")</f>
        <v/>
      </c>
    </row>
    <row r="1719" spans="1:7" ht="15.6">
      <c r="A1719" s="48">
        <v>1717</v>
      </c>
      <c r="B1719" s="48">
        <v>5318</v>
      </c>
      <c r="C1719" s="48"/>
      <c r="D1719" s="49"/>
      <c r="E1719" s="48"/>
      <c r="F1719" s="52"/>
      <c r="G1719" s="107" t="str">
        <f>IFERROR(IF(VLOOKUP($B1719,#REF!,27,FALSE)="폐쇄","폐쇄",""),"")</f>
        <v/>
      </c>
    </row>
    <row r="1720" spans="1:7" ht="15.6">
      <c r="A1720" s="48">
        <v>1718</v>
      </c>
      <c r="B1720" s="48">
        <v>5319</v>
      </c>
      <c r="C1720" s="48"/>
      <c r="D1720" s="49"/>
      <c r="E1720" s="48"/>
      <c r="F1720" s="52"/>
      <c r="G1720" s="107" t="str">
        <f>IFERROR(IF(VLOOKUP($B1720,#REF!,27,FALSE)="폐쇄","폐쇄",""),"")</f>
        <v/>
      </c>
    </row>
    <row r="1721" spans="1:7" ht="15.6">
      <c r="A1721" s="48">
        <v>1719</v>
      </c>
      <c r="B1721" s="48">
        <v>5320</v>
      </c>
      <c r="C1721" s="48"/>
      <c r="D1721" s="49"/>
      <c r="E1721" s="48"/>
      <c r="F1721" s="52"/>
      <c r="G1721" s="107" t="str">
        <f>IFERROR(IF(VLOOKUP($B1721,#REF!,27,FALSE)="폐쇄","폐쇄",""),"")</f>
        <v/>
      </c>
    </row>
    <row r="1722" spans="1:7" ht="15.6">
      <c r="A1722" s="48">
        <v>1720</v>
      </c>
      <c r="B1722" s="48">
        <v>5321</v>
      </c>
      <c r="C1722" s="48"/>
      <c r="D1722" s="49"/>
      <c r="E1722" s="48"/>
      <c r="F1722" s="52"/>
      <c r="G1722" s="107" t="str">
        <f>IFERROR(IF(VLOOKUP($B1722,#REF!,27,FALSE)="폐쇄","폐쇄",""),"")</f>
        <v/>
      </c>
    </row>
    <row r="1723" spans="1:7" ht="15.6">
      <c r="A1723" s="48">
        <v>1721</v>
      </c>
      <c r="B1723" s="48">
        <v>5322</v>
      </c>
      <c r="C1723" s="48"/>
      <c r="D1723" s="49"/>
      <c r="E1723" s="48"/>
      <c r="F1723" s="52"/>
      <c r="G1723" s="107" t="str">
        <f>IFERROR(IF(VLOOKUP($B1723,#REF!,27,FALSE)="폐쇄","폐쇄",""),"")</f>
        <v/>
      </c>
    </row>
    <row r="1724" spans="1:7" ht="15.6">
      <c r="A1724" s="48">
        <v>1722</v>
      </c>
      <c r="B1724" s="48">
        <v>5323</v>
      </c>
      <c r="C1724" s="48"/>
      <c r="D1724" s="49"/>
      <c r="E1724" s="48"/>
      <c r="F1724" s="52"/>
      <c r="G1724" s="107" t="str">
        <f>IFERROR(IF(VLOOKUP($B1724,#REF!,27,FALSE)="폐쇄","폐쇄",""),"")</f>
        <v/>
      </c>
    </row>
    <row r="1725" spans="1:7" ht="15.6">
      <c r="A1725" s="48">
        <v>1723</v>
      </c>
      <c r="B1725" s="48">
        <v>5324</v>
      </c>
      <c r="C1725" s="48"/>
      <c r="D1725" s="49"/>
      <c r="E1725" s="48"/>
      <c r="F1725" s="52"/>
      <c r="G1725" s="107" t="str">
        <f>IFERROR(IF(VLOOKUP($B1725,#REF!,27,FALSE)="폐쇄","폐쇄",""),"")</f>
        <v/>
      </c>
    </row>
    <row r="1726" spans="1:7" ht="15.6">
      <c r="A1726" s="48">
        <v>1724</v>
      </c>
      <c r="B1726" s="48">
        <v>5325</v>
      </c>
      <c r="C1726" s="48"/>
      <c r="D1726" s="49"/>
      <c r="E1726" s="48"/>
      <c r="F1726" s="52"/>
      <c r="G1726" s="107" t="str">
        <f>IFERROR(IF(VLOOKUP($B1726,#REF!,27,FALSE)="폐쇄","폐쇄",""),"")</f>
        <v/>
      </c>
    </row>
    <row r="1727" spans="1:7" ht="15.6">
      <c r="A1727" s="48">
        <v>1725</v>
      </c>
      <c r="B1727" s="48">
        <v>5326</v>
      </c>
      <c r="C1727" s="48"/>
      <c r="D1727" s="49"/>
      <c r="E1727" s="48"/>
      <c r="F1727" s="52"/>
      <c r="G1727" s="107" t="str">
        <f>IFERROR(IF(VLOOKUP($B1727,#REF!,27,FALSE)="폐쇄","폐쇄",""),"")</f>
        <v/>
      </c>
    </row>
    <row r="1728" spans="1:7" ht="15.6">
      <c r="A1728" s="48">
        <v>1726</v>
      </c>
      <c r="B1728" s="48">
        <v>5327</v>
      </c>
      <c r="C1728" s="48"/>
      <c r="D1728" s="49"/>
      <c r="E1728" s="48"/>
      <c r="F1728" s="52"/>
      <c r="G1728" s="107" t="str">
        <f>IFERROR(IF(VLOOKUP($B1728,#REF!,27,FALSE)="폐쇄","폐쇄",""),"")</f>
        <v/>
      </c>
    </row>
    <row r="1729" spans="1:7" ht="15.6">
      <c r="A1729" s="48">
        <v>1727</v>
      </c>
      <c r="B1729" s="48">
        <v>5328</v>
      </c>
      <c r="C1729" s="48"/>
      <c r="D1729" s="49"/>
      <c r="E1729" s="48"/>
      <c r="F1729" s="52"/>
      <c r="G1729" s="107" t="str">
        <f>IFERROR(IF(VLOOKUP($B1729,#REF!,27,FALSE)="폐쇄","폐쇄",""),"")</f>
        <v/>
      </c>
    </row>
    <row r="1730" spans="1:7" ht="15.6">
      <c r="A1730" s="48">
        <v>1728</v>
      </c>
      <c r="B1730" s="48">
        <v>5329</v>
      </c>
      <c r="C1730" s="48"/>
      <c r="D1730" s="49"/>
      <c r="E1730" s="48"/>
      <c r="F1730" s="52"/>
      <c r="G1730" s="107" t="str">
        <f>IFERROR(IF(VLOOKUP($B1730,#REF!,27,FALSE)="폐쇄","폐쇄",""),"")</f>
        <v/>
      </c>
    </row>
    <row r="1731" spans="1:7" ht="15.6">
      <c r="A1731" s="48">
        <v>1729</v>
      </c>
      <c r="B1731" s="48">
        <v>5330</v>
      </c>
      <c r="C1731" s="48"/>
      <c r="D1731" s="49"/>
      <c r="E1731" s="48"/>
      <c r="F1731" s="52"/>
      <c r="G1731" s="107" t="str">
        <f>IFERROR(IF(VLOOKUP($B1731,#REF!,27,FALSE)="폐쇄","폐쇄",""),"")</f>
        <v/>
      </c>
    </row>
    <row r="1732" spans="1:7" ht="15.6">
      <c r="A1732" s="48">
        <v>1730</v>
      </c>
      <c r="B1732" s="48">
        <v>5331</v>
      </c>
      <c r="C1732" s="48"/>
      <c r="D1732" s="49"/>
      <c r="E1732" s="48"/>
      <c r="F1732" s="52"/>
      <c r="G1732" s="107" t="str">
        <f>IFERROR(IF(VLOOKUP($B1732,#REF!,27,FALSE)="폐쇄","폐쇄",""),"")</f>
        <v/>
      </c>
    </row>
    <row r="1733" spans="1:7" ht="15.6">
      <c r="A1733" s="48">
        <v>1731</v>
      </c>
      <c r="B1733" s="48">
        <v>5332</v>
      </c>
      <c r="C1733" s="48"/>
      <c r="D1733" s="49"/>
      <c r="E1733" s="48"/>
      <c r="F1733" s="52"/>
      <c r="G1733" s="107" t="str">
        <f>IFERROR(IF(VLOOKUP($B1733,#REF!,27,FALSE)="폐쇄","폐쇄",""),"")</f>
        <v/>
      </c>
    </row>
    <row r="1734" spans="1:7" ht="15.6">
      <c r="A1734" s="48">
        <v>1732</v>
      </c>
      <c r="B1734" s="48">
        <v>5333</v>
      </c>
      <c r="C1734" s="48"/>
      <c r="D1734" s="49"/>
      <c r="E1734" s="48"/>
      <c r="F1734" s="52"/>
      <c r="G1734" s="107" t="str">
        <f>IFERROR(IF(VLOOKUP($B1734,#REF!,27,FALSE)="폐쇄","폐쇄",""),"")</f>
        <v/>
      </c>
    </row>
    <row r="1735" spans="1:7" ht="15.6">
      <c r="A1735" s="48">
        <v>1733</v>
      </c>
      <c r="B1735" s="48">
        <v>5334</v>
      </c>
      <c r="C1735" s="48"/>
      <c r="D1735" s="49"/>
      <c r="E1735" s="48"/>
      <c r="F1735" s="52"/>
      <c r="G1735" s="107" t="str">
        <f>IFERROR(IF(VLOOKUP($B1735,#REF!,27,FALSE)="폐쇄","폐쇄",""),"")</f>
        <v/>
      </c>
    </row>
    <row r="1736" spans="1:7" ht="15.6">
      <c r="A1736" s="48">
        <v>1734</v>
      </c>
      <c r="B1736" s="48">
        <v>5335</v>
      </c>
      <c r="C1736" s="48"/>
      <c r="D1736" s="49"/>
      <c r="E1736" s="48"/>
      <c r="F1736" s="52"/>
      <c r="G1736" s="107" t="str">
        <f>IFERROR(IF(VLOOKUP($B1736,#REF!,27,FALSE)="폐쇄","폐쇄",""),"")</f>
        <v/>
      </c>
    </row>
    <row r="1737" spans="1:7" ht="15.6">
      <c r="A1737" s="48">
        <v>1735</v>
      </c>
      <c r="B1737" s="48">
        <v>5336</v>
      </c>
      <c r="C1737" s="48"/>
      <c r="D1737" s="49"/>
      <c r="E1737" s="48"/>
      <c r="F1737" s="52"/>
      <c r="G1737" s="107" t="str">
        <f>IFERROR(IF(VLOOKUP($B1737,#REF!,27,FALSE)="폐쇄","폐쇄",""),"")</f>
        <v/>
      </c>
    </row>
    <row r="1738" spans="1:7" ht="15.6">
      <c r="A1738" s="48">
        <v>1736</v>
      </c>
      <c r="B1738" s="48">
        <v>5337</v>
      </c>
      <c r="C1738" s="48"/>
      <c r="D1738" s="49"/>
      <c r="E1738" s="48"/>
      <c r="F1738" s="52"/>
      <c r="G1738" s="107" t="str">
        <f>IFERROR(IF(VLOOKUP($B1738,#REF!,27,FALSE)="폐쇄","폐쇄",""),"")</f>
        <v/>
      </c>
    </row>
    <row r="1739" spans="1:7" ht="15.6">
      <c r="A1739" s="48">
        <v>1737</v>
      </c>
      <c r="B1739" s="48">
        <v>5338</v>
      </c>
      <c r="C1739" s="48"/>
      <c r="D1739" s="49"/>
      <c r="E1739" s="48"/>
      <c r="F1739" s="52"/>
      <c r="G1739" s="107" t="str">
        <f>IFERROR(IF(VLOOKUP($B1739,#REF!,27,FALSE)="폐쇄","폐쇄",""),"")</f>
        <v/>
      </c>
    </row>
    <row r="1740" spans="1:7" ht="15.6">
      <c r="A1740" s="48">
        <v>1738</v>
      </c>
      <c r="B1740" s="48">
        <v>5339</v>
      </c>
      <c r="C1740" s="48"/>
      <c r="D1740" s="49"/>
      <c r="E1740" s="48"/>
      <c r="F1740" s="52"/>
      <c r="G1740" s="107" t="str">
        <f>IFERROR(IF(VLOOKUP($B1740,#REF!,27,FALSE)="폐쇄","폐쇄",""),"")</f>
        <v/>
      </c>
    </row>
    <row r="1741" spans="1:7" ht="15.6">
      <c r="A1741" s="48">
        <v>1739</v>
      </c>
      <c r="B1741" s="48">
        <v>5340</v>
      </c>
      <c r="C1741" s="48"/>
      <c r="D1741" s="49"/>
      <c r="E1741" s="48"/>
      <c r="F1741" s="52"/>
      <c r="G1741" s="107" t="str">
        <f>IFERROR(IF(VLOOKUP($B1741,#REF!,27,FALSE)="폐쇄","폐쇄",""),"")</f>
        <v/>
      </c>
    </row>
    <row r="1742" spans="1:7" ht="15.6">
      <c r="A1742" s="48">
        <v>1740</v>
      </c>
      <c r="B1742" s="48">
        <v>5341</v>
      </c>
      <c r="C1742" s="48"/>
      <c r="D1742" s="49"/>
      <c r="E1742" s="48"/>
      <c r="F1742" s="52"/>
      <c r="G1742" s="107" t="str">
        <f>IFERROR(IF(VLOOKUP($B1742,#REF!,27,FALSE)="폐쇄","폐쇄",""),"")</f>
        <v/>
      </c>
    </row>
    <row r="1743" spans="1:7" ht="15.6">
      <c r="A1743" s="48">
        <v>1741</v>
      </c>
      <c r="B1743" s="48">
        <v>5342</v>
      </c>
      <c r="C1743" s="48"/>
      <c r="D1743" s="49"/>
      <c r="E1743" s="48"/>
      <c r="F1743" s="52"/>
      <c r="G1743" s="107" t="str">
        <f>IFERROR(IF(VLOOKUP($B1743,#REF!,27,FALSE)="폐쇄","폐쇄",""),"")</f>
        <v/>
      </c>
    </row>
    <row r="1744" spans="1:7" ht="15.6">
      <c r="A1744" s="48">
        <v>1742</v>
      </c>
      <c r="B1744" s="48">
        <v>5343</v>
      </c>
      <c r="C1744" s="48"/>
      <c r="D1744" s="49"/>
      <c r="E1744" s="48"/>
      <c r="F1744" s="52"/>
      <c r="G1744" s="107" t="str">
        <f>IFERROR(IF(VLOOKUP($B1744,#REF!,27,FALSE)="폐쇄","폐쇄",""),"")</f>
        <v/>
      </c>
    </row>
    <row r="1745" spans="1:7" ht="15.6">
      <c r="A1745" s="48">
        <v>1743</v>
      </c>
      <c r="B1745" s="48">
        <v>5344</v>
      </c>
      <c r="C1745" s="48"/>
      <c r="D1745" s="49"/>
      <c r="E1745" s="48"/>
      <c r="F1745" s="52"/>
      <c r="G1745" s="107" t="str">
        <f>IFERROR(IF(VLOOKUP($B1745,#REF!,27,FALSE)="폐쇄","폐쇄",""),"")</f>
        <v/>
      </c>
    </row>
    <row r="1746" spans="1:7" ht="15.6">
      <c r="A1746" s="48">
        <v>1744</v>
      </c>
      <c r="B1746" s="48">
        <v>5345</v>
      </c>
      <c r="C1746" s="48"/>
      <c r="D1746" s="49"/>
      <c r="E1746" s="48"/>
      <c r="F1746" s="52"/>
      <c r="G1746" s="107" t="str">
        <f>IFERROR(IF(VLOOKUP($B1746,#REF!,27,FALSE)="폐쇄","폐쇄",""),"")</f>
        <v/>
      </c>
    </row>
    <row r="1747" spans="1:7" ht="15.6">
      <c r="A1747" s="48">
        <v>1745</v>
      </c>
      <c r="B1747" s="48">
        <v>5346</v>
      </c>
      <c r="C1747" s="48"/>
      <c r="D1747" s="49"/>
      <c r="E1747" s="48"/>
      <c r="F1747" s="52"/>
      <c r="G1747" s="107" t="str">
        <f>IFERROR(IF(VLOOKUP($B1747,#REF!,27,FALSE)="폐쇄","폐쇄",""),"")</f>
        <v/>
      </c>
    </row>
    <row r="1748" spans="1:7" ht="15.6">
      <c r="A1748" s="48">
        <v>1746</v>
      </c>
      <c r="B1748" s="48">
        <v>5347</v>
      </c>
      <c r="C1748" s="48"/>
      <c r="D1748" s="49"/>
      <c r="E1748" s="48"/>
      <c r="F1748" s="52"/>
      <c r="G1748" s="107" t="str">
        <f>IFERROR(IF(VLOOKUP($B1748,#REF!,27,FALSE)="폐쇄","폐쇄",""),"")</f>
        <v/>
      </c>
    </row>
    <row r="1749" spans="1:7" ht="15.6">
      <c r="A1749" s="48">
        <v>1747</v>
      </c>
      <c r="B1749" s="48">
        <v>5348</v>
      </c>
      <c r="C1749" s="48"/>
      <c r="D1749" s="49"/>
      <c r="E1749" s="48"/>
      <c r="F1749" s="52"/>
      <c r="G1749" s="107" t="str">
        <f>IFERROR(IF(VLOOKUP($B1749,#REF!,27,FALSE)="폐쇄","폐쇄",""),"")</f>
        <v/>
      </c>
    </row>
    <row r="1750" spans="1:7" ht="15.6">
      <c r="A1750" s="48">
        <v>1748</v>
      </c>
      <c r="B1750" s="48">
        <v>5349</v>
      </c>
      <c r="C1750" s="48"/>
      <c r="D1750" s="49"/>
      <c r="E1750" s="48"/>
      <c r="F1750" s="52"/>
      <c r="G1750" s="107" t="str">
        <f>IFERROR(IF(VLOOKUP($B1750,#REF!,27,FALSE)="폐쇄","폐쇄",""),"")</f>
        <v/>
      </c>
    </row>
    <row r="1751" spans="1:7" ht="15.6">
      <c r="A1751" s="48">
        <v>1749</v>
      </c>
      <c r="B1751" s="48">
        <v>5350</v>
      </c>
      <c r="C1751" s="48"/>
      <c r="D1751" s="49"/>
      <c r="E1751" s="48"/>
      <c r="F1751" s="52"/>
      <c r="G1751" s="107" t="str">
        <f>IFERROR(IF(VLOOKUP($B1751,#REF!,27,FALSE)="폐쇄","폐쇄",""),"")</f>
        <v/>
      </c>
    </row>
    <row r="1752" spans="1:7" ht="15.6">
      <c r="A1752" s="48">
        <v>1750</v>
      </c>
      <c r="B1752" s="48">
        <v>5351</v>
      </c>
      <c r="C1752" s="48"/>
      <c r="D1752" s="49"/>
      <c r="E1752" s="48"/>
      <c r="F1752" s="52"/>
      <c r="G1752" s="107" t="str">
        <f>IFERROR(IF(VLOOKUP($B1752,#REF!,27,FALSE)="폐쇄","폐쇄",""),"")</f>
        <v/>
      </c>
    </row>
    <row r="1753" spans="1:7" ht="15.6">
      <c r="A1753" s="48">
        <v>1751</v>
      </c>
      <c r="B1753" s="48">
        <v>5352</v>
      </c>
      <c r="C1753" s="48"/>
      <c r="D1753" s="49"/>
      <c r="E1753" s="48"/>
      <c r="F1753" s="52"/>
      <c r="G1753" s="107" t="str">
        <f>IFERROR(IF(VLOOKUP($B1753,#REF!,27,FALSE)="폐쇄","폐쇄",""),"")</f>
        <v/>
      </c>
    </row>
    <row r="1754" spans="1:7" ht="15.6">
      <c r="A1754" s="48">
        <v>1752</v>
      </c>
      <c r="B1754" s="48">
        <v>5353</v>
      </c>
      <c r="C1754" s="48"/>
      <c r="D1754" s="49"/>
      <c r="E1754" s="48"/>
      <c r="F1754" s="52"/>
      <c r="G1754" s="107" t="str">
        <f>IFERROR(IF(VLOOKUP($B1754,#REF!,27,FALSE)="폐쇄","폐쇄",""),"")</f>
        <v/>
      </c>
    </row>
    <row r="1755" spans="1:7" ht="15.6">
      <c r="A1755" s="48">
        <v>1753</v>
      </c>
      <c r="B1755" s="48">
        <v>5354</v>
      </c>
      <c r="C1755" s="48"/>
      <c r="D1755" s="49"/>
      <c r="E1755" s="48"/>
      <c r="F1755" s="52"/>
      <c r="G1755" s="107" t="str">
        <f>IFERROR(IF(VLOOKUP($B1755,#REF!,27,FALSE)="폐쇄","폐쇄",""),"")</f>
        <v/>
      </c>
    </row>
    <row r="1756" spans="1:7" ht="15.6">
      <c r="A1756" s="48">
        <v>1754</v>
      </c>
      <c r="B1756" s="48">
        <v>5355</v>
      </c>
      <c r="C1756" s="48"/>
      <c r="D1756" s="49"/>
      <c r="E1756" s="48"/>
      <c r="F1756" s="52"/>
      <c r="G1756" s="107" t="str">
        <f>IFERROR(IF(VLOOKUP($B1756,#REF!,27,FALSE)="폐쇄","폐쇄",""),"")</f>
        <v/>
      </c>
    </row>
    <row r="1757" spans="1:7" ht="15.6">
      <c r="A1757" s="48">
        <v>1755</v>
      </c>
      <c r="B1757" s="48">
        <v>5356</v>
      </c>
      <c r="C1757" s="48"/>
      <c r="D1757" s="49"/>
      <c r="E1757" s="48"/>
      <c r="F1757" s="52"/>
      <c r="G1757" s="107" t="str">
        <f>IFERROR(IF(VLOOKUP($B1757,#REF!,27,FALSE)="폐쇄","폐쇄",""),"")</f>
        <v/>
      </c>
    </row>
    <row r="1758" spans="1:7" ht="15.6">
      <c r="A1758" s="48">
        <v>1756</v>
      </c>
      <c r="B1758" s="48">
        <v>5357</v>
      </c>
      <c r="C1758" s="48"/>
      <c r="D1758" s="49"/>
      <c r="E1758" s="48"/>
      <c r="F1758" s="52"/>
      <c r="G1758" s="107" t="str">
        <f>IFERROR(IF(VLOOKUP($B1758,#REF!,27,FALSE)="폐쇄","폐쇄",""),"")</f>
        <v/>
      </c>
    </row>
    <row r="1759" spans="1:7" ht="15.6">
      <c r="A1759" s="48">
        <v>1757</v>
      </c>
      <c r="B1759" s="48">
        <v>5358</v>
      </c>
      <c r="C1759" s="48"/>
      <c r="D1759" s="49"/>
      <c r="E1759" s="48"/>
      <c r="F1759" s="52"/>
      <c r="G1759" s="107" t="str">
        <f>IFERROR(IF(VLOOKUP($B1759,#REF!,27,FALSE)="폐쇄","폐쇄",""),"")</f>
        <v/>
      </c>
    </row>
    <row r="1760" spans="1:7" ht="15.6">
      <c r="A1760" s="48">
        <v>1758</v>
      </c>
      <c r="B1760" s="48">
        <v>5359</v>
      </c>
      <c r="C1760" s="48"/>
      <c r="D1760" s="49"/>
      <c r="E1760" s="48"/>
      <c r="F1760" s="52"/>
      <c r="G1760" s="107" t="str">
        <f>IFERROR(IF(VLOOKUP($B1760,#REF!,27,FALSE)="폐쇄","폐쇄",""),"")</f>
        <v/>
      </c>
    </row>
    <row r="1761" spans="1:7" ht="15.6">
      <c r="A1761" s="48">
        <v>1759</v>
      </c>
      <c r="B1761" s="48">
        <v>5360</v>
      </c>
      <c r="C1761" s="48"/>
      <c r="D1761" s="49"/>
      <c r="E1761" s="48"/>
      <c r="F1761" s="52"/>
      <c r="G1761" s="107" t="str">
        <f>IFERROR(IF(VLOOKUP($B1761,#REF!,27,FALSE)="폐쇄","폐쇄",""),"")</f>
        <v/>
      </c>
    </row>
    <row r="1762" spans="1:7" ht="15.6">
      <c r="A1762" s="48">
        <v>1760</v>
      </c>
      <c r="B1762" s="48">
        <v>5361</v>
      </c>
      <c r="C1762" s="48"/>
      <c r="D1762" s="49"/>
      <c r="E1762" s="48"/>
      <c r="F1762" s="52"/>
      <c r="G1762" s="107" t="str">
        <f>IFERROR(IF(VLOOKUP($B1762,#REF!,27,FALSE)="폐쇄","폐쇄",""),"")</f>
        <v/>
      </c>
    </row>
    <row r="1763" spans="1:7" ht="15.6">
      <c r="A1763" s="48">
        <v>1761</v>
      </c>
      <c r="B1763" s="48">
        <v>5362</v>
      </c>
      <c r="C1763" s="48"/>
      <c r="D1763" s="49"/>
      <c r="E1763" s="48"/>
      <c r="F1763" s="52"/>
      <c r="G1763" s="107" t="str">
        <f>IFERROR(IF(VLOOKUP($B1763,#REF!,27,FALSE)="폐쇄","폐쇄",""),"")</f>
        <v/>
      </c>
    </row>
    <row r="1764" spans="1:7" ht="15.6">
      <c r="A1764" s="48">
        <v>1762</v>
      </c>
      <c r="B1764" s="48">
        <v>5363</v>
      </c>
      <c r="C1764" s="48"/>
      <c r="D1764" s="49"/>
      <c r="E1764" s="48"/>
      <c r="F1764" s="52"/>
      <c r="G1764" s="107" t="str">
        <f>IFERROR(IF(VLOOKUP($B1764,#REF!,27,FALSE)="폐쇄","폐쇄",""),"")</f>
        <v/>
      </c>
    </row>
    <row r="1765" spans="1:7" ht="15.6">
      <c r="A1765" s="48">
        <v>1763</v>
      </c>
      <c r="B1765" s="48">
        <v>5364</v>
      </c>
      <c r="C1765" s="48"/>
      <c r="D1765" s="49"/>
      <c r="E1765" s="48"/>
      <c r="F1765" s="52"/>
      <c r="G1765" s="107" t="str">
        <f>IFERROR(IF(VLOOKUP($B1765,#REF!,27,FALSE)="폐쇄","폐쇄",""),"")</f>
        <v/>
      </c>
    </row>
    <row r="1766" spans="1:7" ht="15.6">
      <c r="A1766" s="48">
        <v>1764</v>
      </c>
      <c r="B1766" s="48">
        <v>5365</v>
      </c>
      <c r="C1766" s="48"/>
      <c r="D1766" s="49"/>
      <c r="E1766" s="48"/>
      <c r="F1766" s="52"/>
      <c r="G1766" s="107" t="str">
        <f>IFERROR(IF(VLOOKUP($B1766,#REF!,27,FALSE)="폐쇄","폐쇄",""),"")</f>
        <v/>
      </c>
    </row>
    <row r="1767" spans="1:7" ht="15.6">
      <c r="A1767" s="48">
        <v>1765</v>
      </c>
      <c r="B1767" s="48">
        <v>5366</v>
      </c>
      <c r="C1767" s="48"/>
      <c r="D1767" s="49"/>
      <c r="E1767" s="48"/>
      <c r="F1767" s="52"/>
      <c r="G1767" s="107" t="str">
        <f>IFERROR(IF(VLOOKUP($B1767,#REF!,27,FALSE)="폐쇄","폐쇄",""),"")</f>
        <v/>
      </c>
    </row>
    <row r="1768" spans="1:7" ht="15.6">
      <c r="A1768" s="48">
        <v>1766</v>
      </c>
      <c r="B1768" s="48">
        <v>5367</v>
      </c>
      <c r="C1768" s="48"/>
      <c r="D1768" s="49"/>
      <c r="E1768" s="48"/>
      <c r="F1768" s="52"/>
      <c r="G1768" s="107" t="str">
        <f>IFERROR(IF(VLOOKUP($B1768,#REF!,27,FALSE)="폐쇄","폐쇄",""),"")</f>
        <v/>
      </c>
    </row>
    <row r="1769" spans="1:7" ht="15.6">
      <c r="A1769" s="48">
        <v>1767</v>
      </c>
      <c r="B1769" s="48">
        <v>5368</v>
      </c>
      <c r="C1769" s="48"/>
      <c r="D1769" s="49"/>
      <c r="E1769" s="48"/>
      <c r="F1769" s="52"/>
      <c r="G1769" s="107" t="str">
        <f>IFERROR(IF(VLOOKUP($B1769,#REF!,27,FALSE)="폐쇄","폐쇄",""),"")</f>
        <v/>
      </c>
    </row>
    <row r="1770" spans="1:7" ht="15.6">
      <c r="A1770" s="48">
        <v>1768</v>
      </c>
      <c r="B1770" s="48">
        <v>5369</v>
      </c>
      <c r="C1770" s="48"/>
      <c r="D1770" s="49"/>
      <c r="E1770" s="48"/>
      <c r="F1770" s="52"/>
      <c r="G1770" s="107" t="str">
        <f>IFERROR(IF(VLOOKUP($B1770,#REF!,27,FALSE)="폐쇄","폐쇄",""),"")</f>
        <v/>
      </c>
    </row>
    <row r="1771" spans="1:7" ht="15.6">
      <c r="A1771" s="48">
        <v>1769</v>
      </c>
      <c r="B1771" s="48">
        <v>5370</v>
      </c>
      <c r="C1771" s="48"/>
      <c r="D1771" s="49"/>
      <c r="E1771" s="48"/>
      <c r="F1771" s="52"/>
      <c r="G1771" s="107" t="str">
        <f>IFERROR(IF(VLOOKUP($B1771,#REF!,27,FALSE)="폐쇄","폐쇄",""),"")</f>
        <v/>
      </c>
    </row>
    <row r="1772" spans="1:7" ht="15.6">
      <c r="A1772" s="48">
        <v>1770</v>
      </c>
      <c r="B1772" s="48">
        <v>5371</v>
      </c>
      <c r="C1772" s="48"/>
      <c r="D1772" s="49"/>
      <c r="E1772" s="48"/>
      <c r="F1772" s="52"/>
      <c r="G1772" s="107" t="str">
        <f>IFERROR(IF(VLOOKUP($B1772,#REF!,27,FALSE)="폐쇄","폐쇄",""),"")</f>
        <v/>
      </c>
    </row>
    <row r="1773" spans="1:7" ht="15.6">
      <c r="A1773" s="48">
        <v>1771</v>
      </c>
      <c r="B1773" s="48">
        <v>5372</v>
      </c>
      <c r="C1773" s="48"/>
      <c r="D1773" s="49"/>
      <c r="E1773" s="48"/>
      <c r="F1773" s="52"/>
      <c r="G1773" s="107" t="str">
        <f>IFERROR(IF(VLOOKUP($B1773,#REF!,27,FALSE)="폐쇄","폐쇄",""),"")</f>
        <v/>
      </c>
    </row>
    <row r="1774" spans="1:7" ht="15.6">
      <c r="A1774" s="48">
        <v>1772</v>
      </c>
      <c r="B1774" s="48">
        <v>5373</v>
      </c>
      <c r="C1774" s="48"/>
      <c r="D1774" s="49"/>
      <c r="E1774" s="48"/>
      <c r="F1774" s="52"/>
      <c r="G1774" s="107" t="str">
        <f>IFERROR(IF(VLOOKUP($B1774,#REF!,27,FALSE)="폐쇄","폐쇄",""),"")</f>
        <v/>
      </c>
    </row>
    <row r="1775" spans="1:7" ht="15.6">
      <c r="A1775" s="48">
        <v>1773</v>
      </c>
      <c r="B1775" s="48">
        <v>5374</v>
      </c>
      <c r="C1775" s="48"/>
      <c r="D1775" s="49"/>
      <c r="E1775" s="48"/>
      <c r="F1775" s="52"/>
      <c r="G1775" s="107" t="str">
        <f>IFERROR(IF(VLOOKUP($B1775,#REF!,27,FALSE)="폐쇄","폐쇄",""),"")</f>
        <v/>
      </c>
    </row>
    <row r="1776" spans="1:7" ht="15.6">
      <c r="A1776" s="48">
        <v>1774</v>
      </c>
      <c r="B1776" s="48">
        <v>5375</v>
      </c>
      <c r="C1776" s="48"/>
      <c r="D1776" s="49"/>
      <c r="E1776" s="48"/>
      <c r="F1776" s="52"/>
      <c r="G1776" s="107" t="str">
        <f>IFERROR(IF(VLOOKUP($B1776,#REF!,27,FALSE)="폐쇄","폐쇄",""),"")</f>
        <v/>
      </c>
    </row>
    <row r="1777" spans="1:7" ht="15.6">
      <c r="A1777" s="48">
        <v>1775</v>
      </c>
      <c r="B1777" s="48">
        <v>5376</v>
      </c>
      <c r="C1777" s="48"/>
      <c r="D1777" s="49"/>
      <c r="E1777" s="48"/>
      <c r="F1777" s="52"/>
      <c r="G1777" s="107" t="str">
        <f>IFERROR(IF(VLOOKUP($B1777,#REF!,27,FALSE)="폐쇄","폐쇄",""),"")</f>
        <v/>
      </c>
    </row>
    <row r="1778" spans="1:7" ht="15.6">
      <c r="A1778" s="48">
        <v>1776</v>
      </c>
      <c r="B1778" s="48">
        <v>5377</v>
      </c>
      <c r="C1778" s="48"/>
      <c r="D1778" s="49"/>
      <c r="E1778" s="48"/>
      <c r="F1778" s="52"/>
      <c r="G1778" s="107" t="str">
        <f>IFERROR(IF(VLOOKUP($B1778,#REF!,27,FALSE)="폐쇄","폐쇄",""),"")</f>
        <v/>
      </c>
    </row>
    <row r="1779" spans="1:7" ht="15.6">
      <c r="A1779" s="48">
        <v>1777</v>
      </c>
      <c r="B1779" s="48">
        <v>5378</v>
      </c>
      <c r="C1779" s="48"/>
      <c r="D1779" s="49"/>
      <c r="E1779" s="48"/>
      <c r="F1779" s="52"/>
      <c r="G1779" s="107" t="str">
        <f>IFERROR(IF(VLOOKUP($B1779,#REF!,27,FALSE)="폐쇄","폐쇄",""),"")</f>
        <v/>
      </c>
    </row>
    <row r="1780" spans="1:7" ht="15.6">
      <c r="A1780" s="48">
        <v>1778</v>
      </c>
      <c r="B1780" s="48">
        <v>5379</v>
      </c>
      <c r="C1780" s="48"/>
      <c r="D1780" s="49"/>
      <c r="E1780" s="48"/>
      <c r="F1780" s="52"/>
      <c r="G1780" s="107" t="str">
        <f>IFERROR(IF(VLOOKUP($B1780,#REF!,27,FALSE)="폐쇄","폐쇄",""),"")</f>
        <v/>
      </c>
    </row>
    <row r="1781" spans="1:7" ht="15.6">
      <c r="A1781" s="48">
        <v>1779</v>
      </c>
      <c r="B1781" s="48">
        <v>5380</v>
      </c>
      <c r="C1781" s="48"/>
      <c r="D1781" s="49"/>
      <c r="E1781" s="48"/>
      <c r="F1781" s="52"/>
      <c r="G1781" s="107" t="str">
        <f>IFERROR(IF(VLOOKUP($B1781,#REF!,27,FALSE)="폐쇄","폐쇄",""),"")</f>
        <v/>
      </c>
    </row>
    <row r="1782" spans="1:7" ht="15.6">
      <c r="A1782" s="48">
        <v>1780</v>
      </c>
      <c r="B1782" s="48">
        <v>5381</v>
      </c>
      <c r="C1782" s="48"/>
      <c r="D1782" s="49"/>
      <c r="E1782" s="48"/>
      <c r="F1782" s="52"/>
      <c r="G1782" s="107" t="str">
        <f>IFERROR(IF(VLOOKUP($B1782,#REF!,27,FALSE)="폐쇄","폐쇄",""),"")</f>
        <v/>
      </c>
    </row>
    <row r="1783" spans="1:7" ht="15.6">
      <c r="A1783" s="48">
        <v>1781</v>
      </c>
      <c r="B1783" s="48">
        <v>5382</v>
      </c>
      <c r="C1783" s="48"/>
      <c r="D1783" s="49"/>
      <c r="E1783" s="48"/>
      <c r="F1783" s="52"/>
      <c r="G1783" s="107" t="str">
        <f>IFERROR(IF(VLOOKUP($B1783,#REF!,27,FALSE)="폐쇄","폐쇄",""),"")</f>
        <v/>
      </c>
    </row>
    <row r="1784" spans="1:7" ht="15.6">
      <c r="A1784" s="48">
        <v>1782</v>
      </c>
      <c r="B1784" s="48">
        <v>5383</v>
      </c>
      <c r="C1784" s="48"/>
      <c r="D1784" s="49"/>
      <c r="E1784" s="48"/>
      <c r="F1784" s="52"/>
      <c r="G1784" s="107" t="str">
        <f>IFERROR(IF(VLOOKUP($B1784,#REF!,27,FALSE)="폐쇄","폐쇄",""),"")</f>
        <v/>
      </c>
    </row>
    <row r="1785" spans="1:7" ht="15.6">
      <c r="A1785" s="48">
        <v>1783</v>
      </c>
      <c r="B1785" s="48">
        <v>5384</v>
      </c>
      <c r="C1785" s="48"/>
      <c r="D1785" s="49"/>
      <c r="E1785" s="48"/>
      <c r="F1785" s="52"/>
      <c r="G1785" s="107" t="str">
        <f>IFERROR(IF(VLOOKUP($B1785,#REF!,27,FALSE)="폐쇄","폐쇄",""),"")</f>
        <v/>
      </c>
    </row>
    <row r="1786" spans="1:7" ht="15.6">
      <c r="A1786" s="48">
        <v>1784</v>
      </c>
      <c r="B1786" s="48">
        <v>5385</v>
      </c>
      <c r="C1786" s="48"/>
      <c r="D1786" s="49"/>
      <c r="E1786" s="48"/>
      <c r="F1786" s="52"/>
      <c r="G1786" s="107" t="str">
        <f>IFERROR(IF(VLOOKUP($B1786,#REF!,27,FALSE)="폐쇄","폐쇄",""),"")</f>
        <v/>
      </c>
    </row>
    <row r="1787" spans="1:7" ht="15.6">
      <c r="A1787" s="48">
        <v>1785</v>
      </c>
      <c r="B1787" s="48">
        <v>5386</v>
      </c>
      <c r="C1787" s="48"/>
      <c r="D1787" s="49"/>
      <c r="E1787" s="48"/>
      <c r="F1787" s="52"/>
      <c r="G1787" s="107" t="str">
        <f>IFERROR(IF(VLOOKUP($B1787,#REF!,27,FALSE)="폐쇄","폐쇄",""),"")</f>
        <v/>
      </c>
    </row>
    <row r="1788" spans="1:7" ht="15.6">
      <c r="A1788" s="48">
        <v>1786</v>
      </c>
      <c r="B1788" s="48">
        <v>5387</v>
      </c>
      <c r="C1788" s="48"/>
      <c r="D1788" s="49"/>
      <c r="E1788" s="48"/>
      <c r="F1788" s="52"/>
      <c r="G1788" s="107" t="str">
        <f>IFERROR(IF(VLOOKUP($B1788,#REF!,27,FALSE)="폐쇄","폐쇄",""),"")</f>
        <v/>
      </c>
    </row>
    <row r="1789" spans="1:7" ht="15.6">
      <c r="A1789" s="48">
        <v>1787</v>
      </c>
      <c r="B1789" s="48">
        <v>5388</v>
      </c>
      <c r="C1789" s="48"/>
      <c r="D1789" s="49"/>
      <c r="E1789" s="48"/>
      <c r="F1789" s="52"/>
      <c r="G1789" s="107" t="str">
        <f>IFERROR(IF(VLOOKUP($B1789,#REF!,27,FALSE)="폐쇄","폐쇄",""),"")</f>
        <v/>
      </c>
    </row>
    <row r="1790" spans="1:7" ht="15.6">
      <c r="A1790" s="48">
        <v>1788</v>
      </c>
      <c r="B1790" s="48">
        <v>5389</v>
      </c>
      <c r="C1790" s="48"/>
      <c r="D1790" s="49"/>
      <c r="E1790" s="48"/>
      <c r="F1790" s="52"/>
      <c r="G1790" s="107" t="str">
        <f>IFERROR(IF(VLOOKUP($B1790,#REF!,27,FALSE)="폐쇄","폐쇄",""),"")</f>
        <v/>
      </c>
    </row>
    <row r="1791" spans="1:7" ht="15.6">
      <c r="A1791" s="48">
        <v>1789</v>
      </c>
      <c r="B1791" s="48">
        <v>5390</v>
      </c>
      <c r="C1791" s="48"/>
      <c r="D1791" s="49"/>
      <c r="E1791" s="48"/>
      <c r="F1791" s="52"/>
      <c r="G1791" s="107" t="str">
        <f>IFERROR(IF(VLOOKUP($B1791,#REF!,27,FALSE)="폐쇄","폐쇄",""),"")</f>
        <v/>
      </c>
    </row>
    <row r="1792" spans="1:7" ht="15.6">
      <c r="A1792" s="48">
        <v>1790</v>
      </c>
      <c r="B1792" s="48">
        <v>5391</v>
      </c>
      <c r="C1792" s="48"/>
      <c r="D1792" s="49"/>
      <c r="E1792" s="48"/>
      <c r="F1792" s="52"/>
      <c r="G1792" s="107" t="str">
        <f>IFERROR(IF(VLOOKUP($B1792,#REF!,27,FALSE)="폐쇄","폐쇄",""),"")</f>
        <v/>
      </c>
    </row>
    <row r="1793" spans="1:7" ht="15.6">
      <c r="A1793" s="48">
        <v>1791</v>
      </c>
      <c r="B1793" s="48">
        <v>5392</v>
      </c>
      <c r="C1793" s="48"/>
      <c r="D1793" s="49"/>
      <c r="E1793" s="48"/>
      <c r="F1793" s="52"/>
      <c r="G1793" s="107" t="str">
        <f>IFERROR(IF(VLOOKUP($B1793,#REF!,27,FALSE)="폐쇄","폐쇄",""),"")</f>
        <v/>
      </c>
    </row>
    <row r="1794" spans="1:7" ht="15.6">
      <c r="A1794" s="48">
        <v>1792</v>
      </c>
      <c r="B1794" s="48">
        <v>5393</v>
      </c>
      <c r="C1794" s="48"/>
      <c r="D1794" s="49"/>
      <c r="E1794" s="48"/>
      <c r="F1794" s="52"/>
      <c r="G1794" s="107" t="str">
        <f>IFERROR(IF(VLOOKUP($B1794,#REF!,27,FALSE)="폐쇄","폐쇄",""),"")</f>
        <v/>
      </c>
    </row>
    <row r="1795" spans="1:7" ht="15.6">
      <c r="A1795" s="48">
        <v>1793</v>
      </c>
      <c r="B1795" s="48">
        <v>5394</v>
      </c>
      <c r="C1795" s="48"/>
      <c r="D1795" s="49"/>
      <c r="E1795" s="48"/>
      <c r="F1795" s="52"/>
      <c r="G1795" s="107" t="str">
        <f>IFERROR(IF(VLOOKUP($B1795,#REF!,27,FALSE)="폐쇄","폐쇄",""),"")</f>
        <v/>
      </c>
    </row>
    <row r="1796" spans="1:7" ht="15.6">
      <c r="A1796" s="48">
        <v>1794</v>
      </c>
      <c r="B1796" s="48">
        <v>5395</v>
      </c>
      <c r="C1796" s="48"/>
      <c r="D1796" s="49"/>
      <c r="E1796" s="48"/>
      <c r="F1796" s="52"/>
      <c r="G1796" s="107" t="str">
        <f>IFERROR(IF(VLOOKUP($B1796,#REF!,27,FALSE)="폐쇄","폐쇄",""),"")</f>
        <v/>
      </c>
    </row>
    <row r="1797" spans="1:7" ht="15.6">
      <c r="A1797" s="48">
        <v>1795</v>
      </c>
      <c r="B1797" s="48">
        <v>5396</v>
      </c>
      <c r="C1797" s="48"/>
      <c r="D1797" s="49"/>
      <c r="E1797" s="48"/>
      <c r="F1797" s="52"/>
      <c r="G1797" s="107" t="str">
        <f>IFERROR(IF(VLOOKUP($B1797,#REF!,27,FALSE)="폐쇄","폐쇄",""),"")</f>
        <v/>
      </c>
    </row>
    <row r="1798" spans="1:7" ht="15.6">
      <c r="A1798" s="48">
        <v>1796</v>
      </c>
      <c r="B1798" s="48">
        <v>5397</v>
      </c>
      <c r="C1798" s="48"/>
      <c r="D1798" s="49"/>
      <c r="E1798" s="48"/>
      <c r="F1798" s="52"/>
      <c r="G1798" s="107" t="str">
        <f>IFERROR(IF(VLOOKUP($B1798,#REF!,27,FALSE)="폐쇄","폐쇄",""),"")</f>
        <v/>
      </c>
    </row>
    <row r="1799" spans="1:7" ht="15.6">
      <c r="A1799" s="48">
        <v>1797</v>
      </c>
      <c r="B1799" s="48">
        <v>5398</v>
      </c>
      <c r="C1799" s="48"/>
      <c r="D1799" s="49"/>
      <c r="E1799" s="48"/>
      <c r="F1799" s="52"/>
      <c r="G1799" s="107" t="str">
        <f>IFERROR(IF(VLOOKUP($B1799,#REF!,27,FALSE)="폐쇄","폐쇄",""),"")</f>
        <v/>
      </c>
    </row>
    <row r="1800" spans="1:7" ht="15.6">
      <c r="A1800" s="48">
        <v>1798</v>
      </c>
      <c r="B1800" s="48">
        <v>5399</v>
      </c>
      <c r="C1800" s="48"/>
      <c r="D1800" s="49"/>
      <c r="E1800" s="48"/>
      <c r="F1800" s="52"/>
      <c r="G1800" s="107" t="str">
        <f>IFERROR(IF(VLOOKUP($B1800,#REF!,27,FALSE)="폐쇄","폐쇄",""),"")</f>
        <v/>
      </c>
    </row>
    <row r="1801" spans="1:7" ht="15.6">
      <c r="A1801" s="48">
        <v>1799</v>
      </c>
      <c r="B1801" s="48">
        <v>5400</v>
      </c>
      <c r="C1801" s="48"/>
      <c r="D1801" s="49"/>
      <c r="E1801" s="48"/>
      <c r="F1801" s="52"/>
      <c r="G1801" s="107" t="str">
        <f>IFERROR(IF(VLOOKUP($B1801,#REF!,27,FALSE)="폐쇄","폐쇄",""),"")</f>
        <v/>
      </c>
    </row>
    <row r="1802" spans="1:7" ht="15.6">
      <c r="A1802" s="48">
        <v>1800</v>
      </c>
      <c r="B1802" s="48">
        <v>5401</v>
      </c>
      <c r="C1802" s="48"/>
      <c r="D1802" s="49"/>
      <c r="E1802" s="48"/>
      <c r="F1802" s="52"/>
      <c r="G1802" s="107" t="str">
        <f>IFERROR(IF(VLOOKUP($B1802,#REF!,27,FALSE)="폐쇄","폐쇄",""),"")</f>
        <v/>
      </c>
    </row>
    <row r="1803" spans="1:7" ht="15.6">
      <c r="A1803" s="48">
        <v>1801</v>
      </c>
      <c r="B1803" s="48">
        <v>5402</v>
      </c>
      <c r="C1803" s="48"/>
      <c r="D1803" s="49"/>
      <c r="E1803" s="48"/>
      <c r="F1803" s="52"/>
      <c r="G1803" s="107" t="str">
        <f>IFERROR(IF(VLOOKUP($B1803,#REF!,27,FALSE)="폐쇄","폐쇄",""),"")</f>
        <v/>
      </c>
    </row>
    <row r="1804" spans="1:7" ht="15.6">
      <c r="A1804" s="48">
        <v>1802</v>
      </c>
      <c r="B1804" s="48">
        <v>5403</v>
      </c>
      <c r="C1804" s="48"/>
      <c r="D1804" s="49"/>
      <c r="E1804" s="48"/>
      <c r="F1804" s="52"/>
      <c r="G1804" s="107" t="str">
        <f>IFERROR(IF(VLOOKUP($B1804,#REF!,27,FALSE)="폐쇄","폐쇄",""),"")</f>
        <v/>
      </c>
    </row>
    <row r="1805" spans="1:7" ht="15.6">
      <c r="A1805" s="48">
        <v>1803</v>
      </c>
      <c r="B1805" s="48">
        <v>5404</v>
      </c>
      <c r="C1805" s="48"/>
      <c r="D1805" s="49"/>
      <c r="E1805" s="48"/>
      <c r="F1805" s="52"/>
      <c r="G1805" s="107" t="str">
        <f>IFERROR(IF(VLOOKUP($B1805,#REF!,27,FALSE)="폐쇄","폐쇄",""),"")</f>
        <v/>
      </c>
    </row>
    <row r="1806" spans="1:7" ht="15.6">
      <c r="A1806" s="48">
        <v>1804</v>
      </c>
      <c r="B1806" s="48">
        <v>5405</v>
      </c>
      <c r="C1806" s="48"/>
      <c r="D1806" s="49"/>
      <c r="E1806" s="48"/>
      <c r="F1806" s="52"/>
      <c r="G1806" s="107" t="str">
        <f>IFERROR(IF(VLOOKUP($B1806,#REF!,27,FALSE)="폐쇄","폐쇄",""),"")</f>
        <v/>
      </c>
    </row>
    <row r="1807" spans="1:7" ht="15.6">
      <c r="A1807" s="48">
        <v>1805</v>
      </c>
      <c r="B1807" s="48">
        <v>5406</v>
      </c>
      <c r="C1807" s="48"/>
      <c r="D1807" s="49"/>
      <c r="E1807" s="48"/>
      <c r="F1807" s="52"/>
      <c r="G1807" s="107" t="str">
        <f>IFERROR(IF(VLOOKUP($B1807,#REF!,27,FALSE)="폐쇄","폐쇄",""),"")</f>
        <v/>
      </c>
    </row>
    <row r="1808" spans="1:7" ht="15.6">
      <c r="A1808" s="48">
        <v>1806</v>
      </c>
      <c r="B1808" s="48">
        <v>5407</v>
      </c>
      <c r="C1808" s="48"/>
      <c r="D1808" s="49"/>
      <c r="E1808" s="48"/>
      <c r="F1808" s="52"/>
      <c r="G1808" s="107" t="str">
        <f>IFERROR(IF(VLOOKUP($B1808,#REF!,27,FALSE)="폐쇄","폐쇄",""),"")</f>
        <v/>
      </c>
    </row>
    <row r="1809" spans="1:7" ht="15.6">
      <c r="A1809" s="48">
        <v>1807</v>
      </c>
      <c r="B1809" s="48">
        <v>5408</v>
      </c>
      <c r="C1809" s="48"/>
      <c r="D1809" s="49"/>
      <c r="E1809" s="48"/>
      <c r="F1809" s="52"/>
      <c r="G1809" s="107" t="str">
        <f>IFERROR(IF(VLOOKUP($B1809,#REF!,27,FALSE)="폐쇄","폐쇄",""),"")</f>
        <v/>
      </c>
    </row>
    <row r="1810" spans="1:7" ht="15.6">
      <c r="A1810" s="48">
        <v>1808</v>
      </c>
      <c r="B1810" s="48">
        <v>5409</v>
      </c>
      <c r="C1810" s="48"/>
      <c r="D1810" s="49"/>
      <c r="E1810" s="48"/>
      <c r="F1810" s="52"/>
      <c r="G1810" s="107" t="str">
        <f>IFERROR(IF(VLOOKUP($B1810,#REF!,27,FALSE)="폐쇄","폐쇄",""),"")</f>
        <v/>
      </c>
    </row>
    <row r="1811" spans="1:7" ht="15.6">
      <c r="A1811" s="48">
        <v>1809</v>
      </c>
      <c r="B1811" s="48">
        <v>5410</v>
      </c>
      <c r="C1811" s="48"/>
      <c r="D1811" s="49"/>
      <c r="E1811" s="48"/>
      <c r="F1811" s="52"/>
      <c r="G1811" s="107" t="str">
        <f>IFERROR(IF(VLOOKUP($B1811,#REF!,27,FALSE)="폐쇄","폐쇄",""),"")</f>
        <v/>
      </c>
    </row>
    <row r="1812" spans="1:7" ht="15.6">
      <c r="A1812" s="48">
        <v>1810</v>
      </c>
      <c r="B1812" s="48">
        <v>5411</v>
      </c>
      <c r="C1812" s="48"/>
      <c r="D1812" s="49"/>
      <c r="E1812" s="48"/>
      <c r="F1812" s="52"/>
      <c r="G1812" s="107" t="str">
        <f>IFERROR(IF(VLOOKUP($B1812,#REF!,27,FALSE)="폐쇄","폐쇄",""),"")</f>
        <v/>
      </c>
    </row>
    <row r="1813" spans="1:7" ht="15.6">
      <c r="A1813" s="48">
        <v>1811</v>
      </c>
      <c r="B1813" s="48">
        <v>5412</v>
      </c>
      <c r="C1813" s="48"/>
      <c r="D1813" s="49"/>
      <c r="E1813" s="48"/>
      <c r="F1813" s="52"/>
      <c r="G1813" s="107" t="str">
        <f>IFERROR(IF(VLOOKUP($B1813,#REF!,27,FALSE)="폐쇄","폐쇄",""),"")</f>
        <v/>
      </c>
    </row>
    <row r="1814" spans="1:7" ht="15.6">
      <c r="A1814" s="48">
        <v>1812</v>
      </c>
      <c r="B1814" s="48">
        <v>5413</v>
      </c>
      <c r="C1814" s="48"/>
      <c r="D1814" s="49"/>
      <c r="E1814" s="48"/>
      <c r="F1814" s="52"/>
      <c r="G1814" s="107" t="str">
        <f>IFERROR(IF(VLOOKUP($B1814,#REF!,27,FALSE)="폐쇄","폐쇄",""),"")</f>
        <v/>
      </c>
    </row>
    <row r="1815" spans="1:7" ht="15.6">
      <c r="A1815" s="48">
        <v>1813</v>
      </c>
      <c r="B1815" s="48">
        <v>5414</v>
      </c>
      <c r="C1815" s="48"/>
      <c r="D1815" s="49"/>
      <c r="E1815" s="48"/>
      <c r="F1815" s="52"/>
      <c r="G1815" s="107" t="str">
        <f>IFERROR(IF(VLOOKUP($B1815,#REF!,27,FALSE)="폐쇄","폐쇄",""),"")</f>
        <v/>
      </c>
    </row>
    <row r="1816" spans="1:7" ht="15.6">
      <c r="A1816" s="48">
        <v>1814</v>
      </c>
      <c r="B1816" s="48">
        <v>5415</v>
      </c>
      <c r="C1816" s="48"/>
      <c r="D1816" s="49"/>
      <c r="E1816" s="48"/>
      <c r="F1816" s="52"/>
      <c r="G1816" s="107" t="str">
        <f>IFERROR(IF(VLOOKUP($B1816,#REF!,27,FALSE)="폐쇄","폐쇄",""),"")</f>
        <v/>
      </c>
    </row>
    <row r="1817" spans="1:7" ht="15.6">
      <c r="A1817" s="48">
        <v>1815</v>
      </c>
      <c r="B1817" s="48">
        <v>5416</v>
      </c>
      <c r="C1817" s="48"/>
      <c r="D1817" s="49"/>
      <c r="E1817" s="48"/>
      <c r="F1817" s="52"/>
      <c r="G1817" s="107" t="str">
        <f>IFERROR(IF(VLOOKUP($B1817,#REF!,27,FALSE)="폐쇄","폐쇄",""),"")</f>
        <v/>
      </c>
    </row>
    <row r="1818" spans="1:7" ht="15.6">
      <c r="A1818" s="48">
        <v>1816</v>
      </c>
      <c r="B1818" s="48">
        <v>5417</v>
      </c>
      <c r="C1818" s="48"/>
      <c r="D1818" s="49"/>
      <c r="E1818" s="48"/>
      <c r="F1818" s="52"/>
      <c r="G1818" s="107" t="str">
        <f>IFERROR(IF(VLOOKUP($B1818,#REF!,27,FALSE)="폐쇄","폐쇄",""),"")</f>
        <v/>
      </c>
    </row>
    <row r="1819" spans="1:7" ht="15.6">
      <c r="A1819" s="48">
        <v>1817</v>
      </c>
      <c r="B1819" s="48">
        <v>5418</v>
      </c>
      <c r="C1819" s="48"/>
      <c r="D1819" s="49"/>
      <c r="E1819" s="48"/>
      <c r="F1819" s="52"/>
      <c r="G1819" s="107" t="str">
        <f>IFERROR(IF(VLOOKUP($B1819,#REF!,27,FALSE)="폐쇄","폐쇄",""),"")</f>
        <v/>
      </c>
    </row>
    <row r="1820" spans="1:7" ht="15.6">
      <c r="A1820" s="48">
        <v>1818</v>
      </c>
      <c r="B1820" s="48">
        <v>5419</v>
      </c>
      <c r="C1820" s="48"/>
      <c r="D1820" s="49"/>
      <c r="E1820" s="48"/>
      <c r="F1820" s="52"/>
      <c r="G1820" s="107" t="str">
        <f>IFERROR(IF(VLOOKUP($B1820,#REF!,27,FALSE)="폐쇄","폐쇄",""),"")</f>
        <v/>
      </c>
    </row>
    <row r="1821" spans="1:7" ht="15.6">
      <c r="A1821" s="48">
        <v>1819</v>
      </c>
      <c r="B1821" s="48">
        <v>5420</v>
      </c>
      <c r="C1821" s="48"/>
      <c r="D1821" s="49"/>
      <c r="E1821" s="48"/>
      <c r="F1821" s="52"/>
      <c r="G1821" s="107" t="str">
        <f>IFERROR(IF(VLOOKUP($B1821,#REF!,27,FALSE)="폐쇄","폐쇄",""),"")</f>
        <v/>
      </c>
    </row>
    <row r="1822" spans="1:7" ht="15.6">
      <c r="A1822" s="48">
        <v>1820</v>
      </c>
      <c r="B1822" s="48">
        <v>5421</v>
      </c>
      <c r="C1822" s="48"/>
      <c r="D1822" s="49"/>
      <c r="E1822" s="48"/>
      <c r="F1822" s="52"/>
      <c r="G1822" s="107" t="str">
        <f>IFERROR(IF(VLOOKUP($B1822,#REF!,27,FALSE)="폐쇄","폐쇄",""),"")</f>
        <v/>
      </c>
    </row>
    <row r="1823" spans="1:7" ht="15.6">
      <c r="A1823" s="48">
        <v>1821</v>
      </c>
      <c r="B1823" s="48">
        <v>5422</v>
      </c>
      <c r="C1823" s="48"/>
      <c r="D1823" s="49"/>
      <c r="E1823" s="48"/>
      <c r="F1823" s="52"/>
      <c r="G1823" s="107" t="str">
        <f>IFERROR(IF(VLOOKUP($B1823,#REF!,27,FALSE)="폐쇄","폐쇄",""),"")</f>
        <v/>
      </c>
    </row>
    <row r="1824" spans="1:7" ht="15.6">
      <c r="A1824" s="48">
        <v>1822</v>
      </c>
      <c r="B1824" s="48">
        <v>5423</v>
      </c>
      <c r="C1824" s="48"/>
      <c r="D1824" s="49"/>
      <c r="E1824" s="48"/>
      <c r="F1824" s="52"/>
      <c r="G1824" s="107" t="str">
        <f>IFERROR(IF(VLOOKUP($B1824,#REF!,27,FALSE)="폐쇄","폐쇄",""),"")</f>
        <v/>
      </c>
    </row>
    <row r="1825" spans="1:7" ht="15.6">
      <c r="A1825" s="48">
        <v>1823</v>
      </c>
      <c r="B1825" s="48">
        <v>5424</v>
      </c>
      <c r="C1825" s="48"/>
      <c r="D1825" s="49"/>
      <c r="E1825" s="48"/>
      <c r="F1825" s="52"/>
      <c r="G1825" s="107" t="str">
        <f>IFERROR(IF(VLOOKUP($B1825,#REF!,27,FALSE)="폐쇄","폐쇄",""),"")</f>
        <v/>
      </c>
    </row>
    <row r="1826" spans="1:7" ht="15.6">
      <c r="A1826" s="48">
        <v>1824</v>
      </c>
      <c r="B1826" s="48">
        <v>5425</v>
      </c>
      <c r="C1826" s="48"/>
      <c r="D1826" s="49"/>
      <c r="E1826" s="48"/>
      <c r="F1826" s="52"/>
      <c r="G1826" s="107" t="str">
        <f>IFERROR(IF(VLOOKUP($B1826,#REF!,27,FALSE)="폐쇄","폐쇄",""),"")</f>
        <v/>
      </c>
    </row>
    <row r="1827" spans="1:7" ht="15.6">
      <c r="A1827" s="48">
        <v>1825</v>
      </c>
      <c r="B1827" s="48">
        <v>5426</v>
      </c>
      <c r="C1827" s="48"/>
      <c r="D1827" s="49"/>
      <c r="E1827" s="48"/>
      <c r="F1827" s="52"/>
      <c r="G1827" s="107" t="str">
        <f>IFERROR(IF(VLOOKUP($B1827,#REF!,27,FALSE)="폐쇄","폐쇄",""),"")</f>
        <v/>
      </c>
    </row>
    <row r="1828" spans="1:7" ht="15.6">
      <c r="A1828" s="48">
        <v>1826</v>
      </c>
      <c r="B1828" s="48">
        <v>5427</v>
      </c>
      <c r="C1828" s="48"/>
      <c r="D1828" s="49"/>
      <c r="E1828" s="48"/>
      <c r="F1828" s="52"/>
      <c r="G1828" s="107" t="str">
        <f>IFERROR(IF(VLOOKUP($B1828,#REF!,27,FALSE)="폐쇄","폐쇄",""),"")</f>
        <v/>
      </c>
    </row>
    <row r="1829" spans="1:7" ht="15.6">
      <c r="A1829" s="48">
        <v>1827</v>
      </c>
      <c r="B1829" s="48">
        <v>5428</v>
      </c>
      <c r="C1829" s="48"/>
      <c r="D1829" s="49"/>
      <c r="E1829" s="48"/>
      <c r="F1829" s="52"/>
      <c r="G1829" s="107" t="str">
        <f>IFERROR(IF(VLOOKUP($B1829,#REF!,27,FALSE)="폐쇄","폐쇄",""),"")</f>
        <v/>
      </c>
    </row>
    <row r="1830" spans="1:7" ht="15.6">
      <c r="A1830" s="48">
        <v>1828</v>
      </c>
      <c r="B1830" s="48">
        <v>5429</v>
      </c>
      <c r="C1830" s="48"/>
      <c r="D1830" s="49"/>
      <c r="E1830" s="48"/>
      <c r="F1830" s="52"/>
      <c r="G1830" s="107" t="str">
        <f>IFERROR(IF(VLOOKUP($B1830,#REF!,27,FALSE)="폐쇄","폐쇄",""),"")</f>
        <v/>
      </c>
    </row>
    <row r="1831" spans="1:7" ht="15.6">
      <c r="A1831" s="48">
        <v>1829</v>
      </c>
      <c r="B1831" s="48">
        <v>5430</v>
      </c>
      <c r="C1831" s="48"/>
      <c r="D1831" s="49"/>
      <c r="E1831" s="48"/>
      <c r="F1831" s="52"/>
      <c r="G1831" s="107" t="str">
        <f>IFERROR(IF(VLOOKUP($B1831,#REF!,27,FALSE)="폐쇄","폐쇄",""),"")</f>
        <v/>
      </c>
    </row>
    <row r="1832" spans="1:7" ht="15.6">
      <c r="A1832" s="48">
        <v>1830</v>
      </c>
      <c r="B1832" s="48">
        <v>5431</v>
      </c>
      <c r="C1832" s="48"/>
      <c r="D1832" s="49"/>
      <c r="E1832" s="48"/>
      <c r="F1832" s="52"/>
      <c r="G1832" s="107" t="str">
        <f>IFERROR(IF(VLOOKUP($B1832,#REF!,27,FALSE)="폐쇄","폐쇄",""),"")</f>
        <v/>
      </c>
    </row>
    <row r="1833" spans="1:7" ht="15.6">
      <c r="A1833" s="48">
        <v>1831</v>
      </c>
      <c r="B1833" s="48">
        <v>5432</v>
      </c>
      <c r="C1833" s="48"/>
      <c r="D1833" s="49"/>
      <c r="E1833" s="48"/>
      <c r="F1833" s="52"/>
      <c r="G1833" s="107" t="str">
        <f>IFERROR(IF(VLOOKUP($B1833,#REF!,27,FALSE)="폐쇄","폐쇄",""),"")</f>
        <v/>
      </c>
    </row>
    <row r="1834" spans="1:7" ht="15.6">
      <c r="A1834" s="48">
        <v>1832</v>
      </c>
      <c r="B1834" s="48">
        <v>5433</v>
      </c>
      <c r="C1834" s="48"/>
      <c r="D1834" s="49"/>
      <c r="E1834" s="48"/>
      <c r="F1834" s="52"/>
      <c r="G1834" s="107" t="str">
        <f>IFERROR(IF(VLOOKUP($B1834,#REF!,27,FALSE)="폐쇄","폐쇄",""),"")</f>
        <v/>
      </c>
    </row>
    <row r="1835" spans="1:7" ht="15.6">
      <c r="A1835" s="48">
        <v>1833</v>
      </c>
      <c r="B1835" s="48">
        <v>5434</v>
      </c>
      <c r="C1835" s="48"/>
      <c r="D1835" s="49"/>
      <c r="E1835" s="48"/>
      <c r="F1835" s="52"/>
      <c r="G1835" s="107" t="str">
        <f>IFERROR(IF(VLOOKUP($B1835,#REF!,27,FALSE)="폐쇄","폐쇄",""),"")</f>
        <v/>
      </c>
    </row>
    <row r="1836" spans="1:7" ht="15.6">
      <c r="A1836" s="48">
        <v>1834</v>
      </c>
      <c r="B1836" s="48">
        <v>5435</v>
      </c>
      <c r="C1836" s="48"/>
      <c r="D1836" s="49"/>
      <c r="E1836" s="48"/>
      <c r="F1836" s="52"/>
      <c r="G1836" s="107" t="str">
        <f>IFERROR(IF(VLOOKUP($B1836,#REF!,27,FALSE)="폐쇄","폐쇄",""),"")</f>
        <v/>
      </c>
    </row>
    <row r="1837" spans="1:7" ht="15.6">
      <c r="A1837" s="48">
        <v>1835</v>
      </c>
      <c r="B1837" s="48">
        <v>5436</v>
      </c>
      <c r="C1837" s="48"/>
      <c r="D1837" s="49"/>
      <c r="E1837" s="48"/>
      <c r="F1837" s="52"/>
      <c r="G1837" s="107" t="str">
        <f>IFERROR(IF(VLOOKUP($B1837,#REF!,27,FALSE)="폐쇄","폐쇄",""),"")</f>
        <v/>
      </c>
    </row>
    <row r="1838" spans="1:7" ht="15.6">
      <c r="A1838" s="48">
        <v>1836</v>
      </c>
      <c r="B1838" s="48">
        <v>5437</v>
      </c>
      <c r="C1838" s="48"/>
      <c r="D1838" s="49"/>
      <c r="E1838" s="48"/>
      <c r="F1838" s="52"/>
      <c r="G1838" s="107" t="str">
        <f>IFERROR(IF(VLOOKUP($B1838,#REF!,27,FALSE)="폐쇄","폐쇄",""),"")</f>
        <v/>
      </c>
    </row>
    <row r="1839" spans="1:7" ht="15.6">
      <c r="A1839" s="48">
        <v>1837</v>
      </c>
      <c r="B1839" s="48">
        <v>5438</v>
      </c>
      <c r="C1839" s="48"/>
      <c r="D1839" s="49"/>
      <c r="E1839" s="48"/>
      <c r="F1839" s="52"/>
      <c r="G1839" s="107" t="str">
        <f>IFERROR(IF(VLOOKUP($B1839,#REF!,27,FALSE)="폐쇄","폐쇄",""),"")</f>
        <v/>
      </c>
    </row>
    <row r="1840" spans="1:7" ht="15.6">
      <c r="A1840" s="48">
        <v>1838</v>
      </c>
      <c r="B1840" s="48">
        <v>5439</v>
      </c>
      <c r="C1840" s="48"/>
      <c r="D1840" s="49"/>
      <c r="E1840" s="48"/>
      <c r="F1840" s="52"/>
      <c r="G1840" s="107" t="str">
        <f>IFERROR(IF(VLOOKUP($B1840,#REF!,27,FALSE)="폐쇄","폐쇄",""),"")</f>
        <v/>
      </c>
    </row>
    <row r="1841" spans="1:7" ht="15.6">
      <c r="A1841" s="48">
        <v>1839</v>
      </c>
      <c r="B1841" s="48">
        <v>5440</v>
      </c>
      <c r="C1841" s="48"/>
      <c r="D1841" s="49"/>
      <c r="E1841" s="48"/>
      <c r="F1841" s="52"/>
      <c r="G1841" s="107" t="str">
        <f>IFERROR(IF(VLOOKUP($B1841,#REF!,27,FALSE)="폐쇄","폐쇄",""),"")</f>
        <v/>
      </c>
    </row>
    <row r="1842" spans="1:7" ht="15.6">
      <c r="A1842" s="48">
        <v>1840</v>
      </c>
      <c r="B1842" s="48">
        <v>5441</v>
      </c>
      <c r="C1842" s="48"/>
      <c r="D1842" s="49"/>
      <c r="E1842" s="48"/>
      <c r="F1842" s="52"/>
      <c r="G1842" s="107" t="str">
        <f>IFERROR(IF(VLOOKUP($B1842,#REF!,27,FALSE)="폐쇄","폐쇄",""),"")</f>
        <v/>
      </c>
    </row>
    <row r="1843" spans="1:7" ht="15.6">
      <c r="A1843" s="48">
        <v>1841</v>
      </c>
      <c r="B1843" s="48">
        <v>5442</v>
      </c>
      <c r="C1843" s="48"/>
      <c r="D1843" s="49"/>
      <c r="E1843" s="48"/>
      <c r="F1843" s="52"/>
      <c r="G1843" s="107" t="str">
        <f>IFERROR(IF(VLOOKUP($B1843,#REF!,27,FALSE)="폐쇄","폐쇄",""),"")</f>
        <v/>
      </c>
    </row>
    <row r="1844" spans="1:7" ht="15.6">
      <c r="A1844" s="48">
        <v>1842</v>
      </c>
      <c r="B1844" s="48">
        <v>5443</v>
      </c>
      <c r="C1844" s="48"/>
      <c r="D1844" s="49"/>
      <c r="E1844" s="48"/>
      <c r="F1844" s="52"/>
      <c r="G1844" s="107" t="str">
        <f>IFERROR(IF(VLOOKUP($B1844,#REF!,27,FALSE)="폐쇄","폐쇄",""),"")</f>
        <v/>
      </c>
    </row>
    <row r="1845" spans="1:7" ht="15.6">
      <c r="A1845" s="48">
        <v>1843</v>
      </c>
      <c r="B1845" s="48">
        <v>5444</v>
      </c>
      <c r="C1845" s="48"/>
      <c r="D1845" s="49"/>
      <c r="E1845" s="48"/>
      <c r="F1845" s="52"/>
      <c r="G1845" s="107" t="str">
        <f>IFERROR(IF(VLOOKUP($B1845,#REF!,27,FALSE)="폐쇄","폐쇄",""),"")</f>
        <v/>
      </c>
    </row>
    <row r="1846" spans="1:7" ht="15.6">
      <c r="A1846" s="48">
        <v>1844</v>
      </c>
      <c r="B1846" s="48">
        <v>5445</v>
      </c>
      <c r="C1846" s="48"/>
      <c r="D1846" s="49"/>
      <c r="E1846" s="48"/>
      <c r="F1846" s="52"/>
      <c r="G1846" s="107" t="str">
        <f>IFERROR(IF(VLOOKUP($B1846,#REF!,27,FALSE)="폐쇄","폐쇄",""),"")</f>
        <v/>
      </c>
    </row>
    <row r="1847" spans="1:7" ht="15.6">
      <c r="A1847" s="48">
        <v>1845</v>
      </c>
      <c r="B1847" s="48">
        <v>5446</v>
      </c>
      <c r="C1847" s="48"/>
      <c r="D1847" s="49"/>
      <c r="E1847" s="48"/>
      <c r="F1847" s="52"/>
      <c r="G1847" s="107" t="str">
        <f>IFERROR(IF(VLOOKUP($B1847,#REF!,27,FALSE)="폐쇄","폐쇄",""),"")</f>
        <v/>
      </c>
    </row>
    <row r="1848" spans="1:7" ht="15.6">
      <c r="A1848" s="48">
        <v>1846</v>
      </c>
      <c r="B1848" s="48">
        <v>5447</v>
      </c>
      <c r="C1848" s="48"/>
      <c r="D1848" s="49"/>
      <c r="E1848" s="48"/>
      <c r="F1848" s="52"/>
      <c r="G1848" s="107" t="str">
        <f>IFERROR(IF(VLOOKUP($B1848,#REF!,27,FALSE)="폐쇄","폐쇄",""),"")</f>
        <v/>
      </c>
    </row>
    <row r="1849" spans="1:7" ht="15.6">
      <c r="A1849" s="48">
        <v>1847</v>
      </c>
      <c r="B1849" s="48">
        <v>5448</v>
      </c>
      <c r="C1849" s="48"/>
      <c r="D1849" s="49"/>
      <c r="E1849" s="48"/>
      <c r="F1849" s="52"/>
      <c r="G1849" s="107" t="str">
        <f>IFERROR(IF(VLOOKUP($B1849,#REF!,27,FALSE)="폐쇄","폐쇄",""),"")</f>
        <v/>
      </c>
    </row>
    <row r="1850" spans="1:7" ht="15.6">
      <c r="A1850" s="48">
        <v>1848</v>
      </c>
      <c r="B1850" s="48">
        <v>5449</v>
      </c>
      <c r="C1850" s="48"/>
      <c r="D1850" s="49"/>
      <c r="E1850" s="48"/>
      <c r="F1850" s="52"/>
      <c r="G1850" s="107" t="str">
        <f>IFERROR(IF(VLOOKUP($B1850,#REF!,27,FALSE)="폐쇄","폐쇄",""),"")</f>
        <v/>
      </c>
    </row>
    <row r="1851" spans="1:7" ht="15.6">
      <c r="A1851" s="48">
        <v>1849</v>
      </c>
      <c r="B1851" s="48">
        <v>5450</v>
      </c>
      <c r="C1851" s="48"/>
      <c r="D1851" s="49"/>
      <c r="E1851" s="48"/>
      <c r="F1851" s="52"/>
      <c r="G1851" s="107" t="str">
        <f>IFERROR(IF(VLOOKUP($B1851,#REF!,27,FALSE)="폐쇄","폐쇄",""),"")</f>
        <v/>
      </c>
    </row>
    <row r="1852" spans="1:7" ht="15.6">
      <c r="A1852" s="48">
        <v>1850</v>
      </c>
      <c r="B1852" s="48">
        <v>5451</v>
      </c>
      <c r="C1852" s="48"/>
      <c r="D1852" s="49"/>
      <c r="E1852" s="48"/>
      <c r="F1852" s="52"/>
      <c r="G1852" s="107" t="str">
        <f>IFERROR(IF(VLOOKUP($B1852,#REF!,27,FALSE)="폐쇄","폐쇄",""),"")</f>
        <v/>
      </c>
    </row>
    <row r="1853" spans="1:7" ht="15.6">
      <c r="A1853" s="48">
        <v>1851</v>
      </c>
      <c r="B1853" s="48">
        <v>5452</v>
      </c>
      <c r="C1853" s="48"/>
      <c r="D1853" s="49"/>
      <c r="E1853" s="48"/>
      <c r="F1853" s="52"/>
      <c r="G1853" s="107" t="str">
        <f>IFERROR(IF(VLOOKUP($B1853,#REF!,27,FALSE)="폐쇄","폐쇄",""),"")</f>
        <v/>
      </c>
    </row>
    <row r="1854" spans="1:7" ht="15.6">
      <c r="A1854" s="4">
        <v>1852</v>
      </c>
      <c r="B1854" s="48">
        <v>5453</v>
      </c>
      <c r="D1854" s="49"/>
      <c r="F1854" s="51"/>
      <c r="G1854" s="107" t="str">
        <f>IFERROR(IF(VLOOKUP($B1854,#REF!,27,FALSE)="폐쇄","폐쇄",""),"")</f>
        <v/>
      </c>
    </row>
    <row r="1855" spans="1:7" ht="15.6">
      <c r="A1855" s="4">
        <v>1853</v>
      </c>
      <c r="B1855" s="48">
        <v>5454</v>
      </c>
      <c r="D1855" s="49"/>
      <c r="F1855" s="51"/>
      <c r="G1855" s="107" t="str">
        <f>IFERROR(IF(VLOOKUP($B1855,#REF!,27,FALSE)="폐쇄","폐쇄",""),"")</f>
        <v/>
      </c>
    </row>
    <row r="1856" spans="1:7" ht="15.6">
      <c r="A1856" s="4">
        <v>1854</v>
      </c>
      <c r="B1856" s="48">
        <v>5455</v>
      </c>
      <c r="D1856" s="49"/>
      <c r="F1856" s="51"/>
      <c r="G1856" s="107" t="str">
        <f>IFERROR(IF(VLOOKUP($B1856,#REF!,27,FALSE)="폐쇄","폐쇄",""),"")</f>
        <v/>
      </c>
    </row>
    <row r="1857" spans="1:7" ht="15.6">
      <c r="A1857" s="4">
        <v>1855</v>
      </c>
      <c r="B1857" s="48">
        <v>5456</v>
      </c>
      <c r="D1857" s="49"/>
      <c r="F1857" s="51"/>
      <c r="G1857" s="107" t="str">
        <f>IFERROR(IF(VLOOKUP($B1857,#REF!,27,FALSE)="폐쇄","폐쇄",""),"")</f>
        <v/>
      </c>
    </row>
    <row r="1858" spans="1:7" ht="15.6">
      <c r="A1858" s="4">
        <v>1856</v>
      </c>
      <c r="B1858" s="48">
        <v>5457</v>
      </c>
      <c r="D1858" s="49"/>
      <c r="F1858" s="51"/>
      <c r="G1858" s="107" t="str">
        <f>IFERROR(IF(VLOOKUP($B1858,#REF!,27,FALSE)="폐쇄","폐쇄",""),"")</f>
        <v/>
      </c>
    </row>
    <row r="1859" spans="1:7" ht="15.6">
      <c r="A1859" s="4">
        <v>1857</v>
      </c>
      <c r="B1859" s="48">
        <v>5458</v>
      </c>
      <c r="D1859" s="49"/>
      <c r="F1859" s="51"/>
      <c r="G1859" s="107" t="str">
        <f>IFERROR(IF(VLOOKUP($B1859,#REF!,27,FALSE)="폐쇄","폐쇄",""),"")</f>
        <v/>
      </c>
    </row>
    <row r="1860" spans="1:7" ht="15.6">
      <c r="A1860" s="4">
        <v>1858</v>
      </c>
      <c r="B1860" s="48">
        <v>5459</v>
      </c>
      <c r="D1860" s="49"/>
      <c r="F1860" s="51"/>
      <c r="G1860" s="107" t="str">
        <f>IFERROR(IF(VLOOKUP($B1860,#REF!,27,FALSE)="폐쇄","폐쇄",""),"")</f>
        <v/>
      </c>
    </row>
    <row r="1861" spans="1:7" ht="15.6">
      <c r="A1861" s="4">
        <v>1859</v>
      </c>
      <c r="B1861" s="48">
        <v>5460</v>
      </c>
      <c r="D1861" s="49"/>
      <c r="F1861" s="51"/>
      <c r="G1861" s="107" t="str">
        <f>IFERROR(IF(VLOOKUP($B1861,#REF!,27,FALSE)="폐쇄","폐쇄",""),"")</f>
        <v/>
      </c>
    </row>
    <row r="1862" spans="1:7" ht="15.6">
      <c r="A1862" s="4">
        <v>1860</v>
      </c>
      <c r="B1862" s="48">
        <v>5461</v>
      </c>
      <c r="D1862" s="49"/>
      <c r="F1862" s="51"/>
      <c r="G1862" s="107" t="str">
        <f>IFERROR(IF(VLOOKUP($B1862,#REF!,27,FALSE)="폐쇄","폐쇄",""),"")</f>
        <v/>
      </c>
    </row>
    <row r="1863" spans="1:7" ht="15.6">
      <c r="A1863" s="4">
        <v>1861</v>
      </c>
      <c r="B1863" s="48">
        <v>5462</v>
      </c>
      <c r="D1863" s="49"/>
      <c r="F1863" s="51"/>
      <c r="G1863" s="107" t="str">
        <f>IFERROR(IF(VLOOKUP($B1863,#REF!,27,FALSE)="폐쇄","폐쇄",""),"")</f>
        <v/>
      </c>
    </row>
    <row r="1864" spans="1:7" ht="15.6">
      <c r="A1864" s="4">
        <v>1862</v>
      </c>
      <c r="B1864" s="48">
        <v>5463</v>
      </c>
      <c r="D1864" s="49"/>
      <c r="F1864" s="51"/>
      <c r="G1864" s="107" t="str">
        <f>IFERROR(IF(VLOOKUP($B1864,#REF!,27,FALSE)="폐쇄","폐쇄",""),"")</f>
        <v/>
      </c>
    </row>
    <row r="1865" spans="1:7" ht="15.6">
      <c r="A1865" s="4">
        <v>1863</v>
      </c>
      <c r="B1865" s="48">
        <v>5464</v>
      </c>
      <c r="D1865" s="49"/>
      <c r="F1865" s="51"/>
      <c r="G1865" s="107" t="str">
        <f>IFERROR(IF(VLOOKUP($B1865,#REF!,27,FALSE)="폐쇄","폐쇄",""),"")</f>
        <v/>
      </c>
    </row>
    <row r="1866" spans="1:7" ht="15.6">
      <c r="A1866" s="4">
        <v>1864</v>
      </c>
      <c r="B1866" s="48">
        <v>5465</v>
      </c>
      <c r="D1866" s="49"/>
      <c r="F1866" s="51"/>
      <c r="G1866" s="107" t="str">
        <f>IFERROR(IF(VLOOKUP($B1866,#REF!,27,FALSE)="폐쇄","폐쇄",""),"")</f>
        <v/>
      </c>
    </row>
    <row r="1867" spans="1:7" ht="15.6">
      <c r="A1867" s="4">
        <v>1865</v>
      </c>
      <c r="B1867" s="48">
        <v>5466</v>
      </c>
      <c r="D1867" s="49"/>
      <c r="F1867" s="51"/>
      <c r="G1867" s="107" t="str">
        <f>IFERROR(IF(VLOOKUP($B1867,#REF!,27,FALSE)="폐쇄","폐쇄",""),"")</f>
        <v/>
      </c>
    </row>
    <row r="1868" spans="1:7" ht="15.6">
      <c r="A1868" s="4">
        <v>1866</v>
      </c>
      <c r="B1868" s="48">
        <v>5467</v>
      </c>
      <c r="D1868" s="49"/>
      <c r="F1868" s="51"/>
      <c r="G1868" s="107" t="str">
        <f>IFERROR(IF(VLOOKUP($B1868,#REF!,27,FALSE)="폐쇄","폐쇄",""),"")</f>
        <v/>
      </c>
    </row>
    <row r="1869" spans="1:7" ht="15.6">
      <c r="A1869" s="4">
        <v>1867</v>
      </c>
      <c r="B1869" s="48">
        <v>5468</v>
      </c>
      <c r="D1869" s="49"/>
      <c r="F1869" s="51"/>
      <c r="G1869" s="107" t="str">
        <f>IFERROR(IF(VLOOKUP($B1869,#REF!,27,FALSE)="폐쇄","폐쇄",""),"")</f>
        <v/>
      </c>
    </row>
    <row r="1870" spans="1:7" ht="15.6">
      <c r="A1870" s="4">
        <v>1868</v>
      </c>
      <c r="B1870" s="48">
        <v>5469</v>
      </c>
      <c r="D1870" s="49"/>
      <c r="F1870" s="51"/>
      <c r="G1870" s="107" t="str">
        <f>IFERROR(IF(VLOOKUP($B1870,#REF!,27,FALSE)="폐쇄","폐쇄",""),"")</f>
        <v/>
      </c>
    </row>
    <row r="1871" spans="1:7" ht="15.6">
      <c r="A1871" s="4">
        <v>1869</v>
      </c>
      <c r="B1871" s="48">
        <v>5470</v>
      </c>
      <c r="D1871" s="49"/>
      <c r="F1871" s="51"/>
      <c r="G1871" s="107" t="str">
        <f>IFERROR(IF(VLOOKUP($B1871,#REF!,27,FALSE)="폐쇄","폐쇄",""),"")</f>
        <v/>
      </c>
    </row>
    <row r="1872" spans="1:7" ht="15.6">
      <c r="A1872" s="4">
        <v>1870</v>
      </c>
      <c r="B1872" s="48">
        <v>5471</v>
      </c>
      <c r="D1872" s="49"/>
      <c r="F1872" s="51"/>
      <c r="G1872" s="107" t="str">
        <f>IFERROR(IF(VLOOKUP($B1872,#REF!,27,FALSE)="폐쇄","폐쇄",""),"")</f>
        <v/>
      </c>
    </row>
    <row r="1873" spans="1:7" ht="15.6">
      <c r="A1873" s="4">
        <v>1871</v>
      </c>
      <c r="B1873" s="48">
        <v>5472</v>
      </c>
      <c r="D1873" s="49"/>
      <c r="F1873" s="51"/>
      <c r="G1873" s="107" t="str">
        <f>IFERROR(IF(VLOOKUP($B1873,#REF!,27,FALSE)="폐쇄","폐쇄",""),"")</f>
        <v/>
      </c>
    </row>
    <row r="1874" spans="1:7" ht="15.6">
      <c r="A1874" s="4">
        <v>1872</v>
      </c>
      <c r="B1874" s="48">
        <v>5473</v>
      </c>
      <c r="D1874" s="49"/>
      <c r="F1874" s="51"/>
      <c r="G1874" s="107" t="str">
        <f>IFERROR(IF(VLOOKUP($B1874,#REF!,27,FALSE)="폐쇄","폐쇄",""),"")</f>
        <v/>
      </c>
    </row>
    <row r="1875" spans="1:7" ht="15.6">
      <c r="A1875" s="4">
        <v>1873</v>
      </c>
      <c r="B1875" s="48">
        <v>5474</v>
      </c>
      <c r="D1875" s="49"/>
      <c r="F1875" s="51"/>
      <c r="G1875" s="107" t="str">
        <f>IFERROR(IF(VLOOKUP($B1875,#REF!,27,FALSE)="폐쇄","폐쇄",""),"")</f>
        <v/>
      </c>
    </row>
    <row r="1876" spans="1:7" ht="15.6">
      <c r="A1876" s="4">
        <v>1874</v>
      </c>
      <c r="B1876" s="48">
        <v>5475</v>
      </c>
      <c r="D1876" s="49"/>
      <c r="F1876" s="51"/>
      <c r="G1876" s="107" t="str">
        <f>IFERROR(IF(VLOOKUP($B1876,#REF!,27,FALSE)="폐쇄","폐쇄",""),"")</f>
        <v/>
      </c>
    </row>
    <row r="1877" spans="1:7" ht="15.6">
      <c r="A1877" s="4">
        <v>1875</v>
      </c>
      <c r="B1877" s="48">
        <v>5476</v>
      </c>
      <c r="D1877" s="49"/>
      <c r="F1877" s="51"/>
      <c r="G1877" s="107" t="str">
        <f>IFERROR(IF(VLOOKUP($B1877,#REF!,27,FALSE)="폐쇄","폐쇄",""),"")</f>
        <v/>
      </c>
    </row>
    <row r="1878" spans="1:7" ht="15.6">
      <c r="A1878" s="4">
        <v>1876</v>
      </c>
      <c r="B1878" s="48">
        <v>5477</v>
      </c>
      <c r="D1878" s="49"/>
      <c r="F1878" s="51"/>
      <c r="G1878" s="107" t="str">
        <f>IFERROR(IF(VLOOKUP($B1878,#REF!,27,FALSE)="폐쇄","폐쇄",""),"")</f>
        <v/>
      </c>
    </row>
    <row r="1879" spans="1:7" ht="15.6">
      <c r="A1879" s="4">
        <v>1877</v>
      </c>
      <c r="B1879" s="48">
        <v>5478</v>
      </c>
      <c r="D1879" s="49"/>
      <c r="F1879" s="51"/>
      <c r="G1879" s="107" t="str">
        <f>IFERROR(IF(VLOOKUP($B1879,#REF!,27,FALSE)="폐쇄","폐쇄",""),"")</f>
        <v/>
      </c>
    </row>
    <row r="1880" spans="1:7" ht="15.6">
      <c r="A1880" s="4">
        <v>1878</v>
      </c>
      <c r="B1880" s="48">
        <v>5479</v>
      </c>
      <c r="D1880" s="49"/>
      <c r="F1880" s="51"/>
      <c r="G1880" s="107" t="str">
        <f>IFERROR(IF(VLOOKUP($B1880,#REF!,27,FALSE)="폐쇄","폐쇄",""),"")</f>
        <v/>
      </c>
    </row>
    <row r="1881" spans="1:7" ht="15.6">
      <c r="A1881" s="4">
        <v>1879</v>
      </c>
      <c r="B1881" s="48">
        <v>5480</v>
      </c>
      <c r="D1881" s="49"/>
      <c r="F1881" s="51"/>
      <c r="G1881" s="107" t="str">
        <f>IFERROR(IF(VLOOKUP($B1881,#REF!,27,FALSE)="폐쇄","폐쇄",""),"")</f>
        <v/>
      </c>
    </row>
    <row r="1882" spans="1:7" ht="15.6">
      <c r="A1882" s="4">
        <v>1880</v>
      </c>
      <c r="B1882" s="48">
        <v>5481</v>
      </c>
      <c r="D1882" s="49"/>
      <c r="F1882" s="51"/>
      <c r="G1882" s="107" t="str">
        <f>IFERROR(IF(VLOOKUP($B1882,#REF!,27,FALSE)="폐쇄","폐쇄",""),"")</f>
        <v/>
      </c>
    </row>
    <row r="1883" spans="1:7" ht="15.6">
      <c r="A1883" s="4">
        <v>1881</v>
      </c>
      <c r="B1883" s="48">
        <v>5482</v>
      </c>
      <c r="D1883" s="49"/>
      <c r="F1883" s="51"/>
      <c r="G1883" s="107" t="str">
        <f>IFERROR(IF(VLOOKUP($B1883,#REF!,27,FALSE)="폐쇄","폐쇄",""),"")</f>
        <v/>
      </c>
    </row>
    <row r="1884" spans="1:7" ht="15.6">
      <c r="A1884" s="4">
        <v>1882</v>
      </c>
      <c r="B1884" s="48">
        <v>5483</v>
      </c>
      <c r="D1884" s="49"/>
      <c r="F1884" s="51"/>
      <c r="G1884" s="107" t="str">
        <f>IFERROR(IF(VLOOKUP($B1884,#REF!,27,FALSE)="폐쇄","폐쇄",""),"")</f>
        <v/>
      </c>
    </row>
    <row r="1885" spans="1:7" ht="15.6">
      <c r="A1885" s="4">
        <v>1883</v>
      </c>
      <c r="B1885" s="48">
        <v>5484</v>
      </c>
      <c r="D1885" s="49"/>
      <c r="F1885" s="51"/>
      <c r="G1885" s="107" t="str">
        <f>IFERROR(IF(VLOOKUP($B1885,#REF!,27,FALSE)="폐쇄","폐쇄",""),"")</f>
        <v/>
      </c>
    </row>
    <row r="1886" spans="1:7" ht="15.6">
      <c r="A1886" s="4">
        <v>1884</v>
      </c>
      <c r="B1886" s="48">
        <v>5485</v>
      </c>
      <c r="D1886" s="49"/>
      <c r="F1886" s="51"/>
      <c r="G1886" s="107" t="str">
        <f>IFERROR(IF(VLOOKUP($B1886,#REF!,27,FALSE)="폐쇄","폐쇄",""),"")</f>
        <v/>
      </c>
    </row>
    <row r="1887" spans="1:7" ht="15.6">
      <c r="A1887" s="4">
        <v>1885</v>
      </c>
      <c r="B1887" s="48">
        <v>5486</v>
      </c>
      <c r="D1887" s="49"/>
      <c r="F1887" s="51"/>
      <c r="G1887" s="107" t="str">
        <f>IFERROR(IF(VLOOKUP($B1887,#REF!,27,FALSE)="폐쇄","폐쇄",""),"")</f>
        <v/>
      </c>
    </row>
    <row r="1888" spans="1:7" ht="15.6">
      <c r="A1888" s="4">
        <v>1886</v>
      </c>
      <c r="B1888" s="48">
        <v>5487</v>
      </c>
      <c r="D1888" s="49"/>
      <c r="F1888" s="51"/>
      <c r="G1888" s="107" t="str">
        <f>IFERROR(IF(VLOOKUP($B1888,#REF!,27,FALSE)="폐쇄","폐쇄",""),"")</f>
        <v/>
      </c>
    </row>
    <row r="1889" spans="1:7" ht="15.6">
      <c r="A1889" s="4">
        <v>1887</v>
      </c>
      <c r="B1889" s="48">
        <v>5488</v>
      </c>
      <c r="D1889" s="49"/>
      <c r="F1889" s="51"/>
      <c r="G1889" s="107" t="str">
        <f>IFERROR(IF(VLOOKUP($B1889,#REF!,27,FALSE)="폐쇄","폐쇄",""),"")</f>
        <v/>
      </c>
    </row>
    <row r="1890" spans="1:7" ht="15.6">
      <c r="A1890" s="4">
        <v>1888</v>
      </c>
      <c r="B1890" s="48">
        <v>5489</v>
      </c>
      <c r="D1890" s="49"/>
      <c r="F1890" s="51"/>
      <c r="G1890" s="107" t="str">
        <f>IFERROR(IF(VLOOKUP($B1890,#REF!,27,FALSE)="폐쇄","폐쇄",""),"")</f>
        <v/>
      </c>
    </row>
    <row r="1891" spans="1:7" ht="15.6">
      <c r="A1891" s="4">
        <v>1889</v>
      </c>
      <c r="B1891" s="48">
        <v>5490</v>
      </c>
      <c r="D1891" s="49"/>
      <c r="F1891" s="51"/>
      <c r="G1891" s="107" t="str">
        <f>IFERROR(IF(VLOOKUP($B1891,#REF!,27,FALSE)="폐쇄","폐쇄",""),"")</f>
        <v/>
      </c>
    </row>
    <row r="1892" spans="1:7" ht="15.6">
      <c r="A1892" s="4">
        <v>1890</v>
      </c>
      <c r="B1892" s="48">
        <v>5491</v>
      </c>
      <c r="D1892" s="49"/>
      <c r="F1892" s="51"/>
      <c r="G1892" s="107" t="str">
        <f>IFERROR(IF(VLOOKUP($B1892,#REF!,27,FALSE)="폐쇄","폐쇄",""),"")</f>
        <v/>
      </c>
    </row>
    <row r="1893" spans="1:7" ht="15.6">
      <c r="A1893" s="4">
        <v>1891</v>
      </c>
      <c r="B1893" s="48">
        <v>5492</v>
      </c>
      <c r="D1893" s="49"/>
      <c r="F1893" s="51"/>
      <c r="G1893" s="107" t="str">
        <f>IFERROR(IF(VLOOKUP($B1893,#REF!,27,FALSE)="폐쇄","폐쇄",""),"")</f>
        <v/>
      </c>
    </row>
    <row r="1894" spans="1:7" ht="15.6">
      <c r="A1894" s="4">
        <v>1892</v>
      </c>
      <c r="B1894" s="48">
        <v>5493</v>
      </c>
      <c r="D1894" s="49"/>
      <c r="F1894" s="51"/>
      <c r="G1894" s="107" t="str">
        <f>IFERROR(IF(VLOOKUP($B1894,#REF!,27,FALSE)="폐쇄","폐쇄",""),"")</f>
        <v/>
      </c>
    </row>
    <row r="1895" spans="1:7" ht="15.6">
      <c r="A1895" s="4">
        <v>1893</v>
      </c>
      <c r="B1895" s="48">
        <v>5494</v>
      </c>
      <c r="D1895" s="49"/>
      <c r="F1895" s="51"/>
      <c r="G1895" s="107" t="str">
        <f>IFERROR(IF(VLOOKUP($B1895,#REF!,27,FALSE)="폐쇄","폐쇄",""),"")</f>
        <v/>
      </c>
    </row>
    <row r="1896" spans="1:7" ht="15.6">
      <c r="A1896" s="4">
        <v>1894</v>
      </c>
      <c r="B1896" s="48">
        <v>5495</v>
      </c>
      <c r="D1896" s="49"/>
      <c r="F1896" s="51"/>
      <c r="G1896" s="107" t="str">
        <f>IFERROR(IF(VLOOKUP($B1896,#REF!,27,FALSE)="폐쇄","폐쇄",""),"")</f>
        <v/>
      </c>
    </row>
    <row r="1897" spans="1:7" ht="15.6">
      <c r="A1897" s="4">
        <v>1895</v>
      </c>
      <c r="B1897" s="48">
        <v>5496</v>
      </c>
      <c r="D1897" s="49"/>
      <c r="F1897" s="51"/>
      <c r="G1897" s="107" t="str">
        <f>IFERROR(IF(VLOOKUP($B1897,#REF!,27,FALSE)="폐쇄","폐쇄",""),"")</f>
        <v/>
      </c>
    </row>
    <row r="1898" spans="1:7" ht="15.6">
      <c r="A1898" s="4">
        <v>1896</v>
      </c>
      <c r="B1898" s="48">
        <v>5497</v>
      </c>
      <c r="D1898" s="49"/>
      <c r="F1898" s="51"/>
      <c r="G1898" s="107" t="str">
        <f>IFERROR(IF(VLOOKUP($B1898,#REF!,27,FALSE)="폐쇄","폐쇄",""),"")</f>
        <v/>
      </c>
    </row>
    <row r="1899" spans="1:7" ht="15.6">
      <c r="A1899" s="4">
        <v>1897</v>
      </c>
      <c r="B1899" s="48">
        <v>5498</v>
      </c>
      <c r="D1899" s="49"/>
      <c r="F1899" s="51"/>
      <c r="G1899" s="107" t="str">
        <f>IFERROR(IF(VLOOKUP($B1899,#REF!,27,FALSE)="폐쇄","폐쇄",""),"")</f>
        <v/>
      </c>
    </row>
    <row r="1900" spans="1:7" ht="15.6">
      <c r="A1900" s="4">
        <v>1898</v>
      </c>
      <c r="B1900" s="48">
        <v>5499</v>
      </c>
      <c r="D1900" s="49"/>
      <c r="F1900" s="51"/>
      <c r="G1900" s="107" t="str">
        <f>IFERROR(IF(VLOOKUP($B1900,#REF!,27,FALSE)="폐쇄","폐쇄",""),"")</f>
        <v/>
      </c>
    </row>
    <row r="1901" spans="1:7" ht="15.6">
      <c r="A1901" s="4">
        <v>1899</v>
      </c>
      <c r="B1901" s="48">
        <v>5500</v>
      </c>
      <c r="D1901" s="49"/>
      <c r="F1901" s="51"/>
      <c r="G1901" s="107" t="str">
        <f>IFERROR(IF(VLOOKUP($B1901,#REF!,27,FALSE)="폐쇄","폐쇄",""),"")</f>
        <v/>
      </c>
    </row>
    <row r="1902" spans="1:7" ht="15.6">
      <c r="A1902" s="4">
        <v>1900</v>
      </c>
      <c r="B1902" s="48">
        <v>5501</v>
      </c>
      <c r="D1902" s="49"/>
      <c r="F1902" s="51"/>
      <c r="G1902" s="107" t="str">
        <f>IFERROR(IF(VLOOKUP($B1902,#REF!,27,FALSE)="폐쇄","폐쇄",""),"")</f>
        <v/>
      </c>
    </row>
    <row r="1903" spans="1:7" ht="15.6">
      <c r="A1903" s="4">
        <v>1901</v>
      </c>
      <c r="B1903" s="48">
        <v>5502</v>
      </c>
      <c r="D1903" s="49"/>
      <c r="F1903" s="51"/>
      <c r="G1903" s="107" t="str">
        <f>IFERROR(IF(VLOOKUP($B1903,#REF!,27,FALSE)="폐쇄","폐쇄",""),"")</f>
        <v/>
      </c>
    </row>
    <row r="1904" spans="1:7" ht="15.6">
      <c r="A1904" s="4">
        <v>1902</v>
      </c>
      <c r="B1904" s="48">
        <v>5503</v>
      </c>
      <c r="D1904" s="49"/>
      <c r="F1904" s="51"/>
      <c r="G1904" s="107" t="str">
        <f>IFERROR(IF(VLOOKUP($B1904,#REF!,27,FALSE)="폐쇄","폐쇄",""),"")</f>
        <v/>
      </c>
    </row>
    <row r="1905" spans="1:7" ht="15.6">
      <c r="A1905" s="4">
        <v>1903</v>
      </c>
      <c r="B1905" s="48">
        <v>5504</v>
      </c>
      <c r="D1905" s="49"/>
      <c r="F1905" s="51"/>
      <c r="G1905" s="107" t="str">
        <f>IFERROR(IF(VLOOKUP($B1905,#REF!,27,FALSE)="폐쇄","폐쇄",""),"")</f>
        <v/>
      </c>
    </row>
    <row r="1906" spans="1:7" ht="15.6">
      <c r="A1906" s="4">
        <v>1904</v>
      </c>
      <c r="B1906" s="48">
        <v>5505</v>
      </c>
      <c r="D1906" s="49"/>
      <c r="F1906" s="51"/>
      <c r="G1906" s="107" t="str">
        <f>IFERROR(IF(VLOOKUP($B1906,#REF!,27,FALSE)="폐쇄","폐쇄",""),"")</f>
        <v/>
      </c>
    </row>
    <row r="1907" spans="1:7" ht="15.6">
      <c r="A1907" s="4">
        <v>1905</v>
      </c>
      <c r="B1907" s="48">
        <v>5506</v>
      </c>
      <c r="D1907" s="49"/>
      <c r="F1907" s="51"/>
      <c r="G1907" s="107" t="str">
        <f>IFERROR(IF(VLOOKUP($B1907,#REF!,27,FALSE)="폐쇄","폐쇄",""),"")</f>
        <v/>
      </c>
    </row>
    <row r="1908" spans="1:7" ht="15.6">
      <c r="A1908" s="4">
        <v>1906</v>
      </c>
      <c r="B1908" s="48">
        <v>5507</v>
      </c>
      <c r="D1908" s="49"/>
      <c r="F1908" s="51"/>
      <c r="G1908" s="107" t="str">
        <f>IFERROR(IF(VLOOKUP($B1908,#REF!,27,FALSE)="폐쇄","폐쇄",""),"")</f>
        <v/>
      </c>
    </row>
    <row r="1909" spans="1:7" ht="15.6">
      <c r="A1909" s="4">
        <v>1907</v>
      </c>
      <c r="B1909" s="48">
        <v>5508</v>
      </c>
      <c r="D1909" s="49"/>
      <c r="F1909" s="51"/>
      <c r="G1909" s="107" t="str">
        <f>IFERROR(IF(VLOOKUP($B1909,#REF!,27,FALSE)="폐쇄","폐쇄",""),"")</f>
        <v/>
      </c>
    </row>
    <row r="1910" spans="1:7" ht="15.6">
      <c r="A1910" s="4">
        <v>1908</v>
      </c>
      <c r="B1910" s="48">
        <v>5509</v>
      </c>
      <c r="D1910" s="49"/>
      <c r="F1910" s="51"/>
      <c r="G1910" s="107" t="str">
        <f>IFERROR(IF(VLOOKUP($B1910,#REF!,27,FALSE)="폐쇄","폐쇄",""),"")</f>
        <v/>
      </c>
    </row>
    <row r="1911" spans="1:7" ht="15.6">
      <c r="A1911" s="4">
        <v>1909</v>
      </c>
      <c r="B1911" s="48">
        <v>5510</v>
      </c>
      <c r="D1911" s="49"/>
      <c r="F1911" s="51"/>
      <c r="G1911" s="107" t="str">
        <f>IFERROR(IF(VLOOKUP($B1911,#REF!,27,FALSE)="폐쇄","폐쇄",""),"")</f>
        <v/>
      </c>
    </row>
    <row r="1912" spans="1:7" ht="15.6">
      <c r="A1912" s="4">
        <v>1910</v>
      </c>
      <c r="B1912" s="48">
        <v>5511</v>
      </c>
      <c r="D1912" s="49"/>
      <c r="F1912" s="51"/>
      <c r="G1912" s="107" t="str">
        <f>IFERROR(IF(VLOOKUP($B1912,#REF!,27,FALSE)="폐쇄","폐쇄",""),"")</f>
        <v/>
      </c>
    </row>
    <row r="1913" spans="1:7" ht="15.6">
      <c r="A1913" s="4">
        <v>1911</v>
      </c>
      <c r="B1913" s="48">
        <v>5512</v>
      </c>
      <c r="D1913" s="49"/>
      <c r="F1913" s="51"/>
      <c r="G1913" s="107" t="str">
        <f>IFERROR(IF(VLOOKUP($B1913,#REF!,27,FALSE)="폐쇄","폐쇄",""),"")</f>
        <v/>
      </c>
    </row>
    <row r="1914" spans="1:7" ht="15.6">
      <c r="A1914" s="4">
        <v>1912</v>
      </c>
      <c r="B1914" s="48">
        <v>5513</v>
      </c>
      <c r="D1914" s="49"/>
      <c r="F1914" s="51"/>
      <c r="G1914" s="107" t="str">
        <f>IFERROR(IF(VLOOKUP($B1914,#REF!,27,FALSE)="폐쇄","폐쇄",""),"")</f>
        <v/>
      </c>
    </row>
    <row r="1915" spans="1:7" ht="15.6">
      <c r="A1915" s="4">
        <v>1913</v>
      </c>
      <c r="B1915" s="48">
        <v>5514</v>
      </c>
      <c r="D1915" s="49"/>
      <c r="F1915" s="51"/>
      <c r="G1915" s="107" t="str">
        <f>IFERROR(IF(VLOOKUP($B1915,#REF!,27,FALSE)="폐쇄","폐쇄",""),"")</f>
        <v/>
      </c>
    </row>
    <row r="1916" spans="1:7" ht="15.6">
      <c r="A1916" s="4">
        <v>1914</v>
      </c>
      <c r="B1916" s="48">
        <v>5515</v>
      </c>
      <c r="D1916" s="49"/>
      <c r="F1916" s="51"/>
      <c r="G1916" s="107" t="str">
        <f>IFERROR(IF(VLOOKUP($B1916,#REF!,27,FALSE)="폐쇄","폐쇄",""),"")</f>
        <v/>
      </c>
    </row>
    <row r="1917" spans="1:7" ht="15.6">
      <c r="A1917" s="4">
        <v>1915</v>
      </c>
      <c r="B1917" s="48">
        <v>5516</v>
      </c>
      <c r="D1917" s="49"/>
      <c r="F1917" s="51"/>
      <c r="G1917" s="107" t="str">
        <f>IFERROR(IF(VLOOKUP($B1917,#REF!,27,FALSE)="폐쇄","폐쇄",""),"")</f>
        <v/>
      </c>
    </row>
    <row r="1918" spans="1:7" ht="15.6">
      <c r="A1918" s="4">
        <v>1916</v>
      </c>
      <c r="B1918" s="48">
        <v>5517</v>
      </c>
      <c r="D1918" s="49"/>
      <c r="F1918" s="51"/>
      <c r="G1918" s="107" t="str">
        <f>IFERROR(IF(VLOOKUP($B1918,#REF!,27,FALSE)="폐쇄","폐쇄",""),"")</f>
        <v/>
      </c>
    </row>
    <row r="1919" spans="1:7" ht="15.6">
      <c r="A1919" s="4">
        <v>1917</v>
      </c>
      <c r="B1919" s="48">
        <v>5518</v>
      </c>
      <c r="D1919" s="49"/>
      <c r="F1919" s="51"/>
      <c r="G1919" s="107" t="str">
        <f>IFERROR(IF(VLOOKUP($B1919,#REF!,27,FALSE)="폐쇄","폐쇄",""),"")</f>
        <v/>
      </c>
    </row>
    <row r="1920" spans="1:7" ht="15.6">
      <c r="A1920" s="4">
        <v>1918</v>
      </c>
      <c r="B1920" s="48">
        <v>5519</v>
      </c>
      <c r="D1920" s="49"/>
      <c r="F1920" s="51"/>
      <c r="G1920" s="107" t="str">
        <f>IFERROR(IF(VLOOKUP($B1920,#REF!,27,FALSE)="폐쇄","폐쇄",""),"")</f>
        <v/>
      </c>
    </row>
    <row r="1921" spans="1:7" ht="15.6">
      <c r="A1921" s="4">
        <v>1919</v>
      </c>
      <c r="B1921" s="48">
        <v>5520</v>
      </c>
      <c r="D1921" s="49"/>
      <c r="F1921" s="51"/>
      <c r="G1921" s="107" t="str">
        <f>IFERROR(IF(VLOOKUP($B1921,#REF!,27,FALSE)="폐쇄","폐쇄",""),"")</f>
        <v/>
      </c>
    </row>
    <row r="1922" spans="1:7" ht="15.6">
      <c r="A1922" s="4">
        <v>1920</v>
      </c>
      <c r="B1922" s="48">
        <v>5521</v>
      </c>
      <c r="D1922" s="49"/>
      <c r="F1922" s="51"/>
      <c r="G1922" s="107" t="str">
        <f>IFERROR(IF(VLOOKUP($B1922,#REF!,27,FALSE)="폐쇄","폐쇄",""),"")</f>
        <v/>
      </c>
    </row>
    <row r="1923" spans="1:7" ht="15.6">
      <c r="A1923" s="4">
        <v>1921</v>
      </c>
      <c r="B1923" s="48">
        <v>5522</v>
      </c>
      <c r="D1923" s="49"/>
      <c r="F1923" s="51"/>
      <c r="G1923" s="107" t="str">
        <f>IFERROR(IF(VLOOKUP($B1923,#REF!,27,FALSE)="폐쇄","폐쇄",""),"")</f>
        <v/>
      </c>
    </row>
    <row r="1924" spans="1:7" ht="15.6">
      <c r="A1924" s="4">
        <v>1922</v>
      </c>
      <c r="B1924" s="48">
        <v>5523</v>
      </c>
      <c r="D1924" s="49"/>
      <c r="F1924" s="51"/>
      <c r="G1924" s="107" t="str">
        <f>IFERROR(IF(VLOOKUP($B1924,#REF!,27,FALSE)="폐쇄","폐쇄",""),"")</f>
        <v/>
      </c>
    </row>
    <row r="1925" spans="1:7" ht="15.6">
      <c r="A1925" s="4">
        <v>1923</v>
      </c>
      <c r="B1925" s="48">
        <v>5524</v>
      </c>
      <c r="D1925" s="49"/>
      <c r="F1925" s="51"/>
      <c r="G1925" s="107" t="str">
        <f>IFERROR(IF(VLOOKUP($B1925,#REF!,27,FALSE)="폐쇄","폐쇄",""),"")</f>
        <v/>
      </c>
    </row>
    <row r="1926" spans="1:7" ht="15.6">
      <c r="A1926" s="4">
        <v>1924</v>
      </c>
      <c r="B1926" s="48">
        <v>5525</v>
      </c>
      <c r="D1926" s="49"/>
      <c r="F1926" s="51"/>
      <c r="G1926" s="107" t="str">
        <f>IFERROR(IF(VLOOKUP($B1926,#REF!,27,FALSE)="폐쇄","폐쇄",""),"")</f>
        <v/>
      </c>
    </row>
    <row r="1927" spans="1:7" ht="15.6">
      <c r="A1927" s="4">
        <v>1925</v>
      </c>
      <c r="B1927" s="48">
        <v>5526</v>
      </c>
      <c r="D1927" s="49"/>
      <c r="F1927" s="51"/>
      <c r="G1927" s="107" t="str">
        <f>IFERROR(IF(VLOOKUP($B1927,#REF!,27,FALSE)="폐쇄","폐쇄",""),"")</f>
        <v/>
      </c>
    </row>
    <row r="1928" spans="1:7" ht="15.6">
      <c r="A1928" s="4">
        <v>1926</v>
      </c>
      <c r="B1928" s="48">
        <v>5527</v>
      </c>
      <c r="D1928" s="49"/>
      <c r="F1928" s="51"/>
      <c r="G1928" s="107" t="str">
        <f>IFERROR(IF(VLOOKUP($B1928,#REF!,27,FALSE)="폐쇄","폐쇄",""),"")</f>
        <v/>
      </c>
    </row>
    <row r="1929" spans="1:7" ht="15.6">
      <c r="A1929" s="4">
        <v>1927</v>
      </c>
      <c r="B1929" s="48">
        <v>5528</v>
      </c>
      <c r="D1929" s="49"/>
      <c r="F1929" s="51"/>
      <c r="G1929" s="107" t="str">
        <f>IFERROR(IF(VLOOKUP($B1929,#REF!,27,FALSE)="폐쇄","폐쇄",""),"")</f>
        <v/>
      </c>
    </row>
    <row r="1930" spans="1:7" ht="15.6">
      <c r="A1930" s="4">
        <v>1928</v>
      </c>
      <c r="B1930" s="48">
        <v>5529</v>
      </c>
      <c r="D1930" s="49"/>
      <c r="F1930" s="51"/>
      <c r="G1930" s="107" t="str">
        <f>IFERROR(IF(VLOOKUP($B1930,#REF!,27,FALSE)="폐쇄","폐쇄",""),"")</f>
        <v/>
      </c>
    </row>
    <row r="1931" spans="1:7" ht="15.6">
      <c r="A1931" s="4">
        <v>1929</v>
      </c>
      <c r="B1931" s="48">
        <v>5530</v>
      </c>
      <c r="D1931" s="49"/>
      <c r="F1931" s="51"/>
      <c r="G1931" s="107" t="str">
        <f>IFERROR(IF(VLOOKUP($B1931,#REF!,27,FALSE)="폐쇄","폐쇄",""),"")</f>
        <v/>
      </c>
    </row>
    <row r="1932" spans="1:7" ht="15.6">
      <c r="A1932" s="4">
        <v>1930</v>
      </c>
      <c r="B1932" s="48">
        <v>5531</v>
      </c>
      <c r="D1932" s="49"/>
      <c r="F1932" s="51"/>
      <c r="G1932" s="107" t="str">
        <f>IFERROR(IF(VLOOKUP($B1932,#REF!,27,FALSE)="폐쇄","폐쇄",""),"")</f>
        <v/>
      </c>
    </row>
    <row r="1933" spans="1:7" ht="15.6">
      <c r="A1933" s="4">
        <v>1931</v>
      </c>
      <c r="B1933" s="48">
        <v>5532</v>
      </c>
      <c r="D1933" s="49"/>
      <c r="F1933" s="51"/>
      <c r="G1933" s="107" t="str">
        <f>IFERROR(IF(VLOOKUP($B1933,#REF!,27,FALSE)="폐쇄","폐쇄",""),"")</f>
        <v/>
      </c>
    </row>
    <row r="1934" spans="1:7" ht="15.6">
      <c r="A1934" s="4">
        <v>1932</v>
      </c>
      <c r="B1934" s="48">
        <v>5533</v>
      </c>
      <c r="D1934" s="49"/>
      <c r="F1934" s="51"/>
      <c r="G1934" s="107" t="str">
        <f>IFERROR(IF(VLOOKUP($B1934,#REF!,27,FALSE)="폐쇄","폐쇄",""),"")</f>
        <v/>
      </c>
    </row>
    <row r="1935" spans="1:7" ht="15.6">
      <c r="A1935" s="4">
        <v>1933</v>
      </c>
      <c r="B1935" s="48">
        <v>5534</v>
      </c>
      <c r="D1935" s="49"/>
      <c r="F1935" s="51"/>
      <c r="G1935" s="107" t="str">
        <f>IFERROR(IF(VLOOKUP($B1935,#REF!,27,FALSE)="폐쇄","폐쇄",""),"")</f>
        <v/>
      </c>
    </row>
    <row r="1936" spans="1:7" ht="15.6">
      <c r="A1936" s="4">
        <v>1934</v>
      </c>
      <c r="B1936" s="48">
        <v>5535</v>
      </c>
      <c r="D1936" s="49"/>
      <c r="F1936" s="51"/>
      <c r="G1936" s="107" t="str">
        <f>IFERROR(IF(VLOOKUP($B1936,#REF!,27,FALSE)="폐쇄","폐쇄",""),"")</f>
        <v/>
      </c>
    </row>
    <row r="1937" spans="1:7" ht="15.6">
      <c r="A1937" s="4">
        <v>1935</v>
      </c>
      <c r="B1937" s="48">
        <v>5536</v>
      </c>
      <c r="D1937" s="49"/>
      <c r="F1937" s="51"/>
      <c r="G1937" s="107" t="str">
        <f>IFERROR(IF(VLOOKUP($B1937,#REF!,27,FALSE)="폐쇄","폐쇄",""),"")</f>
        <v/>
      </c>
    </row>
    <row r="1938" spans="1:7" ht="15.6">
      <c r="A1938" s="4">
        <v>1936</v>
      </c>
      <c r="B1938" s="48">
        <v>5537</v>
      </c>
      <c r="D1938" s="49"/>
      <c r="F1938" s="51"/>
      <c r="G1938" s="107" t="str">
        <f>IFERROR(IF(VLOOKUP($B1938,#REF!,27,FALSE)="폐쇄","폐쇄",""),"")</f>
        <v/>
      </c>
    </row>
    <row r="1939" spans="1:7" ht="15.6">
      <c r="A1939" s="4">
        <v>1937</v>
      </c>
      <c r="B1939" s="48">
        <v>5538</v>
      </c>
      <c r="D1939" s="49"/>
      <c r="F1939" s="51"/>
      <c r="G1939" s="107" t="str">
        <f>IFERROR(IF(VLOOKUP($B1939,#REF!,27,FALSE)="폐쇄","폐쇄",""),"")</f>
        <v/>
      </c>
    </row>
    <row r="1940" spans="1:7" ht="15.6">
      <c r="A1940" s="4">
        <v>1938</v>
      </c>
      <c r="B1940" s="48">
        <v>5539</v>
      </c>
      <c r="D1940" s="49"/>
      <c r="F1940" s="51"/>
      <c r="G1940" s="107" t="str">
        <f>IFERROR(IF(VLOOKUP($B1940,#REF!,27,FALSE)="폐쇄","폐쇄",""),"")</f>
        <v/>
      </c>
    </row>
    <row r="1941" spans="1:7" ht="15.6">
      <c r="A1941" s="4">
        <v>1939</v>
      </c>
      <c r="B1941" s="48">
        <v>5540</v>
      </c>
      <c r="D1941" s="49"/>
      <c r="F1941" s="51"/>
      <c r="G1941" s="107" t="str">
        <f>IFERROR(IF(VLOOKUP($B1941,#REF!,27,FALSE)="폐쇄","폐쇄",""),"")</f>
        <v/>
      </c>
    </row>
    <row r="1942" spans="1:7" ht="15.6">
      <c r="A1942" s="4">
        <v>1940</v>
      </c>
      <c r="B1942" s="48">
        <v>5541</v>
      </c>
      <c r="D1942" s="49"/>
      <c r="F1942" s="51"/>
      <c r="G1942" s="107" t="str">
        <f>IFERROR(IF(VLOOKUP($B1942,#REF!,27,FALSE)="폐쇄","폐쇄",""),"")</f>
        <v/>
      </c>
    </row>
    <row r="1943" spans="1:7" ht="15.6">
      <c r="A1943" s="4">
        <v>1941</v>
      </c>
      <c r="B1943" s="48">
        <v>5542</v>
      </c>
      <c r="D1943" s="49"/>
      <c r="F1943" s="51"/>
      <c r="G1943" s="107" t="str">
        <f>IFERROR(IF(VLOOKUP($B1943,#REF!,27,FALSE)="폐쇄","폐쇄",""),"")</f>
        <v/>
      </c>
    </row>
    <row r="1944" spans="1:7" ht="15.6">
      <c r="A1944" s="4">
        <v>1942</v>
      </c>
      <c r="B1944" s="48">
        <v>5543</v>
      </c>
      <c r="D1944" s="49"/>
      <c r="F1944" s="51"/>
      <c r="G1944" s="107" t="str">
        <f>IFERROR(IF(VLOOKUP($B1944,#REF!,27,FALSE)="폐쇄","폐쇄",""),"")</f>
        <v/>
      </c>
    </row>
    <row r="1945" spans="1:7" ht="15.6">
      <c r="A1945" s="4">
        <v>1943</v>
      </c>
      <c r="B1945" s="48">
        <v>5544</v>
      </c>
      <c r="D1945" s="49"/>
      <c r="F1945" s="51"/>
      <c r="G1945" s="107" t="str">
        <f>IFERROR(IF(VLOOKUP($B1945,#REF!,27,FALSE)="폐쇄","폐쇄",""),"")</f>
        <v/>
      </c>
    </row>
    <row r="1946" spans="1:7" ht="15.6">
      <c r="A1946" s="4">
        <v>1944</v>
      </c>
      <c r="B1946" s="48">
        <v>5545</v>
      </c>
      <c r="D1946" s="49"/>
      <c r="F1946" s="51"/>
      <c r="G1946" s="107" t="str">
        <f>IFERROR(IF(VLOOKUP($B1946,#REF!,27,FALSE)="폐쇄","폐쇄",""),"")</f>
        <v/>
      </c>
    </row>
    <row r="1947" spans="1:7" ht="15.6">
      <c r="A1947" s="4">
        <v>1945</v>
      </c>
      <c r="B1947" s="48">
        <v>5546</v>
      </c>
      <c r="D1947" s="49"/>
      <c r="F1947" s="51"/>
      <c r="G1947" s="107" t="str">
        <f>IFERROR(IF(VLOOKUP($B1947,#REF!,27,FALSE)="폐쇄","폐쇄",""),"")</f>
        <v/>
      </c>
    </row>
    <row r="1948" spans="1:7" ht="15.6">
      <c r="A1948" s="4">
        <v>1946</v>
      </c>
      <c r="B1948" s="48">
        <v>5547</v>
      </c>
      <c r="D1948" s="49"/>
      <c r="F1948" s="51"/>
      <c r="G1948" s="107" t="str">
        <f>IFERROR(IF(VLOOKUP($B1948,#REF!,27,FALSE)="폐쇄","폐쇄",""),"")</f>
        <v/>
      </c>
    </row>
    <row r="1949" spans="1:7" ht="15.6">
      <c r="A1949" s="4">
        <v>1947</v>
      </c>
      <c r="B1949" s="48">
        <v>5548</v>
      </c>
      <c r="D1949" s="49"/>
      <c r="F1949" s="51"/>
      <c r="G1949" s="107" t="str">
        <f>IFERROR(IF(VLOOKUP($B1949,#REF!,27,FALSE)="폐쇄","폐쇄",""),"")</f>
        <v/>
      </c>
    </row>
    <row r="1950" spans="1:7" ht="15.6">
      <c r="A1950" s="4">
        <v>1948</v>
      </c>
      <c r="B1950" s="48">
        <v>5549</v>
      </c>
      <c r="D1950" s="49"/>
      <c r="F1950" s="51"/>
      <c r="G1950" s="107" t="str">
        <f>IFERROR(IF(VLOOKUP($B1950,#REF!,27,FALSE)="폐쇄","폐쇄",""),"")</f>
        <v/>
      </c>
    </row>
    <row r="1951" spans="1:7" ht="15.6">
      <c r="A1951" s="4">
        <v>1949</v>
      </c>
      <c r="B1951" s="48">
        <v>5550</v>
      </c>
      <c r="D1951" s="49"/>
      <c r="F1951" s="51"/>
      <c r="G1951" s="107" t="str">
        <f>IFERROR(IF(VLOOKUP($B1951,#REF!,27,FALSE)="폐쇄","폐쇄",""),"")</f>
        <v/>
      </c>
    </row>
    <row r="1952" spans="1:7" ht="15.6">
      <c r="A1952" s="4">
        <v>1950</v>
      </c>
      <c r="B1952" s="48">
        <v>5551</v>
      </c>
      <c r="D1952" s="49"/>
      <c r="F1952" s="51"/>
      <c r="G1952" s="107" t="str">
        <f>IFERROR(IF(VLOOKUP($B1952,#REF!,27,FALSE)="폐쇄","폐쇄",""),"")</f>
        <v/>
      </c>
    </row>
    <row r="1953" spans="1:7" ht="15.6">
      <c r="A1953" s="4">
        <v>1951</v>
      </c>
      <c r="B1953" s="48">
        <v>5552</v>
      </c>
      <c r="D1953" s="49"/>
      <c r="F1953" s="51"/>
      <c r="G1953" s="107" t="str">
        <f>IFERROR(IF(VLOOKUP($B1953,#REF!,27,FALSE)="폐쇄","폐쇄",""),"")</f>
        <v/>
      </c>
    </row>
    <row r="1954" spans="1:7" ht="15.6">
      <c r="A1954" s="4">
        <v>1952</v>
      </c>
      <c r="B1954" s="48">
        <v>5553</v>
      </c>
      <c r="D1954" s="49"/>
      <c r="F1954" s="51"/>
      <c r="G1954" s="107" t="str">
        <f>IFERROR(IF(VLOOKUP($B1954,#REF!,27,FALSE)="폐쇄","폐쇄",""),"")</f>
        <v/>
      </c>
    </row>
    <row r="1955" spans="1:7" ht="15.6">
      <c r="A1955" s="4">
        <v>1953</v>
      </c>
      <c r="B1955" s="48">
        <v>5554</v>
      </c>
      <c r="D1955" s="49"/>
      <c r="F1955" s="51"/>
      <c r="G1955" s="107" t="str">
        <f>IFERROR(IF(VLOOKUP($B1955,#REF!,27,FALSE)="폐쇄","폐쇄",""),"")</f>
        <v/>
      </c>
    </row>
    <row r="1956" spans="1:7" ht="15.6">
      <c r="A1956" s="4">
        <v>1954</v>
      </c>
      <c r="B1956" s="48">
        <v>5555</v>
      </c>
      <c r="D1956" s="49"/>
      <c r="F1956" s="51"/>
      <c r="G1956" s="107" t="str">
        <f>IFERROR(IF(VLOOKUP($B1956,#REF!,27,FALSE)="폐쇄","폐쇄",""),"")</f>
        <v/>
      </c>
    </row>
    <row r="1957" spans="1:7" ht="15.6">
      <c r="A1957" s="4">
        <v>1955</v>
      </c>
      <c r="B1957" s="48">
        <v>5556</v>
      </c>
      <c r="D1957" s="49"/>
      <c r="F1957" s="51"/>
      <c r="G1957" s="107" t="str">
        <f>IFERROR(IF(VLOOKUP($B1957,#REF!,27,FALSE)="폐쇄","폐쇄",""),"")</f>
        <v/>
      </c>
    </row>
    <row r="1958" spans="1:7" ht="15.6">
      <c r="A1958" s="4">
        <v>1956</v>
      </c>
      <c r="B1958" s="48">
        <v>5557</v>
      </c>
      <c r="D1958" s="49"/>
      <c r="F1958" s="51"/>
      <c r="G1958" s="107" t="str">
        <f>IFERROR(IF(VLOOKUP($B1958,#REF!,27,FALSE)="폐쇄","폐쇄",""),"")</f>
        <v/>
      </c>
    </row>
    <row r="1959" spans="1:7" ht="15.6">
      <c r="A1959" s="4">
        <v>1957</v>
      </c>
      <c r="B1959" s="48">
        <v>5558</v>
      </c>
      <c r="D1959" s="49"/>
      <c r="F1959" s="51"/>
      <c r="G1959" s="107" t="str">
        <f>IFERROR(IF(VLOOKUP($B1959,#REF!,27,FALSE)="폐쇄","폐쇄",""),"")</f>
        <v/>
      </c>
    </row>
    <row r="1960" spans="1:7" ht="15.6">
      <c r="A1960" s="4">
        <v>1958</v>
      </c>
      <c r="B1960" s="48">
        <v>5559</v>
      </c>
      <c r="D1960" s="49"/>
      <c r="F1960" s="51"/>
      <c r="G1960" s="107" t="str">
        <f>IFERROR(IF(VLOOKUP($B1960,#REF!,27,FALSE)="폐쇄","폐쇄",""),"")</f>
        <v/>
      </c>
    </row>
    <row r="1961" spans="1:7" ht="15.6">
      <c r="A1961" s="4">
        <v>1959</v>
      </c>
      <c r="B1961" s="48">
        <v>5560</v>
      </c>
      <c r="D1961" s="49"/>
      <c r="F1961" s="51"/>
      <c r="G1961" s="107" t="str">
        <f>IFERROR(IF(VLOOKUP($B1961,#REF!,27,FALSE)="폐쇄","폐쇄",""),"")</f>
        <v/>
      </c>
    </row>
    <row r="1962" spans="1:7" ht="15.6">
      <c r="A1962" s="4">
        <v>1960</v>
      </c>
      <c r="B1962" s="48">
        <v>5561</v>
      </c>
      <c r="D1962" s="49"/>
      <c r="F1962" s="51"/>
      <c r="G1962" s="107" t="str">
        <f>IFERROR(IF(VLOOKUP($B1962,#REF!,27,FALSE)="폐쇄","폐쇄",""),"")</f>
        <v/>
      </c>
    </row>
    <row r="1963" spans="1:7" ht="15.6">
      <c r="A1963" s="4">
        <v>1961</v>
      </c>
      <c r="B1963" s="48">
        <v>5562</v>
      </c>
      <c r="D1963" s="49"/>
      <c r="F1963" s="51"/>
      <c r="G1963" s="107" t="str">
        <f>IFERROR(IF(VLOOKUP($B1963,#REF!,27,FALSE)="폐쇄","폐쇄",""),"")</f>
        <v/>
      </c>
    </row>
    <row r="1964" spans="1:7" ht="15.6">
      <c r="A1964" s="4">
        <v>1962</v>
      </c>
      <c r="B1964" s="48">
        <v>5563</v>
      </c>
      <c r="D1964" s="49"/>
      <c r="F1964" s="51"/>
      <c r="G1964" s="107" t="str">
        <f>IFERROR(IF(VLOOKUP($B1964,#REF!,27,FALSE)="폐쇄","폐쇄",""),"")</f>
        <v/>
      </c>
    </row>
    <row r="1965" spans="1:7" ht="15.6">
      <c r="A1965" s="4">
        <v>1963</v>
      </c>
      <c r="B1965" s="48">
        <v>5564</v>
      </c>
      <c r="D1965" s="49"/>
      <c r="F1965" s="51"/>
      <c r="G1965" s="107" t="str">
        <f>IFERROR(IF(VLOOKUP($B1965,#REF!,27,FALSE)="폐쇄","폐쇄",""),"")</f>
        <v/>
      </c>
    </row>
    <row r="1966" spans="1:7" ht="15.6">
      <c r="A1966" s="4">
        <v>1964</v>
      </c>
      <c r="B1966" s="48">
        <v>5565</v>
      </c>
      <c r="D1966" s="49"/>
      <c r="F1966" s="51"/>
      <c r="G1966" s="107" t="str">
        <f>IFERROR(IF(VLOOKUP($B1966,#REF!,27,FALSE)="폐쇄","폐쇄",""),"")</f>
        <v/>
      </c>
    </row>
    <row r="1967" spans="1:7" ht="15.6">
      <c r="A1967" s="4">
        <v>1965</v>
      </c>
      <c r="B1967" s="48">
        <v>5566</v>
      </c>
      <c r="D1967" s="49"/>
      <c r="F1967" s="51"/>
      <c r="G1967" s="107" t="str">
        <f>IFERROR(IF(VLOOKUP($B1967,#REF!,27,FALSE)="폐쇄","폐쇄",""),"")</f>
        <v/>
      </c>
    </row>
    <row r="1968" spans="1:7" ht="15.6">
      <c r="A1968" s="4">
        <v>1966</v>
      </c>
      <c r="B1968" s="48">
        <v>5567</v>
      </c>
      <c r="D1968" s="49"/>
      <c r="F1968" s="51"/>
      <c r="G1968" s="107" t="str">
        <f>IFERROR(IF(VLOOKUP($B1968,#REF!,27,FALSE)="폐쇄","폐쇄",""),"")</f>
        <v/>
      </c>
    </row>
    <row r="1969" spans="1:7" ht="15.6">
      <c r="A1969" s="4">
        <v>1967</v>
      </c>
      <c r="B1969" s="48">
        <v>5568</v>
      </c>
      <c r="D1969" s="49"/>
      <c r="F1969" s="51"/>
      <c r="G1969" s="107" t="str">
        <f>IFERROR(IF(VLOOKUP($B1969,#REF!,27,FALSE)="폐쇄","폐쇄",""),"")</f>
        <v/>
      </c>
    </row>
    <row r="1970" spans="1:7" ht="15.6">
      <c r="A1970" s="4">
        <v>1968</v>
      </c>
      <c r="B1970" s="48">
        <v>5569</v>
      </c>
      <c r="D1970" s="49"/>
      <c r="F1970" s="51"/>
      <c r="G1970" s="107" t="str">
        <f>IFERROR(IF(VLOOKUP($B1970,#REF!,27,FALSE)="폐쇄","폐쇄",""),"")</f>
        <v/>
      </c>
    </row>
    <row r="1971" spans="1:7" ht="15.6">
      <c r="A1971" s="4">
        <v>1969</v>
      </c>
      <c r="B1971" s="48">
        <v>5570</v>
      </c>
      <c r="D1971" s="49"/>
      <c r="F1971" s="51"/>
      <c r="G1971" s="107" t="str">
        <f>IFERROR(IF(VLOOKUP($B1971,#REF!,27,FALSE)="폐쇄","폐쇄",""),"")</f>
        <v/>
      </c>
    </row>
    <row r="1972" spans="1:7" ht="15.6">
      <c r="A1972" s="4">
        <v>1970</v>
      </c>
      <c r="B1972" s="48">
        <v>5571</v>
      </c>
      <c r="D1972" s="49"/>
      <c r="F1972" s="51"/>
      <c r="G1972" s="107" t="str">
        <f>IFERROR(IF(VLOOKUP($B1972,#REF!,27,FALSE)="폐쇄","폐쇄",""),"")</f>
        <v/>
      </c>
    </row>
    <row r="1973" spans="1:7" ht="15.6">
      <c r="A1973" s="4">
        <v>1971</v>
      </c>
      <c r="B1973" s="48">
        <v>5572</v>
      </c>
      <c r="D1973" s="49"/>
      <c r="F1973" s="51"/>
      <c r="G1973" s="107" t="str">
        <f>IFERROR(IF(VLOOKUP($B1973,#REF!,27,FALSE)="폐쇄","폐쇄",""),"")</f>
        <v/>
      </c>
    </row>
    <row r="1974" spans="1:7" ht="15.6">
      <c r="A1974" s="4">
        <v>1972</v>
      </c>
      <c r="B1974" s="48">
        <v>5573</v>
      </c>
      <c r="D1974" s="49"/>
      <c r="F1974" s="51"/>
      <c r="G1974" s="107" t="str">
        <f>IFERROR(IF(VLOOKUP($B1974,#REF!,27,FALSE)="폐쇄","폐쇄",""),"")</f>
        <v/>
      </c>
    </row>
    <row r="1975" spans="1:7" ht="15.6">
      <c r="A1975" s="4">
        <v>1973</v>
      </c>
      <c r="B1975" s="48">
        <v>5574</v>
      </c>
      <c r="D1975" s="49"/>
      <c r="F1975" s="51"/>
      <c r="G1975" s="107" t="str">
        <f>IFERROR(IF(VLOOKUP($B1975,#REF!,27,FALSE)="폐쇄","폐쇄",""),"")</f>
        <v/>
      </c>
    </row>
    <row r="1976" spans="1:7" ht="15.6">
      <c r="A1976" s="4">
        <v>1974</v>
      </c>
      <c r="B1976" s="48">
        <v>5575</v>
      </c>
      <c r="D1976" s="49"/>
      <c r="F1976" s="51"/>
      <c r="G1976" s="107" t="str">
        <f>IFERROR(IF(VLOOKUP($B1976,#REF!,27,FALSE)="폐쇄","폐쇄",""),"")</f>
        <v/>
      </c>
    </row>
    <row r="1977" spans="1:7" ht="15.6">
      <c r="A1977" s="4">
        <v>1975</v>
      </c>
      <c r="B1977" s="48">
        <v>5576</v>
      </c>
      <c r="D1977" s="49"/>
      <c r="F1977" s="51"/>
      <c r="G1977" s="107" t="str">
        <f>IFERROR(IF(VLOOKUP($B1977,#REF!,27,FALSE)="폐쇄","폐쇄",""),"")</f>
        <v/>
      </c>
    </row>
    <row r="1978" spans="1:7" ht="15.6">
      <c r="A1978" s="4">
        <v>1976</v>
      </c>
      <c r="B1978" s="48">
        <v>5577</v>
      </c>
      <c r="D1978" s="49"/>
      <c r="F1978" s="51"/>
      <c r="G1978" s="107" t="str">
        <f>IFERROR(IF(VLOOKUP($B1978,#REF!,27,FALSE)="폐쇄","폐쇄",""),"")</f>
        <v/>
      </c>
    </row>
    <row r="1979" spans="1:7" ht="15.6">
      <c r="A1979" s="4">
        <v>1977</v>
      </c>
      <c r="B1979" s="48">
        <v>5578</v>
      </c>
      <c r="D1979" s="49"/>
      <c r="F1979" s="51"/>
      <c r="G1979" s="107" t="str">
        <f>IFERROR(IF(VLOOKUP($B1979,#REF!,27,FALSE)="폐쇄","폐쇄",""),"")</f>
        <v/>
      </c>
    </row>
    <row r="1980" spans="1:7" ht="15.6">
      <c r="A1980" s="4">
        <v>1978</v>
      </c>
      <c r="B1980" s="48">
        <v>5579</v>
      </c>
      <c r="D1980" s="49"/>
      <c r="F1980" s="51"/>
      <c r="G1980" s="107" t="str">
        <f>IFERROR(IF(VLOOKUP($B1980,#REF!,27,FALSE)="폐쇄","폐쇄",""),"")</f>
        <v/>
      </c>
    </row>
    <row r="1981" spans="1:7" ht="15.6">
      <c r="A1981" s="4">
        <v>1979</v>
      </c>
      <c r="B1981" s="48">
        <v>5580</v>
      </c>
      <c r="D1981" s="49"/>
      <c r="F1981" s="51"/>
      <c r="G1981" s="107" t="str">
        <f>IFERROR(IF(VLOOKUP($B1981,#REF!,27,FALSE)="폐쇄","폐쇄",""),"")</f>
        <v/>
      </c>
    </row>
    <row r="1982" spans="1:7" ht="15.6">
      <c r="A1982" s="4">
        <v>1980</v>
      </c>
      <c r="B1982" s="48">
        <v>5581</v>
      </c>
      <c r="D1982" s="49"/>
      <c r="F1982" s="51"/>
      <c r="G1982" s="107" t="str">
        <f>IFERROR(IF(VLOOKUP($B1982,#REF!,27,FALSE)="폐쇄","폐쇄",""),"")</f>
        <v/>
      </c>
    </row>
    <row r="1983" spans="1:7" ht="15.6">
      <c r="A1983" s="4">
        <v>1981</v>
      </c>
      <c r="B1983" s="48">
        <v>5582</v>
      </c>
      <c r="D1983" s="49"/>
      <c r="F1983" s="51"/>
      <c r="G1983" s="107" t="str">
        <f>IFERROR(IF(VLOOKUP($B1983,#REF!,27,FALSE)="폐쇄","폐쇄",""),"")</f>
        <v/>
      </c>
    </row>
    <row r="1984" spans="1:7" ht="15.6">
      <c r="A1984" s="4">
        <v>1982</v>
      </c>
      <c r="B1984" s="48">
        <v>5583</v>
      </c>
      <c r="D1984" s="49"/>
      <c r="F1984" s="51"/>
      <c r="G1984" s="107" t="str">
        <f>IFERROR(IF(VLOOKUP($B1984,#REF!,27,FALSE)="폐쇄","폐쇄",""),"")</f>
        <v/>
      </c>
    </row>
    <row r="1985" spans="1:7" ht="15.6">
      <c r="A1985" s="4">
        <v>1983</v>
      </c>
      <c r="B1985" s="48">
        <v>5584</v>
      </c>
      <c r="D1985" s="49"/>
      <c r="F1985" s="51"/>
      <c r="G1985" s="107" t="str">
        <f>IFERROR(IF(VLOOKUP($B1985,#REF!,27,FALSE)="폐쇄","폐쇄",""),"")</f>
        <v/>
      </c>
    </row>
    <row r="1986" spans="1:7" ht="15.6">
      <c r="A1986" s="4">
        <v>1984</v>
      </c>
      <c r="B1986" s="48">
        <v>5585</v>
      </c>
      <c r="D1986" s="49"/>
      <c r="F1986" s="51"/>
      <c r="G1986" s="107" t="str">
        <f>IFERROR(IF(VLOOKUP($B1986,#REF!,27,FALSE)="폐쇄","폐쇄",""),"")</f>
        <v/>
      </c>
    </row>
    <row r="1987" spans="1:7" ht="15.6">
      <c r="A1987" s="4">
        <v>1985</v>
      </c>
      <c r="B1987" s="48">
        <v>5586</v>
      </c>
      <c r="D1987" s="49"/>
      <c r="F1987" s="51"/>
      <c r="G1987" s="107" t="str">
        <f>IFERROR(IF(VLOOKUP($B1987,#REF!,27,FALSE)="폐쇄","폐쇄",""),"")</f>
        <v/>
      </c>
    </row>
    <row r="1988" spans="1:7" ht="15.6">
      <c r="A1988" s="4">
        <v>1986</v>
      </c>
      <c r="B1988" s="48">
        <v>5587</v>
      </c>
      <c r="D1988" s="49"/>
      <c r="F1988" s="51"/>
      <c r="G1988" s="107" t="str">
        <f>IFERROR(IF(VLOOKUP($B1988,#REF!,27,FALSE)="폐쇄","폐쇄",""),"")</f>
        <v/>
      </c>
    </row>
    <row r="1989" spans="1:7" ht="15.6">
      <c r="A1989" s="4">
        <v>1987</v>
      </c>
      <c r="B1989" s="48">
        <v>5588</v>
      </c>
      <c r="D1989" s="49"/>
      <c r="F1989" s="51"/>
      <c r="G1989" s="107" t="str">
        <f>IFERROR(IF(VLOOKUP($B1989,#REF!,27,FALSE)="폐쇄","폐쇄",""),"")</f>
        <v/>
      </c>
    </row>
    <row r="1990" spans="1:7" ht="15.6">
      <c r="A1990" s="4">
        <v>1988</v>
      </c>
      <c r="B1990" s="48">
        <v>5589</v>
      </c>
      <c r="D1990" s="49"/>
      <c r="F1990" s="51"/>
      <c r="G1990" s="107" t="str">
        <f>IFERROR(IF(VLOOKUP($B1990,#REF!,27,FALSE)="폐쇄","폐쇄",""),"")</f>
        <v/>
      </c>
    </row>
    <row r="1991" spans="1:7" ht="15.6">
      <c r="A1991" s="4">
        <v>1989</v>
      </c>
      <c r="B1991" s="48">
        <v>5590</v>
      </c>
      <c r="D1991" s="49"/>
      <c r="F1991" s="51"/>
      <c r="G1991" s="107" t="str">
        <f>IFERROR(IF(VLOOKUP($B1991,#REF!,27,FALSE)="폐쇄","폐쇄",""),"")</f>
        <v/>
      </c>
    </row>
    <row r="1992" spans="1:7" ht="15.6">
      <c r="A1992" s="4">
        <v>1990</v>
      </c>
      <c r="B1992" s="48">
        <v>5591</v>
      </c>
      <c r="D1992" s="49"/>
      <c r="F1992" s="51"/>
      <c r="G1992" s="107" t="str">
        <f>IFERROR(IF(VLOOKUP($B1992,#REF!,27,FALSE)="폐쇄","폐쇄",""),"")</f>
        <v/>
      </c>
    </row>
    <row r="1993" spans="1:7" ht="15.6">
      <c r="A1993" s="4">
        <v>1991</v>
      </c>
      <c r="B1993" s="48">
        <v>5592</v>
      </c>
      <c r="D1993" s="49"/>
      <c r="F1993" s="51"/>
      <c r="G1993" s="107" t="str">
        <f>IFERROR(IF(VLOOKUP($B1993,#REF!,27,FALSE)="폐쇄","폐쇄",""),"")</f>
        <v/>
      </c>
    </row>
    <row r="1994" spans="1:7" ht="15.6">
      <c r="A1994" s="4">
        <v>1992</v>
      </c>
      <c r="B1994" s="48">
        <v>5593</v>
      </c>
      <c r="D1994" s="49"/>
      <c r="F1994" s="51"/>
      <c r="G1994" s="107" t="str">
        <f>IFERROR(IF(VLOOKUP($B1994,#REF!,27,FALSE)="폐쇄","폐쇄",""),"")</f>
        <v/>
      </c>
    </row>
    <row r="1995" spans="1:7" ht="15.6">
      <c r="A1995" s="4">
        <v>1993</v>
      </c>
      <c r="B1995" s="48">
        <v>5594</v>
      </c>
      <c r="D1995" s="49"/>
      <c r="F1995" s="51"/>
      <c r="G1995" s="107" t="str">
        <f>IFERROR(IF(VLOOKUP($B1995,#REF!,27,FALSE)="폐쇄","폐쇄",""),"")</f>
        <v/>
      </c>
    </row>
    <row r="1996" spans="1:7" ht="15.6">
      <c r="A1996" s="4">
        <v>1994</v>
      </c>
      <c r="B1996" s="48">
        <v>5595</v>
      </c>
      <c r="D1996" s="49"/>
      <c r="F1996" s="51"/>
      <c r="G1996" s="107" t="str">
        <f>IFERROR(IF(VLOOKUP($B1996,#REF!,27,FALSE)="폐쇄","폐쇄",""),"")</f>
        <v/>
      </c>
    </row>
    <row r="1997" spans="1:7" ht="15.6">
      <c r="A1997" s="4">
        <v>1995</v>
      </c>
      <c r="B1997" s="48">
        <v>5596</v>
      </c>
      <c r="D1997" s="49"/>
      <c r="F1997" s="51"/>
      <c r="G1997" s="107" t="str">
        <f>IFERROR(IF(VLOOKUP($B1997,#REF!,27,FALSE)="폐쇄","폐쇄",""),"")</f>
        <v/>
      </c>
    </row>
    <row r="1998" spans="1:7" ht="15.6">
      <c r="A1998" s="4">
        <v>1996</v>
      </c>
      <c r="B1998" s="48">
        <v>5597</v>
      </c>
      <c r="D1998" s="49"/>
      <c r="F1998" s="51"/>
      <c r="G1998" s="107" t="str">
        <f>IFERROR(IF(VLOOKUP($B1998,#REF!,27,FALSE)="폐쇄","폐쇄",""),"")</f>
        <v/>
      </c>
    </row>
    <row r="1999" spans="1:7" ht="15.6">
      <c r="A1999" s="4">
        <v>1997</v>
      </c>
      <c r="B1999" s="48">
        <v>5598</v>
      </c>
      <c r="D1999" s="49"/>
      <c r="F1999" s="51"/>
      <c r="G1999" s="107" t="str">
        <f>IFERROR(IF(VLOOKUP($B1999,#REF!,27,FALSE)="폐쇄","폐쇄",""),"")</f>
        <v/>
      </c>
    </row>
    <row r="2000" spans="1:7" ht="15.6">
      <c r="A2000" s="4">
        <v>1998</v>
      </c>
      <c r="B2000" s="48">
        <v>5599</v>
      </c>
      <c r="D2000" s="49"/>
      <c r="F2000" s="51"/>
      <c r="G2000" s="107" t="str">
        <f>IFERROR(IF(VLOOKUP($B2000,#REF!,27,FALSE)="폐쇄","폐쇄",""),"")</f>
        <v/>
      </c>
    </row>
    <row r="2001" spans="1:7" ht="15.6">
      <c r="A2001" s="4">
        <v>1999</v>
      </c>
      <c r="B2001" s="48">
        <v>5600</v>
      </c>
      <c r="D2001" s="49"/>
      <c r="F2001" s="51"/>
      <c r="G2001" s="107" t="str">
        <f>IFERROR(IF(VLOOKUP($B2001,#REF!,27,FALSE)="폐쇄","폐쇄",""),"")</f>
        <v/>
      </c>
    </row>
    <row r="2002" spans="1:7" ht="15.6">
      <c r="A2002" s="4">
        <v>2000</v>
      </c>
      <c r="B2002" s="48">
        <v>5601</v>
      </c>
      <c r="D2002" s="49"/>
      <c r="F2002" s="51"/>
      <c r="G2002" s="107" t="str">
        <f>IFERROR(IF(VLOOKUP($B2002,#REF!,27,FALSE)="폐쇄","폐쇄",""),"")</f>
        <v/>
      </c>
    </row>
    <row r="2003" spans="1:7" ht="15.6">
      <c r="A2003" s="4">
        <v>2001</v>
      </c>
      <c r="B2003" s="48">
        <v>5602</v>
      </c>
      <c r="D2003" s="49"/>
      <c r="F2003" s="51"/>
      <c r="G2003" s="107" t="str">
        <f>IFERROR(IF(VLOOKUP($B2003,#REF!,27,FALSE)="폐쇄","폐쇄",""),"")</f>
        <v/>
      </c>
    </row>
    <row r="2004" spans="1:7" ht="15.6">
      <c r="A2004" s="4">
        <v>2002</v>
      </c>
      <c r="B2004" s="48">
        <v>5603</v>
      </c>
      <c r="D2004" s="49"/>
      <c r="F2004" s="51"/>
      <c r="G2004" s="107" t="str">
        <f>IFERROR(IF(VLOOKUP($B2004,#REF!,27,FALSE)="폐쇄","폐쇄",""),"")</f>
        <v/>
      </c>
    </row>
    <row r="2005" spans="1:7" ht="15.6">
      <c r="A2005" s="4">
        <v>2003</v>
      </c>
      <c r="B2005" s="48">
        <v>5604</v>
      </c>
      <c r="D2005" s="49"/>
      <c r="F2005" s="51"/>
      <c r="G2005" s="107" t="str">
        <f>IFERROR(IF(VLOOKUP($B2005,#REF!,27,FALSE)="폐쇄","폐쇄",""),"")</f>
        <v/>
      </c>
    </row>
    <row r="2006" spans="1:7" ht="15.6">
      <c r="A2006" s="4">
        <v>2004</v>
      </c>
      <c r="B2006" s="48">
        <v>5605</v>
      </c>
      <c r="D2006" s="49"/>
      <c r="F2006" s="51"/>
      <c r="G2006" s="107" t="str">
        <f>IFERROR(IF(VLOOKUP($B2006,#REF!,27,FALSE)="폐쇄","폐쇄",""),"")</f>
        <v/>
      </c>
    </row>
    <row r="2007" spans="1:7" ht="15.6">
      <c r="A2007" s="4">
        <v>2005</v>
      </c>
      <c r="B2007" s="48">
        <v>5606</v>
      </c>
      <c r="D2007" s="49"/>
      <c r="F2007" s="51"/>
      <c r="G2007" s="107" t="str">
        <f>IFERROR(IF(VLOOKUP($B2007,#REF!,27,FALSE)="폐쇄","폐쇄",""),"")</f>
        <v/>
      </c>
    </row>
    <row r="2008" spans="1:7" ht="15.6">
      <c r="A2008" s="4">
        <v>2006</v>
      </c>
      <c r="B2008" s="48">
        <v>5607</v>
      </c>
      <c r="D2008" s="49"/>
      <c r="F2008" s="51"/>
      <c r="G2008" s="107" t="str">
        <f>IFERROR(IF(VLOOKUP($B2008,#REF!,27,FALSE)="폐쇄","폐쇄",""),"")</f>
        <v/>
      </c>
    </row>
    <row r="2009" spans="1:7" ht="15.6">
      <c r="A2009" s="4">
        <v>2007</v>
      </c>
      <c r="B2009" s="48">
        <v>5608</v>
      </c>
      <c r="D2009" s="49"/>
      <c r="F2009" s="51"/>
      <c r="G2009" s="107" t="str">
        <f>IFERROR(IF(VLOOKUP($B2009,#REF!,27,FALSE)="폐쇄","폐쇄",""),"")</f>
        <v/>
      </c>
    </row>
    <row r="2010" spans="1:7" ht="15.6">
      <c r="A2010" s="4">
        <v>2008</v>
      </c>
      <c r="B2010" s="48">
        <v>5609</v>
      </c>
      <c r="D2010" s="49"/>
      <c r="F2010" s="51"/>
      <c r="G2010" s="107" t="str">
        <f>IFERROR(IF(VLOOKUP($B2010,#REF!,27,FALSE)="폐쇄","폐쇄",""),"")</f>
        <v/>
      </c>
    </row>
    <row r="2011" spans="1:7" ht="15.6">
      <c r="A2011" s="4">
        <v>2009</v>
      </c>
      <c r="B2011" s="48">
        <v>5610</v>
      </c>
      <c r="D2011" s="49"/>
      <c r="F2011" s="51"/>
      <c r="G2011" s="107" t="str">
        <f>IFERROR(IF(VLOOKUP($B2011,#REF!,27,FALSE)="폐쇄","폐쇄",""),"")</f>
        <v/>
      </c>
    </row>
    <row r="2012" spans="1:7" ht="15.6">
      <c r="A2012" s="4">
        <v>2010</v>
      </c>
      <c r="B2012" s="48">
        <v>5611</v>
      </c>
      <c r="D2012" s="49"/>
      <c r="F2012" s="51"/>
      <c r="G2012" s="107" t="str">
        <f>IFERROR(IF(VLOOKUP($B2012,#REF!,27,FALSE)="폐쇄","폐쇄",""),"")</f>
        <v/>
      </c>
    </row>
    <row r="2013" spans="1:7" ht="15.6">
      <c r="A2013" s="4">
        <v>2011</v>
      </c>
      <c r="B2013" s="48">
        <v>5612</v>
      </c>
      <c r="D2013" s="49"/>
      <c r="F2013" s="51"/>
      <c r="G2013" s="107" t="str">
        <f>IFERROR(IF(VLOOKUP($B2013,#REF!,27,FALSE)="폐쇄","폐쇄",""),"")</f>
        <v/>
      </c>
    </row>
    <row r="2014" spans="1:7" ht="15.6">
      <c r="A2014" s="4">
        <v>2012</v>
      </c>
      <c r="B2014" s="48">
        <v>5613</v>
      </c>
      <c r="D2014" s="49"/>
      <c r="F2014" s="51"/>
      <c r="G2014" s="107" t="str">
        <f>IFERROR(IF(VLOOKUP($B2014,#REF!,27,FALSE)="폐쇄","폐쇄",""),"")</f>
        <v/>
      </c>
    </row>
    <row r="2015" spans="1:7" ht="15.6">
      <c r="A2015" s="4">
        <v>2013</v>
      </c>
      <c r="B2015" s="48">
        <v>5614</v>
      </c>
      <c r="D2015" s="49"/>
      <c r="F2015" s="51"/>
      <c r="G2015" s="107" t="str">
        <f>IFERROR(IF(VLOOKUP($B2015,#REF!,27,FALSE)="폐쇄","폐쇄",""),"")</f>
        <v/>
      </c>
    </row>
    <row r="2016" spans="1:7" ht="15.6">
      <c r="A2016" s="4">
        <v>2014</v>
      </c>
      <c r="B2016" s="48">
        <v>5615</v>
      </c>
      <c r="D2016" s="49"/>
      <c r="F2016" s="51"/>
      <c r="G2016" s="107" t="str">
        <f>IFERROR(IF(VLOOKUP($B2016,#REF!,27,FALSE)="폐쇄","폐쇄",""),"")</f>
        <v/>
      </c>
    </row>
    <row r="2017" spans="1:7" ht="15.6">
      <c r="A2017" s="4">
        <v>2015</v>
      </c>
      <c r="B2017" s="48">
        <v>5616</v>
      </c>
      <c r="D2017" s="49"/>
      <c r="F2017" s="51"/>
      <c r="G2017" s="107" t="str">
        <f>IFERROR(IF(VLOOKUP($B2017,#REF!,27,FALSE)="폐쇄","폐쇄",""),"")</f>
        <v/>
      </c>
    </row>
    <row r="2018" spans="1:7" ht="15.6">
      <c r="A2018" s="4">
        <v>2016</v>
      </c>
      <c r="B2018" s="48">
        <v>5617</v>
      </c>
      <c r="D2018" s="49"/>
      <c r="F2018" s="51"/>
      <c r="G2018" s="107" t="str">
        <f>IFERROR(IF(VLOOKUP($B2018,#REF!,27,FALSE)="폐쇄","폐쇄",""),"")</f>
        <v/>
      </c>
    </row>
    <row r="2019" spans="1:7" ht="15.6">
      <c r="A2019" s="4">
        <v>2017</v>
      </c>
      <c r="B2019" s="48">
        <v>5618</v>
      </c>
      <c r="D2019" s="49"/>
      <c r="F2019" s="51"/>
      <c r="G2019" s="107" t="str">
        <f>IFERROR(IF(VLOOKUP($B2019,#REF!,27,FALSE)="폐쇄","폐쇄",""),"")</f>
        <v/>
      </c>
    </row>
    <row r="2020" spans="1:7" ht="15.6">
      <c r="A2020" s="4">
        <v>2018</v>
      </c>
      <c r="B2020" s="48">
        <v>5619</v>
      </c>
      <c r="D2020" s="49"/>
      <c r="F2020" s="51"/>
      <c r="G2020" s="107" t="str">
        <f>IFERROR(IF(VLOOKUP($B2020,#REF!,27,FALSE)="폐쇄","폐쇄",""),"")</f>
        <v/>
      </c>
    </row>
    <row r="2021" spans="1:7" ht="15.6">
      <c r="A2021" s="4">
        <v>2019</v>
      </c>
      <c r="B2021" s="48">
        <v>5620</v>
      </c>
      <c r="D2021" s="49"/>
      <c r="F2021" s="51"/>
      <c r="G2021" s="107" t="str">
        <f>IFERROR(IF(VLOOKUP($B2021,#REF!,27,FALSE)="폐쇄","폐쇄",""),"")</f>
        <v/>
      </c>
    </row>
    <row r="2022" spans="1:7" ht="15.6">
      <c r="A2022" s="4">
        <v>2020</v>
      </c>
      <c r="B2022" s="48">
        <v>5621</v>
      </c>
      <c r="D2022" s="49"/>
      <c r="F2022" s="51"/>
      <c r="G2022" s="107" t="str">
        <f>IFERROR(IF(VLOOKUP($B2022,#REF!,27,FALSE)="폐쇄","폐쇄",""),"")</f>
        <v/>
      </c>
    </row>
    <row r="2023" spans="1:7" ht="15.6">
      <c r="A2023" s="4">
        <v>2021</v>
      </c>
      <c r="B2023" s="48">
        <v>5622</v>
      </c>
      <c r="D2023" s="49"/>
      <c r="F2023" s="51"/>
      <c r="G2023" s="107" t="str">
        <f>IFERROR(IF(VLOOKUP($B2023,#REF!,27,FALSE)="폐쇄","폐쇄",""),"")</f>
        <v/>
      </c>
    </row>
    <row r="2024" spans="1:7" ht="15.6">
      <c r="A2024" s="4">
        <v>2022</v>
      </c>
      <c r="B2024" s="48">
        <v>5623</v>
      </c>
      <c r="D2024" s="49"/>
      <c r="F2024" s="51"/>
      <c r="G2024" s="107" t="str">
        <f>IFERROR(IF(VLOOKUP($B2024,#REF!,27,FALSE)="폐쇄","폐쇄",""),"")</f>
        <v/>
      </c>
    </row>
    <row r="2025" spans="1:7" ht="15.6">
      <c r="A2025" s="4">
        <v>2023</v>
      </c>
      <c r="B2025" s="48">
        <v>5624</v>
      </c>
      <c r="D2025" s="49"/>
      <c r="F2025" s="51"/>
      <c r="G2025" s="107" t="str">
        <f>IFERROR(IF(VLOOKUP($B2025,#REF!,27,FALSE)="폐쇄","폐쇄",""),"")</f>
        <v/>
      </c>
    </row>
    <row r="2026" spans="1:7" ht="15.6">
      <c r="A2026" s="4">
        <v>2024</v>
      </c>
      <c r="B2026" s="48">
        <v>5625</v>
      </c>
      <c r="D2026" s="49"/>
      <c r="F2026" s="51"/>
      <c r="G2026" s="107" t="str">
        <f>IFERROR(IF(VLOOKUP($B2026,#REF!,27,FALSE)="폐쇄","폐쇄",""),"")</f>
        <v/>
      </c>
    </row>
    <row r="2027" spans="1:7" ht="15.6">
      <c r="A2027" s="4">
        <v>2025</v>
      </c>
      <c r="B2027" s="48">
        <v>5626</v>
      </c>
      <c r="D2027" s="49"/>
      <c r="F2027" s="51"/>
      <c r="G2027" s="107" t="str">
        <f>IFERROR(IF(VLOOKUP($B2027,#REF!,27,FALSE)="폐쇄","폐쇄",""),"")</f>
        <v/>
      </c>
    </row>
    <row r="2028" spans="1:7" ht="15.6">
      <c r="A2028" s="4">
        <v>2026</v>
      </c>
      <c r="B2028" s="48">
        <v>5627</v>
      </c>
      <c r="D2028" s="49"/>
      <c r="F2028" s="51"/>
      <c r="G2028" s="107" t="str">
        <f>IFERROR(IF(VLOOKUP($B2028,#REF!,27,FALSE)="폐쇄","폐쇄",""),"")</f>
        <v/>
      </c>
    </row>
    <row r="2029" spans="1:7" ht="15.6">
      <c r="A2029" s="4">
        <v>2027</v>
      </c>
      <c r="B2029" s="48">
        <v>5628</v>
      </c>
      <c r="D2029" s="49"/>
      <c r="F2029" s="51"/>
      <c r="G2029" s="107" t="str">
        <f>IFERROR(IF(VLOOKUP($B2029,#REF!,27,FALSE)="폐쇄","폐쇄",""),"")</f>
        <v/>
      </c>
    </row>
    <row r="2030" spans="1:7" ht="15.6">
      <c r="A2030" s="4">
        <v>2028</v>
      </c>
      <c r="B2030" s="48">
        <v>5629</v>
      </c>
      <c r="D2030" s="49"/>
      <c r="F2030" s="51"/>
      <c r="G2030" s="107" t="str">
        <f>IFERROR(IF(VLOOKUP($B2030,#REF!,27,FALSE)="폐쇄","폐쇄",""),"")</f>
        <v/>
      </c>
    </row>
    <row r="2031" spans="1:7" ht="15.6">
      <c r="A2031" s="4">
        <v>2029</v>
      </c>
      <c r="B2031" s="48">
        <v>5630</v>
      </c>
      <c r="D2031" s="49"/>
      <c r="F2031" s="51"/>
      <c r="G2031" s="107" t="str">
        <f>IFERROR(IF(VLOOKUP($B2031,#REF!,27,FALSE)="폐쇄","폐쇄",""),"")</f>
        <v/>
      </c>
    </row>
    <row r="2032" spans="1:7" ht="15.6">
      <c r="A2032" s="4">
        <v>2030</v>
      </c>
      <c r="B2032" s="48">
        <v>5631</v>
      </c>
      <c r="D2032" s="49"/>
      <c r="F2032" s="51"/>
      <c r="G2032" s="107" t="str">
        <f>IFERROR(IF(VLOOKUP($B2032,#REF!,27,FALSE)="폐쇄","폐쇄",""),"")</f>
        <v/>
      </c>
    </row>
    <row r="2033" spans="1:7" ht="15.6">
      <c r="A2033" s="4">
        <v>2031</v>
      </c>
      <c r="B2033" s="48">
        <v>5632</v>
      </c>
      <c r="D2033" s="49"/>
      <c r="F2033" s="51"/>
      <c r="G2033" s="107" t="str">
        <f>IFERROR(IF(VLOOKUP($B2033,#REF!,27,FALSE)="폐쇄","폐쇄",""),"")</f>
        <v/>
      </c>
    </row>
    <row r="2034" spans="1:7" ht="15.6">
      <c r="A2034" s="4">
        <v>2032</v>
      </c>
      <c r="B2034" s="48">
        <v>5633</v>
      </c>
      <c r="D2034" s="49"/>
      <c r="F2034" s="51"/>
      <c r="G2034" s="107" t="str">
        <f>IFERROR(IF(VLOOKUP($B2034,#REF!,27,FALSE)="폐쇄","폐쇄",""),"")</f>
        <v/>
      </c>
    </row>
    <row r="2035" spans="1:7" ht="15.6">
      <c r="A2035" s="4">
        <v>2033</v>
      </c>
      <c r="B2035" s="48">
        <v>5634</v>
      </c>
      <c r="D2035" s="49"/>
      <c r="F2035" s="51"/>
      <c r="G2035" s="107" t="str">
        <f>IFERROR(IF(VLOOKUP($B2035,#REF!,27,FALSE)="폐쇄","폐쇄",""),"")</f>
        <v/>
      </c>
    </row>
    <row r="2036" spans="1:7" ht="15.6">
      <c r="A2036" s="4">
        <v>2034</v>
      </c>
      <c r="B2036" s="48">
        <v>5635</v>
      </c>
      <c r="D2036" s="49"/>
      <c r="F2036" s="51"/>
      <c r="G2036" s="107" t="str">
        <f>IFERROR(IF(VLOOKUP($B2036,#REF!,27,FALSE)="폐쇄","폐쇄",""),"")</f>
        <v/>
      </c>
    </row>
    <row r="2037" spans="1:7" ht="15.6">
      <c r="A2037" s="4">
        <v>2035</v>
      </c>
      <c r="B2037" s="48">
        <v>5636</v>
      </c>
      <c r="D2037" s="49"/>
      <c r="F2037" s="51"/>
      <c r="G2037" s="107" t="str">
        <f>IFERROR(IF(VLOOKUP($B2037,#REF!,27,FALSE)="폐쇄","폐쇄",""),"")</f>
        <v/>
      </c>
    </row>
    <row r="2038" spans="1:7" ht="15.6">
      <c r="A2038" s="4">
        <v>2036</v>
      </c>
      <c r="B2038" s="48">
        <v>5637</v>
      </c>
      <c r="D2038" s="49"/>
      <c r="F2038" s="51"/>
      <c r="G2038" s="107" t="str">
        <f>IFERROR(IF(VLOOKUP($B2038,#REF!,27,FALSE)="폐쇄","폐쇄",""),"")</f>
        <v/>
      </c>
    </row>
    <row r="2039" spans="1:7" ht="15.6">
      <c r="A2039" s="4">
        <v>2037</v>
      </c>
      <c r="B2039" s="48">
        <v>5638</v>
      </c>
      <c r="D2039" s="49"/>
      <c r="F2039" s="51"/>
      <c r="G2039" s="107" t="str">
        <f>IFERROR(IF(VLOOKUP($B2039,#REF!,27,FALSE)="폐쇄","폐쇄",""),"")</f>
        <v/>
      </c>
    </row>
    <row r="2040" spans="1:7" ht="15.6">
      <c r="A2040" s="4">
        <v>2038</v>
      </c>
      <c r="B2040" s="48">
        <v>5639</v>
      </c>
      <c r="D2040" s="49"/>
      <c r="F2040" s="51"/>
      <c r="G2040" s="107" t="str">
        <f>IFERROR(IF(VLOOKUP($B2040,#REF!,27,FALSE)="폐쇄","폐쇄",""),"")</f>
        <v/>
      </c>
    </row>
    <row r="2041" spans="1:7" ht="15.6">
      <c r="A2041" s="4">
        <v>2039</v>
      </c>
      <c r="B2041" s="48">
        <v>5640</v>
      </c>
      <c r="D2041" s="49"/>
      <c r="F2041" s="51"/>
      <c r="G2041" s="107" t="str">
        <f>IFERROR(IF(VLOOKUP($B2041,#REF!,27,FALSE)="폐쇄","폐쇄",""),"")</f>
        <v/>
      </c>
    </row>
    <row r="2042" spans="1:7" ht="15.6">
      <c r="A2042" s="4">
        <v>2040</v>
      </c>
      <c r="B2042" s="48">
        <v>5641</v>
      </c>
      <c r="D2042" s="49"/>
      <c r="F2042" s="51"/>
      <c r="G2042" s="107" t="str">
        <f>IFERROR(IF(VLOOKUP($B2042,#REF!,27,FALSE)="폐쇄","폐쇄",""),"")</f>
        <v/>
      </c>
    </row>
    <row r="2043" spans="1:7" ht="15.6">
      <c r="A2043" s="4">
        <v>2041</v>
      </c>
      <c r="B2043" s="48">
        <v>5642</v>
      </c>
      <c r="D2043" s="49"/>
      <c r="F2043" s="51"/>
      <c r="G2043" s="107" t="str">
        <f>IFERROR(IF(VLOOKUP($B2043,#REF!,27,FALSE)="폐쇄","폐쇄",""),"")</f>
        <v/>
      </c>
    </row>
    <row r="2044" spans="1:7" ht="15.6">
      <c r="A2044" s="4">
        <v>2042</v>
      </c>
      <c r="B2044" s="48">
        <v>5643</v>
      </c>
      <c r="D2044" s="49"/>
      <c r="F2044" s="51"/>
      <c r="G2044" s="107" t="str">
        <f>IFERROR(IF(VLOOKUP($B2044,#REF!,27,FALSE)="폐쇄","폐쇄",""),"")</f>
        <v/>
      </c>
    </row>
    <row r="2045" spans="1:7" ht="15.6">
      <c r="A2045" s="4">
        <v>2043</v>
      </c>
      <c r="B2045" s="48">
        <v>5644</v>
      </c>
      <c r="D2045" s="49"/>
      <c r="F2045" s="51"/>
      <c r="G2045" s="107" t="str">
        <f>IFERROR(IF(VLOOKUP($B2045,#REF!,27,FALSE)="폐쇄","폐쇄",""),"")</f>
        <v/>
      </c>
    </row>
    <row r="2046" spans="1:7" ht="15.6">
      <c r="A2046" s="4">
        <v>2044</v>
      </c>
      <c r="B2046" s="48">
        <v>5645</v>
      </c>
      <c r="D2046" s="49"/>
      <c r="F2046" s="51"/>
      <c r="G2046" s="107" t="str">
        <f>IFERROR(IF(VLOOKUP($B2046,#REF!,27,FALSE)="폐쇄","폐쇄",""),"")</f>
        <v/>
      </c>
    </row>
    <row r="2047" spans="1:7" ht="15.6">
      <c r="A2047" s="4">
        <v>2045</v>
      </c>
      <c r="B2047" s="48">
        <v>5646</v>
      </c>
      <c r="D2047" s="49"/>
      <c r="F2047" s="51"/>
      <c r="G2047" s="107" t="str">
        <f>IFERROR(IF(VLOOKUP($B2047,#REF!,27,FALSE)="폐쇄","폐쇄",""),"")</f>
        <v/>
      </c>
    </row>
    <row r="2048" spans="1:7" ht="15.6">
      <c r="A2048" s="4">
        <v>2046</v>
      </c>
      <c r="B2048" s="48">
        <v>5647</v>
      </c>
      <c r="D2048" s="49"/>
      <c r="F2048" s="51"/>
      <c r="G2048" s="107" t="str">
        <f>IFERROR(IF(VLOOKUP($B2048,#REF!,27,FALSE)="폐쇄","폐쇄",""),"")</f>
        <v/>
      </c>
    </row>
    <row r="2049" spans="1:7" ht="15.6">
      <c r="A2049" s="4">
        <v>2047</v>
      </c>
      <c r="B2049" s="48">
        <v>5648</v>
      </c>
      <c r="D2049" s="49"/>
      <c r="F2049" s="51"/>
      <c r="G2049" s="107" t="str">
        <f>IFERROR(IF(VLOOKUP($B2049,#REF!,27,FALSE)="폐쇄","폐쇄",""),"")</f>
        <v/>
      </c>
    </row>
    <row r="2050" spans="1:7" ht="15.6">
      <c r="A2050" s="4">
        <v>2048</v>
      </c>
      <c r="B2050" s="48">
        <v>5649</v>
      </c>
      <c r="D2050" s="49"/>
      <c r="F2050" s="51"/>
      <c r="G2050" s="107" t="str">
        <f>IFERROR(IF(VLOOKUP($B2050,#REF!,27,FALSE)="폐쇄","폐쇄",""),"")</f>
        <v/>
      </c>
    </row>
    <row r="2051" spans="1:7" ht="15.6">
      <c r="A2051" s="4">
        <v>2049</v>
      </c>
      <c r="B2051" s="48">
        <v>5650</v>
      </c>
      <c r="D2051" s="49"/>
      <c r="F2051" s="51"/>
      <c r="G2051" s="107" t="str">
        <f>IFERROR(IF(VLOOKUP($B2051,#REF!,27,FALSE)="폐쇄","폐쇄",""),"")</f>
        <v/>
      </c>
    </row>
    <row r="2052" spans="1:7" ht="15.6">
      <c r="A2052" s="4">
        <v>2050</v>
      </c>
      <c r="B2052" s="48">
        <v>5651</v>
      </c>
      <c r="D2052" s="49"/>
      <c r="F2052" s="51"/>
      <c r="G2052" s="107" t="str">
        <f>IFERROR(IF(VLOOKUP($B2052,#REF!,27,FALSE)="폐쇄","폐쇄",""),"")</f>
        <v/>
      </c>
    </row>
    <row r="2053" spans="1:7" ht="15.6">
      <c r="A2053" s="4">
        <v>2051</v>
      </c>
      <c r="B2053" s="48">
        <v>5652</v>
      </c>
      <c r="D2053" s="49"/>
      <c r="F2053" s="51"/>
      <c r="G2053" s="107" t="str">
        <f>IFERROR(IF(VLOOKUP($B2053,#REF!,27,FALSE)="폐쇄","폐쇄",""),"")</f>
        <v/>
      </c>
    </row>
    <row r="2054" spans="1:7" ht="15.6">
      <c r="A2054" s="4">
        <v>2052</v>
      </c>
      <c r="B2054" s="48">
        <v>5653</v>
      </c>
      <c r="D2054" s="49"/>
      <c r="F2054" s="51"/>
      <c r="G2054" s="107" t="str">
        <f>IFERROR(IF(VLOOKUP($B2054,#REF!,27,FALSE)="폐쇄","폐쇄",""),"")</f>
        <v/>
      </c>
    </row>
    <row r="2055" spans="1:7" ht="15.6">
      <c r="A2055" s="4">
        <v>2053</v>
      </c>
      <c r="B2055" s="48">
        <v>5654</v>
      </c>
      <c r="D2055" s="49"/>
      <c r="F2055" s="51"/>
      <c r="G2055" s="107" t="str">
        <f>IFERROR(IF(VLOOKUP($B2055,#REF!,27,FALSE)="폐쇄","폐쇄",""),"")</f>
        <v/>
      </c>
    </row>
    <row r="2056" spans="1:7" ht="15.6">
      <c r="A2056" s="4">
        <v>2054</v>
      </c>
      <c r="B2056" s="48">
        <v>5655</v>
      </c>
      <c r="D2056" s="49"/>
      <c r="F2056" s="51"/>
      <c r="G2056" s="107" t="str">
        <f>IFERROR(IF(VLOOKUP($B2056,#REF!,27,FALSE)="폐쇄","폐쇄",""),"")</f>
        <v/>
      </c>
    </row>
    <row r="2057" spans="1:7" ht="15.6">
      <c r="A2057" s="4">
        <v>2055</v>
      </c>
      <c r="B2057" s="48">
        <v>5656</v>
      </c>
      <c r="D2057" s="49"/>
      <c r="F2057" s="51"/>
      <c r="G2057" s="107" t="str">
        <f>IFERROR(IF(VLOOKUP($B2057,#REF!,27,FALSE)="폐쇄","폐쇄",""),"")</f>
        <v/>
      </c>
    </row>
    <row r="2058" spans="1:7" ht="15.6">
      <c r="A2058" s="4">
        <v>2056</v>
      </c>
      <c r="B2058" s="48">
        <v>5657</v>
      </c>
      <c r="D2058" s="49"/>
      <c r="F2058" s="51"/>
      <c r="G2058" s="107" t="str">
        <f>IFERROR(IF(VLOOKUP($B2058,#REF!,27,FALSE)="폐쇄","폐쇄",""),"")</f>
        <v/>
      </c>
    </row>
    <row r="2059" spans="1:7" ht="15.6">
      <c r="A2059" s="4">
        <v>2057</v>
      </c>
      <c r="B2059" s="48">
        <v>5658</v>
      </c>
      <c r="D2059" s="49"/>
      <c r="F2059" s="51"/>
      <c r="G2059" s="107" t="str">
        <f>IFERROR(IF(VLOOKUP($B2059,#REF!,27,FALSE)="폐쇄","폐쇄",""),"")</f>
        <v/>
      </c>
    </row>
    <row r="2060" spans="1:7" ht="15.6">
      <c r="A2060" s="4">
        <v>2058</v>
      </c>
      <c r="B2060" s="48">
        <v>5659</v>
      </c>
      <c r="D2060" s="49"/>
      <c r="F2060" s="51"/>
      <c r="G2060" s="107" t="str">
        <f>IFERROR(IF(VLOOKUP($B2060,#REF!,27,FALSE)="폐쇄","폐쇄",""),"")</f>
        <v/>
      </c>
    </row>
    <row r="2061" spans="1:7" ht="15.6">
      <c r="A2061" s="4">
        <v>2059</v>
      </c>
      <c r="B2061" s="48">
        <v>5660</v>
      </c>
      <c r="D2061" s="49"/>
      <c r="F2061" s="51"/>
      <c r="G2061" s="107" t="str">
        <f>IFERROR(IF(VLOOKUP($B2061,#REF!,27,FALSE)="폐쇄","폐쇄",""),"")</f>
        <v/>
      </c>
    </row>
    <row r="2062" spans="1:7" ht="15.6">
      <c r="A2062" s="4">
        <v>2060</v>
      </c>
      <c r="B2062" s="48">
        <v>5661</v>
      </c>
      <c r="D2062" s="49"/>
      <c r="F2062" s="51"/>
      <c r="G2062" s="107" t="str">
        <f>IFERROR(IF(VLOOKUP($B2062,#REF!,27,FALSE)="폐쇄","폐쇄",""),"")</f>
        <v/>
      </c>
    </row>
    <row r="2063" spans="1:7" ht="15.6">
      <c r="A2063" s="4">
        <v>2061</v>
      </c>
      <c r="B2063" s="48">
        <v>5662</v>
      </c>
      <c r="D2063" s="49"/>
      <c r="F2063" s="51"/>
      <c r="G2063" s="107" t="str">
        <f>IFERROR(IF(VLOOKUP($B2063,#REF!,27,FALSE)="폐쇄","폐쇄",""),"")</f>
        <v/>
      </c>
    </row>
    <row r="2064" spans="1:7" ht="15.6">
      <c r="A2064" s="4">
        <v>2062</v>
      </c>
      <c r="B2064" s="48">
        <v>5663</v>
      </c>
      <c r="D2064" s="49"/>
      <c r="F2064" s="51"/>
      <c r="G2064" s="107" t="str">
        <f>IFERROR(IF(VLOOKUP($B2064,#REF!,27,FALSE)="폐쇄","폐쇄",""),"")</f>
        <v/>
      </c>
    </row>
    <row r="2065" spans="1:7" ht="15.6">
      <c r="A2065" s="4">
        <v>2063</v>
      </c>
      <c r="B2065" s="48">
        <v>5664</v>
      </c>
      <c r="D2065" s="49"/>
      <c r="F2065" s="51"/>
      <c r="G2065" s="107" t="str">
        <f>IFERROR(IF(VLOOKUP($B2065,#REF!,27,FALSE)="폐쇄","폐쇄",""),"")</f>
        <v/>
      </c>
    </row>
    <row r="2066" spans="1:7" ht="15.6">
      <c r="A2066" s="4">
        <v>2064</v>
      </c>
      <c r="B2066" s="48">
        <v>5665</v>
      </c>
      <c r="D2066" s="49"/>
      <c r="F2066" s="51"/>
      <c r="G2066" s="107" t="str">
        <f>IFERROR(IF(VLOOKUP($B2066,#REF!,27,FALSE)="폐쇄","폐쇄",""),"")</f>
        <v/>
      </c>
    </row>
    <row r="2067" spans="1:7" ht="15.6">
      <c r="A2067" s="4">
        <v>2065</v>
      </c>
      <c r="B2067" s="48">
        <v>5666</v>
      </c>
      <c r="D2067" s="49"/>
      <c r="F2067" s="51"/>
      <c r="G2067" s="107" t="str">
        <f>IFERROR(IF(VLOOKUP($B2067,#REF!,27,FALSE)="폐쇄","폐쇄",""),"")</f>
        <v/>
      </c>
    </row>
    <row r="2068" spans="1:7" ht="15.6">
      <c r="A2068" s="4">
        <v>2066</v>
      </c>
      <c r="B2068" s="48">
        <v>5667</v>
      </c>
      <c r="D2068" s="49"/>
      <c r="F2068" s="51"/>
      <c r="G2068" s="107" t="str">
        <f>IFERROR(IF(VLOOKUP($B2068,#REF!,27,FALSE)="폐쇄","폐쇄",""),"")</f>
        <v/>
      </c>
    </row>
    <row r="2069" spans="1:7" ht="15.6">
      <c r="A2069" s="4">
        <v>2067</v>
      </c>
      <c r="B2069" s="48">
        <v>5668</v>
      </c>
      <c r="D2069" s="49"/>
      <c r="F2069" s="51"/>
      <c r="G2069" s="107" t="str">
        <f>IFERROR(IF(VLOOKUP($B2069,#REF!,27,FALSE)="폐쇄","폐쇄",""),"")</f>
        <v/>
      </c>
    </row>
    <row r="2070" spans="1:7" ht="15.6">
      <c r="A2070" s="4">
        <v>2068</v>
      </c>
      <c r="B2070" s="48">
        <v>5669</v>
      </c>
      <c r="D2070" s="49"/>
      <c r="F2070" s="51"/>
      <c r="G2070" s="107" t="str">
        <f>IFERROR(IF(VLOOKUP($B2070,#REF!,27,FALSE)="폐쇄","폐쇄",""),"")</f>
        <v/>
      </c>
    </row>
    <row r="2071" spans="1:7" ht="15.6">
      <c r="A2071" s="4">
        <v>2069</v>
      </c>
      <c r="B2071" s="48">
        <v>5670</v>
      </c>
      <c r="D2071" s="49"/>
      <c r="F2071" s="51"/>
      <c r="G2071" s="107" t="str">
        <f>IFERROR(IF(VLOOKUP($B2071,#REF!,27,FALSE)="폐쇄","폐쇄",""),"")</f>
        <v/>
      </c>
    </row>
    <row r="2072" spans="1:7" ht="15.6">
      <c r="A2072" s="4">
        <v>2070</v>
      </c>
      <c r="B2072" s="48">
        <v>5671</v>
      </c>
      <c r="D2072" s="49"/>
      <c r="F2072" s="51"/>
      <c r="G2072" s="107" t="str">
        <f>IFERROR(IF(VLOOKUP($B2072,#REF!,27,FALSE)="폐쇄","폐쇄",""),"")</f>
        <v/>
      </c>
    </row>
    <row r="2073" spans="1:7" ht="15.6">
      <c r="A2073" s="4">
        <v>2071</v>
      </c>
      <c r="B2073" s="48">
        <v>5672</v>
      </c>
      <c r="D2073" s="49"/>
      <c r="F2073" s="51"/>
      <c r="G2073" s="107" t="str">
        <f>IFERROR(IF(VLOOKUP($B2073,#REF!,27,FALSE)="폐쇄","폐쇄",""),"")</f>
        <v/>
      </c>
    </row>
    <row r="2074" spans="1:7" ht="15.6">
      <c r="A2074" s="4">
        <v>2072</v>
      </c>
      <c r="B2074" s="48">
        <v>5673</v>
      </c>
      <c r="D2074" s="49"/>
      <c r="F2074" s="51"/>
      <c r="G2074" s="107" t="str">
        <f>IFERROR(IF(VLOOKUP($B2074,#REF!,27,FALSE)="폐쇄","폐쇄",""),"")</f>
        <v/>
      </c>
    </row>
    <row r="2075" spans="1:7" ht="15.6">
      <c r="A2075" s="4">
        <v>2073</v>
      </c>
      <c r="B2075" s="48">
        <v>5674</v>
      </c>
      <c r="D2075" s="49"/>
      <c r="F2075" s="51"/>
      <c r="G2075" s="107" t="str">
        <f>IFERROR(IF(VLOOKUP($B2075,#REF!,27,FALSE)="폐쇄","폐쇄",""),"")</f>
        <v/>
      </c>
    </row>
    <row r="2076" spans="1:7" ht="15.6">
      <c r="A2076" s="4">
        <v>2074</v>
      </c>
      <c r="B2076" s="48">
        <v>5675</v>
      </c>
      <c r="D2076" s="49"/>
      <c r="F2076" s="51"/>
      <c r="G2076" s="107" t="str">
        <f>IFERROR(IF(VLOOKUP($B2076,#REF!,27,FALSE)="폐쇄","폐쇄",""),"")</f>
        <v/>
      </c>
    </row>
    <row r="2077" spans="1:7" ht="15.6">
      <c r="A2077" s="4">
        <v>2075</v>
      </c>
      <c r="B2077" s="48">
        <v>5676</v>
      </c>
      <c r="D2077" s="49"/>
      <c r="F2077" s="51"/>
      <c r="G2077" s="107" t="str">
        <f>IFERROR(IF(VLOOKUP($B2077,#REF!,27,FALSE)="폐쇄","폐쇄",""),"")</f>
        <v/>
      </c>
    </row>
    <row r="2078" spans="1:7" ht="15.6">
      <c r="A2078" s="4">
        <v>2076</v>
      </c>
      <c r="B2078" s="48">
        <v>5677</v>
      </c>
      <c r="D2078" s="49"/>
      <c r="F2078" s="51"/>
      <c r="G2078" s="107" t="str">
        <f>IFERROR(IF(VLOOKUP($B2078,#REF!,27,FALSE)="폐쇄","폐쇄",""),"")</f>
        <v/>
      </c>
    </row>
    <row r="2079" spans="1:7" ht="15.6">
      <c r="A2079" s="4">
        <v>2077</v>
      </c>
      <c r="B2079" s="48">
        <v>5678</v>
      </c>
      <c r="D2079" s="49"/>
      <c r="F2079" s="51"/>
      <c r="G2079" s="107" t="str">
        <f>IFERROR(IF(VLOOKUP($B2079,#REF!,27,FALSE)="폐쇄","폐쇄",""),"")</f>
        <v/>
      </c>
    </row>
    <row r="2080" spans="1:7" ht="15.6">
      <c r="A2080" s="4">
        <v>2078</v>
      </c>
      <c r="B2080" s="48">
        <v>5679</v>
      </c>
      <c r="D2080" s="49"/>
      <c r="F2080" s="51"/>
      <c r="G2080" s="107" t="str">
        <f>IFERROR(IF(VLOOKUP($B2080,#REF!,27,FALSE)="폐쇄","폐쇄",""),"")</f>
        <v/>
      </c>
    </row>
    <row r="2081" spans="1:7" ht="15.6">
      <c r="A2081" s="4">
        <v>2079</v>
      </c>
      <c r="B2081" s="48">
        <v>5680</v>
      </c>
      <c r="D2081" s="49"/>
      <c r="F2081" s="51"/>
      <c r="G2081" s="107" t="str">
        <f>IFERROR(IF(VLOOKUP($B2081,#REF!,27,FALSE)="폐쇄","폐쇄",""),"")</f>
        <v/>
      </c>
    </row>
    <row r="2082" spans="1:7" ht="15.6">
      <c r="A2082" s="4">
        <v>2080</v>
      </c>
      <c r="B2082" s="48">
        <v>5681</v>
      </c>
      <c r="D2082" s="49"/>
      <c r="F2082" s="51"/>
      <c r="G2082" s="107" t="str">
        <f>IFERROR(IF(VLOOKUP($B2082,#REF!,27,FALSE)="폐쇄","폐쇄",""),"")</f>
        <v/>
      </c>
    </row>
    <row r="2083" spans="1:7" ht="15.6">
      <c r="A2083" s="4">
        <v>2081</v>
      </c>
      <c r="B2083" s="48">
        <v>5682</v>
      </c>
      <c r="D2083" s="49"/>
      <c r="F2083" s="51"/>
      <c r="G2083" s="107" t="str">
        <f>IFERROR(IF(VLOOKUP($B2083,#REF!,27,FALSE)="폐쇄","폐쇄",""),"")</f>
        <v/>
      </c>
    </row>
    <row r="2084" spans="1:7" ht="15.6">
      <c r="A2084" s="4">
        <v>2082</v>
      </c>
      <c r="B2084" s="48">
        <v>5683</v>
      </c>
      <c r="D2084" s="49"/>
      <c r="F2084" s="51"/>
      <c r="G2084" s="107" t="str">
        <f>IFERROR(IF(VLOOKUP($B2084,#REF!,27,FALSE)="폐쇄","폐쇄",""),"")</f>
        <v/>
      </c>
    </row>
    <row r="2085" spans="1:7" ht="15.6">
      <c r="A2085" s="4">
        <v>2083</v>
      </c>
      <c r="B2085" s="48">
        <v>5684</v>
      </c>
      <c r="D2085" s="49"/>
      <c r="F2085" s="51"/>
      <c r="G2085" s="107" t="str">
        <f>IFERROR(IF(VLOOKUP($B2085,#REF!,27,FALSE)="폐쇄","폐쇄",""),"")</f>
        <v/>
      </c>
    </row>
    <row r="2086" spans="1:7" ht="15.6">
      <c r="A2086" s="4">
        <v>2084</v>
      </c>
      <c r="B2086" s="48">
        <v>5685</v>
      </c>
      <c r="D2086" s="49"/>
      <c r="F2086" s="51"/>
      <c r="G2086" s="107" t="str">
        <f>IFERROR(IF(VLOOKUP($B2086,#REF!,27,FALSE)="폐쇄","폐쇄",""),"")</f>
        <v/>
      </c>
    </row>
    <row r="2087" spans="1:7" ht="15.6">
      <c r="A2087" s="4">
        <v>2085</v>
      </c>
      <c r="B2087" s="48">
        <v>5686</v>
      </c>
      <c r="D2087" s="49"/>
      <c r="F2087" s="51"/>
      <c r="G2087" s="107" t="str">
        <f>IFERROR(IF(VLOOKUP($B2087,#REF!,27,FALSE)="폐쇄","폐쇄",""),"")</f>
        <v/>
      </c>
    </row>
    <row r="2088" spans="1:7" ht="15.6">
      <c r="A2088" s="4">
        <v>2086</v>
      </c>
      <c r="B2088" s="48">
        <v>5687</v>
      </c>
      <c r="D2088" s="49"/>
      <c r="F2088" s="51"/>
      <c r="G2088" s="107" t="str">
        <f>IFERROR(IF(VLOOKUP($B2088,#REF!,27,FALSE)="폐쇄","폐쇄",""),"")</f>
        <v/>
      </c>
    </row>
    <row r="2089" spans="1:7" ht="15.6">
      <c r="A2089" s="4">
        <v>2087</v>
      </c>
      <c r="B2089" s="48">
        <v>5688</v>
      </c>
      <c r="D2089" s="49"/>
      <c r="F2089" s="51"/>
      <c r="G2089" s="107" t="str">
        <f>IFERROR(IF(VLOOKUP($B2089,#REF!,27,FALSE)="폐쇄","폐쇄",""),"")</f>
        <v/>
      </c>
    </row>
    <row r="2090" spans="1:7" ht="15.6">
      <c r="A2090" s="4">
        <v>2088</v>
      </c>
      <c r="B2090" s="48">
        <v>5689</v>
      </c>
      <c r="D2090" s="49"/>
      <c r="F2090" s="51"/>
      <c r="G2090" s="107" t="str">
        <f>IFERROR(IF(VLOOKUP($B2090,#REF!,27,FALSE)="폐쇄","폐쇄",""),"")</f>
        <v/>
      </c>
    </row>
    <row r="2091" spans="1:7" ht="15.6">
      <c r="A2091" s="4">
        <v>2089</v>
      </c>
      <c r="B2091" s="48">
        <v>5690</v>
      </c>
      <c r="D2091" s="49"/>
      <c r="F2091" s="51"/>
      <c r="G2091" s="107" t="str">
        <f>IFERROR(IF(VLOOKUP($B2091,#REF!,27,FALSE)="폐쇄","폐쇄",""),"")</f>
        <v/>
      </c>
    </row>
    <row r="2092" spans="1:7" ht="15.6">
      <c r="A2092" s="4">
        <v>2090</v>
      </c>
      <c r="B2092" s="48">
        <v>5691</v>
      </c>
      <c r="D2092" s="49"/>
      <c r="F2092" s="51"/>
      <c r="G2092" s="107" t="str">
        <f>IFERROR(IF(VLOOKUP($B2092,#REF!,27,FALSE)="폐쇄","폐쇄",""),"")</f>
        <v/>
      </c>
    </row>
    <row r="2093" spans="1:7" ht="15.6">
      <c r="A2093" s="4">
        <v>2091</v>
      </c>
      <c r="B2093" s="48">
        <v>5692</v>
      </c>
      <c r="D2093" s="49"/>
      <c r="F2093" s="51"/>
      <c r="G2093" s="107" t="str">
        <f>IFERROR(IF(VLOOKUP($B2093,#REF!,27,FALSE)="폐쇄","폐쇄",""),"")</f>
        <v/>
      </c>
    </row>
    <row r="2094" spans="1:7" ht="15.6">
      <c r="A2094" s="4">
        <v>2092</v>
      </c>
      <c r="B2094" s="48">
        <v>5693</v>
      </c>
      <c r="D2094" s="49"/>
      <c r="F2094" s="51"/>
      <c r="G2094" s="107" t="str">
        <f>IFERROR(IF(VLOOKUP($B2094,#REF!,27,FALSE)="폐쇄","폐쇄",""),"")</f>
        <v/>
      </c>
    </row>
    <row r="2095" spans="1:7" ht="15.6">
      <c r="A2095" s="4">
        <v>2093</v>
      </c>
      <c r="B2095" s="48">
        <v>5694</v>
      </c>
      <c r="D2095" s="49"/>
      <c r="F2095" s="51"/>
      <c r="G2095" s="107" t="str">
        <f>IFERROR(IF(VLOOKUP($B2095,#REF!,27,FALSE)="폐쇄","폐쇄",""),"")</f>
        <v/>
      </c>
    </row>
    <row r="2096" spans="1:7" ht="15.6">
      <c r="A2096" s="4">
        <v>2094</v>
      </c>
      <c r="B2096" s="48">
        <v>5695</v>
      </c>
      <c r="D2096" s="49"/>
      <c r="F2096" s="51"/>
      <c r="G2096" s="107" t="str">
        <f>IFERROR(IF(VLOOKUP($B2096,#REF!,27,FALSE)="폐쇄","폐쇄",""),"")</f>
        <v/>
      </c>
    </row>
    <row r="2097" spans="1:7" ht="15.6">
      <c r="A2097" s="4">
        <v>2095</v>
      </c>
      <c r="B2097" s="48">
        <v>5696</v>
      </c>
      <c r="D2097" s="49"/>
      <c r="F2097" s="51"/>
      <c r="G2097" s="107" t="str">
        <f>IFERROR(IF(VLOOKUP($B2097,#REF!,27,FALSE)="폐쇄","폐쇄",""),"")</f>
        <v/>
      </c>
    </row>
    <row r="2098" spans="1:7" ht="15.6">
      <c r="A2098" s="4">
        <v>2096</v>
      </c>
      <c r="B2098" s="48">
        <v>5697</v>
      </c>
      <c r="D2098" s="49"/>
      <c r="F2098" s="51"/>
      <c r="G2098" s="107" t="str">
        <f>IFERROR(IF(VLOOKUP($B2098,#REF!,27,FALSE)="폐쇄","폐쇄",""),"")</f>
        <v/>
      </c>
    </row>
    <row r="2099" spans="1:7" ht="15.6">
      <c r="A2099" s="4">
        <v>2097</v>
      </c>
      <c r="B2099" s="48">
        <v>5698</v>
      </c>
      <c r="D2099" s="49"/>
      <c r="F2099" s="51"/>
      <c r="G2099" s="107" t="str">
        <f>IFERROR(IF(VLOOKUP($B2099,#REF!,27,FALSE)="폐쇄","폐쇄",""),"")</f>
        <v/>
      </c>
    </row>
    <row r="2100" spans="1:7" ht="15.6">
      <c r="A2100" s="4">
        <v>2098</v>
      </c>
      <c r="B2100" s="48">
        <v>5699</v>
      </c>
      <c r="D2100" s="49"/>
      <c r="F2100" s="51"/>
      <c r="G2100" s="107" t="str">
        <f>IFERROR(IF(VLOOKUP($B2100,#REF!,27,FALSE)="폐쇄","폐쇄",""),"")</f>
        <v/>
      </c>
    </row>
    <row r="2101" spans="1:7" ht="15.6">
      <c r="A2101" s="4">
        <v>2099</v>
      </c>
      <c r="B2101" s="48">
        <v>5700</v>
      </c>
      <c r="D2101" s="49"/>
      <c r="F2101" s="51"/>
      <c r="G2101" s="107" t="str">
        <f>IFERROR(IF(VLOOKUP($B2101,#REF!,27,FALSE)="폐쇄","폐쇄",""),"")</f>
        <v/>
      </c>
    </row>
    <row r="2102" spans="1:7" ht="15.6">
      <c r="A2102" s="4">
        <v>2100</v>
      </c>
      <c r="B2102" s="48">
        <v>5701</v>
      </c>
      <c r="D2102" s="49"/>
      <c r="F2102" s="51"/>
      <c r="G2102" s="107" t="str">
        <f>IFERROR(IF(VLOOKUP($B2102,#REF!,27,FALSE)="폐쇄","폐쇄",""),"")</f>
        <v/>
      </c>
    </row>
    <row r="2103" spans="1:7" ht="15.6">
      <c r="A2103" s="4">
        <v>2101</v>
      </c>
      <c r="B2103" s="48">
        <v>5702</v>
      </c>
      <c r="D2103" s="49"/>
      <c r="F2103" s="51"/>
      <c r="G2103" s="107" t="str">
        <f>IFERROR(IF(VLOOKUP($B2103,#REF!,27,FALSE)="폐쇄","폐쇄",""),"")</f>
        <v/>
      </c>
    </row>
    <row r="2104" spans="1:7" ht="15.6">
      <c r="A2104" s="4">
        <v>2102</v>
      </c>
      <c r="B2104" s="48">
        <v>5703</v>
      </c>
      <c r="D2104" s="49"/>
      <c r="F2104" s="51"/>
      <c r="G2104" s="107" t="str">
        <f>IFERROR(IF(VLOOKUP($B2104,#REF!,27,FALSE)="폐쇄","폐쇄",""),"")</f>
        <v/>
      </c>
    </row>
    <row r="2105" spans="1:7" ht="15.6">
      <c r="A2105" s="4">
        <v>2103</v>
      </c>
      <c r="B2105" s="48">
        <v>5704</v>
      </c>
      <c r="D2105" s="49"/>
      <c r="F2105" s="51"/>
      <c r="G2105" s="107" t="str">
        <f>IFERROR(IF(VLOOKUP($B2105,#REF!,27,FALSE)="폐쇄","폐쇄",""),"")</f>
        <v/>
      </c>
    </row>
    <row r="2106" spans="1:7" ht="15.6">
      <c r="A2106" s="4">
        <v>2104</v>
      </c>
      <c r="B2106" s="48">
        <v>5705</v>
      </c>
      <c r="D2106" s="49"/>
      <c r="F2106" s="51"/>
      <c r="G2106" s="107" t="str">
        <f>IFERROR(IF(VLOOKUP($B2106,#REF!,27,FALSE)="폐쇄","폐쇄",""),"")</f>
        <v/>
      </c>
    </row>
    <row r="2107" spans="1:7" ht="15.6">
      <c r="A2107" s="4">
        <v>2105</v>
      </c>
      <c r="B2107" s="48">
        <v>5706</v>
      </c>
      <c r="D2107" s="49"/>
      <c r="F2107" s="51"/>
      <c r="G2107" s="107" t="str">
        <f>IFERROR(IF(VLOOKUP($B2107,#REF!,27,FALSE)="폐쇄","폐쇄",""),"")</f>
        <v/>
      </c>
    </row>
    <row r="2108" spans="1:7" ht="15.6">
      <c r="A2108" s="4">
        <v>2106</v>
      </c>
      <c r="B2108" s="48">
        <v>5707</v>
      </c>
      <c r="D2108" s="49"/>
      <c r="F2108" s="51"/>
      <c r="G2108" s="107" t="str">
        <f>IFERROR(IF(VLOOKUP($B2108,#REF!,27,FALSE)="폐쇄","폐쇄",""),"")</f>
        <v/>
      </c>
    </row>
    <row r="2109" spans="1:7" ht="15.6">
      <c r="A2109" s="4">
        <v>2107</v>
      </c>
      <c r="B2109" s="48">
        <v>5708</v>
      </c>
      <c r="D2109" s="49"/>
      <c r="F2109" s="51"/>
      <c r="G2109" s="107" t="str">
        <f>IFERROR(IF(VLOOKUP($B2109,#REF!,27,FALSE)="폐쇄","폐쇄",""),"")</f>
        <v/>
      </c>
    </row>
    <row r="2110" spans="1:7" ht="15.6">
      <c r="A2110" s="4">
        <v>2108</v>
      </c>
      <c r="B2110" s="48">
        <v>5709</v>
      </c>
      <c r="D2110" s="49"/>
      <c r="F2110" s="51"/>
      <c r="G2110" s="107" t="str">
        <f>IFERROR(IF(VLOOKUP($B2110,#REF!,27,FALSE)="폐쇄","폐쇄",""),"")</f>
        <v/>
      </c>
    </row>
    <row r="2111" spans="1:7" ht="15.6">
      <c r="A2111" s="4">
        <v>2109</v>
      </c>
      <c r="B2111" s="48">
        <v>5710</v>
      </c>
      <c r="D2111" s="49"/>
      <c r="F2111" s="51"/>
      <c r="G2111" s="107" t="str">
        <f>IFERROR(IF(VLOOKUP($B2111,#REF!,27,FALSE)="폐쇄","폐쇄",""),"")</f>
        <v/>
      </c>
    </row>
    <row r="2112" spans="1:7" ht="15.6">
      <c r="A2112" s="4">
        <v>2110</v>
      </c>
      <c r="B2112" s="48">
        <v>5711</v>
      </c>
      <c r="D2112" s="49"/>
      <c r="F2112" s="51"/>
      <c r="G2112" s="107" t="str">
        <f>IFERROR(IF(VLOOKUP($B2112,#REF!,27,FALSE)="폐쇄","폐쇄",""),"")</f>
        <v/>
      </c>
    </row>
    <row r="2113" spans="1:7" ht="15.6">
      <c r="A2113" s="4">
        <v>2111</v>
      </c>
      <c r="B2113" s="48">
        <v>5712</v>
      </c>
      <c r="D2113" s="49"/>
      <c r="F2113" s="51"/>
      <c r="G2113" s="107" t="str">
        <f>IFERROR(IF(VLOOKUP($B2113,#REF!,27,FALSE)="폐쇄","폐쇄",""),"")</f>
        <v/>
      </c>
    </row>
    <row r="2114" spans="1:7" ht="15.6">
      <c r="A2114" s="4">
        <v>2112</v>
      </c>
      <c r="B2114" s="48">
        <v>5713</v>
      </c>
      <c r="D2114" s="49"/>
      <c r="F2114" s="51"/>
      <c r="G2114" s="107" t="str">
        <f>IFERROR(IF(VLOOKUP($B2114,#REF!,27,FALSE)="폐쇄","폐쇄",""),"")</f>
        <v/>
      </c>
    </row>
    <row r="2115" spans="1:7" ht="15.6">
      <c r="A2115" s="4">
        <v>2113</v>
      </c>
      <c r="B2115" s="48">
        <v>5714</v>
      </c>
      <c r="D2115" s="49"/>
      <c r="F2115" s="51"/>
      <c r="G2115" s="107" t="str">
        <f>IFERROR(IF(VLOOKUP($B2115,#REF!,27,FALSE)="폐쇄","폐쇄",""),"")</f>
        <v/>
      </c>
    </row>
    <row r="2116" spans="1:7" ht="15.6">
      <c r="A2116" s="4">
        <v>2114</v>
      </c>
      <c r="B2116" s="48">
        <v>5715</v>
      </c>
      <c r="D2116" s="49"/>
      <c r="F2116" s="51"/>
      <c r="G2116" s="107" t="str">
        <f>IFERROR(IF(VLOOKUP($B2116,#REF!,27,FALSE)="폐쇄","폐쇄",""),"")</f>
        <v/>
      </c>
    </row>
    <row r="2117" spans="1:7" ht="15.6">
      <c r="A2117" s="4">
        <v>2115</v>
      </c>
      <c r="B2117" s="48">
        <v>5716</v>
      </c>
      <c r="D2117" s="49"/>
      <c r="F2117" s="51"/>
      <c r="G2117" s="107" t="str">
        <f>IFERROR(IF(VLOOKUP($B2117,#REF!,27,FALSE)="폐쇄","폐쇄",""),"")</f>
        <v/>
      </c>
    </row>
    <row r="2118" spans="1:7" ht="15.6">
      <c r="A2118" s="4">
        <v>2116</v>
      </c>
      <c r="B2118" s="48">
        <v>5717</v>
      </c>
      <c r="D2118" s="49"/>
      <c r="F2118" s="51"/>
      <c r="G2118" s="107" t="str">
        <f>IFERROR(IF(VLOOKUP($B2118,#REF!,27,FALSE)="폐쇄","폐쇄",""),"")</f>
        <v/>
      </c>
    </row>
    <row r="2119" spans="1:7" ht="15.6">
      <c r="A2119" s="4">
        <v>2117</v>
      </c>
      <c r="B2119" s="48">
        <v>5718</v>
      </c>
      <c r="D2119" s="49"/>
      <c r="F2119" s="51"/>
      <c r="G2119" s="107" t="str">
        <f>IFERROR(IF(VLOOKUP($B2119,#REF!,27,FALSE)="폐쇄","폐쇄",""),"")</f>
        <v/>
      </c>
    </row>
    <row r="2120" spans="1:7" ht="15.6">
      <c r="A2120" s="4">
        <v>2118</v>
      </c>
      <c r="B2120" s="48">
        <v>5719</v>
      </c>
      <c r="D2120" s="49"/>
      <c r="F2120" s="51"/>
      <c r="G2120" s="107" t="str">
        <f>IFERROR(IF(VLOOKUP($B2120,#REF!,27,FALSE)="폐쇄","폐쇄",""),"")</f>
        <v/>
      </c>
    </row>
    <row r="2121" spans="1:7" ht="15.6">
      <c r="A2121" s="4">
        <v>2119</v>
      </c>
      <c r="B2121" s="48">
        <v>5720</v>
      </c>
      <c r="D2121" s="49"/>
      <c r="F2121" s="51"/>
      <c r="G2121" s="107" t="str">
        <f>IFERROR(IF(VLOOKUP($B2121,#REF!,27,FALSE)="폐쇄","폐쇄",""),"")</f>
        <v/>
      </c>
    </row>
    <row r="2122" spans="1:7" ht="15.6">
      <c r="A2122" s="4">
        <v>2120</v>
      </c>
      <c r="B2122" s="48">
        <v>5721</v>
      </c>
      <c r="D2122" s="49"/>
      <c r="F2122" s="51"/>
      <c r="G2122" s="107" t="str">
        <f>IFERROR(IF(VLOOKUP($B2122,#REF!,27,FALSE)="폐쇄","폐쇄",""),"")</f>
        <v/>
      </c>
    </row>
    <row r="2123" spans="1:7" ht="15.6">
      <c r="A2123" s="4">
        <v>2121</v>
      </c>
      <c r="B2123" s="48">
        <v>5722</v>
      </c>
      <c r="D2123" s="49"/>
      <c r="F2123" s="51"/>
      <c r="G2123" s="107" t="str">
        <f>IFERROR(IF(VLOOKUP($B2123,#REF!,27,FALSE)="폐쇄","폐쇄",""),"")</f>
        <v/>
      </c>
    </row>
    <row r="2124" spans="1:7" ht="15.6">
      <c r="A2124" s="4">
        <v>2122</v>
      </c>
      <c r="B2124" s="48">
        <v>5723</v>
      </c>
      <c r="D2124" s="49"/>
      <c r="F2124" s="51"/>
      <c r="G2124" s="107" t="str">
        <f>IFERROR(IF(VLOOKUP($B2124,#REF!,27,FALSE)="폐쇄","폐쇄",""),"")</f>
        <v/>
      </c>
    </row>
    <row r="2125" spans="1:7" ht="15.6">
      <c r="A2125" s="4">
        <v>2123</v>
      </c>
      <c r="B2125" s="48">
        <v>5724</v>
      </c>
      <c r="D2125" s="49"/>
      <c r="F2125" s="51"/>
      <c r="G2125" s="107" t="str">
        <f>IFERROR(IF(VLOOKUP($B2125,#REF!,27,FALSE)="폐쇄","폐쇄",""),"")</f>
        <v/>
      </c>
    </row>
    <row r="2126" spans="1:7" ht="15.6">
      <c r="A2126" s="4">
        <v>2124</v>
      </c>
      <c r="B2126" s="48">
        <v>5725</v>
      </c>
      <c r="D2126" s="49"/>
      <c r="F2126" s="51"/>
      <c r="G2126" s="107" t="str">
        <f>IFERROR(IF(VLOOKUP($B2126,#REF!,27,FALSE)="폐쇄","폐쇄",""),"")</f>
        <v/>
      </c>
    </row>
    <row r="2127" spans="1:7" ht="15.6">
      <c r="A2127" s="4">
        <v>2125</v>
      </c>
      <c r="B2127" s="48">
        <v>5726</v>
      </c>
      <c r="D2127" s="49"/>
      <c r="F2127" s="51"/>
      <c r="G2127" s="107" t="str">
        <f>IFERROR(IF(VLOOKUP($B2127,#REF!,27,FALSE)="폐쇄","폐쇄",""),"")</f>
        <v/>
      </c>
    </row>
    <row r="2128" spans="1:7" ht="15.6">
      <c r="A2128" s="4">
        <v>2126</v>
      </c>
      <c r="B2128" s="48">
        <v>5727</v>
      </c>
      <c r="D2128" s="49"/>
      <c r="F2128" s="51"/>
      <c r="G2128" s="107" t="str">
        <f>IFERROR(IF(VLOOKUP($B2128,#REF!,27,FALSE)="폐쇄","폐쇄",""),"")</f>
        <v/>
      </c>
    </row>
    <row r="2129" spans="1:7" ht="15.6">
      <c r="A2129" s="4">
        <v>2127</v>
      </c>
      <c r="B2129" s="48">
        <v>5728</v>
      </c>
      <c r="D2129" s="49"/>
      <c r="F2129" s="51"/>
      <c r="G2129" s="107" t="str">
        <f>IFERROR(IF(VLOOKUP($B2129,#REF!,27,FALSE)="폐쇄","폐쇄",""),"")</f>
        <v/>
      </c>
    </row>
    <row r="2130" spans="1:7" ht="15.6">
      <c r="A2130" s="4">
        <v>2128</v>
      </c>
      <c r="B2130" s="48">
        <v>5729</v>
      </c>
      <c r="D2130" s="49"/>
      <c r="F2130" s="51"/>
      <c r="G2130" s="107" t="str">
        <f>IFERROR(IF(VLOOKUP($B2130,#REF!,27,FALSE)="폐쇄","폐쇄",""),"")</f>
        <v/>
      </c>
    </row>
    <row r="2131" spans="1:7" ht="15.6">
      <c r="A2131" s="4">
        <v>2129</v>
      </c>
      <c r="B2131" s="48">
        <v>5730</v>
      </c>
      <c r="D2131" s="49"/>
      <c r="F2131" s="51"/>
      <c r="G2131" s="107" t="str">
        <f>IFERROR(IF(VLOOKUP($B2131,#REF!,27,FALSE)="폐쇄","폐쇄",""),"")</f>
        <v/>
      </c>
    </row>
    <row r="2132" spans="1:7" ht="15.6">
      <c r="A2132" s="4">
        <v>2130</v>
      </c>
      <c r="B2132" s="48">
        <v>5731</v>
      </c>
      <c r="D2132" s="49"/>
      <c r="F2132" s="51"/>
      <c r="G2132" s="107" t="str">
        <f>IFERROR(IF(VLOOKUP($B2132,#REF!,27,FALSE)="폐쇄","폐쇄",""),"")</f>
        <v/>
      </c>
    </row>
    <row r="2133" spans="1:7" ht="15.6">
      <c r="A2133" s="4">
        <v>2131</v>
      </c>
      <c r="B2133" s="48">
        <v>5732</v>
      </c>
      <c r="D2133" s="49"/>
      <c r="F2133" s="51"/>
      <c r="G2133" s="107" t="str">
        <f>IFERROR(IF(VLOOKUP($B2133,#REF!,27,FALSE)="폐쇄","폐쇄",""),"")</f>
        <v/>
      </c>
    </row>
    <row r="2134" spans="1:7" ht="15.6">
      <c r="A2134" s="4">
        <v>2132</v>
      </c>
      <c r="B2134" s="48">
        <v>5733</v>
      </c>
      <c r="D2134" s="49"/>
      <c r="F2134" s="51"/>
      <c r="G2134" s="107" t="str">
        <f>IFERROR(IF(VLOOKUP($B2134,#REF!,27,FALSE)="폐쇄","폐쇄",""),"")</f>
        <v/>
      </c>
    </row>
    <row r="2135" spans="1:7" ht="15.6">
      <c r="A2135" s="4">
        <v>2133</v>
      </c>
      <c r="B2135" s="48">
        <v>5734</v>
      </c>
      <c r="D2135" s="49"/>
      <c r="F2135" s="51"/>
      <c r="G2135" s="107" t="str">
        <f>IFERROR(IF(VLOOKUP($B2135,#REF!,27,FALSE)="폐쇄","폐쇄",""),"")</f>
        <v/>
      </c>
    </row>
    <row r="2136" spans="1:7" ht="15.6">
      <c r="A2136" s="4">
        <v>2134</v>
      </c>
      <c r="B2136" s="48">
        <v>5735</v>
      </c>
      <c r="D2136" s="49"/>
      <c r="F2136" s="51"/>
      <c r="G2136" s="107" t="str">
        <f>IFERROR(IF(VLOOKUP($B2136,#REF!,27,FALSE)="폐쇄","폐쇄",""),"")</f>
        <v/>
      </c>
    </row>
    <row r="2137" spans="1:7" ht="15.6">
      <c r="A2137" s="4">
        <v>2135</v>
      </c>
      <c r="B2137" s="48">
        <v>5736</v>
      </c>
      <c r="D2137" s="49"/>
      <c r="F2137" s="51"/>
      <c r="G2137" s="107" t="str">
        <f>IFERROR(IF(VLOOKUP($B2137,#REF!,27,FALSE)="폐쇄","폐쇄",""),"")</f>
        <v/>
      </c>
    </row>
    <row r="2138" spans="1:7" ht="15.6">
      <c r="A2138" s="4">
        <v>2136</v>
      </c>
      <c r="B2138" s="48">
        <v>5737</v>
      </c>
      <c r="D2138" s="49"/>
      <c r="F2138" s="51"/>
      <c r="G2138" s="107" t="str">
        <f>IFERROR(IF(VLOOKUP($B2138,#REF!,27,FALSE)="폐쇄","폐쇄",""),"")</f>
        <v/>
      </c>
    </row>
    <row r="2139" spans="1:7" ht="15.6">
      <c r="A2139" s="4">
        <v>2137</v>
      </c>
      <c r="B2139" s="48">
        <v>5738</v>
      </c>
      <c r="D2139" s="49"/>
      <c r="F2139" s="51"/>
      <c r="G2139" s="107" t="str">
        <f>IFERROR(IF(VLOOKUP($B2139,#REF!,27,FALSE)="폐쇄","폐쇄",""),"")</f>
        <v/>
      </c>
    </row>
    <row r="2140" spans="1:7" ht="15.6">
      <c r="A2140" s="4">
        <v>2138</v>
      </c>
      <c r="B2140" s="48">
        <v>5739</v>
      </c>
      <c r="D2140" s="49"/>
      <c r="F2140" s="51"/>
      <c r="G2140" s="107" t="str">
        <f>IFERROR(IF(VLOOKUP($B2140,#REF!,27,FALSE)="폐쇄","폐쇄",""),"")</f>
        <v/>
      </c>
    </row>
    <row r="2141" spans="1:7" ht="15.6">
      <c r="A2141" s="4">
        <v>2139</v>
      </c>
      <c r="B2141" s="48">
        <v>5740</v>
      </c>
      <c r="D2141" s="49"/>
      <c r="F2141" s="51"/>
      <c r="G2141" s="107" t="str">
        <f>IFERROR(IF(VLOOKUP($B2141,#REF!,27,FALSE)="폐쇄","폐쇄",""),"")</f>
        <v/>
      </c>
    </row>
    <row r="2142" spans="1:7" ht="15.6">
      <c r="A2142" s="4">
        <v>2140</v>
      </c>
      <c r="B2142" s="48">
        <v>5741</v>
      </c>
      <c r="D2142" s="49"/>
      <c r="F2142" s="51"/>
      <c r="G2142" s="107" t="str">
        <f>IFERROR(IF(VLOOKUP($B2142,#REF!,27,FALSE)="폐쇄","폐쇄",""),"")</f>
        <v/>
      </c>
    </row>
    <row r="2143" spans="1:7" ht="15.6">
      <c r="A2143" s="4">
        <v>2141</v>
      </c>
      <c r="B2143" s="48">
        <v>5742</v>
      </c>
      <c r="D2143" s="49"/>
      <c r="F2143" s="51"/>
      <c r="G2143" s="107" t="str">
        <f>IFERROR(IF(VLOOKUP($B2143,#REF!,27,FALSE)="폐쇄","폐쇄",""),"")</f>
        <v/>
      </c>
    </row>
    <row r="2144" spans="1:7" ht="15.6">
      <c r="A2144" s="4">
        <v>2142</v>
      </c>
      <c r="B2144" s="48">
        <v>5743</v>
      </c>
      <c r="D2144" s="49"/>
      <c r="F2144" s="51"/>
      <c r="G2144" s="107" t="str">
        <f>IFERROR(IF(VLOOKUP($B2144,#REF!,27,FALSE)="폐쇄","폐쇄",""),"")</f>
        <v/>
      </c>
    </row>
    <row r="2145" spans="1:7" ht="15.6">
      <c r="A2145" s="4">
        <v>2143</v>
      </c>
      <c r="B2145" s="48">
        <v>5744</v>
      </c>
      <c r="D2145" s="49"/>
      <c r="F2145" s="51"/>
      <c r="G2145" s="107" t="str">
        <f>IFERROR(IF(VLOOKUP($B2145,#REF!,27,FALSE)="폐쇄","폐쇄",""),"")</f>
        <v/>
      </c>
    </row>
    <row r="2146" spans="1:7" ht="15.6">
      <c r="A2146" s="4">
        <v>2144</v>
      </c>
      <c r="B2146" s="48">
        <v>5745</v>
      </c>
      <c r="D2146" s="49"/>
      <c r="F2146" s="51"/>
      <c r="G2146" s="107" t="str">
        <f>IFERROR(IF(VLOOKUP($B2146,#REF!,27,FALSE)="폐쇄","폐쇄",""),"")</f>
        <v/>
      </c>
    </row>
    <row r="2147" spans="1:7" ht="15.6">
      <c r="A2147" s="4">
        <v>2145</v>
      </c>
      <c r="B2147" s="48">
        <v>5746</v>
      </c>
      <c r="D2147" s="49"/>
      <c r="F2147" s="51"/>
      <c r="G2147" s="107" t="str">
        <f>IFERROR(IF(VLOOKUP($B2147,#REF!,27,FALSE)="폐쇄","폐쇄",""),"")</f>
        <v/>
      </c>
    </row>
    <row r="2148" spans="1:7" ht="15.6">
      <c r="A2148" s="4">
        <v>2146</v>
      </c>
      <c r="B2148" s="48">
        <v>5747</v>
      </c>
      <c r="D2148" s="49"/>
      <c r="F2148" s="51"/>
      <c r="G2148" s="107" t="str">
        <f>IFERROR(IF(VLOOKUP($B2148,#REF!,27,FALSE)="폐쇄","폐쇄",""),"")</f>
        <v/>
      </c>
    </row>
    <row r="2149" spans="1:7" ht="15.6">
      <c r="A2149" s="4">
        <v>2147</v>
      </c>
      <c r="B2149" s="48">
        <v>5748</v>
      </c>
      <c r="D2149" s="49"/>
      <c r="F2149" s="51"/>
      <c r="G2149" s="107" t="str">
        <f>IFERROR(IF(VLOOKUP($B2149,#REF!,27,FALSE)="폐쇄","폐쇄",""),"")</f>
        <v/>
      </c>
    </row>
    <row r="2150" spans="1:7" ht="15.6">
      <c r="A2150" s="4">
        <v>2148</v>
      </c>
      <c r="B2150" s="48">
        <v>5749</v>
      </c>
      <c r="D2150" s="49"/>
      <c r="F2150" s="51"/>
      <c r="G2150" s="107" t="str">
        <f>IFERROR(IF(VLOOKUP($B2150,#REF!,27,FALSE)="폐쇄","폐쇄",""),"")</f>
        <v/>
      </c>
    </row>
    <row r="2151" spans="1:7" ht="15.6">
      <c r="A2151" s="4">
        <v>2149</v>
      </c>
      <c r="B2151" s="48">
        <v>5750</v>
      </c>
      <c r="D2151" s="49"/>
      <c r="F2151" s="51"/>
      <c r="G2151" s="107" t="str">
        <f>IFERROR(IF(VLOOKUP($B2151,#REF!,27,FALSE)="폐쇄","폐쇄",""),"")</f>
        <v/>
      </c>
    </row>
    <row r="2152" spans="1:7" ht="15.6">
      <c r="A2152" s="4">
        <v>2150</v>
      </c>
      <c r="B2152" s="48">
        <v>5751</v>
      </c>
      <c r="D2152" s="49"/>
      <c r="F2152" s="51"/>
      <c r="G2152" s="107" t="str">
        <f>IFERROR(IF(VLOOKUP($B2152,#REF!,27,FALSE)="폐쇄","폐쇄",""),"")</f>
        <v/>
      </c>
    </row>
    <row r="2153" spans="1:7" ht="15.6">
      <c r="A2153" s="4">
        <v>2151</v>
      </c>
      <c r="B2153" s="48">
        <v>5752</v>
      </c>
      <c r="D2153" s="49"/>
      <c r="F2153" s="51"/>
      <c r="G2153" s="107" t="str">
        <f>IFERROR(IF(VLOOKUP($B2153,#REF!,27,FALSE)="폐쇄","폐쇄",""),"")</f>
        <v/>
      </c>
    </row>
    <row r="2154" spans="1:7" ht="15.6">
      <c r="A2154" s="4">
        <v>2152</v>
      </c>
      <c r="B2154" s="48">
        <v>5753</v>
      </c>
      <c r="D2154" s="49"/>
      <c r="F2154" s="51"/>
      <c r="G2154" s="107" t="str">
        <f>IFERROR(IF(VLOOKUP($B2154,#REF!,27,FALSE)="폐쇄","폐쇄",""),"")</f>
        <v/>
      </c>
    </row>
    <row r="2155" spans="1:7" ht="15.6">
      <c r="A2155" s="4">
        <v>2153</v>
      </c>
      <c r="B2155" s="48">
        <v>5754</v>
      </c>
      <c r="D2155" s="49"/>
      <c r="F2155" s="51"/>
      <c r="G2155" s="107" t="str">
        <f>IFERROR(IF(VLOOKUP($B2155,#REF!,27,FALSE)="폐쇄","폐쇄",""),"")</f>
        <v/>
      </c>
    </row>
    <row r="2156" spans="1:7" ht="15.6">
      <c r="A2156" s="4">
        <v>2154</v>
      </c>
      <c r="B2156" s="48">
        <v>5755</v>
      </c>
      <c r="D2156" s="49"/>
      <c r="F2156" s="51"/>
      <c r="G2156" s="107" t="str">
        <f>IFERROR(IF(VLOOKUP($B2156,#REF!,27,FALSE)="폐쇄","폐쇄",""),"")</f>
        <v/>
      </c>
    </row>
    <row r="2157" spans="1:7" ht="15.6">
      <c r="A2157" s="4">
        <v>2155</v>
      </c>
      <c r="B2157" s="48">
        <v>5756</v>
      </c>
      <c r="D2157" s="49"/>
      <c r="F2157" s="51"/>
      <c r="G2157" s="107" t="str">
        <f>IFERROR(IF(VLOOKUP($B2157,#REF!,27,FALSE)="폐쇄","폐쇄",""),"")</f>
        <v/>
      </c>
    </row>
    <row r="2158" spans="1:7" ht="15.6">
      <c r="A2158" s="4">
        <v>2156</v>
      </c>
      <c r="B2158" s="48">
        <v>5757</v>
      </c>
      <c r="D2158" s="49"/>
      <c r="F2158" s="51"/>
      <c r="G2158" s="107" t="str">
        <f>IFERROR(IF(VLOOKUP($B2158,#REF!,27,FALSE)="폐쇄","폐쇄",""),"")</f>
        <v/>
      </c>
    </row>
    <row r="2159" spans="1:7" ht="15.6">
      <c r="A2159" s="4">
        <v>2157</v>
      </c>
      <c r="B2159" s="48">
        <v>5758</v>
      </c>
      <c r="D2159" s="49"/>
      <c r="F2159" s="51"/>
      <c r="G2159" s="107" t="str">
        <f>IFERROR(IF(VLOOKUP($B2159,#REF!,27,FALSE)="폐쇄","폐쇄",""),"")</f>
        <v/>
      </c>
    </row>
    <row r="2160" spans="1:7" ht="15.6">
      <c r="A2160" s="4">
        <v>2158</v>
      </c>
      <c r="B2160" s="48">
        <v>5759</v>
      </c>
      <c r="D2160" s="49"/>
      <c r="F2160" s="51"/>
      <c r="G2160" s="107" t="str">
        <f>IFERROR(IF(VLOOKUP($B2160,#REF!,27,FALSE)="폐쇄","폐쇄",""),"")</f>
        <v/>
      </c>
    </row>
    <row r="2161" spans="1:7" ht="15.6">
      <c r="A2161" s="4">
        <v>2159</v>
      </c>
      <c r="B2161" s="48">
        <v>5760</v>
      </c>
      <c r="D2161" s="49"/>
      <c r="F2161" s="51"/>
      <c r="G2161" s="107" t="str">
        <f>IFERROR(IF(VLOOKUP($B2161,#REF!,27,FALSE)="폐쇄","폐쇄",""),"")</f>
        <v/>
      </c>
    </row>
    <row r="2162" spans="1:7" ht="15.6">
      <c r="A2162" s="4">
        <v>2160</v>
      </c>
      <c r="B2162" s="48">
        <v>5761</v>
      </c>
      <c r="D2162" s="49"/>
      <c r="F2162" s="51"/>
      <c r="G2162" s="107" t="str">
        <f>IFERROR(IF(VLOOKUP($B2162,#REF!,27,FALSE)="폐쇄","폐쇄",""),"")</f>
        <v/>
      </c>
    </row>
    <row r="2163" spans="1:7" ht="15.6">
      <c r="A2163" s="4">
        <v>2161</v>
      </c>
      <c r="B2163" s="48">
        <v>5762</v>
      </c>
      <c r="D2163" s="49"/>
      <c r="F2163" s="51"/>
      <c r="G2163" s="107" t="str">
        <f>IFERROR(IF(VLOOKUP($B2163,#REF!,27,FALSE)="폐쇄","폐쇄",""),"")</f>
        <v/>
      </c>
    </row>
    <row r="2164" spans="1:7" ht="15.6">
      <c r="A2164" s="4">
        <v>2162</v>
      </c>
      <c r="B2164" s="48">
        <v>5763</v>
      </c>
      <c r="D2164" s="49"/>
      <c r="F2164" s="51"/>
      <c r="G2164" s="107" t="str">
        <f>IFERROR(IF(VLOOKUP($B2164,#REF!,27,FALSE)="폐쇄","폐쇄",""),"")</f>
        <v/>
      </c>
    </row>
    <row r="2165" spans="1:7" ht="15.6">
      <c r="A2165" s="4">
        <v>2163</v>
      </c>
      <c r="B2165" s="48">
        <v>5764</v>
      </c>
      <c r="D2165" s="49"/>
      <c r="F2165" s="51"/>
      <c r="G2165" s="107" t="str">
        <f>IFERROR(IF(VLOOKUP($B2165,#REF!,27,FALSE)="폐쇄","폐쇄",""),"")</f>
        <v/>
      </c>
    </row>
    <row r="2166" spans="1:7" ht="15.6">
      <c r="A2166" s="4">
        <v>2164</v>
      </c>
      <c r="B2166" s="48">
        <v>5765</v>
      </c>
      <c r="D2166" s="49"/>
      <c r="F2166" s="51"/>
      <c r="G2166" s="107" t="str">
        <f>IFERROR(IF(VLOOKUP($B2166,#REF!,27,FALSE)="폐쇄","폐쇄",""),"")</f>
        <v/>
      </c>
    </row>
    <row r="2167" spans="1:7" ht="15.6">
      <c r="A2167" s="4">
        <v>2165</v>
      </c>
      <c r="B2167" s="48">
        <v>5766</v>
      </c>
      <c r="D2167" s="49"/>
      <c r="F2167" s="51"/>
      <c r="G2167" s="107" t="str">
        <f>IFERROR(IF(VLOOKUP($B2167,#REF!,27,FALSE)="폐쇄","폐쇄",""),"")</f>
        <v/>
      </c>
    </row>
    <row r="2168" spans="1:7" ht="15.6">
      <c r="A2168" s="4">
        <v>2166</v>
      </c>
      <c r="B2168" s="48">
        <v>5767</v>
      </c>
      <c r="D2168" s="49"/>
      <c r="F2168" s="51"/>
      <c r="G2168" s="107" t="str">
        <f>IFERROR(IF(VLOOKUP($B2168,#REF!,27,FALSE)="폐쇄","폐쇄",""),"")</f>
        <v/>
      </c>
    </row>
    <row r="2169" spans="1:7" ht="15.6">
      <c r="A2169" s="4">
        <v>2167</v>
      </c>
      <c r="B2169" s="48">
        <v>5768</v>
      </c>
      <c r="D2169" s="49"/>
      <c r="F2169" s="51"/>
      <c r="G2169" s="107" t="str">
        <f>IFERROR(IF(VLOOKUP($B2169,#REF!,27,FALSE)="폐쇄","폐쇄",""),"")</f>
        <v/>
      </c>
    </row>
    <row r="2170" spans="1:7" ht="15.6">
      <c r="A2170" s="4">
        <v>2168</v>
      </c>
      <c r="B2170" s="48">
        <v>5769</v>
      </c>
      <c r="D2170" s="49"/>
      <c r="F2170" s="51"/>
      <c r="G2170" s="107" t="str">
        <f>IFERROR(IF(VLOOKUP($B2170,#REF!,27,FALSE)="폐쇄","폐쇄",""),"")</f>
        <v/>
      </c>
    </row>
    <row r="2171" spans="1:7" ht="15.6">
      <c r="A2171" s="4">
        <v>2169</v>
      </c>
      <c r="B2171" s="48">
        <v>5770</v>
      </c>
      <c r="D2171" s="49"/>
      <c r="F2171" s="51"/>
      <c r="G2171" s="107" t="str">
        <f>IFERROR(IF(VLOOKUP($B2171,#REF!,27,FALSE)="폐쇄","폐쇄",""),"")</f>
        <v/>
      </c>
    </row>
    <row r="2172" spans="1:7" ht="15.6">
      <c r="A2172" s="4">
        <v>2170</v>
      </c>
      <c r="B2172" s="48">
        <v>5771</v>
      </c>
      <c r="D2172" s="49"/>
      <c r="F2172" s="51"/>
      <c r="G2172" s="107" t="str">
        <f>IFERROR(IF(VLOOKUP($B2172,#REF!,27,FALSE)="폐쇄","폐쇄",""),"")</f>
        <v/>
      </c>
    </row>
    <row r="2173" spans="1:7" ht="15.6">
      <c r="A2173" s="4">
        <v>2171</v>
      </c>
      <c r="B2173" s="48">
        <v>5772</v>
      </c>
      <c r="D2173" s="49"/>
      <c r="F2173" s="51"/>
      <c r="G2173" s="107" t="str">
        <f>IFERROR(IF(VLOOKUP($B2173,#REF!,27,FALSE)="폐쇄","폐쇄",""),"")</f>
        <v/>
      </c>
    </row>
    <row r="2174" spans="1:7" ht="15.6">
      <c r="A2174" s="4">
        <v>2172</v>
      </c>
      <c r="B2174" s="48">
        <v>5773</v>
      </c>
      <c r="D2174" s="49"/>
      <c r="F2174" s="51"/>
      <c r="G2174" s="107" t="str">
        <f>IFERROR(IF(VLOOKUP($B2174,#REF!,27,FALSE)="폐쇄","폐쇄",""),"")</f>
        <v/>
      </c>
    </row>
    <row r="2175" spans="1:7" ht="15.6">
      <c r="A2175" s="4">
        <v>2173</v>
      </c>
      <c r="B2175" s="48">
        <v>5774</v>
      </c>
      <c r="D2175" s="49"/>
      <c r="F2175" s="51"/>
      <c r="G2175" s="107" t="str">
        <f>IFERROR(IF(VLOOKUP($B2175,#REF!,27,FALSE)="폐쇄","폐쇄",""),"")</f>
        <v/>
      </c>
    </row>
    <row r="2176" spans="1:7" ht="15.6">
      <c r="A2176" s="4">
        <v>2174</v>
      </c>
      <c r="B2176" s="48">
        <v>5775</v>
      </c>
      <c r="D2176" s="49"/>
      <c r="F2176" s="51"/>
      <c r="G2176" s="107" t="str">
        <f>IFERROR(IF(VLOOKUP($B2176,#REF!,27,FALSE)="폐쇄","폐쇄",""),"")</f>
        <v/>
      </c>
    </row>
    <row r="2177" spans="1:7" ht="15.6">
      <c r="A2177" s="4">
        <v>2175</v>
      </c>
      <c r="B2177" s="48">
        <v>5776</v>
      </c>
      <c r="D2177" s="49"/>
      <c r="F2177" s="51"/>
      <c r="G2177" s="107" t="str">
        <f>IFERROR(IF(VLOOKUP($B2177,#REF!,27,FALSE)="폐쇄","폐쇄",""),"")</f>
        <v/>
      </c>
    </row>
    <row r="2178" spans="1:7" ht="15.6">
      <c r="A2178" s="4">
        <v>2176</v>
      </c>
      <c r="B2178" s="48">
        <v>5777</v>
      </c>
      <c r="D2178" s="49"/>
      <c r="F2178" s="51"/>
      <c r="G2178" s="107" t="str">
        <f>IFERROR(IF(VLOOKUP($B2178,#REF!,27,FALSE)="폐쇄","폐쇄",""),"")</f>
        <v/>
      </c>
    </row>
    <row r="2179" spans="1:7" ht="15.6">
      <c r="A2179" s="4">
        <v>2177</v>
      </c>
      <c r="B2179" s="48">
        <v>5778</v>
      </c>
      <c r="D2179" s="49"/>
      <c r="F2179" s="51"/>
      <c r="G2179" s="107" t="str">
        <f>IFERROR(IF(VLOOKUP($B2179,#REF!,27,FALSE)="폐쇄","폐쇄",""),"")</f>
        <v/>
      </c>
    </row>
    <row r="2180" spans="1:7" ht="15.6">
      <c r="A2180" s="4">
        <v>2178</v>
      </c>
      <c r="B2180" s="48">
        <v>5779</v>
      </c>
      <c r="D2180" s="49"/>
      <c r="F2180" s="51"/>
      <c r="G2180" s="107" t="str">
        <f>IFERROR(IF(VLOOKUP($B2180,#REF!,27,FALSE)="폐쇄","폐쇄",""),"")</f>
        <v/>
      </c>
    </row>
    <row r="2181" spans="1:7" ht="15.6">
      <c r="A2181" s="4">
        <v>2179</v>
      </c>
      <c r="B2181" s="48">
        <v>5780</v>
      </c>
      <c r="D2181" s="49"/>
      <c r="F2181" s="51"/>
      <c r="G2181" s="107" t="str">
        <f>IFERROR(IF(VLOOKUP($B2181,#REF!,27,FALSE)="폐쇄","폐쇄",""),"")</f>
        <v/>
      </c>
    </row>
    <row r="2182" spans="1:7" ht="15.6">
      <c r="A2182" s="4">
        <v>2180</v>
      </c>
      <c r="B2182" s="48">
        <v>5781</v>
      </c>
      <c r="D2182" s="49"/>
      <c r="F2182" s="51"/>
      <c r="G2182" s="107" t="str">
        <f>IFERROR(IF(VLOOKUP($B2182,#REF!,27,FALSE)="폐쇄","폐쇄",""),"")</f>
        <v/>
      </c>
    </row>
    <row r="2183" spans="1:7" ht="15.6">
      <c r="A2183" s="4">
        <v>2181</v>
      </c>
      <c r="B2183" s="48">
        <v>5782</v>
      </c>
      <c r="D2183" s="49"/>
      <c r="F2183" s="51"/>
      <c r="G2183" s="107" t="str">
        <f>IFERROR(IF(VLOOKUP($B2183,#REF!,27,FALSE)="폐쇄","폐쇄",""),"")</f>
        <v/>
      </c>
    </row>
    <row r="2184" spans="1:7" ht="15.6">
      <c r="A2184" s="4">
        <v>2182</v>
      </c>
      <c r="B2184" s="48">
        <v>5783</v>
      </c>
      <c r="D2184" s="49"/>
      <c r="F2184" s="51"/>
      <c r="G2184" s="107" t="str">
        <f>IFERROR(IF(VLOOKUP($B2184,#REF!,27,FALSE)="폐쇄","폐쇄",""),"")</f>
        <v/>
      </c>
    </row>
    <row r="2185" spans="1:7" ht="15.6">
      <c r="A2185" s="4">
        <v>2183</v>
      </c>
      <c r="B2185" s="48">
        <v>5784</v>
      </c>
      <c r="D2185" s="49"/>
      <c r="F2185" s="51"/>
      <c r="G2185" s="107" t="str">
        <f>IFERROR(IF(VLOOKUP($B2185,#REF!,27,FALSE)="폐쇄","폐쇄",""),"")</f>
        <v/>
      </c>
    </row>
    <row r="2186" spans="1:7" ht="15.6">
      <c r="A2186" s="4">
        <v>2184</v>
      </c>
      <c r="B2186" s="48">
        <v>5785</v>
      </c>
      <c r="D2186" s="49"/>
      <c r="F2186" s="51"/>
      <c r="G2186" s="107" t="str">
        <f>IFERROR(IF(VLOOKUP($B2186,#REF!,27,FALSE)="폐쇄","폐쇄",""),"")</f>
        <v/>
      </c>
    </row>
    <row r="2187" spans="1:7" ht="15.6">
      <c r="A2187" s="4">
        <v>2185</v>
      </c>
      <c r="B2187" s="48">
        <v>5786</v>
      </c>
      <c r="D2187" s="49"/>
      <c r="F2187" s="51"/>
      <c r="G2187" s="107" t="str">
        <f>IFERROR(IF(VLOOKUP($B2187,#REF!,27,FALSE)="폐쇄","폐쇄",""),"")</f>
        <v/>
      </c>
    </row>
    <row r="2188" spans="1:7" ht="15.6">
      <c r="A2188" s="4">
        <v>2186</v>
      </c>
      <c r="B2188" s="48">
        <v>5787</v>
      </c>
      <c r="D2188" s="49"/>
      <c r="F2188" s="51"/>
      <c r="G2188" s="107" t="str">
        <f>IFERROR(IF(VLOOKUP($B2188,#REF!,27,FALSE)="폐쇄","폐쇄",""),"")</f>
        <v/>
      </c>
    </row>
    <row r="2189" spans="1:7" ht="15.6">
      <c r="A2189" s="4">
        <v>2187</v>
      </c>
      <c r="B2189" s="48">
        <v>5788</v>
      </c>
      <c r="D2189" s="49"/>
      <c r="F2189" s="51"/>
      <c r="G2189" s="107" t="str">
        <f>IFERROR(IF(VLOOKUP($B2189,#REF!,27,FALSE)="폐쇄","폐쇄",""),"")</f>
        <v/>
      </c>
    </row>
    <row r="2190" spans="1:7" ht="15.6">
      <c r="A2190" s="4">
        <v>2188</v>
      </c>
      <c r="B2190" s="48">
        <v>5789</v>
      </c>
      <c r="D2190" s="49"/>
      <c r="F2190" s="51"/>
      <c r="G2190" s="107" t="str">
        <f>IFERROR(IF(VLOOKUP($B2190,#REF!,27,FALSE)="폐쇄","폐쇄",""),"")</f>
        <v/>
      </c>
    </row>
    <row r="2191" spans="1:7" ht="15.6">
      <c r="A2191" s="4">
        <v>2189</v>
      </c>
      <c r="B2191" s="48">
        <v>5790</v>
      </c>
      <c r="D2191" s="49"/>
      <c r="F2191" s="51"/>
      <c r="G2191" s="107" t="str">
        <f>IFERROR(IF(VLOOKUP($B2191,#REF!,27,FALSE)="폐쇄","폐쇄",""),"")</f>
        <v/>
      </c>
    </row>
    <row r="2192" spans="1:7" ht="15.6">
      <c r="A2192" s="4">
        <v>2190</v>
      </c>
      <c r="B2192" s="48">
        <v>5791</v>
      </c>
      <c r="D2192" s="49"/>
      <c r="F2192" s="51"/>
      <c r="G2192" s="107" t="str">
        <f>IFERROR(IF(VLOOKUP($B2192,#REF!,27,FALSE)="폐쇄","폐쇄",""),"")</f>
        <v/>
      </c>
    </row>
    <row r="2193" spans="1:7" ht="15.6">
      <c r="A2193" s="4">
        <v>2191</v>
      </c>
      <c r="B2193" s="48">
        <v>5792</v>
      </c>
      <c r="D2193" s="49"/>
      <c r="F2193" s="51"/>
      <c r="G2193" s="107" t="str">
        <f>IFERROR(IF(VLOOKUP($B2193,#REF!,27,FALSE)="폐쇄","폐쇄",""),"")</f>
        <v/>
      </c>
    </row>
    <row r="2194" spans="1:7" ht="15.6">
      <c r="A2194" s="4">
        <v>2192</v>
      </c>
      <c r="B2194" s="48">
        <v>5793</v>
      </c>
      <c r="D2194" s="49"/>
      <c r="F2194" s="51"/>
      <c r="G2194" s="107" t="str">
        <f>IFERROR(IF(VLOOKUP($B2194,#REF!,27,FALSE)="폐쇄","폐쇄",""),"")</f>
        <v/>
      </c>
    </row>
    <row r="2195" spans="1:7" ht="15.6">
      <c r="A2195" s="4">
        <v>2193</v>
      </c>
      <c r="B2195" s="48">
        <v>5794</v>
      </c>
      <c r="D2195" s="49"/>
      <c r="F2195" s="51"/>
      <c r="G2195" s="107" t="str">
        <f>IFERROR(IF(VLOOKUP($B2195,#REF!,27,FALSE)="폐쇄","폐쇄",""),"")</f>
        <v/>
      </c>
    </row>
    <row r="2196" spans="1:7" ht="15.6">
      <c r="A2196" s="4">
        <v>2194</v>
      </c>
      <c r="B2196" s="48">
        <v>5795</v>
      </c>
      <c r="D2196" s="49"/>
      <c r="F2196" s="51"/>
      <c r="G2196" s="107" t="str">
        <f>IFERROR(IF(VLOOKUP($B2196,#REF!,27,FALSE)="폐쇄","폐쇄",""),"")</f>
        <v/>
      </c>
    </row>
    <row r="2197" spans="1:7" ht="15.6">
      <c r="A2197" s="4">
        <v>2195</v>
      </c>
      <c r="B2197" s="48">
        <v>5796</v>
      </c>
      <c r="D2197" s="49"/>
      <c r="F2197" s="51"/>
      <c r="G2197" s="107" t="str">
        <f>IFERROR(IF(VLOOKUP($B2197,#REF!,27,FALSE)="폐쇄","폐쇄",""),"")</f>
        <v/>
      </c>
    </row>
    <row r="2198" spans="1:7" ht="15.6">
      <c r="A2198" s="4">
        <v>2196</v>
      </c>
      <c r="B2198" s="48">
        <v>5797</v>
      </c>
      <c r="D2198" s="49"/>
      <c r="F2198" s="51"/>
      <c r="G2198" s="107" t="str">
        <f>IFERROR(IF(VLOOKUP($B2198,#REF!,27,FALSE)="폐쇄","폐쇄",""),"")</f>
        <v/>
      </c>
    </row>
    <row r="2199" spans="1:7" ht="15.6">
      <c r="A2199" s="4">
        <v>2197</v>
      </c>
      <c r="B2199" s="48">
        <v>5798</v>
      </c>
      <c r="D2199" s="49"/>
      <c r="F2199" s="51"/>
      <c r="G2199" s="107" t="str">
        <f>IFERROR(IF(VLOOKUP($B2199,#REF!,27,FALSE)="폐쇄","폐쇄",""),"")</f>
        <v/>
      </c>
    </row>
    <row r="2200" spans="1:7" ht="15.6">
      <c r="A2200" s="4">
        <v>2198</v>
      </c>
      <c r="B2200" s="48">
        <v>5799</v>
      </c>
      <c r="D2200" s="49"/>
      <c r="F2200" s="51"/>
      <c r="G2200" s="107" t="str">
        <f>IFERROR(IF(VLOOKUP($B2200,#REF!,27,FALSE)="폐쇄","폐쇄",""),"")</f>
        <v/>
      </c>
    </row>
    <row r="2201" spans="1:7" ht="15.6">
      <c r="A2201" s="4">
        <v>2199</v>
      </c>
      <c r="B2201" s="48">
        <v>5800</v>
      </c>
      <c r="D2201" s="49"/>
      <c r="F2201" s="51"/>
      <c r="G2201" s="107" t="str">
        <f>IFERROR(IF(VLOOKUP($B2201,#REF!,27,FALSE)="폐쇄","폐쇄",""),"")</f>
        <v/>
      </c>
    </row>
    <row r="2202" spans="1:7" ht="15.6">
      <c r="A2202" s="4">
        <v>2200</v>
      </c>
      <c r="B2202" s="48">
        <v>5801</v>
      </c>
      <c r="C2202" s="50"/>
      <c r="D2202" s="49"/>
      <c r="E2202" s="50"/>
      <c r="F2202" s="52"/>
      <c r="G2202" s="107" t="str">
        <f>IFERROR(IF(VLOOKUP($B2202,#REF!,27,FALSE)="폐쇄","폐쇄",""),"")</f>
        <v/>
      </c>
    </row>
    <row r="2203" spans="1:7" ht="15.6">
      <c r="A2203" s="4">
        <v>2201</v>
      </c>
      <c r="B2203" s="48">
        <v>5802</v>
      </c>
      <c r="D2203" s="49"/>
      <c r="F2203" s="51"/>
      <c r="G2203" s="107" t="str">
        <f>IFERROR(IF(VLOOKUP($B2203,#REF!,27,FALSE)="폐쇄","폐쇄",""),"")</f>
        <v/>
      </c>
    </row>
    <row r="2204" spans="1:7" ht="15.6">
      <c r="A2204" s="4">
        <v>2202</v>
      </c>
      <c r="B2204" s="48">
        <v>5803</v>
      </c>
      <c r="D2204" s="49"/>
      <c r="F2204" s="51"/>
      <c r="G2204" s="107" t="str">
        <f>IFERROR(IF(VLOOKUP($B2204,#REF!,27,FALSE)="폐쇄","폐쇄",""),"")</f>
        <v/>
      </c>
    </row>
    <row r="2205" spans="1:7" ht="15.6">
      <c r="A2205" s="4">
        <v>2203</v>
      </c>
      <c r="B2205" s="48">
        <v>5804</v>
      </c>
      <c r="D2205" s="49"/>
      <c r="F2205" s="51"/>
      <c r="G2205" s="107" t="str">
        <f>IFERROR(IF(VLOOKUP($B2205,#REF!,27,FALSE)="폐쇄","폐쇄",""),"")</f>
        <v/>
      </c>
    </row>
    <row r="2206" spans="1:7" ht="15.6">
      <c r="A2206" s="4">
        <v>2204</v>
      </c>
      <c r="B2206" s="48">
        <v>5805</v>
      </c>
      <c r="D2206" s="49"/>
      <c r="F2206" s="51"/>
      <c r="G2206" s="107" t="str">
        <f>IFERROR(IF(VLOOKUP($B2206,#REF!,27,FALSE)="폐쇄","폐쇄",""),"")</f>
        <v/>
      </c>
    </row>
    <row r="2207" spans="1:7" ht="15.6">
      <c r="A2207" s="4">
        <v>2205</v>
      </c>
      <c r="B2207" s="48">
        <v>5806</v>
      </c>
      <c r="D2207" s="49"/>
      <c r="F2207" s="51"/>
      <c r="G2207" s="107" t="str">
        <f>IFERROR(IF(VLOOKUP($B2207,#REF!,27,FALSE)="폐쇄","폐쇄",""),"")</f>
        <v/>
      </c>
    </row>
    <row r="2208" spans="1:7" ht="15.6">
      <c r="A2208" s="4">
        <v>2206</v>
      </c>
      <c r="B2208" s="48">
        <v>5807</v>
      </c>
      <c r="D2208" s="49"/>
      <c r="F2208" s="51"/>
      <c r="G2208" s="107" t="str">
        <f>IFERROR(IF(VLOOKUP($B2208,#REF!,27,FALSE)="폐쇄","폐쇄",""),"")</f>
        <v/>
      </c>
    </row>
    <row r="2209" spans="1:7" ht="15.6">
      <c r="A2209" s="4">
        <v>2207</v>
      </c>
      <c r="B2209" s="48">
        <v>5808</v>
      </c>
      <c r="D2209" s="49"/>
      <c r="F2209" s="51"/>
      <c r="G2209" s="107" t="str">
        <f>IFERROR(IF(VLOOKUP($B2209,#REF!,27,FALSE)="폐쇄","폐쇄",""),"")</f>
        <v/>
      </c>
    </row>
    <row r="2210" spans="1:7" ht="15.6">
      <c r="A2210" s="4">
        <v>2208</v>
      </c>
      <c r="B2210" s="48">
        <v>5809</v>
      </c>
      <c r="D2210" s="49"/>
      <c r="F2210" s="51"/>
      <c r="G2210" s="107" t="str">
        <f>IFERROR(IF(VLOOKUP($B2210,#REF!,27,FALSE)="폐쇄","폐쇄",""),"")</f>
        <v/>
      </c>
    </row>
    <row r="2211" spans="1:7" ht="15.6">
      <c r="A2211" s="4">
        <v>2209</v>
      </c>
      <c r="B2211" s="48">
        <v>5810</v>
      </c>
      <c r="D2211" s="49"/>
      <c r="F2211" s="51"/>
      <c r="G2211" s="107" t="str">
        <f>IFERROR(IF(VLOOKUP($B2211,#REF!,27,FALSE)="폐쇄","폐쇄",""),"")</f>
        <v/>
      </c>
    </row>
    <row r="2212" spans="1:7" ht="15.6">
      <c r="A2212" s="4">
        <v>2210</v>
      </c>
      <c r="B2212" s="48">
        <v>5811</v>
      </c>
      <c r="D2212" s="49"/>
      <c r="F2212" s="51"/>
      <c r="G2212" s="107" t="str">
        <f>IFERROR(IF(VLOOKUP($B2212,#REF!,27,FALSE)="폐쇄","폐쇄",""),"")</f>
        <v/>
      </c>
    </row>
    <row r="2213" spans="1:7" ht="15.6">
      <c r="A2213" s="4">
        <v>2211</v>
      </c>
      <c r="B2213" s="48">
        <v>5812</v>
      </c>
      <c r="D2213" s="49"/>
      <c r="F2213" s="51"/>
      <c r="G2213" s="107" t="str">
        <f>IFERROR(IF(VLOOKUP($B2213,#REF!,27,FALSE)="폐쇄","폐쇄",""),"")</f>
        <v/>
      </c>
    </row>
    <row r="2214" spans="1:7" ht="15.6">
      <c r="A2214" s="4">
        <v>2212</v>
      </c>
      <c r="B2214" s="48">
        <v>5813</v>
      </c>
      <c r="D2214" s="49"/>
      <c r="F2214" s="51"/>
      <c r="G2214" s="107" t="str">
        <f>IFERROR(IF(VLOOKUP($B2214,#REF!,27,FALSE)="폐쇄","폐쇄",""),"")</f>
        <v/>
      </c>
    </row>
    <row r="2215" spans="1:7" ht="15.6">
      <c r="A2215" s="4">
        <v>2213</v>
      </c>
      <c r="B2215" s="48">
        <v>5814</v>
      </c>
      <c r="D2215" s="49"/>
      <c r="F2215" s="51"/>
      <c r="G2215" s="107" t="str">
        <f>IFERROR(IF(VLOOKUP($B2215,#REF!,27,FALSE)="폐쇄","폐쇄",""),"")</f>
        <v/>
      </c>
    </row>
    <row r="2216" spans="1:7" ht="15.6">
      <c r="A2216" s="4">
        <v>2214</v>
      </c>
      <c r="B2216" s="48">
        <v>5815</v>
      </c>
      <c r="D2216" s="49"/>
      <c r="F2216" s="51"/>
      <c r="G2216" s="107" t="str">
        <f>IFERROR(IF(VLOOKUP($B2216,#REF!,27,FALSE)="폐쇄","폐쇄",""),"")</f>
        <v/>
      </c>
    </row>
    <row r="2217" spans="1:7" ht="15.6">
      <c r="A2217" s="4">
        <v>2215</v>
      </c>
      <c r="B2217" s="48">
        <v>5816</v>
      </c>
      <c r="D2217" s="49"/>
      <c r="F2217" s="51"/>
      <c r="G2217" s="107" t="str">
        <f>IFERROR(IF(VLOOKUP($B2217,#REF!,27,FALSE)="폐쇄","폐쇄",""),"")</f>
        <v/>
      </c>
    </row>
    <row r="2218" spans="1:7" ht="15.6">
      <c r="A2218" s="4">
        <v>2216</v>
      </c>
      <c r="B2218" s="48">
        <v>5817</v>
      </c>
      <c r="D2218" s="49"/>
      <c r="F2218" s="51"/>
      <c r="G2218" s="107" t="str">
        <f>IFERROR(IF(VLOOKUP($B2218,#REF!,27,FALSE)="폐쇄","폐쇄",""),"")</f>
        <v/>
      </c>
    </row>
    <row r="2219" spans="1:7" ht="15.6">
      <c r="A2219" s="4">
        <v>2217</v>
      </c>
      <c r="B2219" s="48">
        <v>5818</v>
      </c>
      <c r="D2219" s="49"/>
      <c r="F2219" s="51"/>
      <c r="G2219" s="107" t="str">
        <f>IFERROR(IF(VLOOKUP($B2219,#REF!,27,FALSE)="폐쇄","폐쇄",""),"")</f>
        <v/>
      </c>
    </row>
    <row r="2220" spans="1:7" ht="15.6">
      <c r="A2220" s="4">
        <v>2218</v>
      </c>
      <c r="B2220" s="48">
        <v>5819</v>
      </c>
      <c r="D2220" s="49"/>
      <c r="F2220" s="51"/>
      <c r="G2220" s="107" t="str">
        <f>IFERROR(IF(VLOOKUP($B2220,#REF!,27,FALSE)="폐쇄","폐쇄",""),"")</f>
        <v/>
      </c>
    </row>
    <row r="2221" spans="1:7" ht="15.6">
      <c r="A2221" s="4">
        <v>2219</v>
      </c>
      <c r="B2221" s="48">
        <v>5820</v>
      </c>
      <c r="D2221" s="49"/>
      <c r="F2221" s="51"/>
      <c r="G2221" s="107" t="str">
        <f>IFERROR(IF(VLOOKUP($B2221,#REF!,27,FALSE)="폐쇄","폐쇄",""),"")</f>
        <v/>
      </c>
    </row>
    <row r="2222" spans="1:7" ht="15.6">
      <c r="A2222" s="4">
        <v>2220</v>
      </c>
      <c r="B2222" s="48">
        <v>5821</v>
      </c>
      <c r="D2222" s="49"/>
      <c r="F2222" s="51"/>
      <c r="G2222" s="107" t="str">
        <f>IFERROR(IF(VLOOKUP($B2222,#REF!,27,FALSE)="폐쇄","폐쇄",""),"")</f>
        <v/>
      </c>
    </row>
    <row r="2223" spans="1:7" ht="15.6">
      <c r="A2223" s="4">
        <v>2221</v>
      </c>
      <c r="B2223" s="48">
        <v>5822</v>
      </c>
      <c r="D2223" s="49"/>
      <c r="F2223" s="51"/>
      <c r="G2223" s="107" t="str">
        <f>IFERROR(IF(VLOOKUP($B2223,#REF!,27,FALSE)="폐쇄","폐쇄",""),"")</f>
        <v/>
      </c>
    </row>
    <row r="2224" spans="1:7" ht="15.6">
      <c r="A2224" s="4">
        <v>2222</v>
      </c>
      <c r="B2224" s="48">
        <v>5823</v>
      </c>
      <c r="D2224" s="49"/>
      <c r="F2224" s="51"/>
      <c r="G2224" s="107" t="str">
        <f>IFERROR(IF(VLOOKUP($B2224,#REF!,27,FALSE)="폐쇄","폐쇄",""),"")</f>
        <v/>
      </c>
    </row>
    <row r="2225" spans="1:7" ht="15.6">
      <c r="A2225" s="4">
        <v>2223</v>
      </c>
      <c r="B2225" s="48">
        <v>5824</v>
      </c>
      <c r="D2225" s="49"/>
      <c r="F2225" s="51"/>
      <c r="G2225" s="107" t="str">
        <f>IFERROR(IF(VLOOKUP($B2225,#REF!,27,FALSE)="폐쇄","폐쇄",""),"")</f>
        <v/>
      </c>
    </row>
    <row r="2226" spans="1:7" ht="15.6">
      <c r="A2226" s="4">
        <v>2224</v>
      </c>
      <c r="B2226" s="48">
        <v>5825</v>
      </c>
      <c r="D2226" s="49"/>
      <c r="F2226" s="51"/>
      <c r="G2226" s="107" t="str">
        <f>IFERROR(IF(VLOOKUP($B2226,#REF!,27,FALSE)="폐쇄","폐쇄",""),"")</f>
        <v/>
      </c>
    </row>
    <row r="2227" spans="1:7" ht="15.6">
      <c r="A2227" s="4">
        <v>2225</v>
      </c>
      <c r="B2227" s="48">
        <v>5826</v>
      </c>
      <c r="D2227" s="49"/>
      <c r="F2227" s="51"/>
      <c r="G2227" s="107" t="str">
        <f>IFERROR(IF(VLOOKUP($B2227,#REF!,27,FALSE)="폐쇄","폐쇄",""),"")</f>
        <v/>
      </c>
    </row>
    <row r="2228" spans="1:7" ht="15.6">
      <c r="A2228" s="4">
        <v>2226</v>
      </c>
      <c r="B2228" s="48">
        <v>5827</v>
      </c>
      <c r="D2228" s="49"/>
      <c r="F2228" s="51"/>
      <c r="G2228" s="107" t="str">
        <f>IFERROR(IF(VLOOKUP($B2228,#REF!,27,FALSE)="폐쇄","폐쇄",""),"")</f>
        <v/>
      </c>
    </row>
    <row r="2229" spans="1:7" ht="15.6">
      <c r="A2229" s="4">
        <v>2227</v>
      </c>
      <c r="B2229" s="48">
        <v>5828</v>
      </c>
      <c r="D2229" s="49"/>
      <c r="F2229" s="51"/>
      <c r="G2229" s="107" t="str">
        <f>IFERROR(IF(VLOOKUP($B2229,#REF!,27,FALSE)="폐쇄","폐쇄",""),"")</f>
        <v/>
      </c>
    </row>
    <row r="2230" spans="1:7" ht="15.6">
      <c r="A2230" s="4">
        <v>2228</v>
      </c>
      <c r="B2230" s="48">
        <v>5829</v>
      </c>
      <c r="D2230" s="49"/>
      <c r="F2230" s="51"/>
      <c r="G2230" s="107" t="str">
        <f>IFERROR(IF(VLOOKUP($B2230,#REF!,27,FALSE)="폐쇄","폐쇄",""),"")</f>
        <v/>
      </c>
    </row>
    <row r="2231" spans="1:7" ht="15.6">
      <c r="A2231" s="4">
        <v>2229</v>
      </c>
      <c r="B2231" s="48">
        <v>5830</v>
      </c>
      <c r="D2231" s="49"/>
      <c r="F2231" s="51"/>
      <c r="G2231" s="107" t="str">
        <f>IFERROR(IF(VLOOKUP($B2231,#REF!,27,FALSE)="폐쇄","폐쇄",""),"")</f>
        <v/>
      </c>
    </row>
    <row r="2232" spans="1:7" ht="15.6">
      <c r="A2232" s="4">
        <v>2230</v>
      </c>
      <c r="B2232" s="48">
        <v>5831</v>
      </c>
      <c r="D2232" s="49"/>
      <c r="F2232" s="51"/>
      <c r="G2232" s="107" t="str">
        <f>IFERROR(IF(VLOOKUP($B2232,#REF!,27,FALSE)="폐쇄","폐쇄",""),"")</f>
        <v/>
      </c>
    </row>
    <row r="2233" spans="1:7" ht="15.6">
      <c r="A2233" s="4">
        <v>2231</v>
      </c>
      <c r="B2233" s="48">
        <v>5832</v>
      </c>
      <c r="D2233" s="49"/>
      <c r="F2233" s="51"/>
      <c r="G2233" s="107" t="str">
        <f>IFERROR(IF(VLOOKUP($B2233,#REF!,27,FALSE)="폐쇄","폐쇄",""),"")</f>
        <v/>
      </c>
    </row>
    <row r="2234" spans="1:7" ht="15.6">
      <c r="A2234" s="4">
        <v>2232</v>
      </c>
      <c r="B2234" s="48">
        <v>5833</v>
      </c>
      <c r="D2234" s="49"/>
      <c r="F2234" s="51"/>
      <c r="G2234" s="107" t="str">
        <f>IFERROR(IF(VLOOKUP($B2234,#REF!,27,FALSE)="폐쇄","폐쇄",""),"")</f>
        <v/>
      </c>
    </row>
    <row r="2235" spans="1:7" ht="15.6">
      <c r="A2235" s="4">
        <v>2233</v>
      </c>
      <c r="B2235" s="48">
        <v>5834</v>
      </c>
      <c r="D2235" s="49"/>
      <c r="F2235" s="51"/>
      <c r="G2235" s="107" t="str">
        <f>IFERROR(IF(VLOOKUP($B2235,#REF!,27,FALSE)="폐쇄","폐쇄",""),"")</f>
        <v/>
      </c>
    </row>
    <row r="2236" spans="1:7" ht="15.6">
      <c r="A2236" s="4">
        <v>2234</v>
      </c>
      <c r="B2236" s="48">
        <v>5835</v>
      </c>
      <c r="D2236" s="49"/>
      <c r="F2236" s="51"/>
      <c r="G2236" s="107" t="str">
        <f>IFERROR(IF(VLOOKUP($B2236,#REF!,27,FALSE)="폐쇄","폐쇄",""),"")</f>
        <v/>
      </c>
    </row>
    <row r="2237" spans="1:7" ht="15.6">
      <c r="A2237" s="4">
        <v>2235</v>
      </c>
      <c r="B2237" s="48">
        <v>5836</v>
      </c>
      <c r="D2237" s="49"/>
      <c r="F2237" s="51"/>
      <c r="G2237" s="107" t="str">
        <f>IFERROR(IF(VLOOKUP($B2237,#REF!,27,FALSE)="폐쇄","폐쇄",""),"")</f>
        <v/>
      </c>
    </row>
    <row r="2238" spans="1:7" ht="15.6">
      <c r="A2238" s="4">
        <v>2236</v>
      </c>
      <c r="B2238" s="48">
        <v>5837</v>
      </c>
      <c r="D2238" s="49"/>
      <c r="F2238" s="51"/>
      <c r="G2238" s="107" t="str">
        <f>IFERROR(IF(VLOOKUP($B2238,#REF!,27,FALSE)="폐쇄","폐쇄",""),"")</f>
        <v/>
      </c>
    </row>
    <row r="2239" spans="1:7" ht="15.6">
      <c r="A2239" s="4">
        <v>2237</v>
      </c>
      <c r="B2239" s="48">
        <v>5838</v>
      </c>
      <c r="D2239" s="49"/>
      <c r="F2239" s="51"/>
      <c r="G2239" s="107" t="str">
        <f>IFERROR(IF(VLOOKUP($B2239,#REF!,27,FALSE)="폐쇄","폐쇄",""),"")</f>
        <v/>
      </c>
    </row>
    <row r="2240" spans="1:7" ht="15.6">
      <c r="A2240" s="4">
        <v>2238</v>
      </c>
      <c r="B2240" s="48">
        <v>5839</v>
      </c>
      <c r="D2240" s="49"/>
      <c r="F2240" s="51"/>
      <c r="G2240" s="107" t="str">
        <f>IFERROR(IF(VLOOKUP($B2240,#REF!,27,FALSE)="폐쇄","폐쇄",""),"")</f>
        <v/>
      </c>
    </row>
    <row r="2241" spans="1:7" ht="15.6">
      <c r="A2241" s="4">
        <v>2239</v>
      </c>
      <c r="B2241" s="48">
        <v>5840</v>
      </c>
      <c r="D2241" s="49"/>
      <c r="F2241" s="51"/>
      <c r="G2241" s="107" t="str">
        <f>IFERROR(IF(VLOOKUP($B2241,#REF!,27,FALSE)="폐쇄","폐쇄",""),"")</f>
        <v/>
      </c>
    </row>
    <row r="2242" spans="1:7" ht="15.6">
      <c r="A2242" s="4">
        <v>2240</v>
      </c>
      <c r="B2242" s="48">
        <v>5841</v>
      </c>
      <c r="D2242" s="49"/>
      <c r="F2242" s="51"/>
      <c r="G2242" s="107" t="str">
        <f>IFERROR(IF(VLOOKUP($B2242,#REF!,27,FALSE)="폐쇄","폐쇄",""),"")</f>
        <v/>
      </c>
    </row>
    <row r="2243" spans="1:7" ht="15.6">
      <c r="A2243" s="4">
        <v>2241</v>
      </c>
      <c r="B2243" s="48">
        <v>5842</v>
      </c>
      <c r="D2243" s="49"/>
      <c r="F2243" s="51"/>
      <c r="G2243" s="107" t="str">
        <f>IFERROR(IF(VLOOKUP($B2243,#REF!,27,FALSE)="폐쇄","폐쇄",""),"")</f>
        <v/>
      </c>
    </row>
    <row r="2244" spans="1:7" ht="15.6">
      <c r="A2244" s="4">
        <v>2242</v>
      </c>
      <c r="B2244" s="48">
        <v>5843</v>
      </c>
      <c r="D2244" s="49"/>
      <c r="F2244" s="51"/>
      <c r="G2244" s="107" t="str">
        <f>IFERROR(IF(VLOOKUP($B2244,#REF!,27,FALSE)="폐쇄","폐쇄",""),"")</f>
        <v/>
      </c>
    </row>
    <row r="2245" spans="1:7" ht="15.6">
      <c r="A2245" s="4">
        <v>2243</v>
      </c>
      <c r="B2245" s="48">
        <v>5844</v>
      </c>
      <c r="D2245" s="49"/>
      <c r="F2245" s="51"/>
      <c r="G2245" s="107" t="str">
        <f>IFERROR(IF(VLOOKUP($B2245,#REF!,27,FALSE)="폐쇄","폐쇄",""),"")</f>
        <v/>
      </c>
    </row>
    <row r="2246" spans="1:7" ht="15.6">
      <c r="A2246" s="4">
        <v>2244</v>
      </c>
      <c r="B2246" s="48">
        <v>5845</v>
      </c>
      <c r="D2246" s="49"/>
      <c r="F2246" s="51"/>
      <c r="G2246" s="107" t="str">
        <f>IFERROR(IF(VLOOKUP($B2246,#REF!,27,FALSE)="폐쇄","폐쇄",""),"")</f>
        <v/>
      </c>
    </row>
    <row r="2247" spans="1:7" ht="15.6">
      <c r="A2247" s="4">
        <v>2245</v>
      </c>
      <c r="B2247" s="48">
        <v>5846</v>
      </c>
      <c r="D2247" s="49"/>
      <c r="F2247" s="51"/>
      <c r="G2247" s="107" t="str">
        <f>IFERROR(IF(VLOOKUP($B2247,#REF!,27,FALSE)="폐쇄","폐쇄",""),"")</f>
        <v/>
      </c>
    </row>
    <row r="2248" spans="1:7" ht="15.6">
      <c r="A2248" s="4">
        <v>2246</v>
      </c>
      <c r="B2248" s="48">
        <v>5847</v>
      </c>
      <c r="D2248" s="49"/>
      <c r="F2248" s="51"/>
      <c r="G2248" s="107" t="str">
        <f>IFERROR(IF(VLOOKUP($B2248,#REF!,27,FALSE)="폐쇄","폐쇄",""),"")</f>
        <v/>
      </c>
    </row>
    <row r="2249" spans="1:7" ht="15.6">
      <c r="A2249" s="4">
        <v>2247</v>
      </c>
      <c r="B2249" s="48">
        <v>5848</v>
      </c>
      <c r="D2249" s="49"/>
      <c r="F2249" s="51"/>
      <c r="G2249" s="107" t="str">
        <f>IFERROR(IF(VLOOKUP($B2249,#REF!,27,FALSE)="폐쇄","폐쇄",""),"")</f>
        <v/>
      </c>
    </row>
    <row r="2250" spans="1:7" ht="15.6">
      <c r="A2250" s="4">
        <v>2248</v>
      </c>
      <c r="B2250" s="48">
        <v>5849</v>
      </c>
      <c r="D2250" s="49"/>
      <c r="F2250" s="51"/>
      <c r="G2250" s="107" t="str">
        <f>IFERROR(IF(VLOOKUP($B2250,#REF!,27,FALSE)="폐쇄","폐쇄",""),"")</f>
        <v/>
      </c>
    </row>
    <row r="2251" spans="1:7" ht="15.6">
      <c r="A2251" s="4">
        <v>2249</v>
      </c>
      <c r="B2251" s="48">
        <v>5850</v>
      </c>
      <c r="D2251" s="49"/>
      <c r="F2251" s="51"/>
      <c r="G2251" s="107" t="str">
        <f>IFERROR(IF(VLOOKUP($B2251,#REF!,27,FALSE)="폐쇄","폐쇄",""),"")</f>
        <v/>
      </c>
    </row>
    <row r="2252" spans="1:7" ht="15.6">
      <c r="A2252" s="4">
        <v>2250</v>
      </c>
      <c r="B2252" s="48">
        <v>5851</v>
      </c>
      <c r="D2252" s="49"/>
      <c r="F2252" s="51"/>
      <c r="G2252" s="107" t="str">
        <f>IFERROR(IF(VLOOKUP($B2252,#REF!,27,FALSE)="폐쇄","폐쇄",""),"")</f>
        <v/>
      </c>
    </row>
    <row r="2253" spans="1:7" ht="15.6">
      <c r="A2253" s="4">
        <v>2251</v>
      </c>
      <c r="B2253" s="48">
        <v>5852</v>
      </c>
      <c r="D2253" s="49"/>
      <c r="F2253" s="51"/>
      <c r="G2253" s="107" t="str">
        <f>IFERROR(IF(VLOOKUP($B2253,#REF!,27,FALSE)="폐쇄","폐쇄",""),"")</f>
        <v/>
      </c>
    </row>
    <row r="2254" spans="1:7" ht="15.6">
      <c r="A2254" s="4">
        <v>2252</v>
      </c>
      <c r="B2254" s="48">
        <v>5853</v>
      </c>
      <c r="D2254" s="49"/>
      <c r="F2254" s="51"/>
      <c r="G2254" s="107" t="str">
        <f>IFERROR(IF(VLOOKUP($B2254,#REF!,27,FALSE)="폐쇄","폐쇄",""),"")</f>
        <v/>
      </c>
    </row>
    <row r="2255" spans="1:7" ht="15.6">
      <c r="A2255" s="4">
        <v>2253</v>
      </c>
      <c r="B2255" s="48">
        <v>5854</v>
      </c>
      <c r="D2255" s="49"/>
      <c r="F2255" s="51"/>
      <c r="G2255" s="107" t="str">
        <f>IFERROR(IF(VLOOKUP($B2255,#REF!,27,FALSE)="폐쇄","폐쇄",""),"")</f>
        <v/>
      </c>
    </row>
    <row r="2256" spans="1:7" ht="15.6">
      <c r="A2256" s="4">
        <v>2254</v>
      </c>
      <c r="B2256" s="48">
        <v>5855</v>
      </c>
      <c r="D2256" s="49"/>
      <c r="F2256" s="51"/>
      <c r="G2256" s="107" t="str">
        <f>IFERROR(IF(VLOOKUP($B2256,#REF!,27,FALSE)="폐쇄","폐쇄",""),"")</f>
        <v/>
      </c>
    </row>
    <row r="2257" spans="1:7" ht="15.6">
      <c r="A2257" s="4">
        <v>2255</v>
      </c>
      <c r="B2257" s="48">
        <v>5856</v>
      </c>
      <c r="D2257" s="49"/>
      <c r="F2257" s="51"/>
      <c r="G2257" s="107" t="str">
        <f>IFERROR(IF(VLOOKUP($B2257,#REF!,27,FALSE)="폐쇄","폐쇄",""),"")</f>
        <v/>
      </c>
    </row>
    <row r="2258" spans="1:7" ht="15.6">
      <c r="A2258" s="4">
        <v>2256</v>
      </c>
      <c r="B2258" s="48">
        <v>5857</v>
      </c>
      <c r="D2258" s="49"/>
      <c r="F2258" s="51"/>
      <c r="G2258" s="107" t="str">
        <f>IFERROR(IF(VLOOKUP($B2258,#REF!,27,FALSE)="폐쇄","폐쇄",""),"")</f>
        <v/>
      </c>
    </row>
    <row r="2259" spans="1:7" ht="15.6">
      <c r="A2259" s="4">
        <v>2257</v>
      </c>
      <c r="B2259" s="48">
        <v>5858</v>
      </c>
      <c r="D2259" s="49"/>
      <c r="F2259" s="51"/>
      <c r="G2259" s="107" t="str">
        <f>IFERROR(IF(VLOOKUP($B2259,#REF!,27,FALSE)="폐쇄","폐쇄",""),"")</f>
        <v/>
      </c>
    </row>
    <row r="2260" spans="1:7" ht="15.6">
      <c r="A2260" s="4">
        <v>2258</v>
      </c>
      <c r="B2260" s="48">
        <v>5859</v>
      </c>
      <c r="D2260" s="49"/>
      <c r="F2260" s="51"/>
      <c r="G2260" s="107" t="str">
        <f>IFERROR(IF(VLOOKUP($B2260,#REF!,27,FALSE)="폐쇄","폐쇄",""),"")</f>
        <v/>
      </c>
    </row>
    <row r="2261" spans="1:7" ht="15.6">
      <c r="A2261" s="4">
        <v>2259</v>
      </c>
      <c r="B2261" s="48">
        <v>5860</v>
      </c>
      <c r="D2261" s="49"/>
      <c r="F2261" s="51"/>
      <c r="G2261" s="107" t="str">
        <f>IFERROR(IF(VLOOKUP($B2261,#REF!,27,FALSE)="폐쇄","폐쇄",""),"")</f>
        <v/>
      </c>
    </row>
    <row r="2262" spans="1:7" ht="15.6">
      <c r="A2262" s="4">
        <v>2260</v>
      </c>
      <c r="B2262" s="48">
        <v>5861</v>
      </c>
      <c r="D2262" s="49"/>
      <c r="F2262" s="51"/>
      <c r="G2262" s="107" t="str">
        <f>IFERROR(IF(VLOOKUP($B2262,#REF!,27,FALSE)="폐쇄","폐쇄",""),"")</f>
        <v/>
      </c>
    </row>
    <row r="2263" spans="1:7" ht="15.6">
      <c r="A2263" s="4">
        <v>2261</v>
      </c>
      <c r="B2263" s="48">
        <v>5862</v>
      </c>
      <c r="D2263" s="49"/>
      <c r="F2263" s="51"/>
      <c r="G2263" s="107" t="str">
        <f>IFERROR(IF(VLOOKUP($B2263,#REF!,27,FALSE)="폐쇄","폐쇄",""),"")</f>
        <v/>
      </c>
    </row>
    <row r="2264" spans="1:7" ht="15.6">
      <c r="A2264" s="4">
        <v>2262</v>
      </c>
      <c r="B2264" s="48">
        <v>5863</v>
      </c>
      <c r="D2264" s="49"/>
      <c r="F2264" s="51"/>
      <c r="G2264" s="107" t="str">
        <f>IFERROR(IF(VLOOKUP($B2264,#REF!,27,FALSE)="폐쇄","폐쇄",""),"")</f>
        <v/>
      </c>
    </row>
    <row r="2265" spans="1:7" ht="15.6">
      <c r="A2265" s="4">
        <v>2263</v>
      </c>
      <c r="B2265" s="48">
        <v>5864</v>
      </c>
      <c r="D2265" s="49"/>
      <c r="F2265" s="51"/>
      <c r="G2265" s="107" t="str">
        <f>IFERROR(IF(VLOOKUP($B2265,#REF!,27,FALSE)="폐쇄","폐쇄",""),"")</f>
        <v/>
      </c>
    </row>
    <row r="2266" spans="1:7" ht="15.6">
      <c r="A2266" s="4">
        <v>2264</v>
      </c>
      <c r="B2266" s="48">
        <v>5865</v>
      </c>
      <c r="D2266" s="49"/>
      <c r="F2266" s="51"/>
      <c r="G2266" s="107" t="str">
        <f>IFERROR(IF(VLOOKUP($B2266,#REF!,27,FALSE)="폐쇄","폐쇄",""),"")</f>
        <v/>
      </c>
    </row>
    <row r="2267" spans="1:7" ht="15.6">
      <c r="A2267" s="4">
        <v>2265</v>
      </c>
      <c r="B2267" s="48">
        <v>5866</v>
      </c>
      <c r="D2267" s="49"/>
      <c r="F2267" s="51"/>
      <c r="G2267" s="107" t="str">
        <f>IFERROR(IF(VLOOKUP($B2267,#REF!,27,FALSE)="폐쇄","폐쇄",""),"")</f>
        <v/>
      </c>
    </row>
    <row r="2268" spans="1:7" ht="15.6">
      <c r="A2268" s="4">
        <v>2266</v>
      </c>
      <c r="B2268" s="48">
        <v>5867</v>
      </c>
      <c r="D2268" s="49"/>
      <c r="F2268" s="51"/>
      <c r="G2268" s="107" t="str">
        <f>IFERROR(IF(VLOOKUP($B2268,#REF!,27,FALSE)="폐쇄","폐쇄",""),"")</f>
        <v/>
      </c>
    </row>
    <row r="2269" spans="1:7" ht="15.6">
      <c r="A2269" s="4">
        <v>2267</v>
      </c>
      <c r="B2269" s="48">
        <v>5868</v>
      </c>
      <c r="D2269" s="49"/>
      <c r="F2269" s="51"/>
      <c r="G2269" s="107" t="str">
        <f>IFERROR(IF(VLOOKUP($B2269,#REF!,27,FALSE)="폐쇄","폐쇄",""),"")</f>
        <v/>
      </c>
    </row>
    <row r="2270" spans="1:7" ht="15.6">
      <c r="A2270" s="4">
        <v>2268</v>
      </c>
      <c r="B2270" s="48">
        <v>5869</v>
      </c>
      <c r="D2270" s="49"/>
      <c r="F2270" s="51"/>
      <c r="G2270" s="107" t="str">
        <f>IFERROR(IF(VLOOKUP($B2270,#REF!,27,FALSE)="폐쇄","폐쇄",""),"")</f>
        <v/>
      </c>
    </row>
    <row r="2271" spans="1:7" ht="15.6">
      <c r="A2271" s="4">
        <v>2269</v>
      </c>
      <c r="B2271" s="48">
        <v>5870</v>
      </c>
      <c r="D2271" s="49"/>
      <c r="F2271" s="51"/>
      <c r="G2271" s="107" t="str">
        <f>IFERROR(IF(VLOOKUP($B2271,#REF!,27,FALSE)="폐쇄","폐쇄",""),"")</f>
        <v/>
      </c>
    </row>
    <row r="2272" spans="1:7" ht="15.6">
      <c r="A2272" s="4">
        <v>2270</v>
      </c>
      <c r="B2272" s="48">
        <v>5871</v>
      </c>
      <c r="D2272" s="49"/>
      <c r="F2272" s="51"/>
      <c r="G2272" s="107" t="str">
        <f>IFERROR(IF(VLOOKUP($B2272,#REF!,27,FALSE)="폐쇄","폐쇄",""),"")</f>
        <v/>
      </c>
    </row>
    <row r="2273" spans="1:7" ht="15.6">
      <c r="A2273" s="4">
        <v>2271</v>
      </c>
      <c r="B2273" s="48">
        <v>5872</v>
      </c>
      <c r="D2273" s="49"/>
      <c r="F2273" s="51"/>
      <c r="G2273" s="107" t="str">
        <f>IFERROR(IF(VLOOKUP($B2273,#REF!,27,FALSE)="폐쇄","폐쇄",""),"")</f>
        <v/>
      </c>
    </row>
    <row r="2274" spans="1:7" ht="15.6">
      <c r="A2274" s="4">
        <v>2272</v>
      </c>
      <c r="B2274" s="48">
        <v>5873</v>
      </c>
      <c r="D2274" s="49"/>
      <c r="F2274" s="51"/>
      <c r="G2274" s="107" t="str">
        <f>IFERROR(IF(VLOOKUP($B2274,#REF!,27,FALSE)="폐쇄","폐쇄",""),"")</f>
        <v/>
      </c>
    </row>
    <row r="2275" spans="1:7" ht="15.6">
      <c r="A2275" s="4">
        <v>2273</v>
      </c>
      <c r="B2275" s="48">
        <v>5874</v>
      </c>
      <c r="D2275" s="49"/>
      <c r="F2275" s="51"/>
      <c r="G2275" s="107" t="str">
        <f>IFERROR(IF(VLOOKUP($B2275,#REF!,27,FALSE)="폐쇄","폐쇄",""),"")</f>
        <v/>
      </c>
    </row>
    <row r="2276" spans="1:7" ht="15.6">
      <c r="A2276" s="4">
        <v>2274</v>
      </c>
      <c r="B2276" s="48">
        <v>5875</v>
      </c>
      <c r="D2276" s="49"/>
      <c r="F2276" s="51"/>
      <c r="G2276" s="107" t="str">
        <f>IFERROR(IF(VLOOKUP($B2276,#REF!,27,FALSE)="폐쇄","폐쇄",""),"")</f>
        <v/>
      </c>
    </row>
    <row r="2277" spans="1:7" ht="15.6">
      <c r="A2277" s="4">
        <v>2275</v>
      </c>
      <c r="B2277" s="48">
        <v>5876</v>
      </c>
      <c r="D2277" s="49"/>
      <c r="F2277" s="51"/>
      <c r="G2277" s="107" t="str">
        <f>IFERROR(IF(VLOOKUP($B2277,#REF!,27,FALSE)="폐쇄","폐쇄",""),"")</f>
        <v/>
      </c>
    </row>
    <row r="2278" spans="1:7" ht="15.6">
      <c r="A2278" s="4">
        <v>2276</v>
      </c>
      <c r="B2278" s="48">
        <v>5877</v>
      </c>
      <c r="D2278" s="49"/>
      <c r="F2278" s="51"/>
      <c r="G2278" s="107" t="str">
        <f>IFERROR(IF(VLOOKUP($B2278,#REF!,27,FALSE)="폐쇄","폐쇄",""),"")</f>
        <v/>
      </c>
    </row>
    <row r="2279" spans="1:7" ht="15.6">
      <c r="A2279" s="4">
        <v>2277</v>
      </c>
      <c r="B2279" s="48">
        <v>5878</v>
      </c>
      <c r="D2279" s="49"/>
      <c r="F2279" s="51"/>
      <c r="G2279" s="107" t="str">
        <f>IFERROR(IF(VLOOKUP($B2279,#REF!,27,FALSE)="폐쇄","폐쇄",""),"")</f>
        <v/>
      </c>
    </row>
    <row r="2280" spans="1:7" ht="15.6">
      <c r="A2280" s="4">
        <v>2278</v>
      </c>
      <c r="B2280" s="48">
        <v>5879</v>
      </c>
      <c r="D2280" s="49"/>
      <c r="F2280" s="51"/>
      <c r="G2280" s="107" t="str">
        <f>IFERROR(IF(VLOOKUP($B2280,#REF!,27,FALSE)="폐쇄","폐쇄",""),"")</f>
        <v/>
      </c>
    </row>
    <row r="2281" spans="1:7" ht="15.6">
      <c r="A2281" s="4">
        <v>2279</v>
      </c>
      <c r="B2281" s="48">
        <v>5880</v>
      </c>
      <c r="D2281" s="49"/>
      <c r="F2281" s="51"/>
      <c r="G2281" s="107" t="str">
        <f>IFERROR(IF(VLOOKUP($B2281,#REF!,27,FALSE)="폐쇄","폐쇄",""),"")</f>
        <v/>
      </c>
    </row>
    <row r="2282" spans="1:7" ht="15.6">
      <c r="A2282" s="4">
        <v>2280</v>
      </c>
      <c r="B2282" s="48">
        <v>5881</v>
      </c>
      <c r="D2282" s="49"/>
      <c r="F2282" s="51"/>
      <c r="G2282" s="107" t="str">
        <f>IFERROR(IF(VLOOKUP($B2282,#REF!,27,FALSE)="폐쇄","폐쇄",""),"")</f>
        <v/>
      </c>
    </row>
    <row r="2283" spans="1:7" ht="15.6">
      <c r="A2283" s="4">
        <v>2281</v>
      </c>
      <c r="B2283" s="48">
        <v>5882</v>
      </c>
      <c r="D2283" s="49"/>
      <c r="F2283" s="51"/>
      <c r="G2283" s="107" t="str">
        <f>IFERROR(IF(VLOOKUP($B2283,#REF!,27,FALSE)="폐쇄","폐쇄",""),"")</f>
        <v/>
      </c>
    </row>
    <row r="2284" spans="1:7" ht="15.6">
      <c r="A2284" s="4">
        <v>2282</v>
      </c>
      <c r="B2284" s="48">
        <v>5883</v>
      </c>
      <c r="D2284" s="49"/>
      <c r="F2284" s="51"/>
      <c r="G2284" s="107" t="str">
        <f>IFERROR(IF(VLOOKUP($B2284,#REF!,27,FALSE)="폐쇄","폐쇄",""),"")</f>
        <v/>
      </c>
    </row>
    <row r="2285" spans="1:7" ht="15.6">
      <c r="A2285" s="4">
        <v>2283</v>
      </c>
      <c r="B2285" s="48">
        <v>5884</v>
      </c>
      <c r="D2285" s="49"/>
      <c r="F2285" s="51"/>
      <c r="G2285" s="107" t="str">
        <f>IFERROR(IF(VLOOKUP($B2285,#REF!,27,FALSE)="폐쇄","폐쇄",""),"")</f>
        <v/>
      </c>
    </row>
    <row r="2286" spans="1:7" ht="15.6">
      <c r="A2286" s="4">
        <v>2284</v>
      </c>
      <c r="B2286" s="48">
        <v>5885</v>
      </c>
      <c r="D2286" s="49"/>
      <c r="F2286" s="51"/>
      <c r="G2286" s="107" t="str">
        <f>IFERROR(IF(VLOOKUP($B2286,#REF!,27,FALSE)="폐쇄","폐쇄",""),"")</f>
        <v/>
      </c>
    </row>
    <row r="2287" spans="1:7" ht="15.6">
      <c r="A2287" s="4">
        <v>2285</v>
      </c>
      <c r="B2287" s="48">
        <v>5886</v>
      </c>
      <c r="D2287" s="49"/>
      <c r="F2287" s="51"/>
      <c r="G2287" s="107" t="str">
        <f>IFERROR(IF(VLOOKUP($B2287,#REF!,27,FALSE)="폐쇄","폐쇄",""),"")</f>
        <v/>
      </c>
    </row>
    <row r="2288" spans="1:7" ht="15.6">
      <c r="A2288" s="4">
        <v>2286</v>
      </c>
      <c r="B2288" s="48">
        <v>5887</v>
      </c>
      <c r="D2288" s="49"/>
      <c r="F2288" s="51"/>
      <c r="G2288" s="107" t="str">
        <f>IFERROR(IF(VLOOKUP($B2288,#REF!,27,FALSE)="폐쇄","폐쇄",""),"")</f>
        <v/>
      </c>
    </row>
    <row r="2289" spans="1:7" ht="15.6">
      <c r="A2289" s="4">
        <v>2287</v>
      </c>
      <c r="B2289" s="48">
        <v>5888</v>
      </c>
      <c r="D2289" s="49"/>
      <c r="F2289" s="51"/>
      <c r="G2289" s="107" t="str">
        <f>IFERROR(IF(VLOOKUP($B2289,#REF!,27,FALSE)="폐쇄","폐쇄",""),"")</f>
        <v/>
      </c>
    </row>
    <row r="2290" spans="1:7" ht="15.6">
      <c r="A2290" s="4">
        <v>2288</v>
      </c>
      <c r="B2290" s="48">
        <v>5889</v>
      </c>
      <c r="D2290" s="49"/>
      <c r="F2290" s="51"/>
      <c r="G2290" s="107" t="str">
        <f>IFERROR(IF(VLOOKUP($B2290,#REF!,27,FALSE)="폐쇄","폐쇄",""),"")</f>
        <v/>
      </c>
    </row>
    <row r="2291" spans="1:7" ht="15.6">
      <c r="A2291" s="4">
        <v>2289</v>
      </c>
      <c r="B2291" s="48">
        <v>5890</v>
      </c>
      <c r="D2291" s="49"/>
      <c r="F2291" s="51"/>
      <c r="G2291" s="107" t="str">
        <f>IFERROR(IF(VLOOKUP($B2291,#REF!,27,FALSE)="폐쇄","폐쇄",""),"")</f>
        <v/>
      </c>
    </row>
    <row r="2292" spans="1:7" ht="15.6">
      <c r="A2292" s="4">
        <v>2290</v>
      </c>
      <c r="B2292" s="48">
        <v>5891</v>
      </c>
      <c r="D2292" s="49"/>
      <c r="F2292" s="51"/>
      <c r="G2292" s="107" t="str">
        <f>IFERROR(IF(VLOOKUP($B2292,#REF!,27,FALSE)="폐쇄","폐쇄",""),"")</f>
        <v/>
      </c>
    </row>
    <row r="2293" spans="1:7" ht="15.6">
      <c r="A2293" s="4">
        <v>2291</v>
      </c>
      <c r="B2293" s="48">
        <v>5892</v>
      </c>
      <c r="D2293" s="49"/>
      <c r="F2293" s="51"/>
      <c r="G2293" s="107" t="str">
        <f>IFERROR(IF(VLOOKUP($B2293,#REF!,27,FALSE)="폐쇄","폐쇄",""),"")</f>
        <v/>
      </c>
    </row>
    <row r="2294" spans="1:7" ht="15.6">
      <c r="A2294" s="4">
        <v>2292</v>
      </c>
      <c r="B2294" s="48">
        <v>5893</v>
      </c>
      <c r="D2294" s="49"/>
      <c r="F2294" s="51"/>
      <c r="G2294" s="107" t="str">
        <f>IFERROR(IF(VLOOKUP($B2294,#REF!,27,FALSE)="폐쇄","폐쇄",""),"")</f>
        <v/>
      </c>
    </row>
    <row r="2295" spans="1:7" ht="15.6">
      <c r="A2295" s="4">
        <v>2293</v>
      </c>
      <c r="B2295" s="48">
        <v>5894</v>
      </c>
      <c r="D2295" s="49"/>
      <c r="F2295" s="51"/>
      <c r="G2295" s="107" t="str">
        <f>IFERROR(IF(VLOOKUP($B2295,#REF!,27,FALSE)="폐쇄","폐쇄",""),"")</f>
        <v/>
      </c>
    </row>
    <row r="2296" spans="1:7" ht="15.6">
      <c r="A2296" s="4">
        <v>2294</v>
      </c>
      <c r="B2296" s="48">
        <v>5895</v>
      </c>
      <c r="D2296" s="49"/>
      <c r="F2296" s="51"/>
      <c r="G2296" s="107" t="str">
        <f>IFERROR(IF(VLOOKUP($B2296,#REF!,27,FALSE)="폐쇄","폐쇄",""),"")</f>
        <v/>
      </c>
    </row>
    <row r="2297" spans="1:7" ht="15.6">
      <c r="A2297" s="4">
        <v>2295</v>
      </c>
      <c r="B2297" s="48">
        <v>5896</v>
      </c>
      <c r="D2297" s="49"/>
      <c r="F2297" s="51"/>
      <c r="G2297" s="107" t="str">
        <f>IFERROR(IF(VLOOKUP($B2297,#REF!,27,FALSE)="폐쇄","폐쇄",""),"")</f>
        <v/>
      </c>
    </row>
    <row r="2298" spans="1:7" ht="15.6">
      <c r="A2298" s="4">
        <v>2296</v>
      </c>
      <c r="B2298" s="48">
        <v>5897</v>
      </c>
      <c r="D2298" s="49"/>
      <c r="F2298" s="51"/>
      <c r="G2298" s="107" t="str">
        <f>IFERROR(IF(VLOOKUP($B2298,#REF!,27,FALSE)="폐쇄","폐쇄",""),"")</f>
        <v/>
      </c>
    </row>
    <row r="2299" spans="1:7" ht="15.6">
      <c r="A2299" s="4">
        <v>2297</v>
      </c>
      <c r="B2299" s="48">
        <v>5898</v>
      </c>
      <c r="D2299" s="49"/>
      <c r="F2299" s="51"/>
      <c r="G2299" s="107" t="str">
        <f>IFERROR(IF(VLOOKUP($B2299,#REF!,27,FALSE)="폐쇄","폐쇄",""),"")</f>
        <v/>
      </c>
    </row>
    <row r="2300" spans="1:7" ht="15.6">
      <c r="A2300" s="4">
        <v>2298</v>
      </c>
      <c r="B2300" s="48">
        <v>5899</v>
      </c>
      <c r="D2300" s="49"/>
      <c r="F2300" s="51"/>
      <c r="G2300" s="107" t="str">
        <f>IFERROR(IF(VLOOKUP($B2300,#REF!,27,FALSE)="폐쇄","폐쇄",""),"")</f>
        <v/>
      </c>
    </row>
    <row r="2301" spans="1:7" ht="15.6">
      <c r="A2301" s="4">
        <v>2299</v>
      </c>
      <c r="B2301" s="48">
        <v>5900</v>
      </c>
      <c r="D2301" s="49"/>
      <c r="F2301" s="51"/>
      <c r="G2301" s="107" t="str">
        <f>IFERROR(IF(VLOOKUP($B2301,#REF!,27,FALSE)="폐쇄","폐쇄",""),"")</f>
        <v/>
      </c>
    </row>
    <row r="2302" spans="1:7" ht="15.6">
      <c r="A2302" s="4">
        <v>2300</v>
      </c>
      <c r="B2302" s="48">
        <v>5901</v>
      </c>
      <c r="D2302" s="49"/>
      <c r="F2302" s="51"/>
      <c r="G2302" s="107" t="str">
        <f>IFERROR(IF(VLOOKUP($B2302,#REF!,27,FALSE)="폐쇄","폐쇄",""),"")</f>
        <v/>
      </c>
    </row>
    <row r="2303" spans="1:7" ht="15.6">
      <c r="A2303" s="4">
        <v>2301</v>
      </c>
      <c r="B2303" s="48">
        <v>5902</v>
      </c>
      <c r="D2303" s="49"/>
      <c r="F2303" s="51"/>
      <c r="G2303" s="107" t="str">
        <f>IFERROR(IF(VLOOKUP($B2303,#REF!,27,FALSE)="폐쇄","폐쇄",""),"")</f>
        <v/>
      </c>
    </row>
    <row r="2304" spans="1:7" ht="15.6">
      <c r="A2304" s="4">
        <v>2302</v>
      </c>
      <c r="B2304" s="48">
        <v>5903</v>
      </c>
      <c r="D2304" s="49"/>
      <c r="F2304" s="51"/>
      <c r="G2304" s="107" t="str">
        <f>IFERROR(IF(VLOOKUP($B2304,#REF!,27,FALSE)="폐쇄","폐쇄",""),"")</f>
        <v/>
      </c>
    </row>
    <row r="2305" spans="1:7" ht="15.6">
      <c r="A2305" s="4">
        <v>2303</v>
      </c>
      <c r="B2305" s="48">
        <v>5904</v>
      </c>
      <c r="D2305" s="49"/>
      <c r="F2305" s="51"/>
      <c r="G2305" s="107" t="str">
        <f>IFERROR(IF(VLOOKUP($B2305,#REF!,27,FALSE)="폐쇄","폐쇄",""),"")</f>
        <v/>
      </c>
    </row>
    <row r="2306" spans="1:7" ht="15.6">
      <c r="A2306" s="4">
        <v>2304</v>
      </c>
      <c r="B2306" s="48">
        <v>5905</v>
      </c>
      <c r="D2306" s="49"/>
      <c r="F2306" s="51"/>
      <c r="G2306" s="107" t="str">
        <f>IFERROR(IF(VLOOKUP($B2306,#REF!,27,FALSE)="폐쇄","폐쇄",""),"")</f>
        <v/>
      </c>
    </row>
    <row r="2307" spans="1:7" ht="15.6">
      <c r="A2307" s="4">
        <v>2305</v>
      </c>
      <c r="B2307" s="48">
        <v>5906</v>
      </c>
      <c r="D2307" s="49"/>
      <c r="F2307" s="51"/>
      <c r="G2307" s="107" t="str">
        <f>IFERROR(IF(VLOOKUP($B2307,#REF!,27,FALSE)="폐쇄","폐쇄",""),"")</f>
        <v/>
      </c>
    </row>
    <row r="2308" spans="1:7" ht="15.6">
      <c r="A2308" s="4">
        <v>2306</v>
      </c>
      <c r="B2308" s="48">
        <v>5907</v>
      </c>
      <c r="D2308" s="49"/>
      <c r="F2308" s="51"/>
      <c r="G2308" s="107" t="str">
        <f>IFERROR(IF(VLOOKUP($B2308,#REF!,27,FALSE)="폐쇄","폐쇄",""),"")</f>
        <v/>
      </c>
    </row>
    <row r="2309" spans="1:7" ht="15.6">
      <c r="A2309" s="4">
        <v>2307</v>
      </c>
      <c r="B2309" s="48">
        <v>5908</v>
      </c>
      <c r="D2309" s="49"/>
      <c r="F2309" s="51"/>
      <c r="G2309" s="107" t="str">
        <f>IFERROR(IF(VLOOKUP($B2309,#REF!,27,FALSE)="폐쇄","폐쇄",""),"")</f>
        <v/>
      </c>
    </row>
    <row r="2310" spans="1:7" ht="15.6">
      <c r="A2310" s="4">
        <v>2308</v>
      </c>
      <c r="B2310" s="48">
        <v>5909</v>
      </c>
      <c r="D2310" s="49"/>
      <c r="F2310" s="51"/>
      <c r="G2310" s="107" t="str">
        <f>IFERROR(IF(VLOOKUP($B2310,#REF!,27,FALSE)="폐쇄","폐쇄",""),"")</f>
        <v/>
      </c>
    </row>
    <row r="2311" spans="1:7" ht="15.6">
      <c r="A2311" s="4">
        <v>2309</v>
      </c>
      <c r="B2311" s="48">
        <v>5910</v>
      </c>
      <c r="D2311" s="49"/>
      <c r="F2311" s="51"/>
      <c r="G2311" s="107" t="str">
        <f>IFERROR(IF(VLOOKUP($B2311,#REF!,27,FALSE)="폐쇄","폐쇄",""),"")</f>
        <v/>
      </c>
    </row>
    <row r="2312" spans="1:7" ht="15.6">
      <c r="A2312" s="4">
        <v>2310</v>
      </c>
      <c r="B2312" s="48">
        <v>5911</v>
      </c>
      <c r="D2312" s="49"/>
      <c r="F2312" s="51"/>
      <c r="G2312" s="107" t="str">
        <f>IFERROR(IF(VLOOKUP($B2312,#REF!,27,FALSE)="폐쇄","폐쇄",""),"")</f>
        <v/>
      </c>
    </row>
    <row r="2313" spans="1:7" ht="15.6">
      <c r="A2313" s="4">
        <v>2311</v>
      </c>
      <c r="B2313" s="48">
        <v>5912</v>
      </c>
      <c r="D2313" s="49"/>
      <c r="F2313" s="51"/>
      <c r="G2313" s="107" t="str">
        <f>IFERROR(IF(VLOOKUP($B2313,#REF!,27,FALSE)="폐쇄","폐쇄",""),"")</f>
        <v/>
      </c>
    </row>
    <row r="2314" spans="1:7" ht="15.6">
      <c r="A2314" s="4">
        <v>2312</v>
      </c>
      <c r="B2314" s="48">
        <v>5913</v>
      </c>
      <c r="D2314" s="49"/>
      <c r="F2314" s="51"/>
      <c r="G2314" s="107" t="str">
        <f>IFERROR(IF(VLOOKUP($B2314,#REF!,27,FALSE)="폐쇄","폐쇄",""),"")</f>
        <v/>
      </c>
    </row>
    <row r="2315" spans="1:7" ht="15.6">
      <c r="A2315" s="4">
        <v>2313</v>
      </c>
      <c r="B2315" s="48">
        <v>5914</v>
      </c>
      <c r="D2315" s="49"/>
      <c r="F2315" s="51"/>
      <c r="G2315" s="107" t="str">
        <f>IFERROR(IF(VLOOKUP($B2315,#REF!,27,FALSE)="폐쇄","폐쇄",""),"")</f>
        <v/>
      </c>
    </row>
    <row r="2316" spans="1:7" ht="15.6">
      <c r="A2316" s="4">
        <v>2314</v>
      </c>
      <c r="B2316" s="48">
        <v>5915</v>
      </c>
      <c r="D2316" s="49"/>
      <c r="F2316" s="51"/>
      <c r="G2316" s="107" t="str">
        <f>IFERROR(IF(VLOOKUP($B2316,#REF!,27,FALSE)="폐쇄","폐쇄",""),"")</f>
        <v/>
      </c>
    </row>
    <row r="2317" spans="1:7" ht="15.6">
      <c r="A2317" s="4">
        <v>2315</v>
      </c>
      <c r="B2317" s="48">
        <v>5916</v>
      </c>
      <c r="D2317" s="49"/>
      <c r="F2317" s="51"/>
      <c r="G2317" s="107" t="str">
        <f>IFERROR(IF(VLOOKUP($B2317,#REF!,27,FALSE)="폐쇄","폐쇄",""),"")</f>
        <v/>
      </c>
    </row>
    <row r="2318" spans="1:7" ht="15.6">
      <c r="A2318" s="4">
        <v>2316</v>
      </c>
      <c r="B2318" s="48">
        <v>5917</v>
      </c>
      <c r="D2318" s="49"/>
      <c r="F2318" s="51"/>
      <c r="G2318" s="107" t="str">
        <f>IFERROR(IF(VLOOKUP($B2318,#REF!,27,FALSE)="폐쇄","폐쇄",""),"")</f>
        <v/>
      </c>
    </row>
    <row r="2319" spans="1:7" ht="15.6">
      <c r="A2319" s="4">
        <v>2317</v>
      </c>
      <c r="B2319" s="48">
        <v>5918</v>
      </c>
      <c r="D2319" s="49"/>
      <c r="F2319" s="51"/>
      <c r="G2319" s="107" t="str">
        <f>IFERROR(IF(VLOOKUP($B2319,#REF!,27,FALSE)="폐쇄","폐쇄",""),"")</f>
        <v/>
      </c>
    </row>
    <row r="2320" spans="1:7" ht="15.6">
      <c r="A2320" s="4">
        <v>2318</v>
      </c>
      <c r="B2320" s="48">
        <v>5919</v>
      </c>
      <c r="D2320" s="49"/>
      <c r="F2320" s="51"/>
      <c r="G2320" s="107" t="str">
        <f>IFERROR(IF(VLOOKUP($B2320,#REF!,27,FALSE)="폐쇄","폐쇄",""),"")</f>
        <v/>
      </c>
    </row>
    <row r="2321" spans="1:7" ht="15.6">
      <c r="A2321" s="4">
        <v>2319</v>
      </c>
      <c r="B2321" s="48">
        <v>5920</v>
      </c>
      <c r="D2321" s="49"/>
      <c r="F2321" s="51"/>
      <c r="G2321" s="107" t="str">
        <f>IFERROR(IF(VLOOKUP($B2321,#REF!,27,FALSE)="폐쇄","폐쇄",""),"")</f>
        <v/>
      </c>
    </row>
    <row r="2322" spans="1:7" ht="15.6">
      <c r="A2322" s="4">
        <v>2320</v>
      </c>
      <c r="B2322" s="48">
        <v>5921</v>
      </c>
      <c r="D2322" s="49"/>
      <c r="F2322" s="51"/>
      <c r="G2322" s="107" t="str">
        <f>IFERROR(IF(VLOOKUP($B2322,#REF!,27,FALSE)="폐쇄","폐쇄",""),"")</f>
        <v/>
      </c>
    </row>
    <row r="2323" spans="1:7" ht="15.6">
      <c r="A2323" s="4">
        <v>2321</v>
      </c>
      <c r="B2323" s="48">
        <v>5922</v>
      </c>
      <c r="D2323" s="49"/>
      <c r="F2323" s="51"/>
      <c r="G2323" s="107" t="str">
        <f>IFERROR(IF(VLOOKUP($B2323,#REF!,27,FALSE)="폐쇄","폐쇄",""),"")</f>
        <v/>
      </c>
    </row>
    <row r="2324" spans="1:7" ht="15.6">
      <c r="A2324" s="4">
        <v>2322</v>
      </c>
      <c r="B2324" s="48">
        <v>5923</v>
      </c>
      <c r="D2324" s="49"/>
      <c r="F2324" s="51"/>
      <c r="G2324" s="107" t="str">
        <f>IFERROR(IF(VLOOKUP($B2324,#REF!,27,FALSE)="폐쇄","폐쇄",""),"")</f>
        <v/>
      </c>
    </row>
    <row r="2325" spans="1:7" ht="15.6">
      <c r="A2325" s="4">
        <v>2323</v>
      </c>
      <c r="B2325" s="48">
        <v>5924</v>
      </c>
      <c r="D2325" s="49"/>
      <c r="F2325" s="51"/>
      <c r="G2325" s="107" t="str">
        <f>IFERROR(IF(VLOOKUP($B2325,#REF!,27,FALSE)="폐쇄","폐쇄",""),"")</f>
        <v/>
      </c>
    </row>
    <row r="2326" spans="1:7" ht="15.6">
      <c r="A2326" s="4">
        <v>2324</v>
      </c>
      <c r="B2326" s="48">
        <v>5925</v>
      </c>
      <c r="D2326" s="49"/>
      <c r="F2326" s="51"/>
      <c r="G2326" s="107" t="str">
        <f>IFERROR(IF(VLOOKUP($B2326,#REF!,27,FALSE)="폐쇄","폐쇄",""),"")</f>
        <v/>
      </c>
    </row>
    <row r="2327" spans="1:7" ht="15.6">
      <c r="A2327" s="4">
        <v>2325</v>
      </c>
      <c r="B2327" s="48">
        <v>5926</v>
      </c>
      <c r="D2327" s="49"/>
      <c r="F2327" s="51"/>
      <c r="G2327" s="107" t="str">
        <f>IFERROR(IF(VLOOKUP($B2327,#REF!,27,FALSE)="폐쇄","폐쇄",""),"")</f>
        <v/>
      </c>
    </row>
    <row r="2328" spans="1:7" ht="15.6">
      <c r="A2328" s="4">
        <v>2326</v>
      </c>
      <c r="B2328" s="48">
        <v>5927</v>
      </c>
      <c r="D2328" s="49"/>
      <c r="F2328" s="51"/>
      <c r="G2328" s="107" t="str">
        <f>IFERROR(IF(VLOOKUP($B2328,#REF!,27,FALSE)="폐쇄","폐쇄",""),"")</f>
        <v/>
      </c>
    </row>
    <row r="2329" spans="1:7" ht="15.6">
      <c r="A2329" s="4">
        <v>2327</v>
      </c>
      <c r="B2329" s="48">
        <v>5928</v>
      </c>
      <c r="D2329" s="49"/>
      <c r="F2329" s="51"/>
      <c r="G2329" s="107" t="str">
        <f>IFERROR(IF(VLOOKUP($B2329,#REF!,27,FALSE)="폐쇄","폐쇄",""),"")</f>
        <v/>
      </c>
    </row>
    <row r="2330" spans="1:7" ht="15.6">
      <c r="A2330" s="4">
        <v>2328</v>
      </c>
      <c r="B2330" s="48">
        <v>5929</v>
      </c>
      <c r="D2330" s="49"/>
      <c r="F2330" s="51"/>
      <c r="G2330" s="107" t="str">
        <f>IFERROR(IF(VLOOKUP($B2330,#REF!,27,FALSE)="폐쇄","폐쇄",""),"")</f>
        <v/>
      </c>
    </row>
    <row r="2331" spans="1:7" ht="15.6">
      <c r="A2331" s="4">
        <v>2329</v>
      </c>
      <c r="B2331" s="48">
        <v>5930</v>
      </c>
      <c r="D2331" s="49"/>
      <c r="F2331" s="51"/>
      <c r="G2331" s="107" t="str">
        <f>IFERROR(IF(VLOOKUP($B2331,#REF!,27,FALSE)="폐쇄","폐쇄",""),"")</f>
        <v/>
      </c>
    </row>
    <row r="2332" spans="1:7" ht="15.6">
      <c r="A2332" s="4">
        <v>2330</v>
      </c>
      <c r="B2332" s="48">
        <v>5931</v>
      </c>
      <c r="D2332" s="49"/>
      <c r="F2332" s="51"/>
      <c r="G2332" s="107" t="str">
        <f>IFERROR(IF(VLOOKUP($B2332,#REF!,27,FALSE)="폐쇄","폐쇄",""),"")</f>
        <v/>
      </c>
    </row>
    <row r="2333" spans="1:7" ht="15.6">
      <c r="A2333" s="4">
        <v>2331</v>
      </c>
      <c r="B2333" s="48">
        <v>5932</v>
      </c>
      <c r="D2333" s="49"/>
      <c r="F2333" s="51"/>
      <c r="G2333" s="107" t="str">
        <f>IFERROR(IF(VLOOKUP($B2333,#REF!,27,FALSE)="폐쇄","폐쇄",""),"")</f>
        <v/>
      </c>
    </row>
    <row r="2334" spans="1:7" ht="15.6">
      <c r="A2334" s="4">
        <v>2332</v>
      </c>
      <c r="B2334" s="48">
        <v>5933</v>
      </c>
      <c r="D2334" s="49"/>
      <c r="F2334" s="51"/>
      <c r="G2334" s="107" t="str">
        <f>IFERROR(IF(VLOOKUP($B2334,#REF!,27,FALSE)="폐쇄","폐쇄",""),"")</f>
        <v/>
      </c>
    </row>
    <row r="2335" spans="1:7" ht="15.6">
      <c r="A2335" s="4">
        <v>2333</v>
      </c>
      <c r="B2335" s="48">
        <v>5934</v>
      </c>
      <c r="D2335" s="49"/>
      <c r="F2335" s="51"/>
      <c r="G2335" s="107" t="str">
        <f>IFERROR(IF(VLOOKUP($B2335,#REF!,27,FALSE)="폐쇄","폐쇄",""),"")</f>
        <v/>
      </c>
    </row>
    <row r="2336" spans="1:7" ht="15.6">
      <c r="A2336" s="4">
        <v>2334</v>
      </c>
      <c r="B2336" s="48">
        <v>5935</v>
      </c>
      <c r="D2336" s="49"/>
      <c r="F2336" s="51"/>
      <c r="G2336" s="107" t="str">
        <f>IFERROR(IF(VLOOKUP($B2336,#REF!,27,FALSE)="폐쇄","폐쇄",""),"")</f>
        <v/>
      </c>
    </row>
    <row r="2337" spans="1:7" ht="15.6">
      <c r="A2337" s="4">
        <v>2335</v>
      </c>
      <c r="B2337" s="48">
        <v>5936</v>
      </c>
      <c r="D2337" s="49"/>
      <c r="F2337" s="51"/>
      <c r="G2337" s="107" t="str">
        <f>IFERROR(IF(VLOOKUP($B2337,#REF!,27,FALSE)="폐쇄","폐쇄",""),"")</f>
        <v/>
      </c>
    </row>
    <row r="2338" spans="1:7" ht="15.6">
      <c r="A2338" s="4">
        <v>2336</v>
      </c>
      <c r="B2338" s="48">
        <v>5937</v>
      </c>
      <c r="D2338" s="49"/>
      <c r="F2338" s="51"/>
      <c r="G2338" s="107" t="str">
        <f>IFERROR(IF(VLOOKUP($B2338,#REF!,27,FALSE)="폐쇄","폐쇄",""),"")</f>
        <v/>
      </c>
    </row>
    <row r="2339" spans="1:7" ht="15.6">
      <c r="A2339" s="4">
        <v>2337</v>
      </c>
      <c r="B2339" s="48">
        <v>5938</v>
      </c>
      <c r="D2339" s="49"/>
      <c r="F2339" s="51"/>
      <c r="G2339" s="107" t="str">
        <f>IFERROR(IF(VLOOKUP($B2339,#REF!,27,FALSE)="폐쇄","폐쇄",""),"")</f>
        <v/>
      </c>
    </row>
    <row r="2340" spans="1:7" ht="15.6">
      <c r="A2340" s="4">
        <v>2338</v>
      </c>
      <c r="B2340" s="48">
        <v>5939</v>
      </c>
      <c r="D2340" s="49"/>
      <c r="F2340" s="51"/>
      <c r="G2340" s="107" t="str">
        <f>IFERROR(IF(VLOOKUP($B2340,#REF!,27,FALSE)="폐쇄","폐쇄",""),"")</f>
        <v/>
      </c>
    </row>
    <row r="2341" spans="1:7" ht="15.6">
      <c r="A2341" s="4">
        <v>2339</v>
      </c>
      <c r="B2341" s="48">
        <v>5940</v>
      </c>
      <c r="D2341" s="49"/>
      <c r="F2341" s="51"/>
      <c r="G2341" s="107" t="str">
        <f>IFERROR(IF(VLOOKUP($B2341,#REF!,27,FALSE)="폐쇄","폐쇄",""),"")</f>
        <v/>
      </c>
    </row>
    <row r="2342" spans="1:7" ht="15.6">
      <c r="A2342" s="4">
        <v>2340</v>
      </c>
      <c r="B2342" s="48">
        <v>5941</v>
      </c>
      <c r="D2342" s="49"/>
      <c r="F2342" s="51"/>
      <c r="G2342" s="107" t="str">
        <f>IFERROR(IF(VLOOKUP($B2342,#REF!,27,FALSE)="폐쇄","폐쇄",""),"")</f>
        <v/>
      </c>
    </row>
    <row r="2343" spans="1:7" ht="15.6">
      <c r="A2343" s="4">
        <v>2341</v>
      </c>
      <c r="B2343" s="48">
        <v>5942</v>
      </c>
      <c r="D2343" s="49"/>
      <c r="F2343" s="51"/>
      <c r="G2343" s="107" t="str">
        <f>IFERROR(IF(VLOOKUP($B2343,#REF!,27,FALSE)="폐쇄","폐쇄",""),"")</f>
        <v/>
      </c>
    </row>
    <row r="2344" spans="1:7" ht="15.6">
      <c r="A2344" s="4">
        <v>2342</v>
      </c>
      <c r="B2344" s="48">
        <v>5943</v>
      </c>
      <c r="D2344" s="49"/>
      <c r="F2344" s="51"/>
      <c r="G2344" s="107" t="str">
        <f>IFERROR(IF(VLOOKUP($B2344,#REF!,27,FALSE)="폐쇄","폐쇄",""),"")</f>
        <v/>
      </c>
    </row>
    <row r="2345" spans="1:7" ht="15.6">
      <c r="A2345" s="4">
        <v>2343</v>
      </c>
      <c r="B2345" s="48">
        <v>5944</v>
      </c>
      <c r="D2345" s="49"/>
      <c r="F2345" s="51"/>
      <c r="G2345" s="107" t="str">
        <f>IFERROR(IF(VLOOKUP($B2345,#REF!,27,FALSE)="폐쇄","폐쇄",""),"")</f>
        <v/>
      </c>
    </row>
    <row r="2346" spans="1:7" ht="15.6">
      <c r="A2346" s="4">
        <v>2344</v>
      </c>
      <c r="B2346" s="48">
        <v>5945</v>
      </c>
      <c r="D2346" s="49"/>
      <c r="F2346" s="51"/>
      <c r="G2346" s="107" t="str">
        <f>IFERROR(IF(VLOOKUP($B2346,#REF!,27,FALSE)="폐쇄","폐쇄",""),"")</f>
        <v/>
      </c>
    </row>
    <row r="2347" spans="1:7" ht="15.6">
      <c r="A2347" s="4">
        <v>2345</v>
      </c>
      <c r="B2347" s="48">
        <v>5946</v>
      </c>
      <c r="D2347" s="49"/>
      <c r="F2347" s="51"/>
      <c r="G2347" s="107" t="str">
        <f>IFERROR(IF(VLOOKUP($B2347,#REF!,27,FALSE)="폐쇄","폐쇄",""),"")</f>
        <v/>
      </c>
    </row>
    <row r="2348" spans="1:7" ht="15.6">
      <c r="A2348" s="4">
        <v>2346</v>
      </c>
      <c r="B2348" s="48">
        <v>5947</v>
      </c>
      <c r="D2348" s="49"/>
      <c r="F2348" s="51"/>
      <c r="G2348" s="107" t="str">
        <f>IFERROR(IF(VLOOKUP($B2348,#REF!,27,FALSE)="폐쇄","폐쇄",""),"")</f>
        <v/>
      </c>
    </row>
    <row r="2349" spans="1:7" ht="15.6">
      <c r="A2349" s="4">
        <v>2347</v>
      </c>
      <c r="B2349" s="48">
        <v>5948</v>
      </c>
      <c r="D2349" s="49"/>
      <c r="F2349" s="51"/>
      <c r="G2349" s="107" t="str">
        <f>IFERROR(IF(VLOOKUP($B2349,#REF!,27,FALSE)="폐쇄","폐쇄",""),"")</f>
        <v/>
      </c>
    </row>
    <row r="2350" spans="1:7" ht="15.6">
      <c r="A2350" s="4">
        <v>2348</v>
      </c>
      <c r="B2350" s="48">
        <v>5949</v>
      </c>
      <c r="D2350" s="49"/>
      <c r="F2350" s="51"/>
      <c r="G2350" s="107" t="str">
        <f>IFERROR(IF(VLOOKUP($B2350,#REF!,27,FALSE)="폐쇄","폐쇄",""),"")</f>
        <v/>
      </c>
    </row>
    <row r="2351" spans="1:7" ht="15.6">
      <c r="A2351" s="4">
        <v>2349</v>
      </c>
      <c r="B2351" s="48">
        <v>5950</v>
      </c>
      <c r="D2351" s="49"/>
      <c r="F2351" s="51"/>
      <c r="G2351" s="107" t="str">
        <f>IFERROR(IF(VLOOKUP($B2351,#REF!,27,FALSE)="폐쇄","폐쇄",""),"")</f>
        <v/>
      </c>
    </row>
    <row r="2352" spans="1:7" ht="15.6">
      <c r="A2352" s="4">
        <v>2350</v>
      </c>
      <c r="B2352" s="48">
        <v>5951</v>
      </c>
      <c r="D2352" s="49"/>
      <c r="F2352" s="51"/>
      <c r="G2352" s="107" t="str">
        <f>IFERROR(IF(VLOOKUP($B2352,#REF!,27,FALSE)="폐쇄","폐쇄",""),"")</f>
        <v/>
      </c>
    </row>
    <row r="2353" spans="1:7" ht="15.6">
      <c r="A2353" s="4">
        <v>2351</v>
      </c>
      <c r="B2353" s="48">
        <v>5952</v>
      </c>
      <c r="D2353" s="49"/>
      <c r="F2353" s="51"/>
      <c r="G2353" s="107" t="str">
        <f>IFERROR(IF(VLOOKUP($B2353,#REF!,27,FALSE)="폐쇄","폐쇄",""),"")</f>
        <v/>
      </c>
    </row>
    <row r="2354" spans="1:7" ht="15.6">
      <c r="A2354" s="4">
        <v>2352</v>
      </c>
      <c r="B2354" s="48">
        <v>5953</v>
      </c>
      <c r="D2354" s="49"/>
      <c r="F2354" s="51"/>
      <c r="G2354" s="107" t="str">
        <f>IFERROR(IF(VLOOKUP($B2354,#REF!,27,FALSE)="폐쇄","폐쇄",""),"")</f>
        <v/>
      </c>
    </row>
    <row r="2355" spans="1:7" ht="15.6">
      <c r="A2355" s="4">
        <v>2353</v>
      </c>
      <c r="B2355" s="48">
        <v>5954</v>
      </c>
      <c r="D2355" s="49"/>
      <c r="F2355" s="51"/>
      <c r="G2355" s="107" t="str">
        <f>IFERROR(IF(VLOOKUP($B2355,#REF!,27,FALSE)="폐쇄","폐쇄",""),"")</f>
        <v/>
      </c>
    </row>
    <row r="2356" spans="1:7" ht="15.6">
      <c r="A2356" s="4">
        <v>2354</v>
      </c>
      <c r="B2356" s="48">
        <v>5955</v>
      </c>
      <c r="D2356" s="49"/>
      <c r="F2356" s="51"/>
      <c r="G2356" s="107" t="str">
        <f>IFERROR(IF(VLOOKUP($B2356,#REF!,27,FALSE)="폐쇄","폐쇄",""),"")</f>
        <v/>
      </c>
    </row>
    <row r="2357" spans="1:7" ht="15.6">
      <c r="A2357" s="4">
        <v>2355</v>
      </c>
      <c r="B2357" s="48">
        <v>5956</v>
      </c>
      <c r="D2357" s="49"/>
      <c r="F2357" s="51"/>
      <c r="G2357" s="107" t="str">
        <f>IFERROR(IF(VLOOKUP($B2357,#REF!,27,FALSE)="폐쇄","폐쇄",""),"")</f>
        <v/>
      </c>
    </row>
    <row r="2358" spans="1:7" ht="15.6">
      <c r="A2358" s="4">
        <v>2356</v>
      </c>
      <c r="B2358" s="48">
        <v>5957</v>
      </c>
      <c r="D2358" s="49"/>
      <c r="F2358" s="51"/>
      <c r="G2358" s="107" t="str">
        <f>IFERROR(IF(VLOOKUP($B2358,#REF!,27,FALSE)="폐쇄","폐쇄",""),"")</f>
        <v/>
      </c>
    </row>
    <row r="2359" spans="1:7" ht="15.6">
      <c r="A2359" s="4">
        <v>2357</v>
      </c>
      <c r="B2359" s="48">
        <v>5958</v>
      </c>
      <c r="D2359" s="49"/>
      <c r="F2359" s="51"/>
      <c r="G2359" s="107" t="str">
        <f>IFERROR(IF(VLOOKUP($B2359,#REF!,27,FALSE)="폐쇄","폐쇄",""),"")</f>
        <v/>
      </c>
    </row>
    <row r="2360" spans="1:7" ht="15.6">
      <c r="A2360" s="4">
        <v>2358</v>
      </c>
      <c r="B2360" s="48">
        <v>5959</v>
      </c>
      <c r="D2360" s="49"/>
      <c r="F2360" s="51"/>
      <c r="G2360" s="107" t="str">
        <f>IFERROR(IF(VLOOKUP($B2360,#REF!,27,FALSE)="폐쇄","폐쇄",""),"")</f>
        <v/>
      </c>
    </row>
    <row r="2361" spans="1:7" ht="15.6">
      <c r="A2361" s="4">
        <v>2359</v>
      </c>
      <c r="B2361" s="48">
        <v>5960</v>
      </c>
      <c r="D2361" s="49"/>
      <c r="F2361" s="51"/>
      <c r="G2361" s="107" t="str">
        <f>IFERROR(IF(VLOOKUP($B2361,#REF!,27,FALSE)="폐쇄","폐쇄",""),"")</f>
        <v/>
      </c>
    </row>
    <row r="2362" spans="1:7" ht="15.6">
      <c r="A2362" s="4">
        <v>2360</v>
      </c>
      <c r="B2362" s="48">
        <v>5961</v>
      </c>
      <c r="D2362" s="49"/>
      <c r="F2362" s="51"/>
      <c r="G2362" s="107" t="str">
        <f>IFERROR(IF(VLOOKUP($B2362,#REF!,27,FALSE)="폐쇄","폐쇄",""),"")</f>
        <v/>
      </c>
    </row>
    <row r="2363" spans="1:7" ht="15.6">
      <c r="A2363" s="4">
        <v>2361</v>
      </c>
      <c r="B2363" s="48">
        <v>5962</v>
      </c>
      <c r="D2363" s="49"/>
      <c r="F2363" s="51"/>
      <c r="G2363" s="107" t="str">
        <f>IFERROR(IF(VLOOKUP($B2363,#REF!,27,FALSE)="폐쇄","폐쇄",""),"")</f>
        <v/>
      </c>
    </row>
    <row r="2364" spans="1:7" ht="15.6">
      <c r="A2364" s="4">
        <v>2362</v>
      </c>
      <c r="B2364" s="48">
        <v>5963</v>
      </c>
      <c r="D2364" s="49"/>
      <c r="F2364" s="51"/>
      <c r="G2364" s="107" t="str">
        <f>IFERROR(IF(VLOOKUP($B2364,#REF!,27,FALSE)="폐쇄","폐쇄",""),"")</f>
        <v/>
      </c>
    </row>
    <row r="2365" spans="1:7" ht="15.6">
      <c r="A2365" s="4">
        <v>2363</v>
      </c>
      <c r="B2365" s="48">
        <v>5964</v>
      </c>
      <c r="D2365" s="49"/>
      <c r="F2365" s="51"/>
      <c r="G2365" s="107" t="str">
        <f>IFERROR(IF(VLOOKUP($B2365,#REF!,27,FALSE)="폐쇄","폐쇄",""),"")</f>
        <v/>
      </c>
    </row>
    <row r="2366" spans="1:7" ht="15.6">
      <c r="A2366" s="4">
        <v>2364</v>
      </c>
      <c r="B2366" s="48">
        <v>5965</v>
      </c>
      <c r="D2366" s="49"/>
      <c r="F2366" s="51"/>
      <c r="G2366" s="107" t="str">
        <f>IFERROR(IF(VLOOKUP($B2366,#REF!,27,FALSE)="폐쇄","폐쇄",""),"")</f>
        <v/>
      </c>
    </row>
    <row r="2367" spans="1:7" ht="15.6">
      <c r="A2367" s="4">
        <v>2365</v>
      </c>
      <c r="B2367" s="48">
        <v>5966</v>
      </c>
      <c r="D2367" s="49"/>
      <c r="F2367" s="51"/>
      <c r="G2367" s="107" t="str">
        <f>IFERROR(IF(VLOOKUP($B2367,#REF!,27,FALSE)="폐쇄","폐쇄",""),"")</f>
        <v/>
      </c>
    </row>
    <row r="2368" spans="1:7" ht="15.6">
      <c r="A2368" s="4">
        <v>2366</v>
      </c>
      <c r="B2368" s="48">
        <v>5967</v>
      </c>
      <c r="D2368" s="49"/>
      <c r="F2368" s="51"/>
      <c r="G2368" s="107" t="str">
        <f>IFERROR(IF(VLOOKUP($B2368,#REF!,27,FALSE)="폐쇄","폐쇄",""),"")</f>
        <v/>
      </c>
    </row>
    <row r="2369" spans="1:7" ht="15.6">
      <c r="A2369" s="4">
        <v>2367</v>
      </c>
      <c r="B2369" s="48">
        <v>5968</v>
      </c>
      <c r="D2369" s="49"/>
      <c r="F2369" s="51"/>
      <c r="G2369" s="107" t="str">
        <f>IFERROR(IF(VLOOKUP($B2369,#REF!,27,FALSE)="폐쇄","폐쇄",""),"")</f>
        <v/>
      </c>
    </row>
    <row r="2370" spans="1:7" ht="15.6">
      <c r="A2370" s="4">
        <v>2368</v>
      </c>
      <c r="B2370" s="48">
        <v>5969</v>
      </c>
      <c r="D2370" s="49"/>
      <c r="F2370" s="51"/>
      <c r="G2370" s="107" t="str">
        <f>IFERROR(IF(VLOOKUP($B2370,#REF!,27,FALSE)="폐쇄","폐쇄",""),"")</f>
        <v/>
      </c>
    </row>
    <row r="2371" spans="1:7" ht="15.6">
      <c r="A2371" s="4">
        <v>2369</v>
      </c>
      <c r="B2371" s="48">
        <v>5970</v>
      </c>
      <c r="D2371" s="49"/>
      <c r="F2371" s="51"/>
      <c r="G2371" s="107" t="str">
        <f>IFERROR(IF(VLOOKUP($B2371,#REF!,27,FALSE)="폐쇄","폐쇄",""),"")</f>
        <v/>
      </c>
    </row>
    <row r="2372" spans="1:7" ht="15.6">
      <c r="A2372" s="4">
        <v>2370</v>
      </c>
      <c r="B2372" s="48">
        <v>5971</v>
      </c>
      <c r="D2372" s="49"/>
      <c r="F2372" s="51"/>
      <c r="G2372" s="107" t="str">
        <f>IFERROR(IF(VLOOKUP($B2372,#REF!,27,FALSE)="폐쇄","폐쇄",""),"")</f>
        <v/>
      </c>
    </row>
    <row r="2373" spans="1:7" ht="15.6">
      <c r="A2373" s="4">
        <v>2371</v>
      </c>
      <c r="B2373" s="48">
        <v>5972</v>
      </c>
      <c r="D2373" s="49"/>
      <c r="F2373" s="51"/>
      <c r="G2373" s="107" t="str">
        <f>IFERROR(IF(VLOOKUP($B2373,#REF!,27,FALSE)="폐쇄","폐쇄",""),"")</f>
        <v/>
      </c>
    </row>
    <row r="2374" spans="1:7" ht="15.6">
      <c r="A2374" s="4">
        <v>2372</v>
      </c>
      <c r="B2374" s="48">
        <v>5973</v>
      </c>
      <c r="D2374" s="49"/>
      <c r="F2374" s="51"/>
      <c r="G2374" s="107" t="str">
        <f>IFERROR(IF(VLOOKUP($B2374,#REF!,27,FALSE)="폐쇄","폐쇄",""),"")</f>
        <v/>
      </c>
    </row>
    <row r="2375" spans="1:7" ht="15.6">
      <c r="A2375" s="4">
        <v>2373</v>
      </c>
      <c r="B2375" s="48">
        <v>5974</v>
      </c>
      <c r="D2375" s="49"/>
      <c r="F2375" s="51"/>
      <c r="G2375" s="107" t="str">
        <f>IFERROR(IF(VLOOKUP($B2375,#REF!,27,FALSE)="폐쇄","폐쇄",""),"")</f>
        <v/>
      </c>
    </row>
    <row r="2376" spans="1:7" ht="15.6">
      <c r="A2376" s="4">
        <v>2374</v>
      </c>
      <c r="B2376" s="48">
        <v>5975</v>
      </c>
      <c r="D2376" s="49"/>
      <c r="F2376" s="51"/>
      <c r="G2376" s="107" t="str">
        <f>IFERROR(IF(VLOOKUP($B2376,#REF!,27,FALSE)="폐쇄","폐쇄",""),"")</f>
        <v/>
      </c>
    </row>
    <row r="2377" spans="1:7" ht="15.6">
      <c r="A2377" s="4">
        <v>2375</v>
      </c>
      <c r="B2377" s="48">
        <v>5976</v>
      </c>
      <c r="D2377" s="49"/>
      <c r="F2377" s="51"/>
      <c r="G2377" s="107" t="str">
        <f>IFERROR(IF(VLOOKUP($B2377,#REF!,27,FALSE)="폐쇄","폐쇄",""),"")</f>
        <v/>
      </c>
    </row>
    <row r="2378" spans="1:7" ht="15.6">
      <c r="A2378" s="4">
        <v>2376</v>
      </c>
      <c r="B2378" s="48">
        <v>5977</v>
      </c>
      <c r="D2378" s="49"/>
      <c r="F2378" s="51"/>
      <c r="G2378" s="107" t="str">
        <f>IFERROR(IF(VLOOKUP($B2378,#REF!,27,FALSE)="폐쇄","폐쇄",""),"")</f>
        <v/>
      </c>
    </row>
    <row r="2379" spans="1:7" ht="15.6">
      <c r="A2379" s="4">
        <v>2377</v>
      </c>
      <c r="B2379" s="48">
        <v>5978</v>
      </c>
      <c r="D2379" s="49"/>
      <c r="F2379" s="51"/>
      <c r="G2379" s="107" t="str">
        <f>IFERROR(IF(VLOOKUP($B2379,#REF!,27,FALSE)="폐쇄","폐쇄",""),"")</f>
        <v/>
      </c>
    </row>
    <row r="2380" spans="1:7" ht="15.6">
      <c r="A2380" s="4">
        <v>2378</v>
      </c>
      <c r="B2380" s="48">
        <v>5979</v>
      </c>
      <c r="D2380" s="49"/>
      <c r="F2380" s="51"/>
      <c r="G2380" s="107" t="str">
        <f>IFERROR(IF(VLOOKUP($B2380,#REF!,27,FALSE)="폐쇄","폐쇄",""),"")</f>
        <v/>
      </c>
    </row>
    <row r="2381" spans="1:7" ht="15.6">
      <c r="A2381" s="4">
        <v>2379</v>
      </c>
      <c r="B2381" s="48">
        <v>5980</v>
      </c>
      <c r="D2381" s="49"/>
      <c r="F2381" s="51"/>
      <c r="G2381" s="107" t="str">
        <f>IFERROR(IF(VLOOKUP($B2381,#REF!,27,FALSE)="폐쇄","폐쇄",""),"")</f>
        <v/>
      </c>
    </row>
    <row r="2382" spans="1:7" ht="15.6">
      <c r="A2382" s="4">
        <v>2380</v>
      </c>
      <c r="B2382" s="48">
        <v>5981</v>
      </c>
      <c r="D2382" s="49"/>
      <c r="F2382" s="51"/>
      <c r="G2382" s="107" t="str">
        <f>IFERROR(IF(VLOOKUP($B2382,#REF!,27,FALSE)="폐쇄","폐쇄",""),"")</f>
        <v/>
      </c>
    </row>
    <row r="2383" spans="1:7" ht="15.6">
      <c r="A2383" s="4">
        <v>2381</v>
      </c>
      <c r="B2383" s="48">
        <v>5982</v>
      </c>
      <c r="D2383" s="49"/>
      <c r="F2383" s="51"/>
      <c r="G2383" s="107" t="str">
        <f>IFERROR(IF(VLOOKUP($B2383,#REF!,27,FALSE)="폐쇄","폐쇄",""),"")</f>
        <v/>
      </c>
    </row>
    <row r="2384" spans="1:7" ht="15.6">
      <c r="A2384" s="4">
        <v>2382</v>
      </c>
      <c r="B2384" s="48">
        <v>5983</v>
      </c>
      <c r="D2384" s="49"/>
      <c r="F2384" s="51"/>
      <c r="G2384" s="107" t="str">
        <f>IFERROR(IF(VLOOKUP($B2384,#REF!,27,FALSE)="폐쇄","폐쇄",""),"")</f>
        <v/>
      </c>
    </row>
    <row r="2385" spans="1:7" ht="15.6">
      <c r="A2385" s="4">
        <v>2383</v>
      </c>
      <c r="B2385" s="48">
        <v>5984</v>
      </c>
      <c r="D2385" s="49"/>
      <c r="F2385" s="51"/>
      <c r="G2385" s="107" t="str">
        <f>IFERROR(IF(VLOOKUP($B2385,#REF!,27,FALSE)="폐쇄","폐쇄",""),"")</f>
        <v/>
      </c>
    </row>
    <row r="2386" spans="1:7" ht="15.6">
      <c r="A2386" s="4">
        <v>2384</v>
      </c>
      <c r="B2386" s="48">
        <v>5985</v>
      </c>
      <c r="D2386" s="49"/>
      <c r="F2386" s="51"/>
      <c r="G2386" s="107" t="str">
        <f>IFERROR(IF(VLOOKUP($B2386,#REF!,27,FALSE)="폐쇄","폐쇄",""),"")</f>
        <v/>
      </c>
    </row>
    <row r="2387" spans="1:7" ht="15.6">
      <c r="A2387" s="4">
        <v>2385</v>
      </c>
      <c r="B2387" s="48">
        <v>5986</v>
      </c>
      <c r="D2387" s="49"/>
      <c r="F2387" s="51"/>
      <c r="G2387" s="107" t="str">
        <f>IFERROR(IF(VLOOKUP($B2387,#REF!,27,FALSE)="폐쇄","폐쇄",""),"")</f>
        <v/>
      </c>
    </row>
    <row r="2388" spans="1:7" ht="15.6">
      <c r="A2388" s="4">
        <v>2386</v>
      </c>
      <c r="B2388" s="48">
        <v>5987</v>
      </c>
      <c r="D2388" s="49"/>
      <c r="F2388" s="51"/>
      <c r="G2388" s="107" t="str">
        <f>IFERROR(IF(VLOOKUP($B2388,#REF!,27,FALSE)="폐쇄","폐쇄",""),"")</f>
        <v/>
      </c>
    </row>
    <row r="2389" spans="1:7" ht="15.6">
      <c r="A2389" s="4">
        <v>2387</v>
      </c>
      <c r="B2389" s="48">
        <v>5988</v>
      </c>
      <c r="D2389" s="49"/>
      <c r="F2389" s="51"/>
      <c r="G2389" s="107" t="str">
        <f>IFERROR(IF(VLOOKUP($B2389,#REF!,27,FALSE)="폐쇄","폐쇄",""),"")</f>
        <v/>
      </c>
    </row>
    <row r="2390" spans="1:7" ht="15.6">
      <c r="A2390" s="4">
        <v>2388</v>
      </c>
      <c r="B2390" s="48">
        <v>5989</v>
      </c>
      <c r="D2390" s="49"/>
      <c r="F2390" s="51"/>
      <c r="G2390" s="107" t="str">
        <f>IFERROR(IF(VLOOKUP($B2390,#REF!,27,FALSE)="폐쇄","폐쇄",""),"")</f>
        <v/>
      </c>
    </row>
    <row r="2391" spans="1:7" ht="15.6">
      <c r="A2391" s="4">
        <v>2389</v>
      </c>
      <c r="B2391" s="48">
        <v>5990</v>
      </c>
      <c r="D2391" s="49"/>
      <c r="F2391" s="51"/>
      <c r="G2391" s="107" t="str">
        <f>IFERROR(IF(VLOOKUP($B2391,#REF!,27,FALSE)="폐쇄","폐쇄",""),"")</f>
        <v/>
      </c>
    </row>
    <row r="2392" spans="1:7" ht="15.6">
      <c r="A2392" s="4">
        <v>2390</v>
      </c>
      <c r="B2392" s="48">
        <v>5991</v>
      </c>
      <c r="D2392" s="49"/>
      <c r="F2392" s="51"/>
      <c r="G2392" s="107" t="str">
        <f>IFERROR(IF(VLOOKUP($B2392,#REF!,27,FALSE)="폐쇄","폐쇄",""),"")</f>
        <v/>
      </c>
    </row>
    <row r="2393" spans="1:7" ht="15.6">
      <c r="A2393" s="4">
        <v>2391</v>
      </c>
      <c r="B2393" s="48">
        <v>5992</v>
      </c>
      <c r="D2393" s="49"/>
      <c r="F2393" s="51"/>
      <c r="G2393" s="107" t="str">
        <f>IFERROR(IF(VLOOKUP($B2393,#REF!,27,FALSE)="폐쇄","폐쇄",""),"")</f>
        <v/>
      </c>
    </row>
    <row r="2394" spans="1:7" ht="15.6">
      <c r="A2394" s="4">
        <v>2392</v>
      </c>
      <c r="B2394" s="48">
        <v>5993</v>
      </c>
      <c r="D2394" s="49"/>
      <c r="F2394" s="51"/>
      <c r="G2394" s="107" t="str">
        <f>IFERROR(IF(VLOOKUP($B2394,#REF!,27,FALSE)="폐쇄","폐쇄",""),"")</f>
        <v/>
      </c>
    </row>
    <row r="2395" spans="1:7" ht="15.6">
      <c r="A2395" s="4">
        <v>2393</v>
      </c>
      <c r="B2395" s="48">
        <v>5994</v>
      </c>
      <c r="D2395" s="49"/>
      <c r="F2395" s="51"/>
      <c r="G2395" s="107" t="str">
        <f>IFERROR(IF(VLOOKUP($B2395,#REF!,27,FALSE)="폐쇄","폐쇄",""),"")</f>
        <v/>
      </c>
    </row>
    <row r="2396" spans="1:7" ht="15.6">
      <c r="A2396" s="4">
        <v>2394</v>
      </c>
      <c r="B2396" s="48">
        <v>5995</v>
      </c>
      <c r="D2396" s="49"/>
      <c r="F2396" s="51"/>
      <c r="G2396" s="107" t="str">
        <f>IFERROR(IF(VLOOKUP($B2396,#REF!,27,FALSE)="폐쇄","폐쇄",""),"")</f>
        <v/>
      </c>
    </row>
    <row r="2397" spans="1:7" ht="15.6">
      <c r="A2397" s="4">
        <v>2395</v>
      </c>
      <c r="B2397" s="48">
        <v>5996</v>
      </c>
      <c r="D2397" s="49"/>
      <c r="F2397" s="51"/>
      <c r="G2397" s="107" t="str">
        <f>IFERROR(IF(VLOOKUP($B2397,#REF!,27,FALSE)="폐쇄","폐쇄",""),"")</f>
        <v/>
      </c>
    </row>
    <row r="2398" spans="1:7" ht="15.6">
      <c r="A2398" s="4">
        <v>2396</v>
      </c>
      <c r="B2398" s="48">
        <v>5997</v>
      </c>
      <c r="D2398" s="49"/>
      <c r="F2398" s="51"/>
      <c r="G2398" s="107" t="str">
        <f>IFERROR(IF(VLOOKUP($B2398,#REF!,27,FALSE)="폐쇄","폐쇄",""),"")</f>
        <v/>
      </c>
    </row>
    <row r="2399" spans="1:7" ht="15.6">
      <c r="A2399" s="4">
        <v>2397</v>
      </c>
      <c r="B2399" s="48">
        <v>5998</v>
      </c>
      <c r="D2399" s="49"/>
      <c r="F2399" s="51"/>
      <c r="G2399" s="107" t="str">
        <f>IFERROR(IF(VLOOKUP($B2399,#REF!,27,FALSE)="폐쇄","폐쇄",""),"")</f>
        <v/>
      </c>
    </row>
    <row r="2400" spans="1:7" ht="15.6">
      <c r="A2400" s="4">
        <v>2398</v>
      </c>
      <c r="B2400" s="48">
        <v>5999</v>
      </c>
      <c r="D2400" s="49"/>
      <c r="F2400" s="51"/>
      <c r="G2400" s="107" t="str">
        <f>IFERROR(IF(VLOOKUP($B2400,#REF!,27,FALSE)="폐쇄","폐쇄",""),"")</f>
        <v/>
      </c>
    </row>
    <row r="2401" spans="1:7" ht="15.6">
      <c r="A2401" s="4">
        <v>2399</v>
      </c>
      <c r="B2401" s="48">
        <v>6000</v>
      </c>
      <c r="D2401" s="49"/>
      <c r="F2401" s="51"/>
      <c r="G2401" s="107" t="str">
        <f>IFERROR(IF(VLOOKUP($B2401,#REF!,27,FALSE)="폐쇄","폐쇄",""),"")</f>
        <v/>
      </c>
    </row>
    <row r="2402" spans="1:7" ht="15.6">
      <c r="A2402" s="4">
        <v>2400</v>
      </c>
      <c r="B2402" s="48">
        <v>6001</v>
      </c>
      <c r="D2402" s="49"/>
      <c r="F2402" s="51"/>
      <c r="G2402" s="107" t="str">
        <f>IFERROR(IF(VLOOKUP($B2402,#REF!,27,FALSE)="폐쇄","폐쇄",""),"")</f>
        <v/>
      </c>
    </row>
    <row r="2403" spans="1:7" ht="15.6">
      <c r="A2403" s="4">
        <v>2401</v>
      </c>
      <c r="B2403" s="48">
        <v>6002</v>
      </c>
      <c r="D2403" s="49"/>
      <c r="F2403" s="51"/>
      <c r="G2403" s="107" t="str">
        <f>IFERROR(IF(VLOOKUP($B2403,#REF!,27,FALSE)="폐쇄","폐쇄",""),"")</f>
        <v/>
      </c>
    </row>
    <row r="2404" spans="1:7" ht="15.6">
      <c r="A2404" s="4">
        <v>2402</v>
      </c>
      <c r="B2404" s="48">
        <v>6003</v>
      </c>
      <c r="D2404" s="49"/>
      <c r="F2404" s="51"/>
      <c r="G2404" s="107" t="str">
        <f>IFERROR(IF(VLOOKUP($B2404,#REF!,27,FALSE)="폐쇄","폐쇄",""),"")</f>
        <v/>
      </c>
    </row>
    <row r="2405" spans="1:7" ht="15.6">
      <c r="A2405" s="4">
        <v>2403</v>
      </c>
      <c r="B2405" s="48">
        <v>6004</v>
      </c>
      <c r="D2405" s="49"/>
      <c r="F2405" s="51"/>
      <c r="G2405" s="107" t="str">
        <f>IFERROR(IF(VLOOKUP($B2405,#REF!,27,FALSE)="폐쇄","폐쇄",""),"")</f>
        <v/>
      </c>
    </row>
    <row r="2406" spans="1:7" ht="15.6">
      <c r="A2406" s="4">
        <v>2404</v>
      </c>
      <c r="B2406" s="48">
        <v>6005</v>
      </c>
      <c r="D2406" s="49"/>
      <c r="F2406" s="51"/>
      <c r="G2406" s="107" t="str">
        <f>IFERROR(IF(VLOOKUP($B2406,#REF!,27,FALSE)="폐쇄","폐쇄",""),"")</f>
        <v/>
      </c>
    </row>
    <row r="2407" spans="1:7" ht="15.6">
      <c r="A2407" s="4">
        <v>2405</v>
      </c>
      <c r="B2407" s="48">
        <v>6006</v>
      </c>
      <c r="D2407" s="49"/>
      <c r="F2407" s="51"/>
      <c r="G2407" s="107" t="str">
        <f>IFERROR(IF(VLOOKUP($B2407,#REF!,27,FALSE)="폐쇄","폐쇄",""),"")</f>
        <v/>
      </c>
    </row>
    <row r="2408" spans="1:7" ht="15.6">
      <c r="A2408" s="4">
        <v>2406</v>
      </c>
      <c r="B2408" s="48">
        <v>6007</v>
      </c>
      <c r="D2408" s="49"/>
      <c r="F2408" s="51"/>
      <c r="G2408" s="107" t="str">
        <f>IFERROR(IF(VLOOKUP($B2408,#REF!,27,FALSE)="폐쇄","폐쇄",""),"")</f>
        <v/>
      </c>
    </row>
    <row r="2409" spans="1:7" ht="15.6">
      <c r="A2409" s="4">
        <v>2407</v>
      </c>
      <c r="B2409" s="48">
        <v>6008</v>
      </c>
      <c r="D2409" s="49"/>
      <c r="F2409" s="51"/>
      <c r="G2409" s="107" t="str">
        <f>IFERROR(IF(VLOOKUP($B2409,#REF!,27,FALSE)="폐쇄","폐쇄",""),"")</f>
        <v/>
      </c>
    </row>
    <row r="2410" spans="1:7" ht="15.6">
      <c r="A2410" s="4">
        <v>2408</v>
      </c>
      <c r="B2410" s="48">
        <v>6009</v>
      </c>
      <c r="D2410" s="49"/>
      <c r="F2410" s="51"/>
      <c r="G2410" s="107" t="str">
        <f>IFERROR(IF(VLOOKUP($B2410,#REF!,27,FALSE)="폐쇄","폐쇄",""),"")</f>
        <v/>
      </c>
    </row>
    <row r="2411" spans="1:7" ht="15.6">
      <c r="A2411" s="4">
        <v>2409</v>
      </c>
      <c r="B2411" s="48">
        <v>6010</v>
      </c>
      <c r="D2411" s="49"/>
      <c r="F2411" s="51"/>
      <c r="G2411" s="107" t="str">
        <f>IFERROR(IF(VLOOKUP($B2411,#REF!,27,FALSE)="폐쇄","폐쇄",""),"")</f>
        <v/>
      </c>
    </row>
    <row r="2412" spans="1:7" ht="15.6">
      <c r="A2412" s="4">
        <v>2410</v>
      </c>
      <c r="B2412" s="48">
        <v>6011</v>
      </c>
      <c r="D2412" s="49"/>
      <c r="F2412" s="51"/>
      <c r="G2412" s="107" t="str">
        <f>IFERROR(IF(VLOOKUP($B2412,#REF!,27,FALSE)="폐쇄","폐쇄",""),"")</f>
        <v/>
      </c>
    </row>
    <row r="2413" spans="1:7" ht="15.6">
      <c r="A2413" s="4">
        <v>2411</v>
      </c>
      <c r="B2413" s="48">
        <v>6012</v>
      </c>
      <c r="D2413" s="49"/>
      <c r="F2413" s="51"/>
      <c r="G2413" s="107" t="str">
        <f>IFERROR(IF(VLOOKUP($B2413,#REF!,27,FALSE)="폐쇄","폐쇄",""),"")</f>
        <v/>
      </c>
    </row>
    <row r="2414" spans="1:7" ht="15.6">
      <c r="A2414" s="4">
        <v>2412</v>
      </c>
      <c r="B2414" s="48">
        <v>6013</v>
      </c>
      <c r="D2414" s="49"/>
      <c r="F2414" s="51"/>
      <c r="G2414" s="107" t="str">
        <f>IFERROR(IF(VLOOKUP($B2414,#REF!,27,FALSE)="폐쇄","폐쇄",""),"")</f>
        <v/>
      </c>
    </row>
    <row r="2415" spans="1:7" ht="15.6">
      <c r="A2415" s="4">
        <v>2413</v>
      </c>
      <c r="B2415" s="48">
        <v>6014</v>
      </c>
      <c r="D2415" s="49"/>
      <c r="F2415" s="51"/>
      <c r="G2415" s="107" t="str">
        <f>IFERROR(IF(VLOOKUP($B2415,#REF!,27,FALSE)="폐쇄","폐쇄",""),"")</f>
        <v/>
      </c>
    </row>
    <row r="2416" spans="1:7" ht="15.6">
      <c r="A2416" s="4">
        <v>2414</v>
      </c>
      <c r="B2416" s="48">
        <v>6015</v>
      </c>
      <c r="D2416" s="49"/>
      <c r="F2416" s="51"/>
      <c r="G2416" s="107" t="str">
        <f>IFERROR(IF(VLOOKUP($B2416,#REF!,27,FALSE)="폐쇄","폐쇄",""),"")</f>
        <v/>
      </c>
    </row>
    <row r="2417" spans="1:7" ht="15.6">
      <c r="A2417" s="4">
        <v>2415</v>
      </c>
      <c r="B2417" s="48">
        <v>6016</v>
      </c>
      <c r="D2417" s="49"/>
      <c r="F2417" s="51"/>
      <c r="G2417" s="107" t="str">
        <f>IFERROR(IF(VLOOKUP($B2417,#REF!,27,FALSE)="폐쇄","폐쇄",""),"")</f>
        <v/>
      </c>
    </row>
    <row r="2418" spans="1:7" ht="15.6">
      <c r="A2418" s="4">
        <v>2416</v>
      </c>
      <c r="B2418" s="48">
        <v>6017</v>
      </c>
      <c r="D2418" s="49"/>
      <c r="F2418" s="51"/>
      <c r="G2418" s="107" t="str">
        <f>IFERROR(IF(VLOOKUP($B2418,#REF!,27,FALSE)="폐쇄","폐쇄",""),"")</f>
        <v/>
      </c>
    </row>
    <row r="2419" spans="1:7" ht="15.6">
      <c r="A2419" s="4">
        <v>2417</v>
      </c>
      <c r="B2419" s="48">
        <v>6018</v>
      </c>
      <c r="D2419" s="49"/>
      <c r="F2419" s="51"/>
      <c r="G2419" s="107" t="str">
        <f>IFERROR(IF(VLOOKUP($B2419,#REF!,27,FALSE)="폐쇄","폐쇄",""),"")</f>
        <v/>
      </c>
    </row>
    <row r="2420" spans="1:7" ht="15.6">
      <c r="A2420" s="4">
        <v>2418</v>
      </c>
      <c r="B2420" s="48">
        <v>6019</v>
      </c>
      <c r="D2420" s="49"/>
      <c r="F2420" s="51"/>
      <c r="G2420" s="107" t="str">
        <f>IFERROR(IF(VLOOKUP($B2420,#REF!,27,FALSE)="폐쇄","폐쇄",""),"")</f>
        <v/>
      </c>
    </row>
    <row r="2421" spans="1:7" ht="15.6">
      <c r="A2421" s="4">
        <v>2419</v>
      </c>
      <c r="B2421" s="48">
        <v>6020</v>
      </c>
      <c r="D2421" s="49"/>
      <c r="F2421" s="51"/>
      <c r="G2421" s="107" t="str">
        <f>IFERROR(IF(VLOOKUP($B2421,#REF!,27,FALSE)="폐쇄","폐쇄",""),"")</f>
        <v/>
      </c>
    </row>
    <row r="2422" spans="1:7" ht="15.6">
      <c r="A2422" s="4">
        <v>2420</v>
      </c>
      <c r="B2422" s="48">
        <v>6021</v>
      </c>
      <c r="D2422" s="49"/>
      <c r="F2422" s="51"/>
      <c r="G2422" s="107" t="str">
        <f>IFERROR(IF(VLOOKUP($B2422,#REF!,27,FALSE)="폐쇄","폐쇄",""),"")</f>
        <v/>
      </c>
    </row>
    <row r="2423" spans="1:7" ht="15.6">
      <c r="A2423" s="4">
        <v>2421</v>
      </c>
      <c r="B2423" s="48">
        <v>6022</v>
      </c>
      <c r="D2423" s="49"/>
      <c r="F2423" s="51"/>
      <c r="G2423" s="107" t="str">
        <f>IFERROR(IF(VLOOKUP($B2423,#REF!,27,FALSE)="폐쇄","폐쇄",""),"")</f>
        <v/>
      </c>
    </row>
    <row r="2424" spans="1:7" ht="15.6">
      <c r="A2424" s="4">
        <v>2422</v>
      </c>
      <c r="B2424" s="48">
        <v>6023</v>
      </c>
      <c r="D2424" s="49"/>
      <c r="F2424" s="51"/>
      <c r="G2424" s="107" t="str">
        <f>IFERROR(IF(VLOOKUP($B2424,#REF!,27,FALSE)="폐쇄","폐쇄",""),"")</f>
        <v/>
      </c>
    </row>
    <row r="2425" spans="1:7" ht="15.6">
      <c r="A2425" s="4">
        <v>2423</v>
      </c>
      <c r="B2425" s="48">
        <v>6024</v>
      </c>
      <c r="D2425" s="49"/>
      <c r="F2425" s="51"/>
      <c r="G2425" s="107" t="str">
        <f>IFERROR(IF(VLOOKUP($B2425,#REF!,27,FALSE)="폐쇄","폐쇄",""),"")</f>
        <v/>
      </c>
    </row>
    <row r="2426" spans="1:7" ht="15.6">
      <c r="A2426" s="4">
        <v>2424</v>
      </c>
      <c r="B2426" s="48">
        <v>6025</v>
      </c>
      <c r="D2426" s="49"/>
      <c r="F2426" s="51"/>
      <c r="G2426" s="107" t="str">
        <f>IFERROR(IF(VLOOKUP($B2426,#REF!,27,FALSE)="폐쇄","폐쇄",""),"")</f>
        <v/>
      </c>
    </row>
    <row r="2427" spans="1:7" ht="15.6">
      <c r="A2427" s="4">
        <v>2425</v>
      </c>
      <c r="B2427" s="48">
        <v>6026</v>
      </c>
      <c r="D2427" s="49"/>
      <c r="F2427" s="51"/>
      <c r="G2427" s="107" t="str">
        <f>IFERROR(IF(VLOOKUP($B2427,#REF!,27,FALSE)="폐쇄","폐쇄",""),"")</f>
        <v/>
      </c>
    </row>
    <row r="2428" spans="1:7" ht="15.6">
      <c r="A2428" s="4">
        <v>2426</v>
      </c>
      <c r="B2428" s="48">
        <v>6027</v>
      </c>
      <c r="D2428" s="49"/>
      <c r="F2428" s="51"/>
      <c r="G2428" s="107" t="str">
        <f>IFERROR(IF(VLOOKUP($B2428,#REF!,27,FALSE)="폐쇄","폐쇄",""),"")</f>
        <v/>
      </c>
    </row>
    <row r="2429" spans="1:7" ht="15.6">
      <c r="A2429" s="4">
        <v>2427</v>
      </c>
      <c r="B2429" s="48">
        <v>6028</v>
      </c>
      <c r="D2429" s="49"/>
      <c r="F2429" s="51"/>
      <c r="G2429" s="107" t="str">
        <f>IFERROR(IF(VLOOKUP($B2429,#REF!,27,FALSE)="폐쇄","폐쇄",""),"")</f>
        <v/>
      </c>
    </row>
    <row r="2430" spans="1:7" ht="15.6">
      <c r="A2430" s="4">
        <v>2428</v>
      </c>
      <c r="B2430" s="48">
        <v>6029</v>
      </c>
      <c r="D2430" s="49"/>
      <c r="F2430" s="51"/>
      <c r="G2430" s="107" t="str">
        <f>IFERROR(IF(VLOOKUP($B2430,#REF!,27,FALSE)="폐쇄","폐쇄",""),"")</f>
        <v/>
      </c>
    </row>
    <row r="2431" spans="1:7" ht="15.6">
      <c r="A2431" s="4">
        <v>2429</v>
      </c>
      <c r="B2431" s="48">
        <v>6030</v>
      </c>
      <c r="D2431" s="49"/>
      <c r="F2431" s="51"/>
      <c r="G2431" s="107" t="str">
        <f>IFERROR(IF(VLOOKUP($B2431,#REF!,27,FALSE)="폐쇄","폐쇄",""),"")</f>
        <v/>
      </c>
    </row>
    <row r="2432" spans="1:7" ht="15.6">
      <c r="A2432" s="4">
        <v>2430</v>
      </c>
      <c r="B2432" s="48">
        <v>6031</v>
      </c>
      <c r="D2432" s="49"/>
      <c r="F2432" s="51"/>
      <c r="G2432" s="107" t="str">
        <f>IFERROR(IF(VLOOKUP($B2432,#REF!,27,FALSE)="폐쇄","폐쇄",""),"")</f>
        <v/>
      </c>
    </row>
    <row r="2433" spans="1:7" ht="15.6">
      <c r="A2433" s="4">
        <v>2431</v>
      </c>
      <c r="B2433" s="48">
        <v>6032</v>
      </c>
      <c r="D2433" s="49"/>
      <c r="F2433" s="51"/>
      <c r="G2433" s="107" t="str">
        <f>IFERROR(IF(VLOOKUP($B2433,#REF!,27,FALSE)="폐쇄","폐쇄",""),"")</f>
        <v/>
      </c>
    </row>
    <row r="2434" spans="1:7" ht="15.6">
      <c r="A2434" s="4">
        <v>2432</v>
      </c>
      <c r="B2434" s="48">
        <v>6033</v>
      </c>
      <c r="D2434" s="49"/>
      <c r="F2434" s="51"/>
      <c r="G2434" s="107" t="str">
        <f>IFERROR(IF(VLOOKUP($B2434,#REF!,27,FALSE)="폐쇄","폐쇄",""),"")</f>
        <v/>
      </c>
    </row>
    <row r="2435" spans="1:7" ht="15.6">
      <c r="A2435" s="4">
        <v>2433</v>
      </c>
      <c r="B2435" s="48">
        <v>6034</v>
      </c>
      <c r="D2435" s="49"/>
      <c r="F2435" s="51"/>
      <c r="G2435" s="107" t="str">
        <f>IFERROR(IF(VLOOKUP($B2435,#REF!,27,FALSE)="폐쇄","폐쇄",""),"")</f>
        <v/>
      </c>
    </row>
    <row r="2436" spans="1:7" ht="15.6">
      <c r="A2436" s="4">
        <v>2434</v>
      </c>
      <c r="B2436" s="48">
        <v>6035</v>
      </c>
      <c r="D2436" s="49"/>
      <c r="F2436" s="51"/>
      <c r="G2436" s="107" t="str">
        <f>IFERROR(IF(VLOOKUP($B2436,#REF!,27,FALSE)="폐쇄","폐쇄",""),"")</f>
        <v/>
      </c>
    </row>
    <row r="2437" spans="1:7" ht="15.6">
      <c r="A2437" s="4">
        <v>2435</v>
      </c>
      <c r="B2437" s="48">
        <v>6036</v>
      </c>
      <c r="D2437" s="49"/>
      <c r="F2437" s="51"/>
      <c r="G2437" s="107" t="str">
        <f>IFERROR(IF(VLOOKUP($B2437,#REF!,27,FALSE)="폐쇄","폐쇄",""),"")</f>
        <v/>
      </c>
    </row>
    <row r="2438" spans="1:7" ht="15.6">
      <c r="A2438" s="4">
        <v>2436</v>
      </c>
      <c r="B2438" s="48">
        <v>6037</v>
      </c>
      <c r="D2438" s="49"/>
      <c r="F2438" s="51"/>
      <c r="G2438" s="107" t="str">
        <f>IFERROR(IF(VLOOKUP($B2438,#REF!,27,FALSE)="폐쇄","폐쇄",""),"")</f>
        <v/>
      </c>
    </row>
    <row r="2439" spans="1:7" ht="15.6">
      <c r="A2439" s="4">
        <v>2437</v>
      </c>
      <c r="B2439" s="48">
        <v>6038</v>
      </c>
      <c r="D2439" s="49"/>
      <c r="F2439" s="51"/>
      <c r="G2439" s="107" t="str">
        <f>IFERROR(IF(VLOOKUP($B2439,#REF!,27,FALSE)="폐쇄","폐쇄",""),"")</f>
        <v/>
      </c>
    </row>
    <row r="2440" spans="1:7" ht="15.6">
      <c r="A2440" s="4">
        <v>2438</v>
      </c>
      <c r="B2440" s="48">
        <v>6039</v>
      </c>
      <c r="D2440" s="49"/>
      <c r="F2440" s="51"/>
      <c r="G2440" s="107" t="str">
        <f>IFERROR(IF(VLOOKUP($B2440,#REF!,27,FALSE)="폐쇄","폐쇄",""),"")</f>
        <v/>
      </c>
    </row>
    <row r="2441" spans="1:7" ht="15.6">
      <c r="A2441" s="4">
        <v>2439</v>
      </c>
      <c r="B2441" s="48">
        <v>6040</v>
      </c>
      <c r="D2441" s="49"/>
      <c r="F2441" s="51"/>
      <c r="G2441" s="107" t="str">
        <f>IFERROR(IF(VLOOKUP($B2441,#REF!,27,FALSE)="폐쇄","폐쇄",""),"")</f>
        <v/>
      </c>
    </row>
    <row r="2442" spans="1:7" ht="15.6">
      <c r="A2442" s="4">
        <v>2440</v>
      </c>
      <c r="B2442" s="48">
        <v>6041</v>
      </c>
      <c r="D2442" s="49"/>
      <c r="F2442" s="51"/>
      <c r="G2442" s="107" t="str">
        <f>IFERROR(IF(VLOOKUP($B2442,#REF!,27,FALSE)="폐쇄","폐쇄",""),"")</f>
        <v/>
      </c>
    </row>
    <row r="2443" spans="1:7" ht="15.6">
      <c r="A2443" s="4">
        <v>2441</v>
      </c>
      <c r="B2443" s="48">
        <v>6042</v>
      </c>
      <c r="D2443" s="49"/>
      <c r="F2443" s="51"/>
      <c r="G2443" s="107" t="str">
        <f>IFERROR(IF(VLOOKUP($B2443,#REF!,27,FALSE)="폐쇄","폐쇄",""),"")</f>
        <v/>
      </c>
    </row>
    <row r="2444" spans="1:7" ht="15.6">
      <c r="A2444" s="4">
        <v>2442</v>
      </c>
      <c r="B2444" s="48">
        <v>6043</v>
      </c>
      <c r="D2444" s="49"/>
      <c r="F2444" s="51"/>
      <c r="G2444" s="107" t="str">
        <f>IFERROR(IF(VLOOKUP($B2444,#REF!,27,FALSE)="폐쇄","폐쇄",""),"")</f>
        <v/>
      </c>
    </row>
    <row r="2445" spans="1:7" ht="15.6">
      <c r="A2445" s="4">
        <v>2443</v>
      </c>
      <c r="B2445" s="48">
        <v>6044</v>
      </c>
      <c r="D2445" s="49"/>
      <c r="F2445" s="51"/>
      <c r="G2445" s="107" t="str">
        <f>IFERROR(IF(VLOOKUP($B2445,#REF!,27,FALSE)="폐쇄","폐쇄",""),"")</f>
        <v/>
      </c>
    </row>
    <row r="2446" spans="1:7" ht="15.6">
      <c r="A2446" s="4">
        <v>2444</v>
      </c>
      <c r="B2446" s="48">
        <v>6045</v>
      </c>
      <c r="D2446" s="49"/>
      <c r="F2446" s="51"/>
      <c r="G2446" s="107" t="str">
        <f>IFERROR(IF(VLOOKUP($B2446,#REF!,27,FALSE)="폐쇄","폐쇄",""),"")</f>
        <v/>
      </c>
    </row>
    <row r="2447" spans="1:7" ht="15.6">
      <c r="A2447" s="4">
        <v>2445</v>
      </c>
      <c r="B2447" s="48">
        <v>6046</v>
      </c>
      <c r="D2447" s="49"/>
      <c r="F2447" s="51"/>
      <c r="G2447" s="107" t="str">
        <f>IFERROR(IF(VLOOKUP($B2447,#REF!,27,FALSE)="폐쇄","폐쇄",""),"")</f>
        <v/>
      </c>
    </row>
    <row r="2448" spans="1:7" ht="15.6">
      <c r="A2448" s="4">
        <v>2446</v>
      </c>
      <c r="B2448" s="48">
        <v>6047</v>
      </c>
      <c r="D2448" s="49"/>
      <c r="F2448" s="51"/>
      <c r="G2448" s="107" t="str">
        <f>IFERROR(IF(VLOOKUP($B2448,#REF!,27,FALSE)="폐쇄","폐쇄",""),"")</f>
        <v/>
      </c>
    </row>
    <row r="2449" spans="1:7" ht="15.6">
      <c r="A2449" s="4">
        <v>2447</v>
      </c>
      <c r="B2449" s="48">
        <v>6048</v>
      </c>
      <c r="D2449" s="49"/>
      <c r="F2449" s="51"/>
      <c r="G2449" s="107" t="str">
        <f>IFERROR(IF(VLOOKUP($B2449,#REF!,27,FALSE)="폐쇄","폐쇄",""),"")</f>
        <v/>
      </c>
    </row>
    <row r="2450" spans="1:7" ht="15.6">
      <c r="A2450" s="4">
        <v>2448</v>
      </c>
      <c r="B2450" s="48">
        <v>6049</v>
      </c>
      <c r="D2450" s="49"/>
      <c r="F2450" s="51"/>
      <c r="G2450" s="107" t="str">
        <f>IFERROR(IF(VLOOKUP($B2450,#REF!,27,FALSE)="폐쇄","폐쇄",""),"")</f>
        <v/>
      </c>
    </row>
    <row r="2451" spans="1:7" ht="15.6">
      <c r="A2451" s="4">
        <v>2449</v>
      </c>
      <c r="B2451" s="48">
        <v>6050</v>
      </c>
      <c r="D2451" s="49"/>
      <c r="F2451" s="51"/>
      <c r="G2451" s="107" t="str">
        <f>IFERROR(IF(VLOOKUP($B2451,#REF!,27,FALSE)="폐쇄","폐쇄",""),"")</f>
        <v/>
      </c>
    </row>
    <row r="2452" spans="1:7" ht="15.6">
      <c r="A2452" s="4">
        <v>2450</v>
      </c>
      <c r="B2452" s="48">
        <v>6051</v>
      </c>
      <c r="D2452" s="49"/>
      <c r="F2452" s="51"/>
      <c r="G2452" s="107" t="str">
        <f>IFERROR(IF(VLOOKUP($B2452,#REF!,27,FALSE)="폐쇄","폐쇄",""),"")</f>
        <v/>
      </c>
    </row>
    <row r="2453" spans="1:7" ht="15.6">
      <c r="A2453" s="4">
        <v>2451</v>
      </c>
      <c r="B2453" s="48">
        <v>6052</v>
      </c>
      <c r="D2453" s="49"/>
      <c r="F2453" s="51"/>
      <c r="G2453" s="107" t="str">
        <f>IFERROR(IF(VLOOKUP($B2453,#REF!,27,FALSE)="폐쇄","폐쇄",""),"")</f>
        <v/>
      </c>
    </row>
    <row r="2454" spans="1:7" ht="15.6">
      <c r="A2454" s="4">
        <v>2452</v>
      </c>
      <c r="B2454" s="48">
        <v>6053</v>
      </c>
      <c r="D2454" s="49"/>
      <c r="F2454" s="51"/>
      <c r="G2454" s="107" t="str">
        <f>IFERROR(IF(VLOOKUP($B2454,#REF!,27,FALSE)="폐쇄","폐쇄",""),"")</f>
        <v/>
      </c>
    </row>
    <row r="2455" spans="1:7" ht="15.6">
      <c r="A2455" s="4">
        <v>2453</v>
      </c>
      <c r="B2455" s="48">
        <v>6054</v>
      </c>
      <c r="D2455" s="49"/>
      <c r="F2455" s="51"/>
      <c r="G2455" s="107" t="str">
        <f>IFERROR(IF(VLOOKUP($B2455,#REF!,27,FALSE)="폐쇄","폐쇄",""),"")</f>
        <v/>
      </c>
    </row>
    <row r="2456" spans="1:7" ht="15.6">
      <c r="A2456" s="4">
        <v>2454</v>
      </c>
      <c r="B2456" s="48">
        <v>6055</v>
      </c>
      <c r="D2456" s="49"/>
      <c r="F2456" s="51"/>
      <c r="G2456" s="107" t="str">
        <f>IFERROR(IF(VLOOKUP($B2456,#REF!,27,FALSE)="폐쇄","폐쇄",""),"")</f>
        <v/>
      </c>
    </row>
    <row r="2457" spans="1:7" ht="15.6">
      <c r="A2457" s="4">
        <v>2455</v>
      </c>
      <c r="B2457" s="48">
        <v>6056</v>
      </c>
      <c r="D2457" s="49"/>
      <c r="F2457" s="51"/>
      <c r="G2457" s="107" t="str">
        <f>IFERROR(IF(VLOOKUP($B2457,#REF!,27,FALSE)="폐쇄","폐쇄",""),"")</f>
        <v/>
      </c>
    </row>
    <row r="2458" spans="1:7" ht="15.6">
      <c r="A2458" s="4">
        <v>2456</v>
      </c>
      <c r="B2458" s="48">
        <v>6057</v>
      </c>
      <c r="D2458" s="49"/>
      <c r="F2458" s="51"/>
      <c r="G2458" s="107" t="str">
        <f>IFERROR(IF(VLOOKUP($B2458,#REF!,27,FALSE)="폐쇄","폐쇄",""),"")</f>
        <v/>
      </c>
    </row>
    <row r="2459" spans="1:7" ht="15.6">
      <c r="A2459" s="4">
        <v>2457</v>
      </c>
      <c r="B2459" s="48">
        <v>6058</v>
      </c>
      <c r="D2459" s="49"/>
      <c r="F2459" s="51"/>
      <c r="G2459" s="107" t="str">
        <f>IFERROR(IF(VLOOKUP($B2459,#REF!,27,FALSE)="폐쇄","폐쇄",""),"")</f>
        <v/>
      </c>
    </row>
    <row r="2460" spans="1:7" ht="15.6">
      <c r="A2460" s="4">
        <v>2458</v>
      </c>
      <c r="B2460" s="48">
        <v>6059</v>
      </c>
      <c r="D2460" s="49"/>
      <c r="F2460" s="51"/>
      <c r="G2460" s="107" t="str">
        <f>IFERROR(IF(VLOOKUP($B2460,#REF!,27,FALSE)="폐쇄","폐쇄",""),"")</f>
        <v/>
      </c>
    </row>
    <row r="2461" spans="1:7" ht="15.6">
      <c r="A2461" s="4">
        <v>2459</v>
      </c>
      <c r="B2461" s="48">
        <v>6060</v>
      </c>
      <c r="D2461" s="49"/>
      <c r="F2461" s="51"/>
      <c r="G2461" s="107" t="str">
        <f>IFERROR(IF(VLOOKUP($B2461,#REF!,27,FALSE)="폐쇄","폐쇄",""),"")</f>
        <v/>
      </c>
    </row>
    <row r="2462" spans="1:7" ht="15.6">
      <c r="A2462" s="4">
        <v>2460</v>
      </c>
      <c r="B2462" s="48">
        <v>6061</v>
      </c>
      <c r="D2462" s="49"/>
      <c r="F2462" s="51"/>
      <c r="G2462" s="107" t="str">
        <f>IFERROR(IF(VLOOKUP($B2462,#REF!,27,FALSE)="폐쇄","폐쇄",""),"")</f>
        <v/>
      </c>
    </row>
    <row r="2463" spans="1:7" ht="15.6">
      <c r="A2463" s="4">
        <v>2461</v>
      </c>
      <c r="B2463" s="48">
        <v>6062</v>
      </c>
      <c r="D2463" s="49"/>
      <c r="F2463" s="51"/>
      <c r="G2463" s="107" t="str">
        <f>IFERROR(IF(VLOOKUP($B2463,#REF!,27,FALSE)="폐쇄","폐쇄",""),"")</f>
        <v/>
      </c>
    </row>
    <row r="2464" spans="1:7" ht="15.6">
      <c r="A2464" s="4">
        <v>2462</v>
      </c>
      <c r="B2464" s="48">
        <v>6063</v>
      </c>
      <c r="D2464" s="49"/>
      <c r="F2464" s="51"/>
      <c r="G2464" s="107" t="str">
        <f>IFERROR(IF(VLOOKUP($B2464,#REF!,27,FALSE)="폐쇄","폐쇄",""),"")</f>
        <v/>
      </c>
    </row>
    <row r="2465" spans="1:7" ht="15.6">
      <c r="A2465" s="4">
        <v>2463</v>
      </c>
      <c r="B2465" s="48">
        <v>6064</v>
      </c>
      <c r="D2465" s="49"/>
      <c r="F2465" s="51"/>
      <c r="G2465" s="107" t="str">
        <f>IFERROR(IF(VLOOKUP($B2465,#REF!,27,FALSE)="폐쇄","폐쇄",""),"")</f>
        <v/>
      </c>
    </row>
    <row r="2466" spans="1:7" ht="15.6">
      <c r="A2466" s="4">
        <v>2464</v>
      </c>
      <c r="B2466" s="48">
        <v>6065</v>
      </c>
      <c r="D2466" s="49"/>
      <c r="F2466" s="51"/>
      <c r="G2466" s="107" t="str">
        <f>IFERROR(IF(VLOOKUP($B2466,#REF!,27,FALSE)="폐쇄","폐쇄",""),"")</f>
        <v/>
      </c>
    </row>
    <row r="2467" spans="1:7" ht="15.6">
      <c r="A2467" s="4">
        <v>2465</v>
      </c>
      <c r="B2467" s="48">
        <v>6066</v>
      </c>
      <c r="D2467" s="49"/>
      <c r="F2467" s="51"/>
      <c r="G2467" s="107" t="str">
        <f>IFERROR(IF(VLOOKUP($B2467,#REF!,27,FALSE)="폐쇄","폐쇄",""),"")</f>
        <v/>
      </c>
    </row>
    <row r="2468" spans="1:7" ht="15.6">
      <c r="A2468" s="4">
        <v>2466</v>
      </c>
      <c r="B2468" s="48">
        <v>6067</v>
      </c>
      <c r="D2468" s="49"/>
      <c r="F2468" s="51"/>
      <c r="G2468" s="107" t="str">
        <f>IFERROR(IF(VLOOKUP($B2468,#REF!,27,FALSE)="폐쇄","폐쇄",""),"")</f>
        <v/>
      </c>
    </row>
    <row r="2469" spans="1:7" ht="15.6">
      <c r="A2469" s="4">
        <v>2467</v>
      </c>
      <c r="B2469" s="48">
        <v>6068</v>
      </c>
      <c r="D2469" s="49"/>
      <c r="F2469" s="51"/>
      <c r="G2469" s="107" t="str">
        <f>IFERROR(IF(VLOOKUP($B2469,#REF!,27,FALSE)="폐쇄","폐쇄",""),"")</f>
        <v/>
      </c>
    </row>
    <row r="2470" spans="1:7" ht="15.6">
      <c r="A2470" s="4">
        <v>2468</v>
      </c>
      <c r="B2470" s="48">
        <v>6069</v>
      </c>
      <c r="D2470" s="49"/>
      <c r="F2470" s="51"/>
      <c r="G2470" s="107" t="str">
        <f>IFERROR(IF(VLOOKUP($B2470,#REF!,27,FALSE)="폐쇄","폐쇄",""),"")</f>
        <v/>
      </c>
    </row>
    <row r="2471" spans="1:7" ht="15.6">
      <c r="A2471" s="4">
        <v>2469</v>
      </c>
      <c r="B2471" s="48">
        <v>6070</v>
      </c>
      <c r="D2471" s="49"/>
      <c r="F2471" s="51"/>
      <c r="G2471" s="107" t="str">
        <f>IFERROR(IF(VLOOKUP($B2471,#REF!,27,FALSE)="폐쇄","폐쇄",""),"")</f>
        <v/>
      </c>
    </row>
    <row r="2472" spans="1:7" ht="15.6">
      <c r="A2472" s="4">
        <v>2470</v>
      </c>
      <c r="B2472" s="48">
        <v>6071</v>
      </c>
      <c r="D2472" s="49"/>
      <c r="F2472" s="51"/>
      <c r="G2472" s="107" t="str">
        <f>IFERROR(IF(VLOOKUP($B2472,#REF!,27,FALSE)="폐쇄","폐쇄",""),"")</f>
        <v/>
      </c>
    </row>
    <row r="2473" spans="1:7" ht="15.6">
      <c r="A2473" s="4">
        <v>2471</v>
      </c>
      <c r="B2473" s="48">
        <v>6072</v>
      </c>
      <c r="D2473" s="49"/>
      <c r="F2473" s="51"/>
      <c r="G2473" s="107" t="str">
        <f>IFERROR(IF(VLOOKUP($B2473,#REF!,27,FALSE)="폐쇄","폐쇄",""),"")</f>
        <v/>
      </c>
    </row>
    <row r="2474" spans="1:7" ht="15.6">
      <c r="A2474" s="4">
        <v>2472</v>
      </c>
      <c r="B2474" s="48">
        <v>6073</v>
      </c>
      <c r="D2474" s="49"/>
      <c r="F2474" s="51"/>
      <c r="G2474" s="107" t="str">
        <f>IFERROR(IF(VLOOKUP($B2474,#REF!,27,FALSE)="폐쇄","폐쇄",""),"")</f>
        <v/>
      </c>
    </row>
    <row r="2475" spans="1:7" ht="15.6">
      <c r="A2475" s="4">
        <v>2473</v>
      </c>
      <c r="B2475" s="48">
        <v>6074</v>
      </c>
      <c r="D2475" s="49"/>
      <c r="F2475" s="51"/>
      <c r="G2475" s="107" t="str">
        <f>IFERROR(IF(VLOOKUP($B2475,#REF!,27,FALSE)="폐쇄","폐쇄",""),"")</f>
        <v/>
      </c>
    </row>
    <row r="2476" spans="1:7" ht="15.6">
      <c r="A2476" s="4">
        <v>2474</v>
      </c>
      <c r="B2476" s="48">
        <v>6075</v>
      </c>
      <c r="D2476" s="49"/>
      <c r="F2476" s="51"/>
      <c r="G2476" s="107" t="str">
        <f>IFERROR(IF(VLOOKUP($B2476,#REF!,27,FALSE)="폐쇄","폐쇄",""),"")</f>
        <v/>
      </c>
    </row>
    <row r="2477" spans="1:7" ht="15.6">
      <c r="A2477" s="4">
        <v>2475</v>
      </c>
      <c r="B2477" s="48">
        <v>6076</v>
      </c>
      <c r="D2477" s="49"/>
      <c r="F2477" s="51"/>
      <c r="G2477" s="107" t="str">
        <f>IFERROR(IF(VLOOKUP($B2477,#REF!,27,FALSE)="폐쇄","폐쇄",""),"")</f>
        <v/>
      </c>
    </row>
    <row r="2478" spans="1:7" ht="15.6">
      <c r="A2478" s="4">
        <v>2476</v>
      </c>
      <c r="B2478" s="48">
        <v>6077</v>
      </c>
      <c r="D2478" s="49"/>
      <c r="F2478" s="51"/>
      <c r="G2478" s="107" t="str">
        <f>IFERROR(IF(VLOOKUP($B2478,#REF!,27,FALSE)="폐쇄","폐쇄",""),"")</f>
        <v/>
      </c>
    </row>
    <row r="2479" spans="1:7" ht="15.6">
      <c r="A2479" s="4">
        <v>2477</v>
      </c>
      <c r="B2479" s="48">
        <v>6078</v>
      </c>
      <c r="D2479" s="49"/>
      <c r="F2479" s="51"/>
      <c r="G2479" s="107" t="str">
        <f>IFERROR(IF(VLOOKUP($B2479,#REF!,27,FALSE)="폐쇄","폐쇄",""),"")</f>
        <v/>
      </c>
    </row>
    <row r="2480" spans="1:7" ht="15.6">
      <c r="A2480" s="4">
        <v>2478</v>
      </c>
      <c r="B2480" s="48">
        <v>6079</v>
      </c>
      <c r="D2480" s="49"/>
      <c r="F2480" s="51"/>
      <c r="G2480" s="107" t="str">
        <f>IFERROR(IF(VLOOKUP($B2480,#REF!,27,FALSE)="폐쇄","폐쇄",""),"")</f>
        <v/>
      </c>
    </row>
    <row r="2481" spans="1:7" ht="15.6">
      <c r="A2481" s="4">
        <v>2479</v>
      </c>
      <c r="B2481" s="48">
        <v>6080</v>
      </c>
      <c r="D2481" s="49"/>
      <c r="F2481" s="51"/>
      <c r="G2481" s="107" t="str">
        <f>IFERROR(IF(VLOOKUP($B2481,#REF!,27,FALSE)="폐쇄","폐쇄",""),"")</f>
        <v/>
      </c>
    </row>
    <row r="2482" spans="1:7" ht="15.6">
      <c r="A2482" s="4">
        <v>2480</v>
      </c>
      <c r="B2482" s="48">
        <v>6081</v>
      </c>
      <c r="D2482" s="49"/>
      <c r="F2482" s="51"/>
      <c r="G2482" s="107" t="str">
        <f>IFERROR(IF(VLOOKUP($B2482,#REF!,27,FALSE)="폐쇄","폐쇄",""),"")</f>
        <v/>
      </c>
    </row>
    <row r="2483" spans="1:7" ht="15.6">
      <c r="A2483" s="4">
        <v>2481</v>
      </c>
      <c r="B2483" s="48">
        <v>6082</v>
      </c>
      <c r="D2483" s="49"/>
      <c r="F2483" s="51"/>
      <c r="G2483" s="107" t="str">
        <f>IFERROR(IF(VLOOKUP($B2483,#REF!,27,FALSE)="폐쇄","폐쇄",""),"")</f>
        <v/>
      </c>
    </row>
    <row r="2484" spans="1:7" ht="15.6">
      <c r="A2484" s="4">
        <v>2482</v>
      </c>
      <c r="B2484" s="48">
        <v>6083</v>
      </c>
      <c r="D2484" s="49"/>
      <c r="F2484" s="51"/>
      <c r="G2484" s="107" t="str">
        <f>IFERROR(IF(VLOOKUP($B2484,#REF!,27,FALSE)="폐쇄","폐쇄",""),"")</f>
        <v/>
      </c>
    </row>
    <row r="2485" spans="1:7" ht="15.6">
      <c r="A2485" s="4">
        <v>2483</v>
      </c>
      <c r="B2485" s="48">
        <v>6084</v>
      </c>
      <c r="D2485" s="49"/>
      <c r="F2485" s="51"/>
      <c r="G2485" s="107" t="str">
        <f>IFERROR(IF(VLOOKUP($B2485,#REF!,27,FALSE)="폐쇄","폐쇄",""),"")</f>
        <v/>
      </c>
    </row>
    <row r="2486" spans="1:7" ht="15.6">
      <c r="A2486" s="4">
        <v>2484</v>
      </c>
      <c r="B2486" s="48">
        <v>6085</v>
      </c>
      <c r="D2486" s="49"/>
      <c r="F2486" s="51"/>
      <c r="G2486" s="107" t="str">
        <f>IFERROR(IF(VLOOKUP($B2486,#REF!,27,FALSE)="폐쇄","폐쇄",""),"")</f>
        <v/>
      </c>
    </row>
    <row r="2487" spans="1:7" ht="15.6">
      <c r="A2487" s="4">
        <v>2485</v>
      </c>
      <c r="B2487" s="48">
        <v>6086</v>
      </c>
      <c r="D2487" s="49"/>
      <c r="F2487" s="51"/>
      <c r="G2487" s="107" t="str">
        <f>IFERROR(IF(VLOOKUP($B2487,#REF!,27,FALSE)="폐쇄","폐쇄",""),"")</f>
        <v/>
      </c>
    </row>
    <row r="2488" spans="1:7" ht="15.6">
      <c r="A2488" s="4">
        <v>2486</v>
      </c>
      <c r="B2488" s="48">
        <v>6087</v>
      </c>
      <c r="D2488" s="49"/>
      <c r="F2488" s="51"/>
      <c r="G2488" s="107" t="str">
        <f>IFERROR(IF(VLOOKUP($B2488,#REF!,27,FALSE)="폐쇄","폐쇄",""),"")</f>
        <v/>
      </c>
    </row>
    <row r="2489" spans="1:7" ht="15.6">
      <c r="A2489" s="4">
        <v>2487</v>
      </c>
      <c r="B2489" s="48">
        <v>6088</v>
      </c>
      <c r="D2489" s="49"/>
      <c r="F2489" s="51"/>
      <c r="G2489" s="107" t="str">
        <f>IFERROR(IF(VLOOKUP($B2489,#REF!,27,FALSE)="폐쇄","폐쇄",""),"")</f>
        <v/>
      </c>
    </row>
    <row r="2490" spans="1:7" ht="15.6">
      <c r="A2490" s="4">
        <v>2488</v>
      </c>
      <c r="B2490" s="48">
        <v>6089</v>
      </c>
      <c r="D2490" s="49"/>
      <c r="F2490" s="51"/>
      <c r="G2490" s="107" t="str">
        <f>IFERROR(IF(VLOOKUP($B2490,#REF!,27,FALSE)="폐쇄","폐쇄",""),"")</f>
        <v/>
      </c>
    </row>
    <row r="2491" spans="1:7" ht="15.6">
      <c r="A2491" s="4">
        <v>2489</v>
      </c>
      <c r="B2491" s="48">
        <v>6090</v>
      </c>
      <c r="D2491" s="49"/>
      <c r="F2491" s="51"/>
      <c r="G2491" s="107" t="str">
        <f>IFERROR(IF(VLOOKUP($B2491,#REF!,27,FALSE)="폐쇄","폐쇄",""),"")</f>
        <v/>
      </c>
    </row>
    <row r="2492" spans="1:7" ht="15.6">
      <c r="A2492" s="4">
        <v>2490</v>
      </c>
      <c r="B2492" s="48">
        <v>6091</v>
      </c>
      <c r="D2492" s="49"/>
      <c r="F2492" s="51"/>
      <c r="G2492" s="107" t="str">
        <f>IFERROR(IF(VLOOKUP($B2492,#REF!,27,FALSE)="폐쇄","폐쇄",""),"")</f>
        <v/>
      </c>
    </row>
    <row r="2493" spans="1:7" ht="15.6">
      <c r="A2493" s="4">
        <v>2491</v>
      </c>
      <c r="B2493" s="48">
        <v>6092</v>
      </c>
      <c r="D2493" s="49"/>
      <c r="F2493" s="51"/>
      <c r="G2493" s="107" t="str">
        <f>IFERROR(IF(VLOOKUP($B2493,#REF!,27,FALSE)="폐쇄","폐쇄",""),"")</f>
        <v/>
      </c>
    </row>
    <row r="2494" spans="1:7" ht="15.6">
      <c r="A2494" s="4">
        <v>2492</v>
      </c>
      <c r="B2494" s="48">
        <v>6093</v>
      </c>
      <c r="D2494" s="49"/>
      <c r="F2494" s="51"/>
      <c r="G2494" s="107" t="str">
        <f>IFERROR(IF(VLOOKUP($B2494,#REF!,27,FALSE)="폐쇄","폐쇄",""),"")</f>
        <v/>
      </c>
    </row>
    <row r="2495" spans="1:7" ht="15.6">
      <c r="A2495" s="4">
        <v>2493</v>
      </c>
      <c r="B2495" s="48">
        <v>6094</v>
      </c>
      <c r="D2495" s="49"/>
      <c r="F2495" s="51"/>
      <c r="G2495" s="107" t="str">
        <f>IFERROR(IF(VLOOKUP($B2495,#REF!,27,FALSE)="폐쇄","폐쇄",""),"")</f>
        <v/>
      </c>
    </row>
    <row r="2496" spans="1:7" ht="15.6">
      <c r="A2496" s="4">
        <v>2494</v>
      </c>
      <c r="B2496" s="48">
        <v>6095</v>
      </c>
      <c r="D2496" s="49"/>
      <c r="F2496" s="51"/>
      <c r="G2496" s="107" t="str">
        <f>IFERROR(IF(VLOOKUP($B2496,#REF!,27,FALSE)="폐쇄","폐쇄",""),"")</f>
        <v/>
      </c>
    </row>
    <row r="2497" spans="1:7" ht="15.6">
      <c r="A2497" s="4">
        <v>2495</v>
      </c>
      <c r="B2497" s="48">
        <v>6096</v>
      </c>
      <c r="D2497" s="49"/>
      <c r="F2497" s="51"/>
      <c r="G2497" s="107" t="str">
        <f>IFERROR(IF(VLOOKUP($B2497,#REF!,27,FALSE)="폐쇄","폐쇄",""),"")</f>
        <v/>
      </c>
    </row>
    <row r="2498" spans="1:7" ht="15.6">
      <c r="A2498" s="4">
        <v>2496</v>
      </c>
      <c r="B2498" s="48">
        <v>6097</v>
      </c>
      <c r="D2498" s="49"/>
      <c r="F2498" s="51"/>
      <c r="G2498" s="107" t="str">
        <f>IFERROR(IF(VLOOKUP($B2498,#REF!,27,FALSE)="폐쇄","폐쇄",""),"")</f>
        <v/>
      </c>
    </row>
    <row r="2499" spans="1:7" ht="15.6">
      <c r="A2499" s="4">
        <v>2497</v>
      </c>
      <c r="B2499" s="48">
        <v>6098</v>
      </c>
      <c r="D2499" s="49"/>
      <c r="F2499" s="51"/>
      <c r="G2499" s="107" t="str">
        <f>IFERROR(IF(VLOOKUP($B2499,#REF!,27,FALSE)="폐쇄","폐쇄",""),"")</f>
        <v/>
      </c>
    </row>
    <row r="2500" spans="1:7" ht="15.6">
      <c r="A2500" s="4">
        <v>2498</v>
      </c>
      <c r="B2500" s="48">
        <v>6099</v>
      </c>
      <c r="D2500" s="49"/>
      <c r="F2500" s="51"/>
      <c r="G2500" s="107" t="str">
        <f>IFERROR(IF(VLOOKUP($B2500,#REF!,27,FALSE)="폐쇄","폐쇄",""),"")</f>
        <v/>
      </c>
    </row>
    <row r="2501" spans="1:7" ht="15.6">
      <c r="A2501" s="4">
        <v>2499</v>
      </c>
      <c r="B2501" s="48">
        <v>6100</v>
      </c>
      <c r="D2501" s="49"/>
      <c r="F2501" s="51"/>
      <c r="G2501" s="107" t="str">
        <f>IFERROR(IF(VLOOKUP($B2501,#REF!,27,FALSE)="폐쇄","폐쇄",""),"")</f>
        <v/>
      </c>
    </row>
  </sheetData>
  <autoFilter ref="A2:G2501"/>
  <phoneticPr fontId="49" type="noConversion"/>
  <conditionalFormatting sqref="G3:G2501">
    <cfRule type="containsText" dxfId="7" priority="8" operator="containsText" text="폐쇄">
      <formula>NOT(ISERROR(SEARCH("폐쇄",G3)))</formula>
    </cfRule>
  </conditionalFormatting>
  <conditionalFormatting sqref="A3:A2501">
    <cfRule type="duplicateValues" dxfId="6" priority="3"/>
    <cfRule type="duplicateValues" dxfId="5" priority="4"/>
    <cfRule type="duplicateValues" dxfId="4" priority="6"/>
    <cfRule type="duplicateValues" dxfId="3" priority="7"/>
  </conditionalFormatting>
  <conditionalFormatting sqref="B3:B2501">
    <cfRule type="duplicateValues" dxfId="2" priority="1"/>
    <cfRule type="duplicateValues" dxfId="1" priority="2"/>
    <cfRule type="duplicateValues" dxfId="0" priority="5"/>
  </conditionalFormatting>
  <pageMargins left="0.69999998807907104" right="0.69999998807907104" top="0.75" bottom="0.75" header="0.30000001192092896" footer="0.30000001192092896"/>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4" baseType="variant">
      <vt:variant>
        <vt:lpstr>워크시트</vt:lpstr>
      </vt:variant>
      <vt:variant>
        <vt:i4>6</vt:i4>
      </vt:variant>
      <vt:variant>
        <vt:lpstr>이름이 지정된 범위</vt:lpstr>
      </vt:variant>
      <vt:variant>
        <vt:i4>2</vt:i4>
      </vt:variant>
    </vt:vector>
  </HeadingPairs>
  <TitlesOfParts>
    <vt:vector size="8" baseType="lpstr">
      <vt:lpstr>탐색(대여소번호 입력)</vt:lpstr>
      <vt:lpstr>대여소목록(20년도분 신설)_갑</vt:lpstr>
      <vt:lpstr>대여소현황</vt:lpstr>
      <vt:lpstr>조사서 - 2020년 (하반기) 신규대여소 구축</vt:lpstr>
      <vt:lpstr>관리소별 합계</vt:lpstr>
      <vt:lpstr>(입력)대여소번호생성</vt:lpstr>
      <vt:lpstr>'조사서 - 2020년 (하반기) 신규대여소 구축'!Print_Area</vt:lpstr>
      <vt:lpstr>'조사서 - 2020년 (하반기) 신규대여소 구축'!Print_Titles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김정태</cp:lastModifiedBy>
  <cp:revision>4</cp:revision>
  <cp:lastPrinted>2020-07-20T23:43:30Z</cp:lastPrinted>
  <dcterms:created xsi:type="dcterms:W3CDTF">2020-02-11T01:56:57Z</dcterms:created>
  <dcterms:modified xsi:type="dcterms:W3CDTF">2022-06-14T20:40:28Z</dcterms:modified>
  <cp:version>0906.0100.01</cp:version>
</cp:coreProperties>
</file>