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" xr2:uid="{00000000-000D-0000-FFFF-FFFF00000000}"/>
  </bookViews>
  <sheets>
    <sheet name="CH4" sheetId="1" r:id="rId1"/>
    <sheet name="co2" sheetId="2" r:id="rId2"/>
    <sheet name="Ethylene" sheetId="4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5" i="1" l="1"/>
  <c r="AS14" i="1"/>
  <c r="Q15" i="1"/>
  <c r="Q14" i="1"/>
  <c r="D15" i="1"/>
  <c r="E15" i="1"/>
  <c r="D14" i="1"/>
  <c r="E14" i="1"/>
  <c r="AM12" i="1" l="1"/>
  <c r="AS13" i="1"/>
  <c r="AS12" i="1"/>
  <c r="G12" i="1"/>
  <c r="K12" i="1"/>
  <c r="I12" i="1"/>
  <c r="Q13" i="1"/>
  <c r="E13" i="1"/>
  <c r="D13" i="1"/>
  <c r="D9" i="2"/>
  <c r="Q12" i="1"/>
  <c r="D12" i="1"/>
  <c r="E12" i="1"/>
  <c r="D5" i="2" l="1"/>
  <c r="AM4" i="1"/>
  <c r="AM5" i="1"/>
  <c r="AM6" i="1"/>
  <c r="AM11" i="1"/>
  <c r="AI11" i="1"/>
  <c r="AG11" i="1"/>
  <c r="AE4" i="1"/>
  <c r="AE5" i="1"/>
  <c r="AE6" i="1"/>
  <c r="AC4" i="1"/>
  <c r="AC5" i="1"/>
  <c r="AC6" i="1"/>
  <c r="AI4" i="1"/>
  <c r="AI5" i="1"/>
  <c r="AI6" i="1"/>
  <c r="AE11" i="1"/>
  <c r="AG4" i="1"/>
  <c r="AG5" i="1"/>
  <c r="AG6" i="1"/>
  <c r="AC11" i="1"/>
  <c r="AA4" i="1"/>
  <c r="AA5" i="1"/>
  <c r="AA6" i="1"/>
  <c r="AA11" i="1"/>
  <c r="Y4" i="1"/>
  <c r="Y5" i="1"/>
  <c r="Y6" i="1"/>
  <c r="Y11" i="1"/>
  <c r="W4" i="1"/>
  <c r="W5" i="1"/>
  <c r="W6" i="1"/>
  <c r="W11" i="1"/>
  <c r="D7" i="4"/>
  <c r="D8" i="2"/>
  <c r="U4" i="1"/>
  <c r="U5" i="1"/>
  <c r="U6" i="1"/>
  <c r="U11" i="1"/>
  <c r="S4" i="1"/>
  <c r="S5" i="1"/>
  <c r="S6" i="1"/>
  <c r="S11" i="1"/>
  <c r="AS11" i="1" l="1"/>
  <c r="D11" i="1" l="1"/>
  <c r="D10" i="1"/>
  <c r="I10" i="1"/>
  <c r="AS10" i="1"/>
  <c r="K10" i="1"/>
  <c r="E11" i="1"/>
  <c r="Q11" i="1"/>
  <c r="G10" i="1"/>
  <c r="Q10" i="1"/>
  <c r="E10" i="1"/>
  <c r="K9" i="1" l="1"/>
  <c r="I9" i="1"/>
  <c r="G9" i="1"/>
  <c r="Q9" i="1"/>
  <c r="AS9" i="1"/>
  <c r="AS8" i="1"/>
  <c r="E9" i="1"/>
  <c r="Q8" i="1"/>
  <c r="E8" i="1"/>
  <c r="AS5" i="1" l="1"/>
  <c r="AS6" i="1"/>
  <c r="AS7" i="1"/>
  <c r="AS4" i="1"/>
  <c r="Q7" i="1"/>
  <c r="E7" i="1"/>
  <c r="D6" i="4"/>
  <c r="D5" i="4"/>
  <c r="D6" i="2"/>
  <c r="Q5" i="1"/>
  <c r="Q6" i="1"/>
  <c r="Q4" i="1"/>
  <c r="E5" i="1"/>
  <c r="E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2" authorId="0" shapeId="0" xr:uid="{0C8AC77C-3382-43CA-82F4-6228C663D5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400 ul in total was taken from each sample for re-cultivation, new atmospheres were supplied</t>
        </r>
      </text>
    </comment>
    <comment ref="P2" authorId="0" shapeId="0" xr:uid="{44F2ABDB-3780-433D-88AD-3DC407DCDC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liquid on a shaker</t>
        </r>
      </text>
    </comment>
    <comment ref="R2" authorId="0" shapeId="0" xr:uid="{079EC0FD-B8B5-4477-8BB7-0ECF44B42D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liquid on a shaker
</t>
        </r>
      </text>
    </comment>
    <comment ref="D3" authorId="0" shapeId="0" xr:uid="{6DB2B441-A529-4143-A053-12F48B5742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some additional samples started</t>
        </r>
      </text>
    </comment>
    <comment ref="C7" authorId="0" shapeId="0" xr:uid="{8192B348-7B17-4D43-9668-4FEBC680A4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re-filling ch4 where it is empty</t>
        </r>
      </text>
    </comment>
    <comment ref="P14" authorId="0" shapeId="0" xr:uid="{76E157C2-3950-4C00-953B-3EB318AABA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headspace, medium amplifier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2" authorId="0" shapeId="0" xr:uid="{F9A0A5AD-A207-44FB-B403-E87A4CB41E5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400 ul in total was taken from each sample for re-cultivation, new atmospheres were supplied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8" authorId="0" shapeId="0" xr:uid="{9A8991A9-43DE-49E3-A613-97516DF061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Samples 1-4 were on a shaker</t>
        </r>
      </text>
    </comment>
    <comment ref="C9" authorId="0" shapeId="0" xr:uid="{70824834-A905-4507-B5FC-304D8A9D9B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Forgot to pun on a shaker, wasn't shaken for 2 days</t>
        </r>
      </text>
    </comment>
    <comment ref="C19" authorId="0" shapeId="0" xr:uid="{402A97E8-041D-4DF2-8376-8E01E4F697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calibration average 0.5%ch4=1909.45</t>
        </r>
      </text>
    </comment>
    <comment ref="C21" authorId="0" shapeId="0" xr:uid="{E1131EE2-0E4B-4E74-97C2-7E68911399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refilling ch4 with 0.75 ml of 'pure ch4' in the samples 1-3</t>
        </r>
      </text>
    </comment>
  </commentList>
</comments>
</file>

<file path=xl/sharedStrings.xml><?xml version="1.0" encoding="utf-8"?>
<sst xmlns="http://schemas.openxmlformats.org/spreadsheetml/2006/main" count="196" uniqueCount="31">
  <si>
    <t>Date</t>
  </si>
  <si>
    <t>area</t>
  </si>
  <si>
    <t>ppm</t>
  </si>
  <si>
    <t>%</t>
  </si>
  <si>
    <t>stdCh4</t>
  </si>
  <si>
    <t>Day1</t>
  </si>
  <si>
    <t>C1</t>
  </si>
  <si>
    <t>C2</t>
  </si>
  <si>
    <t>Gl2</t>
  </si>
  <si>
    <t>Gl4b</t>
  </si>
  <si>
    <t>Gl4a</t>
  </si>
  <si>
    <t>Gl4a??</t>
  </si>
  <si>
    <t>Gl4d_ch4</t>
  </si>
  <si>
    <t>Gl4d_mix</t>
  </si>
  <si>
    <t>Gl4e</t>
  </si>
  <si>
    <t>Gl4e_mix</t>
  </si>
  <si>
    <t>Gl4f</t>
  </si>
  <si>
    <t>Gl4f_mix</t>
  </si>
  <si>
    <t>Gl4g2</t>
  </si>
  <si>
    <t>Gl4m2</t>
  </si>
  <si>
    <t>Gl4g</t>
  </si>
  <si>
    <t>Gl41</t>
  </si>
  <si>
    <t>Moores1</t>
  </si>
  <si>
    <t>OC2</t>
  </si>
  <si>
    <t>OC6</t>
  </si>
  <si>
    <t>Day2</t>
  </si>
  <si>
    <t>Gl1</t>
  </si>
  <si>
    <t>Moores4</t>
  </si>
  <si>
    <t>Moores7</t>
  </si>
  <si>
    <t>s</t>
  </si>
  <si>
    <t>OC4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</si>
</sst>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4" fontId="0" fillId="0" borderId="0" xfId="0" applyNumberFormat="1" applyFont="1"/>
    <xf numFmtId="0" fontId="0" fillId="0" borderId="0" xfId="0" applyFon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14" fontId="5" fillId="0" borderId="0" xfId="0" applyNumberFormat="1" applyFont="1"/>
    <xf numFmtId="14" fontId="1" fillId="0" borderId="0" xfId="0" applyNumberFormat="1" applyFont="1"/>
    <xf numFmtId="0" fontId="1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0" fontId="6" fillId="0" borderId="0" xfId="0" applyFont="1"/>
    <xf numFmtId="0" fontId="6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7" fillId="0" borderId="0" xfId="0" applyNumberFormat="1" applyFont="1"/>
    <xf numFmtId="14" fontId="6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14" fontId="9" fillId="0" borderId="0" xfId="0" applyNumberFormat="1" applyFont="1"/>
    <xf numFmtId="18" fontId="10" fillId="0" borderId="0" xfId="0" applyNumberFormat="1" applyFont="1"/>
    <xf numFmtId="18" fontId="9" fillId="0" borderId="0" xfId="0" applyNumberFormat="1" applyFont="1"/>
    <xf numFmtId="0" fontId="0" fillId="0" borderId="0" xfId="0" applyNumberFormat="1" applyFont="1"/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O24"/>
  <sheetViews>
    <sheetView workbookViewId="0">
      <pane xSplit="5" ySplit="3" topLeftCell="AG4" activePane="bottomRight" state="frozen"/>
      <selection pane="topRight" activeCell="F1" sqref="F1"/>
      <selection pane="bottomLeft" activeCell="A4" sqref="A4"/>
      <selection pane="bottomRight" activeCell="AR16" sqref="AR16"/>
    </sheetView>
  </sheetViews>
  <sheetFormatPr defaultRowHeight="15" x14ac:dyDescent="0.25"/>
  <cols>
    <col min="1" max="2" width="9.140625" style="4"/>
    <col min="3" max="3" width="10.42578125" style="4" bestFit="1" customWidth="1"/>
    <col min="4" max="11" width="10.42578125" style="10" customWidth="1"/>
    <col min="12" max="33" width="9.140625" style="4"/>
    <col min="34" max="34" width="11" style="4" customWidth="1"/>
    <col min="35" max="16384" width="9.140625" style="4"/>
  </cols>
  <sheetData>
    <row r="2" spans="1:67" s="1" customFormat="1" x14ac:dyDescent="0.25">
      <c r="D2" s="9"/>
      <c r="E2" s="9"/>
      <c r="F2" s="26" t="s">
        <v>26</v>
      </c>
      <c r="G2" s="26"/>
      <c r="H2" s="26" t="s">
        <v>27</v>
      </c>
      <c r="I2" s="26"/>
      <c r="J2" s="26" t="s">
        <v>28</v>
      </c>
      <c r="K2" s="26"/>
      <c r="L2" s="26" t="s">
        <v>6</v>
      </c>
      <c r="M2" s="26"/>
      <c r="N2" s="26" t="s">
        <v>7</v>
      </c>
      <c r="O2" s="26"/>
      <c r="P2" s="26" t="s">
        <v>8</v>
      </c>
      <c r="Q2" s="26"/>
      <c r="R2" s="27" t="s">
        <v>9</v>
      </c>
      <c r="S2" s="27"/>
      <c r="T2" s="26" t="s">
        <v>10</v>
      </c>
      <c r="U2" s="26"/>
      <c r="V2" s="26" t="s">
        <v>11</v>
      </c>
      <c r="W2" s="26"/>
      <c r="X2" s="26" t="s">
        <v>12</v>
      </c>
      <c r="Y2" s="26"/>
      <c r="Z2" s="26" t="s">
        <v>13</v>
      </c>
      <c r="AA2" s="26"/>
      <c r="AB2" s="26" t="s">
        <v>14</v>
      </c>
      <c r="AC2" s="26"/>
      <c r="AD2" s="26" t="s">
        <v>15</v>
      </c>
      <c r="AE2" s="26"/>
      <c r="AF2" s="27" t="s">
        <v>16</v>
      </c>
      <c r="AG2" s="27"/>
      <c r="AH2" s="27" t="s">
        <v>17</v>
      </c>
      <c r="AI2" s="27"/>
      <c r="AJ2" s="27" t="s">
        <v>18</v>
      </c>
      <c r="AK2" s="27"/>
      <c r="AL2" s="26" t="s">
        <v>19</v>
      </c>
      <c r="AM2" s="26"/>
      <c r="AN2" s="26" t="s">
        <v>20</v>
      </c>
      <c r="AO2" s="26"/>
      <c r="AP2" s="26" t="s">
        <v>21</v>
      </c>
      <c r="AQ2" s="26"/>
      <c r="AR2" s="27" t="s">
        <v>22</v>
      </c>
      <c r="AS2" s="27"/>
      <c r="AT2" s="26" t="s">
        <v>23</v>
      </c>
      <c r="AU2" s="26"/>
      <c r="AV2" s="26" t="s">
        <v>30</v>
      </c>
      <c r="AW2" s="26"/>
      <c r="AX2" s="26" t="s">
        <v>24</v>
      </c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</row>
    <row r="3" spans="1:67" s="5" customFormat="1" x14ac:dyDescent="0.25">
      <c r="A3" s="5" t="s">
        <v>4</v>
      </c>
      <c r="B3" s="5" t="s">
        <v>1</v>
      </c>
      <c r="C3" s="5" t="s">
        <v>0</v>
      </c>
      <c r="D3" s="9" t="s">
        <v>25</v>
      </c>
      <c r="E3" s="9" t="s">
        <v>5</v>
      </c>
      <c r="F3" s="5" t="s">
        <v>1</v>
      </c>
      <c r="G3" s="5" t="s">
        <v>2</v>
      </c>
      <c r="H3" s="5" t="s">
        <v>1</v>
      </c>
      <c r="I3" s="5" t="s">
        <v>2</v>
      </c>
      <c r="J3" s="5" t="s">
        <v>1</v>
      </c>
      <c r="K3" s="5" t="s">
        <v>2</v>
      </c>
      <c r="L3" s="5" t="s">
        <v>1</v>
      </c>
      <c r="M3" s="5" t="s">
        <v>2</v>
      </c>
      <c r="N3" s="5" t="s">
        <v>1</v>
      </c>
      <c r="O3" s="5" t="s">
        <v>2</v>
      </c>
      <c r="P3" s="5" t="s">
        <v>1</v>
      </c>
      <c r="Q3" s="5" t="s">
        <v>2</v>
      </c>
      <c r="R3" s="5" t="s">
        <v>1</v>
      </c>
      <c r="S3" s="5" t="s">
        <v>2</v>
      </c>
      <c r="T3" s="1" t="s">
        <v>1</v>
      </c>
      <c r="U3" s="1" t="s">
        <v>2</v>
      </c>
      <c r="V3" s="1" t="s">
        <v>1</v>
      </c>
      <c r="W3" s="1" t="s">
        <v>2</v>
      </c>
      <c r="X3" s="1" t="s">
        <v>1</v>
      </c>
      <c r="Y3" s="1" t="s">
        <v>2</v>
      </c>
      <c r="Z3" s="1" t="s">
        <v>1</v>
      </c>
      <c r="AA3" s="1" t="s">
        <v>2</v>
      </c>
      <c r="AB3" s="1" t="s">
        <v>1</v>
      </c>
      <c r="AC3" s="1" t="s">
        <v>2</v>
      </c>
      <c r="AD3" s="1" t="s">
        <v>1</v>
      </c>
      <c r="AE3" s="1" t="s">
        <v>2</v>
      </c>
      <c r="AF3" s="1" t="s">
        <v>1</v>
      </c>
      <c r="AG3" s="1" t="s">
        <v>2</v>
      </c>
      <c r="AH3" s="1" t="s">
        <v>1</v>
      </c>
      <c r="AI3" s="1" t="s">
        <v>2</v>
      </c>
      <c r="AJ3" s="1" t="s">
        <v>1</v>
      </c>
      <c r="AK3" s="1" t="s">
        <v>2</v>
      </c>
      <c r="AL3" s="1" t="s">
        <v>1</v>
      </c>
      <c r="AM3" s="1" t="s">
        <v>2</v>
      </c>
      <c r="AN3" s="1" t="s">
        <v>1</v>
      </c>
      <c r="AO3" s="1" t="s">
        <v>2</v>
      </c>
      <c r="AP3" s="1" t="s">
        <v>1</v>
      </c>
      <c r="AQ3" s="1" t="s">
        <v>2</v>
      </c>
      <c r="AR3" s="1" t="s">
        <v>1</v>
      </c>
      <c r="AS3" s="1" t="s">
        <v>2</v>
      </c>
      <c r="AT3" s="1" t="s">
        <v>1</v>
      </c>
      <c r="AU3" s="1" t="s">
        <v>2</v>
      </c>
      <c r="AV3" s="1" t="s">
        <v>1</v>
      </c>
      <c r="AW3" s="1" t="s">
        <v>2</v>
      </c>
      <c r="BL3" s="1"/>
      <c r="BM3" s="1"/>
      <c r="BN3" s="1"/>
      <c r="BO3" s="1"/>
    </row>
    <row r="4" spans="1:67" x14ac:dyDescent="0.25">
      <c r="A4" s="3">
        <v>500</v>
      </c>
      <c r="B4" s="3">
        <v>118</v>
      </c>
      <c r="C4" s="2">
        <v>43012</v>
      </c>
      <c r="D4" s="25"/>
      <c r="E4" s="3">
        <v>0</v>
      </c>
      <c r="F4" s="3"/>
      <c r="G4" s="3"/>
      <c r="H4" s="3"/>
      <c r="I4" s="3"/>
      <c r="J4" s="3"/>
      <c r="K4" s="3"/>
      <c r="L4" s="3"/>
      <c r="M4" s="3"/>
      <c r="P4" s="4">
        <v>115.28</v>
      </c>
      <c r="Q4" s="4">
        <f>P4*A4/B4</f>
        <v>488.47457627118644</v>
      </c>
      <c r="R4" s="4">
        <v>119</v>
      </c>
      <c r="S4" s="4">
        <f t="shared" ref="S4:S6" si="0">R4*A4/B4</f>
        <v>504.23728813559325</v>
      </c>
      <c r="T4" s="4">
        <v>117.8</v>
      </c>
      <c r="U4" s="4">
        <f t="shared" ref="U4:U6" si="1">T4*A4/B4</f>
        <v>499.15254237288133</v>
      </c>
      <c r="V4" s="14">
        <v>109.57</v>
      </c>
      <c r="W4" s="4">
        <f t="shared" ref="W4:W6" si="2">V4*A4/B4</f>
        <v>464.27966101694915</v>
      </c>
      <c r="X4" s="4">
        <v>108.79</v>
      </c>
      <c r="Y4" s="4">
        <f t="shared" ref="Y4:Y6" si="3">X4*A4/B4</f>
        <v>460.97457627118644</v>
      </c>
      <c r="Z4" s="4">
        <v>122.68</v>
      </c>
      <c r="AA4" s="4">
        <f t="shared" ref="AA4:AA6" si="4">Z4*A4/B4</f>
        <v>519.83050847457628</v>
      </c>
      <c r="AB4" s="4">
        <v>108.3</v>
      </c>
      <c r="AC4" s="4">
        <f t="shared" ref="AC4:AC6" si="5">AB4*A4/B4</f>
        <v>458.89830508474574</v>
      </c>
      <c r="AD4" s="4">
        <v>125.79</v>
      </c>
      <c r="AE4" s="4">
        <f t="shared" ref="AE4:AE6" si="6">AD4*A4/B4</f>
        <v>533.00847457627117</v>
      </c>
      <c r="AF4" s="4">
        <v>112.09</v>
      </c>
      <c r="AG4" s="4">
        <f t="shared" ref="AG4:AG11" si="7">AF4*A4/B4</f>
        <v>474.95762711864404</v>
      </c>
      <c r="AH4" s="4">
        <v>126.59</v>
      </c>
      <c r="AI4" s="4">
        <f t="shared" ref="AI4:AI11" si="8">AH4*A4/B4</f>
        <v>536.39830508474574</v>
      </c>
      <c r="AJ4" s="4">
        <v>115.8</v>
      </c>
      <c r="AL4" s="4">
        <v>112.05</v>
      </c>
      <c r="AM4" s="4">
        <f t="shared" ref="AM4:AM6" si="9">AL4*A4/B4</f>
        <v>474.78813559322032</v>
      </c>
      <c r="AN4" s="4">
        <v>116.6</v>
      </c>
      <c r="AP4" s="4">
        <v>118.46</v>
      </c>
      <c r="AR4" s="4">
        <v>117.13</v>
      </c>
      <c r="AS4" s="4">
        <f t="shared" ref="AS4:AS14" si="10">AR4*A4/B4</f>
        <v>496.31355932203388</v>
      </c>
      <c r="AT4" s="4">
        <v>105.22</v>
      </c>
      <c r="AV4" s="4">
        <v>112.67</v>
      </c>
      <c r="AX4" s="4">
        <v>111.86</v>
      </c>
    </row>
    <row r="5" spans="1:67" x14ac:dyDescent="0.25">
      <c r="A5" s="3">
        <v>500</v>
      </c>
      <c r="B5" s="3">
        <v>117.79</v>
      </c>
      <c r="C5" s="2">
        <v>43019</v>
      </c>
      <c r="D5" s="25"/>
      <c r="E5" s="3">
        <f t="shared" ref="E5:E12" si="11">C5-$C$4</f>
        <v>7</v>
      </c>
      <c r="F5" s="3"/>
      <c r="G5" s="3"/>
      <c r="H5" s="3"/>
      <c r="I5" s="3"/>
      <c r="J5" s="3"/>
      <c r="K5" s="3"/>
      <c r="L5" s="3"/>
      <c r="M5" s="3"/>
      <c r="P5" s="4">
        <v>65</v>
      </c>
      <c r="Q5" s="4">
        <f t="shared" ref="Q5:Q14" si="12">P5*A5/B5</f>
        <v>275.91476356227184</v>
      </c>
      <c r="R5" s="4">
        <v>114</v>
      </c>
      <c r="S5" s="4">
        <f t="shared" si="0"/>
        <v>483.91204686306133</v>
      </c>
      <c r="T5" s="3">
        <v>111</v>
      </c>
      <c r="U5" s="4">
        <f t="shared" si="1"/>
        <v>471.17751931403342</v>
      </c>
      <c r="V5" s="3">
        <v>108.57</v>
      </c>
      <c r="W5" s="4">
        <f t="shared" si="2"/>
        <v>460.86255199932083</v>
      </c>
      <c r="X5" s="3">
        <v>106</v>
      </c>
      <c r="Y5" s="4">
        <f t="shared" si="3"/>
        <v>449.95330673232019</v>
      </c>
      <c r="Z5" s="4">
        <v>120</v>
      </c>
      <c r="AA5" s="4">
        <f t="shared" si="4"/>
        <v>509.38110196111722</v>
      </c>
      <c r="AB5" s="4">
        <v>103.08</v>
      </c>
      <c r="AC5" s="4">
        <f t="shared" si="5"/>
        <v>437.5583665845997</v>
      </c>
      <c r="AD5" s="4">
        <v>119.65</v>
      </c>
      <c r="AE5" s="4">
        <f t="shared" si="6"/>
        <v>507.89540708039726</v>
      </c>
      <c r="AF5" s="4">
        <v>106</v>
      </c>
      <c r="AG5" s="4">
        <f t="shared" si="7"/>
        <v>449.95330673232019</v>
      </c>
      <c r="AH5" s="4">
        <v>117</v>
      </c>
      <c r="AI5" s="4">
        <f t="shared" si="8"/>
        <v>496.64657441208931</v>
      </c>
      <c r="AJ5" s="4">
        <v>109.26</v>
      </c>
      <c r="AL5" s="4">
        <v>102.6</v>
      </c>
      <c r="AM5" s="4">
        <f t="shared" si="9"/>
        <v>435.5208421767552</v>
      </c>
      <c r="AN5" s="4">
        <v>107</v>
      </c>
      <c r="AP5" s="4">
        <v>110</v>
      </c>
      <c r="AR5" s="4">
        <v>100.33</v>
      </c>
      <c r="AS5" s="4">
        <f t="shared" si="10"/>
        <v>425.8850496646574</v>
      </c>
      <c r="AT5" s="4">
        <v>108.7</v>
      </c>
      <c r="AX5" s="4">
        <v>106.8</v>
      </c>
      <c r="BC5" s="3"/>
      <c r="BD5" s="3"/>
      <c r="BF5" s="3"/>
      <c r="BH5" s="3"/>
    </row>
    <row r="6" spans="1:67" s="3" customFormat="1" x14ac:dyDescent="0.25">
      <c r="A6" s="3">
        <v>500</v>
      </c>
      <c r="B6" s="3">
        <v>117.79</v>
      </c>
      <c r="C6" s="2">
        <v>43035</v>
      </c>
      <c r="D6" s="25"/>
      <c r="E6" s="3">
        <f t="shared" si="11"/>
        <v>23</v>
      </c>
      <c r="P6" s="3">
        <v>14</v>
      </c>
      <c r="Q6" s="4">
        <f t="shared" si="12"/>
        <v>59.427795228797009</v>
      </c>
      <c r="R6" s="3">
        <v>117</v>
      </c>
      <c r="S6" s="4">
        <f t="shared" si="0"/>
        <v>496.64657441208931</v>
      </c>
      <c r="T6" s="3">
        <v>114.32</v>
      </c>
      <c r="U6" s="4">
        <f t="shared" si="1"/>
        <v>485.27039646829098</v>
      </c>
      <c r="V6" s="12">
        <v>106.4</v>
      </c>
      <c r="W6" s="4">
        <f t="shared" si="2"/>
        <v>451.65124373885726</v>
      </c>
      <c r="X6" s="3">
        <v>108.12</v>
      </c>
      <c r="Y6" s="4">
        <f t="shared" si="3"/>
        <v>458.95237286696658</v>
      </c>
      <c r="Z6" s="3">
        <v>121.77</v>
      </c>
      <c r="AA6" s="4">
        <f t="shared" si="4"/>
        <v>516.89447321504372</v>
      </c>
      <c r="AB6" s="3">
        <v>107.49</v>
      </c>
      <c r="AC6" s="4">
        <f t="shared" si="5"/>
        <v>456.27812208167074</v>
      </c>
      <c r="AD6" s="4">
        <v>122.13</v>
      </c>
      <c r="AE6" s="4">
        <f t="shared" si="6"/>
        <v>518.42261652092702</v>
      </c>
      <c r="AF6" s="3">
        <v>109.68</v>
      </c>
      <c r="AG6" s="4">
        <f t="shared" si="7"/>
        <v>465.57432719246111</v>
      </c>
      <c r="AH6" s="3">
        <v>122.78</v>
      </c>
      <c r="AI6" s="4">
        <f t="shared" si="8"/>
        <v>521.18176415654978</v>
      </c>
      <c r="AJ6" s="3">
        <v>112.5</v>
      </c>
      <c r="AK6" s="4"/>
      <c r="AL6" s="3">
        <v>95.75</v>
      </c>
      <c r="AM6" s="4">
        <f t="shared" si="9"/>
        <v>406.4436709398081</v>
      </c>
      <c r="AN6" s="3">
        <v>109.86</v>
      </c>
      <c r="AO6" s="4"/>
      <c r="AP6" s="3">
        <v>114.42</v>
      </c>
      <c r="AQ6" s="4"/>
      <c r="AR6" s="3">
        <v>10.7</v>
      </c>
      <c r="AS6" s="4">
        <f t="shared" si="10"/>
        <v>45.419814924866287</v>
      </c>
      <c r="AT6" s="3">
        <v>120.4</v>
      </c>
      <c r="AX6" s="3">
        <v>115.23</v>
      </c>
      <c r="AY6" s="4"/>
      <c r="BA6" s="4"/>
      <c r="BE6" s="4"/>
    </row>
    <row r="7" spans="1:67" s="3" customFormat="1" x14ac:dyDescent="0.25">
      <c r="A7" s="3">
        <v>500</v>
      </c>
      <c r="B7" s="3">
        <v>117.79</v>
      </c>
      <c r="C7" s="2">
        <v>43035</v>
      </c>
      <c r="D7" s="25"/>
      <c r="E7" s="3">
        <f t="shared" si="11"/>
        <v>23</v>
      </c>
      <c r="P7" s="3">
        <v>255.85</v>
      </c>
      <c r="Q7" s="4">
        <f t="shared" si="12"/>
        <v>1086.0429578062653</v>
      </c>
      <c r="S7" s="4"/>
      <c r="U7" s="4"/>
      <c r="W7" s="4"/>
      <c r="Y7" s="4"/>
      <c r="AA7" s="4"/>
      <c r="AC7" s="4"/>
      <c r="AE7" s="4"/>
      <c r="AG7" s="4"/>
      <c r="AI7" s="4"/>
      <c r="AM7" s="4"/>
      <c r="AR7" s="3">
        <v>263.20999999999998</v>
      </c>
      <c r="AS7" s="4">
        <f t="shared" si="10"/>
        <v>1117.2849987265472</v>
      </c>
      <c r="AW7" s="4"/>
      <c r="BA7" s="4"/>
      <c r="BE7" s="4"/>
    </row>
    <row r="8" spans="1:67" s="3" customFormat="1" x14ac:dyDescent="0.25">
      <c r="A8" s="3">
        <v>500</v>
      </c>
      <c r="B8" s="3">
        <v>117.79</v>
      </c>
      <c r="C8" s="2">
        <v>43053</v>
      </c>
      <c r="D8" s="25"/>
      <c r="E8" s="3">
        <f t="shared" si="11"/>
        <v>41</v>
      </c>
      <c r="P8" s="3">
        <v>1.7</v>
      </c>
      <c r="Q8" s="4">
        <f t="shared" si="12"/>
        <v>7.2162322777824937</v>
      </c>
      <c r="S8" s="4"/>
      <c r="U8" s="4"/>
      <c r="W8" s="4"/>
      <c r="Y8" s="4"/>
      <c r="AA8" s="4"/>
      <c r="AC8" s="4"/>
      <c r="AE8" s="4"/>
      <c r="AG8" s="4"/>
      <c r="AI8" s="4"/>
      <c r="AM8" s="4"/>
      <c r="AR8" s="3">
        <v>0</v>
      </c>
      <c r="AS8" s="4">
        <f t="shared" si="10"/>
        <v>0</v>
      </c>
      <c r="AW8" s="4"/>
      <c r="BA8" s="4"/>
      <c r="BE8" s="4"/>
    </row>
    <row r="9" spans="1:67" s="1" customFormat="1" x14ac:dyDescent="0.25">
      <c r="A9" s="3">
        <v>500</v>
      </c>
      <c r="B9" s="3">
        <v>117.79</v>
      </c>
      <c r="C9" s="8">
        <v>43053</v>
      </c>
      <c r="D9" s="9">
        <v>0</v>
      </c>
      <c r="E9" s="9">
        <f t="shared" si="11"/>
        <v>41</v>
      </c>
      <c r="F9" s="9">
        <v>303.64999999999998</v>
      </c>
      <c r="G9" s="9">
        <f>F9*A9/B9</f>
        <v>1288.9464300874438</v>
      </c>
      <c r="H9" s="9">
        <v>249.78</v>
      </c>
      <c r="I9" s="9">
        <f>H9*A9/B9</f>
        <v>1060.2767637320655</v>
      </c>
      <c r="J9" s="9">
        <v>245.94</v>
      </c>
      <c r="K9" s="9">
        <f>J9*A9/B9</f>
        <v>1043.9765684693098</v>
      </c>
      <c r="M9" s="3"/>
      <c r="P9" s="1">
        <v>232.39</v>
      </c>
      <c r="Q9" s="3">
        <f t="shared" si="12"/>
        <v>986.45895237286686</v>
      </c>
      <c r="S9" s="4"/>
      <c r="U9" s="4"/>
      <c r="W9" s="4"/>
      <c r="Y9" s="4"/>
      <c r="AA9" s="4"/>
      <c r="AC9" s="4"/>
      <c r="AE9" s="4"/>
      <c r="AG9" s="4"/>
      <c r="AI9" s="4"/>
      <c r="AM9" s="4"/>
      <c r="AQ9" s="3"/>
      <c r="AR9" s="1">
        <v>237.88</v>
      </c>
      <c r="AS9" s="3">
        <f t="shared" si="10"/>
        <v>1009.763137787588</v>
      </c>
      <c r="AW9" s="4"/>
      <c r="BA9" s="4"/>
      <c r="BE9" s="4"/>
    </row>
    <row r="10" spans="1:67" x14ac:dyDescent="0.25">
      <c r="A10" s="3">
        <v>500</v>
      </c>
      <c r="B10" s="3">
        <v>117.79</v>
      </c>
      <c r="C10" s="6">
        <v>43055</v>
      </c>
      <c r="D10" s="10">
        <f>C10-$C$9</f>
        <v>2</v>
      </c>
      <c r="E10" s="25">
        <f t="shared" si="11"/>
        <v>43</v>
      </c>
      <c r="F10" s="25">
        <v>276.77</v>
      </c>
      <c r="G10" s="9">
        <f>F10*A10/B10</f>
        <v>1174.8450632481533</v>
      </c>
      <c r="H10" s="10">
        <v>249.38</v>
      </c>
      <c r="I10" s="9">
        <f>H10*A10/B10</f>
        <v>1058.5788267255284</v>
      </c>
      <c r="J10" s="10">
        <v>250.76</v>
      </c>
      <c r="K10" s="9">
        <f>J10*A10/B10</f>
        <v>1064.4367093980813</v>
      </c>
      <c r="P10" s="3">
        <v>77</v>
      </c>
      <c r="Q10" s="3">
        <f t="shared" si="12"/>
        <v>326.85287375838357</v>
      </c>
      <c r="AR10" s="3">
        <v>61.67</v>
      </c>
      <c r="AS10" s="3">
        <f t="shared" si="10"/>
        <v>261.77943798285082</v>
      </c>
    </row>
    <row r="11" spans="1:67" x14ac:dyDescent="0.25">
      <c r="A11" s="3">
        <v>500</v>
      </c>
      <c r="B11" s="3">
        <v>117.79</v>
      </c>
      <c r="C11" s="6">
        <v>43055</v>
      </c>
      <c r="D11" s="10">
        <f>C11-$C$9</f>
        <v>2</v>
      </c>
      <c r="E11" s="25">
        <f t="shared" si="11"/>
        <v>43</v>
      </c>
      <c r="G11" s="9"/>
      <c r="K11" s="9"/>
      <c r="P11" s="3">
        <v>503.57</v>
      </c>
      <c r="Q11" s="3">
        <f t="shared" si="12"/>
        <v>2137.575345954665</v>
      </c>
      <c r="R11" s="4">
        <v>118.33</v>
      </c>
      <c r="S11" s="4">
        <f>R11*A11/B11</f>
        <v>502.29221495882501</v>
      </c>
      <c r="T11" s="4">
        <v>112.29</v>
      </c>
      <c r="U11" s="4">
        <f>T11*A11/B11</f>
        <v>476.65336616011541</v>
      </c>
      <c r="V11" s="4">
        <v>107.22</v>
      </c>
      <c r="W11" s="4">
        <f>V11*A11/B11</f>
        <v>455.13201460225821</v>
      </c>
      <c r="X11" s="4">
        <v>110.16</v>
      </c>
      <c r="Y11" s="4">
        <f>X11*A11/B11</f>
        <v>467.61185160030561</v>
      </c>
      <c r="Z11" s="4">
        <v>121.06</v>
      </c>
      <c r="AA11" s="4">
        <f>Z11*A11/B11</f>
        <v>513.88063502844045</v>
      </c>
      <c r="AB11" s="4">
        <v>106.34</v>
      </c>
      <c r="AC11" s="4">
        <f>AB11*A11/B11</f>
        <v>451.39655318787669</v>
      </c>
      <c r="AD11" s="4">
        <v>121</v>
      </c>
      <c r="AE11" s="4">
        <f>AD11*A11/B11</f>
        <v>513.62594447745983</v>
      </c>
      <c r="AF11" s="4">
        <v>109.8</v>
      </c>
      <c r="AG11" s="4">
        <f t="shared" si="7"/>
        <v>466.08370829442225</v>
      </c>
      <c r="AH11" s="4">
        <v>120</v>
      </c>
      <c r="AI11" s="4">
        <f t="shared" si="8"/>
        <v>509.38110196111722</v>
      </c>
      <c r="AJ11" s="4">
        <v>109.54</v>
      </c>
      <c r="AL11" s="4">
        <v>86.33</v>
      </c>
      <c r="AM11" s="4">
        <f>AL11*A11/B11</f>
        <v>366.45725443586042</v>
      </c>
      <c r="AN11" s="4">
        <v>109.05</v>
      </c>
      <c r="AP11" s="4">
        <v>110.85</v>
      </c>
      <c r="AR11" s="3">
        <v>493</v>
      </c>
      <c r="AS11" s="3">
        <f t="shared" si="10"/>
        <v>2092.707360556923</v>
      </c>
      <c r="AT11" s="4">
        <v>120.48</v>
      </c>
      <c r="AV11" s="4">
        <v>107.07</v>
      </c>
      <c r="AX11" s="4">
        <v>113.05</v>
      </c>
    </row>
    <row r="12" spans="1:67" x14ac:dyDescent="0.25">
      <c r="A12" s="3">
        <v>500</v>
      </c>
      <c r="B12" s="3">
        <v>117.79</v>
      </c>
      <c r="C12" s="6">
        <v>43059</v>
      </c>
      <c r="D12" s="10">
        <f>C12-$C$9</f>
        <v>6</v>
      </c>
      <c r="E12" s="25">
        <f t="shared" si="11"/>
        <v>47</v>
      </c>
      <c r="F12" s="25">
        <v>282.27999999999997</v>
      </c>
      <c r="G12" s="9">
        <f t="shared" ref="G12" si="13">F12*A12/B12</f>
        <v>1198.2341455132014</v>
      </c>
      <c r="H12" s="10">
        <v>246.94</v>
      </c>
      <c r="I12" s="10">
        <f>H12*A12/B12</f>
        <v>1048.2214109856525</v>
      </c>
      <c r="J12" s="10">
        <v>248.34</v>
      </c>
      <c r="K12" s="9">
        <f t="shared" ref="K12" si="14">J12*A12/B12</f>
        <v>1054.1641905085321</v>
      </c>
      <c r="P12" s="3">
        <v>1.9</v>
      </c>
      <c r="Q12" s="3">
        <f t="shared" si="12"/>
        <v>8.065200781051022</v>
      </c>
      <c r="AL12" s="4">
        <v>85.72</v>
      </c>
      <c r="AM12" s="4">
        <f>AL12*A12/B12</f>
        <v>363.86790050089138</v>
      </c>
      <c r="AR12" s="3">
        <v>1.1599999999999999</v>
      </c>
      <c r="AS12" s="3">
        <f t="shared" si="10"/>
        <v>4.9240173189574667</v>
      </c>
    </row>
    <row r="13" spans="1:67" x14ac:dyDescent="0.25">
      <c r="A13" s="3">
        <v>500</v>
      </c>
      <c r="B13" s="3">
        <v>117.79</v>
      </c>
      <c r="C13" s="6">
        <v>43059</v>
      </c>
      <c r="D13" s="10">
        <f>C13-$C$9</f>
        <v>6</v>
      </c>
      <c r="E13" s="25">
        <f t="shared" ref="E13:E15" si="15">C13-$C$4</f>
        <v>47</v>
      </c>
      <c r="P13" s="3">
        <v>690.64</v>
      </c>
      <c r="Q13" s="3">
        <f t="shared" si="12"/>
        <v>2931.6580354868834</v>
      </c>
      <c r="AR13" s="3">
        <v>748.03</v>
      </c>
      <c r="AS13" s="3">
        <f t="shared" si="10"/>
        <v>3175.2695474997877</v>
      </c>
    </row>
    <row r="14" spans="1:67" x14ac:dyDescent="0.25">
      <c r="A14" s="28">
        <v>0.1</v>
      </c>
      <c r="B14" s="3">
        <v>1027</v>
      </c>
      <c r="C14" s="6">
        <v>43067</v>
      </c>
      <c r="D14" s="25">
        <f>C14-$C$9</f>
        <v>14</v>
      </c>
      <c r="E14" s="25">
        <f t="shared" si="15"/>
        <v>55</v>
      </c>
      <c r="P14" s="3">
        <v>1027</v>
      </c>
      <c r="Q14" s="3">
        <f>P14/$P$14*10</f>
        <v>10</v>
      </c>
      <c r="AR14" s="3">
        <v>1029</v>
      </c>
      <c r="AS14" s="3">
        <f>AR14/$AR$14*10</f>
        <v>10</v>
      </c>
    </row>
    <row r="15" spans="1:67" x14ac:dyDescent="0.25">
      <c r="C15" s="6">
        <v>43070</v>
      </c>
      <c r="D15" s="25">
        <f>C15-$C$9</f>
        <v>17</v>
      </c>
      <c r="E15" s="25">
        <f t="shared" si="15"/>
        <v>58</v>
      </c>
      <c r="P15" s="3">
        <v>855.69</v>
      </c>
      <c r="Q15" s="3">
        <f>P15/$P$14*10</f>
        <v>8.3319376825705955</v>
      </c>
      <c r="AR15" s="3">
        <v>728.56</v>
      </c>
      <c r="AS15" s="3">
        <f>AR15/$AR$14*10</f>
        <v>7.0802721088435376</v>
      </c>
    </row>
    <row r="16" spans="1:67" x14ac:dyDescent="0.25">
      <c r="C16" s="6"/>
    </row>
    <row r="17" spans="3:11" x14ac:dyDescent="0.25">
      <c r="C17" s="6"/>
    </row>
    <row r="18" spans="3:11" x14ac:dyDescent="0.25">
      <c r="C18" s="6"/>
    </row>
    <row r="19" spans="3:11" x14ac:dyDescent="0.25">
      <c r="C19" s="6"/>
    </row>
    <row r="20" spans="3:11" x14ac:dyDescent="0.25">
      <c r="C20" s="6"/>
    </row>
    <row r="21" spans="3:11" x14ac:dyDescent="0.25">
      <c r="C21" s="6"/>
    </row>
    <row r="22" spans="3:11" x14ac:dyDescent="0.25">
      <c r="C22" s="6"/>
    </row>
    <row r="23" spans="3:11" x14ac:dyDescent="0.25">
      <c r="C23" s="6"/>
    </row>
    <row r="24" spans="3:11" s="5" customFormat="1" x14ac:dyDescent="0.25">
      <c r="C24" s="7"/>
      <c r="D24" s="11"/>
      <c r="E24" s="11"/>
      <c r="F24" s="11"/>
      <c r="G24" s="11"/>
      <c r="H24" s="11"/>
      <c r="I24" s="11"/>
      <c r="J24" s="11"/>
      <c r="K24" s="11"/>
    </row>
  </sheetData>
  <mergeCells count="31">
    <mergeCell ref="AZ2:BA2"/>
    <mergeCell ref="BB2:BC2"/>
    <mergeCell ref="AH2:AI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V2:AW2"/>
    <mergeCell ref="F2:G2"/>
    <mergeCell ref="H2:I2"/>
    <mergeCell ref="J2:K2"/>
    <mergeCell ref="BL2:BM2"/>
    <mergeCell ref="BN2:BO2"/>
    <mergeCell ref="AJ2:AK2"/>
    <mergeCell ref="AL2:AM2"/>
    <mergeCell ref="AN2:AO2"/>
    <mergeCell ref="AP2:AQ2"/>
    <mergeCell ref="AR2:AS2"/>
    <mergeCell ref="BD2:BE2"/>
    <mergeCell ref="BF2:BG2"/>
    <mergeCell ref="BH2:BI2"/>
    <mergeCell ref="BJ2:BK2"/>
    <mergeCell ref="AT2:AU2"/>
    <mergeCell ref="AX2:AY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21"/>
  <sheetViews>
    <sheetView tabSelected="1" workbookViewId="0">
      <pane xSplit="4" ySplit="3" topLeftCell="AG4" activePane="bottomRight" state="frozen"/>
      <selection pane="topRight" activeCell="E1" sqref="E1"/>
      <selection pane="bottomLeft" activeCell="A4" sqref="A4"/>
      <selection pane="bottomRight" activeCell="AQ10" sqref="AQ10"/>
    </sheetView>
  </sheetViews>
  <sheetFormatPr defaultRowHeight="15" x14ac:dyDescent="0.25"/>
  <cols>
    <col min="1" max="2" width="9.140625" style="14"/>
    <col min="3" max="3" width="10.42578125" style="14" bestFit="1" customWidth="1"/>
    <col min="4" max="4" width="10.42578125" style="16" customWidth="1"/>
    <col min="5" max="16384" width="9.140625" style="14"/>
  </cols>
  <sheetData>
    <row r="1" spans="1:64" x14ac:dyDescent="0.25">
      <c r="A1" s="4"/>
      <c r="B1" s="4"/>
      <c r="C1" s="4"/>
      <c r="D1" s="10"/>
      <c r="E1" s="4"/>
      <c r="F1" s="4"/>
      <c r="G1" s="4"/>
      <c r="H1" s="4"/>
      <c r="I1" s="4"/>
      <c r="J1" s="4"/>
    </row>
    <row r="2" spans="1:64" s="12" customFormat="1" x14ac:dyDescent="0.25">
      <c r="A2" s="1"/>
      <c r="B2" s="1"/>
      <c r="C2" s="1"/>
      <c r="D2" s="9"/>
      <c r="E2" s="26" t="s">
        <v>26</v>
      </c>
      <c r="F2" s="26"/>
      <c r="G2" s="26" t="s">
        <v>27</v>
      </c>
      <c r="H2" s="26"/>
      <c r="I2" s="26" t="s">
        <v>28</v>
      </c>
      <c r="J2" s="26"/>
      <c r="K2" s="26" t="s">
        <v>6</v>
      </c>
      <c r="L2" s="26"/>
      <c r="M2" s="26" t="s">
        <v>7</v>
      </c>
      <c r="N2" s="26"/>
      <c r="O2" s="26" t="s">
        <v>8</v>
      </c>
      <c r="P2" s="26"/>
      <c r="Q2" s="27" t="s">
        <v>9</v>
      </c>
      <c r="R2" s="27"/>
      <c r="S2" s="26" t="s">
        <v>10</v>
      </c>
      <c r="T2" s="26"/>
      <c r="U2" s="26" t="s">
        <v>11</v>
      </c>
      <c r="V2" s="26"/>
      <c r="W2" s="26" t="s">
        <v>12</v>
      </c>
      <c r="X2" s="26"/>
      <c r="Y2" s="26" t="s">
        <v>13</v>
      </c>
      <c r="Z2" s="26"/>
      <c r="AA2" s="26" t="s">
        <v>14</v>
      </c>
      <c r="AB2" s="26"/>
      <c r="AC2" s="26" t="s">
        <v>15</v>
      </c>
      <c r="AD2" s="26"/>
      <c r="AE2" s="27" t="s">
        <v>16</v>
      </c>
      <c r="AF2" s="27"/>
      <c r="AG2" s="27" t="s">
        <v>17</v>
      </c>
      <c r="AH2" s="27"/>
      <c r="AI2" s="27" t="s">
        <v>18</v>
      </c>
      <c r="AJ2" s="27"/>
      <c r="AK2" s="26" t="s">
        <v>19</v>
      </c>
      <c r="AL2" s="26"/>
      <c r="AM2" s="26" t="s">
        <v>20</v>
      </c>
      <c r="AN2" s="26"/>
      <c r="AO2" s="26" t="s">
        <v>21</v>
      </c>
      <c r="AP2" s="26"/>
      <c r="AQ2" s="27" t="s">
        <v>22</v>
      </c>
      <c r="AR2" s="27"/>
      <c r="AS2" s="26" t="s">
        <v>23</v>
      </c>
      <c r="AT2" s="26"/>
      <c r="AU2" s="26" t="s">
        <v>30</v>
      </c>
      <c r="AV2" s="26"/>
      <c r="AW2" s="26" t="s">
        <v>24</v>
      </c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</row>
    <row r="3" spans="1:64" s="12" customFormat="1" x14ac:dyDescent="0.25">
      <c r="A3" s="5" t="s">
        <v>4</v>
      </c>
      <c r="B3" s="5" t="s">
        <v>1</v>
      </c>
      <c r="C3" s="5" t="s">
        <v>0</v>
      </c>
      <c r="D3" s="9" t="s">
        <v>5</v>
      </c>
      <c r="E3" s="5" t="s">
        <v>1</v>
      </c>
      <c r="F3" s="1" t="s">
        <v>3</v>
      </c>
      <c r="G3" s="5" t="s">
        <v>1</v>
      </c>
      <c r="H3" s="1" t="s">
        <v>3</v>
      </c>
      <c r="I3" s="5" t="s">
        <v>1</v>
      </c>
      <c r="J3" s="1" t="s">
        <v>3</v>
      </c>
      <c r="K3" s="5" t="s">
        <v>1</v>
      </c>
      <c r="L3" s="1" t="s">
        <v>3</v>
      </c>
      <c r="M3" s="5" t="s">
        <v>1</v>
      </c>
      <c r="N3" s="1" t="s">
        <v>3</v>
      </c>
      <c r="O3" s="5" t="s">
        <v>1</v>
      </c>
      <c r="P3" s="1" t="s">
        <v>3</v>
      </c>
      <c r="Q3" s="12" t="s">
        <v>1</v>
      </c>
      <c r="R3" s="12" t="s">
        <v>3</v>
      </c>
      <c r="S3" s="12" t="s">
        <v>1</v>
      </c>
      <c r="T3" s="12" t="s">
        <v>3</v>
      </c>
      <c r="U3" s="12" t="s">
        <v>1</v>
      </c>
      <c r="V3" s="12" t="s">
        <v>3</v>
      </c>
      <c r="W3" s="12" t="s">
        <v>1</v>
      </c>
      <c r="X3" s="12" t="s">
        <v>3</v>
      </c>
      <c r="Y3" s="12" t="s">
        <v>1</v>
      </c>
      <c r="Z3" s="12" t="s">
        <v>3</v>
      </c>
      <c r="AA3" s="12" t="s">
        <v>1</v>
      </c>
      <c r="AB3" s="12" t="s">
        <v>3</v>
      </c>
      <c r="AC3" s="12" t="s">
        <v>1</v>
      </c>
      <c r="AD3" s="12" t="s">
        <v>3</v>
      </c>
      <c r="AE3" s="12" t="s">
        <v>1</v>
      </c>
      <c r="AF3" s="12" t="s">
        <v>3</v>
      </c>
      <c r="AG3" s="12" t="s">
        <v>1</v>
      </c>
      <c r="AH3" s="12" t="s">
        <v>3</v>
      </c>
      <c r="AI3" s="12" t="s">
        <v>1</v>
      </c>
      <c r="AJ3" s="12" t="s">
        <v>3</v>
      </c>
      <c r="AK3" s="12" t="s">
        <v>1</v>
      </c>
      <c r="AL3" s="12" t="s">
        <v>3</v>
      </c>
      <c r="AM3" s="12" t="s">
        <v>1</v>
      </c>
      <c r="AN3" s="12" t="s">
        <v>3</v>
      </c>
      <c r="AO3" s="12" t="s">
        <v>1</v>
      </c>
      <c r="AP3" s="12" t="s">
        <v>3</v>
      </c>
    </row>
    <row r="4" spans="1:64" x14ac:dyDescent="0.25">
      <c r="A4" s="3"/>
      <c r="B4" s="3"/>
      <c r="C4" s="2">
        <v>43012</v>
      </c>
      <c r="D4" s="3">
        <v>0</v>
      </c>
      <c r="E4" s="3"/>
      <c r="F4" s="3"/>
      <c r="G4" s="3"/>
      <c r="H4" s="3"/>
      <c r="I4" s="3"/>
      <c r="J4" s="3"/>
      <c r="K4" s="3"/>
      <c r="L4" s="3"/>
      <c r="M4" s="4"/>
      <c r="N4" s="4"/>
      <c r="Y4" s="14">
        <v>75.569999999999993</v>
      </c>
      <c r="AC4" s="14">
        <v>34.799999999999997</v>
      </c>
      <c r="AG4" s="14">
        <v>56.6</v>
      </c>
      <c r="AH4" s="14">
        <v>0.16</v>
      </c>
    </row>
    <row r="5" spans="1:64" x14ac:dyDescent="0.25">
      <c r="A5" s="3"/>
      <c r="B5" s="3"/>
      <c r="C5" s="2">
        <v>43019</v>
      </c>
      <c r="D5" s="3">
        <f>C5-$C$4</f>
        <v>7</v>
      </c>
      <c r="E5" s="3"/>
      <c r="F5" s="3"/>
      <c r="G5" s="3"/>
      <c r="H5" s="3"/>
      <c r="I5" s="3"/>
      <c r="J5" s="3"/>
      <c r="K5" s="3"/>
      <c r="L5" s="3"/>
      <c r="M5" s="4"/>
      <c r="N5" s="4"/>
      <c r="O5" s="4"/>
      <c r="P5" s="4"/>
      <c r="R5" s="3"/>
      <c r="S5" s="3"/>
      <c r="W5" s="3"/>
      <c r="X5" s="3"/>
      <c r="Y5" s="3"/>
      <c r="Z5" s="3"/>
      <c r="AA5" s="3"/>
      <c r="AB5" s="3"/>
      <c r="AC5" s="3"/>
      <c r="AD5" s="3"/>
      <c r="AE5" s="3"/>
      <c r="AF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W5" s="3"/>
      <c r="AY5" s="3"/>
      <c r="BA5" s="3"/>
      <c r="BD5" s="3"/>
      <c r="BE5" s="3"/>
      <c r="BG5" s="3"/>
      <c r="BI5" s="3"/>
    </row>
    <row r="6" spans="1:64" s="12" customFormat="1" x14ac:dyDescent="0.25">
      <c r="A6" s="3"/>
      <c r="B6" s="3"/>
      <c r="C6" s="2">
        <v>43035</v>
      </c>
      <c r="D6" s="3">
        <f t="shared" ref="D6" si="0">C6-$C$4</f>
        <v>23</v>
      </c>
      <c r="E6" s="3"/>
      <c r="F6" s="3"/>
      <c r="G6" s="3"/>
      <c r="H6" s="3"/>
      <c r="I6" s="3"/>
      <c r="J6" s="3"/>
      <c r="K6" s="3"/>
      <c r="L6" s="3"/>
      <c r="M6" s="3"/>
      <c r="N6" s="3"/>
      <c r="O6" s="4">
        <v>375.86</v>
      </c>
      <c r="P6" s="4">
        <v>0.51100000000000001</v>
      </c>
      <c r="Q6" s="12">
        <v>629.32000000000005</v>
      </c>
      <c r="R6" s="12">
        <v>0.85</v>
      </c>
      <c r="S6" s="12">
        <v>572.85</v>
      </c>
      <c r="T6" s="12">
        <v>0.77929999999999999</v>
      </c>
      <c r="U6" s="12">
        <v>258.56</v>
      </c>
      <c r="V6" s="12">
        <v>0.3518</v>
      </c>
      <c r="W6" s="12">
        <v>277.41000000000003</v>
      </c>
      <c r="X6" s="12">
        <v>0.37</v>
      </c>
      <c r="Y6" s="12">
        <v>265.52</v>
      </c>
      <c r="AA6" s="1">
        <v>263.5</v>
      </c>
      <c r="AB6" s="1">
        <v>0.35</v>
      </c>
      <c r="AC6" s="12">
        <v>337.03</v>
      </c>
      <c r="AD6" s="12">
        <v>0.45800000000000002</v>
      </c>
      <c r="AE6" s="12">
        <v>267.20999999999998</v>
      </c>
      <c r="AF6" s="12">
        <v>0.36</v>
      </c>
      <c r="AG6" s="12">
        <v>241.64</v>
      </c>
      <c r="AH6" s="12">
        <v>0.32</v>
      </c>
      <c r="AI6" s="12">
        <v>88.97</v>
      </c>
      <c r="AJ6" s="12">
        <v>0.12</v>
      </c>
      <c r="AK6" s="12">
        <v>349.98</v>
      </c>
      <c r="AL6" s="12">
        <v>0.47</v>
      </c>
      <c r="AM6" s="12">
        <v>93.09</v>
      </c>
      <c r="AN6" s="12">
        <v>0.126</v>
      </c>
      <c r="AO6" s="12">
        <v>5804.72</v>
      </c>
      <c r="AP6" s="1">
        <v>7.89</v>
      </c>
      <c r="AQ6" s="12">
        <v>898.46</v>
      </c>
      <c r="AR6" s="12">
        <v>1.22</v>
      </c>
      <c r="AS6" s="12">
        <v>16.420000000000002</v>
      </c>
      <c r="AT6" s="12">
        <v>2.23E-2</v>
      </c>
      <c r="AW6" s="12">
        <v>817.23</v>
      </c>
      <c r="AX6" s="12">
        <v>1.1100000000000001</v>
      </c>
    </row>
    <row r="7" spans="1:64" s="12" customFormat="1" x14ac:dyDescent="0.25">
      <c r="A7" s="3"/>
      <c r="B7" s="3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v>492.99</v>
      </c>
      <c r="P7" s="4">
        <v>0.67</v>
      </c>
      <c r="AP7" s="1"/>
      <c r="AQ7" s="12">
        <v>1357</v>
      </c>
      <c r="AR7" s="12">
        <v>1.84</v>
      </c>
    </row>
    <row r="8" spans="1:64" s="1" customFormat="1" x14ac:dyDescent="0.25">
      <c r="C8" s="8">
        <v>43055</v>
      </c>
      <c r="D8" s="1">
        <f>C8-C4</f>
        <v>43</v>
      </c>
      <c r="E8" s="3"/>
      <c r="F8" s="3"/>
      <c r="G8" s="3"/>
      <c r="H8" s="3"/>
      <c r="I8" s="3"/>
      <c r="J8" s="3"/>
      <c r="S8" s="1">
        <v>663.26</v>
      </c>
      <c r="T8" s="1">
        <v>1.74</v>
      </c>
      <c r="U8" s="1">
        <v>273.94</v>
      </c>
      <c r="V8" s="1">
        <v>0.72</v>
      </c>
      <c r="Y8" s="1">
        <v>276</v>
      </c>
      <c r="Z8" s="1">
        <v>0.72</v>
      </c>
      <c r="AA8" s="1">
        <v>238.01</v>
      </c>
      <c r="AB8" s="1">
        <v>0.62</v>
      </c>
      <c r="AC8" s="1">
        <v>330.21</v>
      </c>
      <c r="AD8" s="1">
        <v>0.86</v>
      </c>
      <c r="AE8" s="1">
        <v>280.64999999999998</v>
      </c>
      <c r="AF8" s="1">
        <v>0.73</v>
      </c>
      <c r="AG8" s="1">
        <v>247.745</v>
      </c>
      <c r="AH8" s="1">
        <v>0.65</v>
      </c>
      <c r="AI8" s="1">
        <v>79.8</v>
      </c>
      <c r="AJ8" s="1">
        <v>0.21</v>
      </c>
      <c r="AK8" s="1">
        <v>346</v>
      </c>
      <c r="AL8" s="1">
        <v>0.91</v>
      </c>
      <c r="AM8" s="1">
        <v>92.8</v>
      </c>
      <c r="AN8" s="1">
        <v>0.24</v>
      </c>
      <c r="AO8" s="1">
        <v>5002</v>
      </c>
      <c r="AP8" s="1">
        <v>13.16</v>
      </c>
      <c r="AQ8" s="1">
        <v>1699</v>
      </c>
      <c r="AS8" s="1">
        <v>40.200000000000003</v>
      </c>
      <c r="AT8" s="1">
        <v>0.1</v>
      </c>
      <c r="AU8" s="1">
        <v>1889</v>
      </c>
      <c r="AV8" s="1">
        <v>4.97</v>
      </c>
      <c r="AW8" s="1">
        <v>1208</v>
      </c>
      <c r="AX8" s="1">
        <v>3.18</v>
      </c>
    </row>
    <row r="9" spans="1:64" s="12" customFormat="1" x14ac:dyDescent="0.25">
      <c r="C9" s="17">
        <v>43059</v>
      </c>
      <c r="D9" s="1">
        <f>C9-$C$4</f>
        <v>47</v>
      </c>
      <c r="E9" s="9">
        <v>64.67</v>
      </c>
      <c r="F9" s="9">
        <v>0.123</v>
      </c>
      <c r="G9" s="9">
        <v>654</v>
      </c>
      <c r="H9" s="9">
        <v>1.24</v>
      </c>
      <c r="I9" s="9">
        <v>140.32</v>
      </c>
      <c r="J9" s="9">
        <v>0.26</v>
      </c>
      <c r="O9" s="12">
        <v>667.3</v>
      </c>
      <c r="P9" s="12">
        <v>1.27</v>
      </c>
      <c r="AF9" s="3"/>
      <c r="AQ9" s="12">
        <v>28.35</v>
      </c>
    </row>
    <row r="10" spans="1:64" s="12" customFormat="1" x14ac:dyDescent="0.25">
      <c r="C10" s="17">
        <v>43070</v>
      </c>
      <c r="D10" s="13"/>
      <c r="E10" s="25"/>
      <c r="F10" s="9"/>
      <c r="G10" s="10"/>
      <c r="H10" s="9"/>
      <c r="I10" s="10"/>
      <c r="J10" s="9"/>
      <c r="O10" s="12">
        <v>9.9</v>
      </c>
    </row>
    <row r="11" spans="1:64" s="12" customFormat="1" x14ac:dyDescent="0.25">
      <c r="D11" s="13"/>
      <c r="E11" s="10"/>
      <c r="F11" s="10"/>
      <c r="G11" s="10"/>
      <c r="H11" s="10"/>
      <c r="I11" s="10"/>
      <c r="J11" s="10"/>
    </row>
    <row r="12" spans="1:64" s="12" customFormat="1" x14ac:dyDescent="0.25">
      <c r="D12" s="13"/>
      <c r="E12" s="10"/>
      <c r="F12" s="10"/>
      <c r="G12" s="10"/>
      <c r="H12" s="10"/>
      <c r="I12" s="10"/>
      <c r="J12" s="10"/>
    </row>
    <row r="13" spans="1:64" s="12" customFormat="1" x14ac:dyDescent="0.25">
      <c r="D13" s="13"/>
      <c r="E13" s="10"/>
      <c r="F13" s="10"/>
      <c r="G13" s="10"/>
      <c r="H13" s="10"/>
      <c r="I13" s="10"/>
      <c r="J13" s="10"/>
    </row>
    <row r="14" spans="1:64" x14ac:dyDescent="0.25">
      <c r="C14" s="15"/>
      <c r="AM14" s="18"/>
      <c r="AN14" s="18"/>
      <c r="AO14" s="18"/>
      <c r="AP14" s="18"/>
      <c r="AQ14" s="18"/>
      <c r="AR14" s="18"/>
    </row>
    <row r="15" spans="1:64" x14ac:dyDescent="0.25">
      <c r="C15" s="15"/>
    </row>
    <row r="16" spans="1:64" x14ac:dyDescent="0.25">
      <c r="C16" s="15"/>
    </row>
    <row r="17" spans="3:4" x14ac:dyDescent="0.25">
      <c r="C17" s="15"/>
    </row>
    <row r="18" spans="3:4" x14ac:dyDescent="0.25">
      <c r="C18" s="15"/>
    </row>
    <row r="19" spans="3:4" x14ac:dyDescent="0.25">
      <c r="C19" s="15"/>
    </row>
    <row r="20" spans="3:4" x14ac:dyDescent="0.25">
      <c r="C20" s="15"/>
    </row>
    <row r="21" spans="3:4" x14ac:dyDescent="0.25">
      <c r="C21" s="17"/>
      <c r="D21" s="13"/>
    </row>
  </sheetData>
  <mergeCells count="30">
    <mergeCell ref="U2:V2"/>
    <mergeCell ref="BI2:BJ2"/>
    <mergeCell ref="BK2:BL2"/>
    <mergeCell ref="AY2:AZ2"/>
    <mergeCell ref="BA2:BB2"/>
    <mergeCell ref="BC2:BD2"/>
    <mergeCell ref="BE2:BF2"/>
    <mergeCell ref="BG2:BH2"/>
    <mergeCell ref="AQ2:AR2"/>
    <mergeCell ref="AS2:AT2"/>
    <mergeCell ref="AW2:AX2"/>
    <mergeCell ref="AU2:AV2"/>
    <mergeCell ref="AI2:AJ2"/>
    <mergeCell ref="AK2:AL2"/>
    <mergeCell ref="G2:H2"/>
    <mergeCell ref="I2:J2"/>
    <mergeCell ref="E2:F2"/>
    <mergeCell ref="AM2:AN2"/>
    <mergeCell ref="AO2:AP2"/>
    <mergeCell ref="AG2:AH2"/>
    <mergeCell ref="K2:L2"/>
    <mergeCell ref="M2:N2"/>
    <mergeCell ref="O2:P2"/>
    <mergeCell ref="Q2:R2"/>
    <mergeCell ref="S2:T2"/>
    <mergeCell ref="W2:X2"/>
    <mergeCell ref="Y2:Z2"/>
    <mergeCell ref="AA2:AB2"/>
    <mergeCell ref="AC2:AD2"/>
    <mergeCell ref="AE2:AF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B9D7-8563-45D1-BBDF-54B26ABC4588}">
  <dimension ref="A1:BH25"/>
  <sheetViews>
    <sheetView workbookViewId="0">
      <pane xSplit="4" ySplit="3" topLeftCell="Q4" activePane="bottomRight" state="frozen"/>
      <selection pane="topRight" activeCell="F1" sqref="F1"/>
      <selection pane="bottomLeft" activeCell="A4" sqref="A4"/>
      <selection pane="bottomRight" activeCell="AC7" sqref="AC7"/>
    </sheetView>
  </sheetViews>
  <sheetFormatPr defaultRowHeight="15" x14ac:dyDescent="0.25"/>
  <cols>
    <col min="1" max="2" width="9.140625" style="20"/>
    <col min="3" max="3" width="10.42578125" style="20" bestFit="1" customWidth="1"/>
    <col min="4" max="4" width="10.42578125" style="20" customWidth="1"/>
    <col min="5" max="16384" width="9.140625" style="20"/>
  </cols>
  <sheetData>
    <row r="1" spans="1:60" x14ac:dyDescent="0.25">
      <c r="A1" s="4"/>
      <c r="B1" s="4"/>
      <c r="C1" s="4"/>
      <c r="D1" s="10"/>
      <c r="E1" s="4"/>
      <c r="F1" s="4"/>
      <c r="G1" s="4"/>
      <c r="H1" s="4"/>
      <c r="I1" s="4"/>
      <c r="J1" s="4"/>
    </row>
    <row r="2" spans="1:60" s="19" customFormat="1" x14ac:dyDescent="0.25">
      <c r="A2" s="1"/>
      <c r="B2" s="1"/>
      <c r="C2" s="1"/>
      <c r="D2" s="9"/>
      <c r="E2" s="26" t="s">
        <v>6</v>
      </c>
      <c r="F2" s="26"/>
      <c r="G2" s="26" t="s">
        <v>7</v>
      </c>
      <c r="H2" s="26"/>
      <c r="I2" s="26" t="s">
        <v>8</v>
      </c>
      <c r="J2" s="26"/>
      <c r="K2" s="27" t="s">
        <v>9</v>
      </c>
      <c r="L2" s="27"/>
      <c r="M2" s="26" t="s">
        <v>10</v>
      </c>
      <c r="N2" s="26"/>
      <c r="O2" s="26" t="s">
        <v>11</v>
      </c>
      <c r="P2" s="26"/>
      <c r="Q2" s="26" t="s">
        <v>12</v>
      </c>
      <c r="R2" s="26"/>
      <c r="S2" s="26" t="s">
        <v>13</v>
      </c>
      <c r="T2" s="26"/>
      <c r="U2" s="26" t="s">
        <v>14</v>
      </c>
      <c r="V2" s="26"/>
      <c r="W2" s="26" t="s">
        <v>15</v>
      </c>
      <c r="X2" s="26"/>
      <c r="Y2" s="27" t="s">
        <v>16</v>
      </c>
      <c r="Z2" s="27"/>
      <c r="AA2" s="27" t="s">
        <v>17</v>
      </c>
      <c r="AB2" s="27"/>
      <c r="AC2" s="27" t="s">
        <v>18</v>
      </c>
      <c r="AD2" s="27"/>
      <c r="AE2" s="26" t="s">
        <v>19</v>
      </c>
      <c r="AF2" s="26"/>
      <c r="AG2" s="26" t="s">
        <v>20</v>
      </c>
      <c r="AH2" s="26"/>
      <c r="AI2" s="26" t="s">
        <v>21</v>
      </c>
      <c r="AJ2" s="26"/>
      <c r="AK2" s="27" t="s">
        <v>22</v>
      </c>
      <c r="AL2" s="27"/>
      <c r="AM2" s="26" t="s">
        <v>23</v>
      </c>
      <c r="AN2" s="26"/>
      <c r="AO2" s="26" t="s">
        <v>24</v>
      </c>
      <c r="AP2" s="26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</row>
    <row r="3" spans="1:60" s="19" customFormat="1" x14ac:dyDescent="0.25">
      <c r="A3" s="1" t="s">
        <v>29</v>
      </c>
      <c r="B3" s="5" t="s">
        <v>1</v>
      </c>
      <c r="C3" s="5" t="s">
        <v>0</v>
      </c>
      <c r="D3" s="9" t="s">
        <v>5</v>
      </c>
      <c r="E3" s="5" t="s">
        <v>1</v>
      </c>
      <c r="F3" s="5" t="s">
        <v>2</v>
      </c>
      <c r="G3" s="5" t="s">
        <v>1</v>
      </c>
      <c r="H3" s="5" t="s">
        <v>2</v>
      </c>
      <c r="I3" s="5" t="s">
        <v>1</v>
      </c>
      <c r="J3" s="5" t="s">
        <v>2</v>
      </c>
      <c r="K3" s="19" t="s">
        <v>1</v>
      </c>
      <c r="L3" s="19" t="s">
        <v>2</v>
      </c>
      <c r="M3" s="19" t="s">
        <v>1</v>
      </c>
      <c r="N3" s="19" t="s">
        <v>2</v>
      </c>
      <c r="O3" s="19" t="s">
        <v>1</v>
      </c>
      <c r="P3" s="19" t="s">
        <v>2</v>
      </c>
      <c r="Q3" s="19" t="s">
        <v>1</v>
      </c>
      <c r="R3" s="19" t="s">
        <v>2</v>
      </c>
      <c r="S3" s="19" t="s">
        <v>1</v>
      </c>
      <c r="T3" s="19" t="s">
        <v>2</v>
      </c>
      <c r="U3" s="19" t="s">
        <v>1</v>
      </c>
      <c r="V3" s="19" t="s">
        <v>2</v>
      </c>
      <c r="W3" s="19" t="s">
        <v>1</v>
      </c>
      <c r="X3" s="19" t="s">
        <v>2</v>
      </c>
      <c r="Y3" s="19" t="s">
        <v>1</v>
      </c>
      <c r="Z3" s="19" t="s">
        <v>2</v>
      </c>
      <c r="AA3" s="19" t="s">
        <v>1</v>
      </c>
      <c r="AB3" s="19" t="s">
        <v>2</v>
      </c>
      <c r="AC3" s="19" t="s">
        <v>1</v>
      </c>
      <c r="AD3" s="19" t="s">
        <v>2</v>
      </c>
      <c r="AE3" s="19" t="s">
        <v>1</v>
      </c>
      <c r="AF3" s="19" t="s">
        <v>2</v>
      </c>
      <c r="AG3" s="19" t="s">
        <v>1</v>
      </c>
      <c r="AH3" s="19" t="s">
        <v>2</v>
      </c>
      <c r="AI3" s="19" t="s">
        <v>1</v>
      </c>
      <c r="AJ3" s="19" t="s">
        <v>2</v>
      </c>
      <c r="AK3" s="19" t="s">
        <v>1</v>
      </c>
      <c r="AL3" s="19" t="s">
        <v>2</v>
      </c>
      <c r="AM3" s="19" t="s">
        <v>1</v>
      </c>
      <c r="AN3" s="19" t="s">
        <v>2</v>
      </c>
    </row>
    <row r="4" spans="1:60" x14ac:dyDescent="0.25">
      <c r="A4" s="3"/>
      <c r="B4" s="3"/>
      <c r="C4" s="2">
        <v>43012</v>
      </c>
      <c r="D4" s="3">
        <v>0</v>
      </c>
      <c r="E4" s="3"/>
      <c r="F4" s="3"/>
      <c r="G4" s="4"/>
      <c r="H4" s="4"/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20">
        <v>247.86</v>
      </c>
      <c r="U4" s="20">
        <v>0</v>
      </c>
      <c r="V4" s="20">
        <v>0</v>
      </c>
      <c r="W4" s="20">
        <v>256.76</v>
      </c>
      <c r="Y4" s="20">
        <v>0</v>
      </c>
      <c r="Z4" s="20">
        <v>0</v>
      </c>
      <c r="AA4" s="20">
        <v>255.2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</row>
    <row r="5" spans="1:60" x14ac:dyDescent="0.25">
      <c r="A5" s="3"/>
      <c r="B5" s="3"/>
      <c r="C5" s="2">
        <v>43019</v>
      </c>
      <c r="D5" s="3">
        <f t="shared" ref="D5:D6" si="0">C5-$C$4</f>
        <v>7</v>
      </c>
      <c r="E5" s="3"/>
      <c r="F5" s="3"/>
      <c r="G5" s="4"/>
      <c r="H5" s="4"/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20">
        <v>244.63</v>
      </c>
      <c r="U5" s="20">
        <v>0</v>
      </c>
      <c r="V5" s="20">
        <v>0</v>
      </c>
      <c r="W5" s="20">
        <v>219.8</v>
      </c>
      <c r="Y5" s="20">
        <v>0</v>
      </c>
      <c r="Z5" s="20">
        <v>0</v>
      </c>
      <c r="AA5" s="20">
        <v>236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R5" s="19"/>
    </row>
    <row r="6" spans="1:60" x14ac:dyDescent="0.25">
      <c r="A6" s="3"/>
      <c r="B6" s="3"/>
      <c r="C6" s="2">
        <v>43035</v>
      </c>
      <c r="D6" s="3">
        <f t="shared" si="0"/>
        <v>23</v>
      </c>
      <c r="E6" s="3"/>
      <c r="F6" s="3"/>
      <c r="G6" s="3"/>
      <c r="H6" s="3"/>
      <c r="I6" s="3">
        <v>0</v>
      </c>
      <c r="J6" s="4">
        <v>0</v>
      </c>
      <c r="K6" s="3">
        <v>0</v>
      </c>
      <c r="L6" s="4">
        <v>0</v>
      </c>
      <c r="M6" s="3">
        <v>0</v>
      </c>
      <c r="N6" s="4">
        <v>0</v>
      </c>
      <c r="O6" s="3">
        <v>0</v>
      </c>
      <c r="P6" s="4">
        <v>0</v>
      </c>
      <c r="Q6" s="3">
        <v>0</v>
      </c>
      <c r="R6" s="4">
        <v>0</v>
      </c>
      <c r="S6" s="20">
        <v>239.17</v>
      </c>
      <c r="U6" s="20">
        <v>0</v>
      </c>
      <c r="V6" s="20">
        <v>0</v>
      </c>
      <c r="W6" s="20">
        <v>243.8</v>
      </c>
      <c r="Y6" s="20">
        <v>0</v>
      </c>
      <c r="Z6" s="20">
        <v>0</v>
      </c>
      <c r="AA6" s="20">
        <v>238.12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R6" s="19"/>
    </row>
    <row r="7" spans="1:60" s="1" customFormat="1" x14ac:dyDescent="0.25">
      <c r="C7" s="8">
        <v>43055</v>
      </c>
      <c r="D7" s="1">
        <f>C7-C4</f>
        <v>43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227.82</v>
      </c>
      <c r="U7" s="1">
        <v>0</v>
      </c>
      <c r="V7" s="1">
        <v>0</v>
      </c>
      <c r="W7" s="1">
        <v>236.74</v>
      </c>
      <c r="Y7" s="1">
        <v>0</v>
      </c>
      <c r="Z7" s="1">
        <v>0</v>
      </c>
      <c r="AA7" s="1">
        <v>216.59</v>
      </c>
    </row>
    <row r="8" spans="1:60" s="3" customFormat="1" x14ac:dyDescent="0.25">
      <c r="C8" s="2"/>
      <c r="X8" s="20"/>
      <c r="AN8" s="20"/>
      <c r="BD8" s="20"/>
    </row>
    <row r="9" spans="1:60" s="19" customFormat="1" x14ac:dyDescent="0.25">
      <c r="C9" s="22"/>
      <c r="H9" s="3"/>
      <c r="L9" s="3"/>
      <c r="P9" s="3"/>
      <c r="T9" s="3"/>
      <c r="X9" s="20"/>
      <c r="AB9" s="3"/>
      <c r="AJ9" s="3"/>
      <c r="AN9" s="20"/>
      <c r="AR9" s="3"/>
      <c r="AV9" s="3"/>
      <c r="BD9" s="20"/>
    </row>
    <row r="10" spans="1:60" s="19" customFormat="1" x14ac:dyDescent="0.25"/>
    <row r="11" spans="1:60" s="19" customFormat="1" x14ac:dyDescent="0.25"/>
    <row r="12" spans="1:60" s="19" customFormat="1" x14ac:dyDescent="0.25"/>
    <row r="13" spans="1:60" s="19" customFormat="1" x14ac:dyDescent="0.25"/>
    <row r="14" spans="1:60" s="19" customFormat="1" x14ac:dyDescent="0.25"/>
    <row r="15" spans="1:60" s="19" customFormat="1" x14ac:dyDescent="0.25"/>
    <row r="16" spans="1:60" x14ac:dyDescent="0.25">
      <c r="C16" s="21"/>
      <c r="D16" s="23"/>
    </row>
    <row r="17" spans="3:4" x14ac:dyDescent="0.25">
      <c r="C17" s="21"/>
      <c r="D17" s="23"/>
    </row>
    <row r="18" spans="3:4" x14ac:dyDescent="0.25">
      <c r="C18" s="21"/>
      <c r="D18" s="23"/>
    </row>
    <row r="19" spans="3:4" x14ac:dyDescent="0.25">
      <c r="C19" s="21"/>
      <c r="D19" s="23"/>
    </row>
    <row r="20" spans="3:4" x14ac:dyDescent="0.25">
      <c r="C20" s="21"/>
      <c r="D20" s="23"/>
    </row>
    <row r="21" spans="3:4" x14ac:dyDescent="0.25">
      <c r="C21" s="21"/>
      <c r="D21" s="23"/>
    </row>
    <row r="22" spans="3:4" x14ac:dyDescent="0.25">
      <c r="C22" s="21"/>
      <c r="D22" s="23"/>
    </row>
    <row r="23" spans="3:4" x14ac:dyDescent="0.25">
      <c r="C23" s="21"/>
      <c r="D23" s="23"/>
    </row>
    <row r="24" spans="3:4" x14ac:dyDescent="0.25">
      <c r="C24" s="21"/>
      <c r="D24" s="23"/>
    </row>
    <row r="25" spans="3:4" s="19" customFormat="1" x14ac:dyDescent="0.25">
      <c r="C25" s="22"/>
      <c r="D25" s="24"/>
    </row>
  </sheetData>
  <mergeCells count="28">
    <mergeCell ref="BG2:BH2"/>
    <mergeCell ref="AW2:AX2"/>
    <mergeCell ref="AY2:AZ2"/>
    <mergeCell ref="BA2:BB2"/>
    <mergeCell ref="BC2:BD2"/>
    <mergeCell ref="BE2:BF2"/>
    <mergeCell ref="AM2:AN2"/>
    <mergeCell ref="AO2:AP2"/>
    <mergeCell ref="AQ2:AR2"/>
    <mergeCell ref="AS2:AT2"/>
    <mergeCell ref="AU2:AV2"/>
    <mergeCell ref="AC2:AD2"/>
    <mergeCell ref="AE2:AF2"/>
    <mergeCell ref="AG2:AH2"/>
    <mergeCell ref="AI2:AJ2"/>
    <mergeCell ref="AK2:AL2"/>
    <mergeCell ref="AA2:AB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CH4</vt:lpstr>
      <vt:lpstr>co2</vt:lpstr>
      <vt:lpstr>Ethylene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2017-12-01T23:52:27Z</dcterms:modified>
</cp:coreProperties>
</file>