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11520" windowHeight="7530" xr2:uid="{00000000-000D-0000-FFFF-FFFF00000000}"/>
  </bookViews>
  <sheets>
    <sheet name="CH4" sheetId="2" r:id="rId1"/>
    <sheet name="CO2" sheetId="3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2" l="1"/>
  <c r="P33" i="2"/>
  <c r="D33" i="2"/>
  <c r="D32" i="2" l="1"/>
  <c r="D21" i="3" l="1"/>
  <c r="D31" i="2"/>
  <c r="D30" i="2" l="1"/>
  <c r="D20" i="3" l="1"/>
  <c r="D29" i="2"/>
  <c r="D19" i="3" l="1"/>
  <c r="D28" i="2"/>
  <c r="D18" i="3" l="1"/>
  <c r="D27" i="2"/>
  <c r="D17" i="3" l="1"/>
  <c r="D26" i="2"/>
  <c r="D25" i="2"/>
  <c r="D24" i="2" l="1"/>
  <c r="D23" i="2"/>
  <c r="D22" i="2" l="1"/>
  <c r="D21" i="2"/>
  <c r="D16" i="3" l="1"/>
  <c r="D20" i="2"/>
  <c r="D18" i="2" l="1"/>
  <c r="D17" i="2" l="1"/>
  <c r="D14" i="3" l="1"/>
  <c r="D15" i="3" s="1"/>
  <c r="D16" i="2"/>
  <c r="D13" i="3" l="1"/>
  <c r="D14" i="2"/>
  <c r="D13" i="2" l="1"/>
  <c r="D12" i="3"/>
  <c r="D11" i="3"/>
  <c r="D12" i="2"/>
  <c r="D11" i="2" l="1"/>
  <c r="D10" i="2" l="1"/>
  <c r="P9" i="2" l="1"/>
  <c r="N9" i="2"/>
  <c r="D9" i="3"/>
  <c r="D9" i="2" l="1"/>
  <c r="D8" i="3" l="1"/>
  <c r="D8" i="2"/>
  <c r="D7" i="3"/>
  <c r="D7" i="2"/>
  <c r="D6" i="2" l="1"/>
  <c r="D6" i="3"/>
  <c r="D5" i="3"/>
  <c r="D5" i="2" l="1"/>
  <c r="D4" i="2" l="1"/>
  <c r="D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ethylene injections yesterday affected the methanizer, methane readings seem to be unaffected</t>
        </r>
      </text>
    </comment>
    <comment ref="E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overestimates, perhaps GC wasn't accurate in the  beginning</t>
        </r>
      </text>
    </comment>
    <comment ref="E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 were lower, but after re-running a couple times it equilibrated there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refilled #5, 6 with 1 ml of pure ch4</t>
        </r>
      </text>
    </comment>
    <comment ref="C9" authorId="0" shapeId="0" xr:uid="{32475D15-5BB2-4407-A031-E9129B5E9B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It seem that ch4 sensitivity declined, for high concentrations and CO2 sensetivity increased</t>
        </r>
      </text>
    </comment>
    <comment ref="N9" authorId="0" shapeId="0" xr:uid="{86655BB5-8DC9-4816-9A01-5518F72DD4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it was 816. according to the new calibration that underestimated. Used old(day5) calibration to obtain 796.9</t>
        </r>
      </text>
    </comment>
    <comment ref="P9" authorId="0" shapeId="0" xr:uid="{5C325821-BF21-4BEE-B02E-7288C26EAB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it was 786.38 according to the new calibration that underestimated. Used old(day5) calibration to obtain 765</t>
        </r>
      </text>
    </comment>
    <comment ref="C10" authorId="0" shapeId="0" xr:uid="{51C5B48C-0742-4862-A5DE-0C198BA795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Calibrations seem to be magically back to normal, probably the air compressor thing</t>
        </r>
      </text>
    </comment>
    <comment ref="C11" authorId="0" shapeId="0" xr:uid="{4D40D526-D629-401B-8531-55A4011524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ch4 0.5% standard starts low but then after ~1 h goes back to 1920</t>
        </r>
      </text>
    </comment>
    <comment ref="C13" authorId="0" shapeId="0" xr:uid="{EC6A3FB4-21B1-4471-83CE-5CDBC9417C1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recalibrated GC
</t>
        </r>
      </text>
    </comment>
    <comment ref="C16" authorId="0" shapeId="0" xr:uid="{970FB299-65CC-4A3E-8946-61A5DF400B4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calibration seems to be good, 1930 for o.5% ch4</t>
        </r>
      </text>
    </comment>
    <comment ref="C18" authorId="0" shapeId="0" xr:uid="{638FDB9A-5D37-47A1-9DE3-927480CB8E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calibration low 0.5%ch4=1895.3</t>
        </r>
      </text>
    </comment>
    <comment ref="C19" authorId="0" shapeId="0" xr:uid="{F688E0A6-081A-43F6-A72E-B950ABEF7A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3ml of "pure" ch4 added to samples 3 and 4</t>
        </r>
      </text>
    </comment>
    <comment ref="C20" authorId="0" shapeId="0" xr:uid="{DB878778-315A-45E4-B619-7C68DFA58FDC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C22" authorId="0" shapeId="0" xr:uid="{8F8303BD-DB14-42E8-A4CE-97D9F52C04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duplicate high methane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Due to ethylene injections yesterday CO2 sensitivity has dropped at about 50%</t>
        </r>
      </text>
    </comment>
    <comment ref="C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refilled #5, 6 with 1 ml of pure ch4</t>
        </r>
      </text>
    </comment>
    <comment ref="C13" authorId="0" shapeId="0" xr:uid="{099A824F-C5D5-455D-A0B3-AF0B953980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calibration seems to be back at 1920-30 per 0.5% ch4, I guess compressor has cleaned from methane contaminated air</t>
        </r>
      </text>
    </comment>
  </commentList>
</comments>
</file>

<file path=xl/sharedStrings.xml><?xml version="1.0" encoding="utf-8"?>
<sst xmlns="http://schemas.openxmlformats.org/spreadsheetml/2006/main" count="42" uniqueCount="12">
  <si>
    <t>Date</t>
  </si>
  <si>
    <t>Day</t>
  </si>
  <si>
    <t>area</t>
  </si>
  <si>
    <t>ppm</t>
  </si>
  <si>
    <t>%</t>
  </si>
  <si>
    <t>1_10ml_pureCH4</t>
  </si>
  <si>
    <t>2_10ml_pureCH4</t>
  </si>
  <si>
    <t>3_1:100</t>
  </si>
  <si>
    <t>4_1:100</t>
  </si>
  <si>
    <t>5_1:10000</t>
  </si>
  <si>
    <t>6_1:10000</t>
  </si>
  <si>
    <t>Ch4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</si>
</sst>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4" fontId="0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14" fontId="5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9" fillId="0" borderId="0" xfId="0" applyNumberFormat="1" applyFont="1"/>
    <xf numFmtId="0" fontId="10" fillId="0" borderId="0" xfId="0" applyFont="1"/>
    <xf numFmtId="14" fontId="7" fillId="0" borderId="0" xfId="0" applyNumberFormat="1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3"/>
  <sheetViews>
    <sheetView tabSelected="1" workbookViewId="0">
      <pane ySplit="2" topLeftCell="A18" activePane="bottomLeft" state="frozen"/>
      <selection pane="bottomLeft" activeCell="F33" sqref="F33"/>
    </sheetView>
  </sheetViews>
  <sheetFormatPr defaultRowHeight="15" x14ac:dyDescent="0.25"/>
  <cols>
    <col min="1" max="2" width="9.140625" style="10"/>
    <col min="3" max="3" width="14.7109375" style="10" customWidth="1"/>
    <col min="4" max="16384" width="9.140625" style="10"/>
  </cols>
  <sheetData>
    <row r="1" spans="1:30" x14ac:dyDescent="0.25">
      <c r="E1" s="16" t="s">
        <v>5</v>
      </c>
      <c r="F1" s="16"/>
      <c r="G1" s="16" t="s">
        <v>6</v>
      </c>
      <c r="H1" s="16"/>
      <c r="I1" s="16" t="s">
        <v>7</v>
      </c>
      <c r="J1" s="16"/>
      <c r="K1" s="16" t="s">
        <v>8</v>
      </c>
      <c r="L1" s="16"/>
      <c r="M1" s="16" t="s">
        <v>9</v>
      </c>
      <c r="N1" s="16"/>
      <c r="O1" s="16" t="s">
        <v>10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s="11" customFormat="1" x14ac:dyDescent="0.25">
      <c r="A2" s="11" t="s">
        <v>11</v>
      </c>
      <c r="B2" s="11" t="s">
        <v>2</v>
      </c>
      <c r="C2" s="11" t="s">
        <v>0</v>
      </c>
      <c r="D2" s="11" t="s">
        <v>1</v>
      </c>
      <c r="E2" s="11" t="s">
        <v>2</v>
      </c>
      <c r="F2" s="11" t="s">
        <v>3</v>
      </c>
      <c r="G2" s="11" t="s">
        <v>2</v>
      </c>
      <c r="H2" s="11" t="s">
        <v>3</v>
      </c>
      <c r="I2" s="11" t="s">
        <v>2</v>
      </c>
      <c r="J2" s="11" t="s">
        <v>3</v>
      </c>
      <c r="K2" s="11" t="s">
        <v>2</v>
      </c>
      <c r="L2" s="11" t="s">
        <v>3</v>
      </c>
      <c r="M2" s="11" t="s">
        <v>2</v>
      </c>
      <c r="N2" s="11" t="s">
        <v>3</v>
      </c>
      <c r="O2" s="11" t="s">
        <v>2</v>
      </c>
      <c r="P2" s="11" t="s">
        <v>3</v>
      </c>
    </row>
    <row r="3" spans="1:30" s="12" customFormat="1" x14ac:dyDescent="0.25">
      <c r="C3" s="13">
        <v>42968</v>
      </c>
      <c r="D3" s="12">
        <v>0</v>
      </c>
      <c r="E3" s="12">
        <v>2767</v>
      </c>
      <c r="F3" s="12">
        <v>7076.52</v>
      </c>
      <c r="G3" s="12">
        <v>2675</v>
      </c>
      <c r="H3" s="12">
        <v>6841</v>
      </c>
      <c r="I3" s="12">
        <v>30.63</v>
      </c>
      <c r="J3" s="12">
        <v>78.37</v>
      </c>
      <c r="K3" s="12">
        <v>34.36</v>
      </c>
      <c r="L3" s="12">
        <v>87.9</v>
      </c>
      <c r="M3" s="12">
        <v>5.89</v>
      </c>
      <c r="N3" s="12">
        <v>15.096</v>
      </c>
      <c r="O3" s="12">
        <v>5.12</v>
      </c>
      <c r="P3" s="12">
        <v>13.13</v>
      </c>
    </row>
    <row r="4" spans="1:30" s="12" customFormat="1" x14ac:dyDescent="0.25">
      <c r="C4" s="13">
        <v>42969</v>
      </c>
      <c r="D4" s="12">
        <f>C4-C3</f>
        <v>1</v>
      </c>
      <c r="E4" s="12">
        <v>2734</v>
      </c>
      <c r="F4" s="12">
        <v>7077.67</v>
      </c>
      <c r="G4" s="12">
        <v>2633.64</v>
      </c>
      <c r="H4" s="12">
        <v>6816.12</v>
      </c>
      <c r="I4" s="12">
        <v>25.01</v>
      </c>
      <c r="J4" s="12">
        <v>64.489999999999995</v>
      </c>
      <c r="K4" s="12">
        <v>24.01</v>
      </c>
      <c r="L4" s="12">
        <v>61.9</v>
      </c>
      <c r="M4" s="12">
        <v>3</v>
      </c>
      <c r="N4" s="12">
        <v>7.6</v>
      </c>
      <c r="O4" s="12">
        <v>3.42</v>
      </c>
      <c r="P4" s="12">
        <v>8.6</v>
      </c>
    </row>
    <row r="5" spans="1:30" s="12" customFormat="1" x14ac:dyDescent="0.25">
      <c r="C5" s="13">
        <v>42970</v>
      </c>
      <c r="D5" s="12">
        <f>C5-C3</f>
        <v>2</v>
      </c>
      <c r="E5" s="14">
        <v>2689</v>
      </c>
      <c r="F5" s="14">
        <v>6993.69</v>
      </c>
      <c r="G5" s="14">
        <v>2612.81</v>
      </c>
      <c r="H5" s="14">
        <v>6795.26</v>
      </c>
      <c r="I5" s="12">
        <v>23.02</v>
      </c>
      <c r="J5" s="12">
        <v>59.5</v>
      </c>
      <c r="K5" s="12">
        <v>21.92</v>
      </c>
      <c r="L5" s="12">
        <v>56.6</v>
      </c>
      <c r="M5" s="12">
        <v>2.1480000000000001</v>
      </c>
      <c r="N5" s="12">
        <v>5.2</v>
      </c>
      <c r="O5" s="12">
        <v>2.4</v>
      </c>
      <c r="P5" s="12">
        <v>5.98</v>
      </c>
    </row>
    <row r="6" spans="1:30" s="12" customFormat="1" x14ac:dyDescent="0.25">
      <c r="C6" s="13">
        <v>42972</v>
      </c>
      <c r="D6" s="12">
        <f>C6-C3</f>
        <v>4</v>
      </c>
      <c r="E6" s="12">
        <v>2705</v>
      </c>
      <c r="F6" s="12">
        <v>7033.53</v>
      </c>
      <c r="G6" s="12">
        <v>2627</v>
      </c>
      <c r="H6" s="12">
        <v>6831.46</v>
      </c>
      <c r="I6" s="12">
        <v>17.399999999999999</v>
      </c>
      <c r="J6" s="12">
        <v>45.19</v>
      </c>
      <c r="K6" s="12">
        <v>16.190000000000001</v>
      </c>
      <c r="L6" s="12">
        <v>43.91</v>
      </c>
      <c r="M6" s="12">
        <v>1.097</v>
      </c>
      <c r="N6" s="12">
        <v>2.7926000000000002</v>
      </c>
      <c r="O6" s="12">
        <v>1.7</v>
      </c>
      <c r="P6" s="12">
        <v>4.3899999999999997</v>
      </c>
    </row>
    <row r="7" spans="1:30" s="12" customFormat="1" x14ac:dyDescent="0.25">
      <c r="C7" s="13">
        <v>42973</v>
      </c>
      <c r="D7" s="12">
        <f>C7-C3</f>
        <v>5</v>
      </c>
      <c r="M7" s="12">
        <v>1.1100000000000001</v>
      </c>
      <c r="N7" s="12">
        <v>2.38</v>
      </c>
      <c r="O7" s="12">
        <v>1.1599999999999999</v>
      </c>
      <c r="P7" s="12">
        <v>2.5299999999999998</v>
      </c>
    </row>
    <row r="8" spans="1:30" s="12" customFormat="1" x14ac:dyDescent="0.25">
      <c r="C8" s="13">
        <v>42973</v>
      </c>
      <c r="D8" s="12">
        <f>C8-C3</f>
        <v>5</v>
      </c>
      <c r="E8" s="12">
        <v>2748.77</v>
      </c>
      <c r="F8" s="12">
        <v>7089.36</v>
      </c>
      <c r="G8" s="12">
        <v>2657.39</v>
      </c>
      <c r="H8" s="12">
        <v>6853.67</v>
      </c>
      <c r="I8" s="12">
        <v>16.12</v>
      </c>
      <c r="J8" s="12">
        <v>41.29</v>
      </c>
      <c r="K8" s="12">
        <v>15.15</v>
      </c>
      <c r="L8" s="12">
        <v>38.799999999999997</v>
      </c>
      <c r="M8" s="12">
        <v>311.5</v>
      </c>
      <c r="N8" s="12">
        <v>803.13</v>
      </c>
      <c r="O8" s="12">
        <v>300.3</v>
      </c>
      <c r="P8" s="12">
        <v>774.26</v>
      </c>
    </row>
    <row r="9" spans="1:30" s="12" customFormat="1" x14ac:dyDescent="0.25">
      <c r="C9" s="13">
        <v>42975</v>
      </c>
      <c r="D9" s="12">
        <f>C9-C3</f>
        <v>7</v>
      </c>
      <c r="I9" s="12">
        <v>11.95</v>
      </c>
      <c r="J9" s="12">
        <v>31.31</v>
      </c>
      <c r="K9" s="12">
        <v>10.46</v>
      </c>
      <c r="L9" s="12">
        <v>27.36</v>
      </c>
      <c r="M9" s="12">
        <v>309.11</v>
      </c>
      <c r="N9" s="10">
        <f>M9*N8/M8</f>
        <v>796.96794317817023</v>
      </c>
      <c r="O9" s="12">
        <v>296.99</v>
      </c>
      <c r="P9" s="10">
        <f>O9*P8/O8</f>
        <v>765.72586546786545</v>
      </c>
    </row>
    <row r="10" spans="1:30" x14ac:dyDescent="0.25">
      <c r="C10" s="15">
        <v>42975</v>
      </c>
      <c r="D10" s="10">
        <f>C10-C3</f>
        <v>7</v>
      </c>
      <c r="E10" s="10">
        <v>2677</v>
      </c>
      <c r="F10" s="10">
        <v>6932.7</v>
      </c>
      <c r="G10" s="10">
        <v>2614</v>
      </c>
      <c r="H10" s="10">
        <v>6770</v>
      </c>
      <c r="M10" s="10">
        <v>307.26</v>
      </c>
      <c r="N10" s="10">
        <v>795.36</v>
      </c>
      <c r="O10" s="10">
        <v>296.92</v>
      </c>
      <c r="P10" s="10">
        <v>768.57</v>
      </c>
    </row>
    <row r="11" spans="1:30" x14ac:dyDescent="0.25">
      <c r="C11" s="15">
        <v>42977</v>
      </c>
      <c r="D11" s="10">
        <f>C11-C3</f>
        <v>9</v>
      </c>
      <c r="E11" s="10">
        <v>2602</v>
      </c>
      <c r="F11" s="10">
        <v>6771</v>
      </c>
      <c r="G11" s="10">
        <v>2578.6999999999998</v>
      </c>
      <c r="H11" s="10">
        <v>6709.28</v>
      </c>
      <c r="I11" s="12">
        <v>9.19</v>
      </c>
      <c r="J11" s="12">
        <v>22.46</v>
      </c>
      <c r="K11" s="10">
        <v>6.29</v>
      </c>
      <c r="L11" s="10">
        <v>14.73</v>
      </c>
      <c r="M11" s="10">
        <v>291.8</v>
      </c>
      <c r="N11" s="10">
        <v>757.95</v>
      </c>
      <c r="O11" s="10">
        <v>282.7389</v>
      </c>
      <c r="P11" s="10">
        <v>734.37</v>
      </c>
    </row>
    <row r="12" spans="1:30" x14ac:dyDescent="0.25">
      <c r="C12" s="15">
        <v>42978</v>
      </c>
      <c r="D12" s="10">
        <f>C12-C3</f>
        <v>10</v>
      </c>
      <c r="I12" s="10">
        <v>5.87</v>
      </c>
      <c r="J12" s="10">
        <v>14.47</v>
      </c>
      <c r="K12" s="10">
        <v>5.0199999999999996</v>
      </c>
      <c r="L12" s="10">
        <v>11.77</v>
      </c>
      <c r="M12" s="10">
        <v>291.54000000000002</v>
      </c>
      <c r="N12" s="10">
        <v>762.54</v>
      </c>
      <c r="O12" s="10">
        <v>282.31</v>
      </c>
      <c r="P12" s="10">
        <v>738.37</v>
      </c>
    </row>
    <row r="13" spans="1:30" x14ac:dyDescent="0.25">
      <c r="C13" s="15">
        <v>42978</v>
      </c>
      <c r="D13" s="10">
        <f>C13-C3</f>
        <v>10</v>
      </c>
      <c r="E13" s="10">
        <v>2618.83</v>
      </c>
      <c r="F13" s="10">
        <v>6872.34</v>
      </c>
      <c r="G13" s="10">
        <v>2561.06</v>
      </c>
      <c r="H13" s="10">
        <v>6720.74</v>
      </c>
      <c r="M13" s="10">
        <v>290.25</v>
      </c>
      <c r="N13" s="10">
        <v>760.8</v>
      </c>
      <c r="O13" s="10">
        <v>283</v>
      </c>
      <c r="P13" s="10">
        <v>742.13</v>
      </c>
    </row>
    <row r="14" spans="1:30" x14ac:dyDescent="0.25">
      <c r="C14" s="15">
        <v>42979</v>
      </c>
      <c r="D14" s="10">
        <f>C14-C3</f>
        <v>11</v>
      </c>
      <c r="E14" s="10">
        <v>2675</v>
      </c>
      <c r="F14" s="10">
        <v>7030.02</v>
      </c>
      <c r="I14" s="10">
        <v>5.25</v>
      </c>
      <c r="J14" s="10">
        <v>12.5</v>
      </c>
      <c r="K14" s="10">
        <v>3.387</v>
      </c>
      <c r="L14" s="10">
        <v>7.5869</v>
      </c>
      <c r="M14" s="10">
        <v>290.23</v>
      </c>
      <c r="N14" s="10">
        <v>761.56</v>
      </c>
      <c r="O14" s="10">
        <v>280.20999999999998</v>
      </c>
      <c r="P14" s="10">
        <v>735.21</v>
      </c>
    </row>
    <row r="15" spans="1:30" x14ac:dyDescent="0.25">
      <c r="C15" s="15">
        <v>42979</v>
      </c>
      <c r="D15" s="10">
        <v>11</v>
      </c>
      <c r="E15" s="10">
        <v>2677</v>
      </c>
      <c r="F15" s="10">
        <v>7036</v>
      </c>
      <c r="G15" s="10">
        <v>2575</v>
      </c>
      <c r="H15" s="10">
        <v>6768.14</v>
      </c>
    </row>
    <row r="16" spans="1:30" x14ac:dyDescent="0.25">
      <c r="C16" s="15">
        <v>42982</v>
      </c>
      <c r="D16" s="10">
        <f>C16-C3</f>
        <v>14</v>
      </c>
      <c r="E16" s="10">
        <v>2718.17</v>
      </c>
      <c r="F16" s="10">
        <v>7038.63</v>
      </c>
      <c r="G16" s="10">
        <v>2628</v>
      </c>
      <c r="H16" s="10">
        <v>6807.5</v>
      </c>
      <c r="I16" s="10">
        <v>1.98</v>
      </c>
      <c r="J16" s="10">
        <v>4.07</v>
      </c>
      <c r="K16" s="10">
        <v>1.21</v>
      </c>
      <c r="L16" s="10">
        <v>2.0594999999999999</v>
      </c>
      <c r="M16" s="10">
        <v>284.19</v>
      </c>
      <c r="N16" s="10">
        <v>734.93</v>
      </c>
      <c r="O16" s="10">
        <v>278.5</v>
      </c>
      <c r="P16" s="10">
        <v>720.32</v>
      </c>
    </row>
    <row r="17" spans="1:16" x14ac:dyDescent="0.25">
      <c r="C17" s="15">
        <v>42984</v>
      </c>
      <c r="D17" s="10">
        <f>C17-C3</f>
        <v>16</v>
      </c>
      <c r="E17" s="10">
        <v>2675</v>
      </c>
      <c r="F17" s="10">
        <v>6932.75</v>
      </c>
      <c r="G17" s="10">
        <v>2590.8000000000002</v>
      </c>
      <c r="H17" s="10">
        <v>6713.16</v>
      </c>
      <c r="I17" s="10">
        <v>1.0032000000000001</v>
      </c>
      <c r="J17" s="10">
        <v>2.1657000000000002</v>
      </c>
      <c r="K17" s="10">
        <v>1.1499999999999999</v>
      </c>
      <c r="L17" s="10">
        <v>2.5499999999999998</v>
      </c>
      <c r="M17" s="10">
        <v>283.72000000000003</v>
      </c>
      <c r="N17" s="10">
        <v>734.79</v>
      </c>
      <c r="O17" s="10">
        <v>270.8</v>
      </c>
      <c r="P17" s="10">
        <v>701.39</v>
      </c>
    </row>
    <row r="18" spans="1:16" x14ac:dyDescent="0.25">
      <c r="C18" s="15">
        <v>42986</v>
      </c>
      <c r="D18" s="10">
        <f>C18-C3</f>
        <v>18</v>
      </c>
      <c r="E18" s="10">
        <v>2661.62</v>
      </c>
      <c r="F18" s="10">
        <v>7022.1983</v>
      </c>
      <c r="G18" s="10">
        <v>2554.13</v>
      </c>
      <c r="H18" s="10">
        <v>6738.53</v>
      </c>
      <c r="I18" s="10">
        <v>1.1299999999999999</v>
      </c>
      <c r="J18" s="10">
        <v>1.19</v>
      </c>
      <c r="K18" s="10">
        <v>0</v>
      </c>
      <c r="L18" s="10">
        <v>0</v>
      </c>
      <c r="M18" s="10">
        <v>273.60000000000002</v>
      </c>
      <c r="N18" s="10">
        <v>720.23</v>
      </c>
      <c r="O18" s="10">
        <v>266.8</v>
      </c>
      <c r="P18" s="10">
        <v>702.30899999999997</v>
      </c>
    </row>
    <row r="19" spans="1:16" x14ac:dyDescent="0.25">
      <c r="C19" s="15">
        <v>42986</v>
      </c>
      <c r="I19" s="10">
        <v>808.03</v>
      </c>
      <c r="J19" s="10">
        <v>2130.6</v>
      </c>
      <c r="K19" s="10">
        <v>806.38</v>
      </c>
      <c r="L19" s="10">
        <v>2126.23</v>
      </c>
    </row>
    <row r="20" spans="1:16" x14ac:dyDescent="0.25">
      <c r="A20" s="10">
        <v>5000</v>
      </c>
      <c r="B20" s="10">
        <v>1924.32</v>
      </c>
      <c r="C20" s="15">
        <v>42989</v>
      </c>
      <c r="D20" s="10">
        <f>C20-C3</f>
        <v>21</v>
      </c>
      <c r="E20" s="10">
        <v>2656.259</v>
      </c>
      <c r="F20" s="10">
        <v>6901.71</v>
      </c>
      <c r="G20" s="10">
        <v>2604.44</v>
      </c>
      <c r="H20" s="10">
        <v>6767.34</v>
      </c>
      <c r="I20" s="10">
        <v>803.04</v>
      </c>
      <c r="J20" s="10">
        <v>2086.1992</v>
      </c>
      <c r="K20" s="10">
        <v>799.52</v>
      </c>
      <c r="L20" s="10">
        <v>2077</v>
      </c>
      <c r="M20" s="10">
        <v>267.35000000000002</v>
      </c>
      <c r="N20" s="10">
        <v>694.14700000000005</v>
      </c>
      <c r="O20" s="10">
        <v>253.82</v>
      </c>
      <c r="P20" s="10">
        <v>659.00850000000003</v>
      </c>
    </row>
    <row r="21" spans="1:16" x14ac:dyDescent="0.25">
      <c r="A21" s="10">
        <v>5000</v>
      </c>
      <c r="B21" s="10">
        <v>1946.7</v>
      </c>
      <c r="C21" s="15">
        <v>42991</v>
      </c>
      <c r="D21" s="10">
        <f t="shared" ref="D21:D33" si="0">C21-$C$3</f>
        <v>23</v>
      </c>
      <c r="E21" s="10">
        <v>2705.46</v>
      </c>
      <c r="F21" s="10">
        <v>6949.2</v>
      </c>
      <c r="G21" s="10">
        <v>2587.98</v>
      </c>
      <c r="H21" s="10">
        <v>6647.38</v>
      </c>
      <c r="I21" s="10">
        <v>814.46</v>
      </c>
      <c r="J21" s="10">
        <v>2090.7600000000002</v>
      </c>
      <c r="K21" s="10">
        <v>790.9</v>
      </c>
      <c r="L21" s="10">
        <v>2030.32</v>
      </c>
      <c r="M21" s="10">
        <v>260.98</v>
      </c>
      <c r="N21" s="10">
        <v>668.74</v>
      </c>
      <c r="O21" s="10">
        <v>251.08</v>
      </c>
      <c r="P21" s="10">
        <v>643.29</v>
      </c>
    </row>
    <row r="22" spans="1:16" x14ac:dyDescent="0.25">
      <c r="C22" s="15">
        <v>42991</v>
      </c>
      <c r="D22" s="10">
        <f t="shared" si="0"/>
        <v>23</v>
      </c>
      <c r="E22" s="10">
        <v>2674.82</v>
      </c>
      <c r="F22" s="10">
        <v>6870.49</v>
      </c>
      <c r="G22" s="10">
        <v>2521.0500000000002</v>
      </c>
      <c r="H22" s="10">
        <v>6675.42</v>
      </c>
      <c r="I22" s="10">
        <v>798.43</v>
      </c>
      <c r="J22" s="10">
        <v>2049.56</v>
      </c>
      <c r="K22" s="10">
        <v>809.37</v>
      </c>
      <c r="L22" s="10">
        <v>2077.69</v>
      </c>
    </row>
    <row r="23" spans="1:16" x14ac:dyDescent="0.25">
      <c r="A23" s="10">
        <v>5000</v>
      </c>
      <c r="B23" s="10">
        <v>1942.8</v>
      </c>
      <c r="C23" s="15">
        <v>42993</v>
      </c>
      <c r="D23" s="10">
        <f t="shared" si="0"/>
        <v>25</v>
      </c>
      <c r="E23" s="10">
        <v>2705.06</v>
      </c>
      <c r="F23" s="10">
        <v>6961.97</v>
      </c>
      <c r="G23" s="10">
        <v>2583.2600000000002</v>
      </c>
      <c r="H23" s="10">
        <v>6648.45</v>
      </c>
      <c r="I23" s="10">
        <v>805.21</v>
      </c>
      <c r="J23" s="10">
        <v>2071.9499999999998</v>
      </c>
      <c r="K23" s="10">
        <v>800.13</v>
      </c>
      <c r="L23" s="10">
        <v>2058.87</v>
      </c>
      <c r="M23" s="10">
        <v>258.67</v>
      </c>
      <c r="N23" s="10">
        <v>665.2</v>
      </c>
      <c r="O23" s="10">
        <v>242.47</v>
      </c>
      <c r="P23" s="10">
        <v>622.47</v>
      </c>
    </row>
    <row r="24" spans="1:16" x14ac:dyDescent="0.25">
      <c r="C24" s="15">
        <v>42993</v>
      </c>
      <c r="D24" s="10">
        <f t="shared" si="0"/>
        <v>25</v>
      </c>
      <c r="E24" s="10">
        <v>2672.63</v>
      </c>
      <c r="F24" s="10">
        <v>6878.5</v>
      </c>
      <c r="G24" s="10">
        <v>2615.0100000000002</v>
      </c>
      <c r="H24" s="10">
        <v>6730.18</v>
      </c>
      <c r="I24" s="10">
        <v>806.2</v>
      </c>
      <c r="J24" s="10">
        <v>2074.59</v>
      </c>
    </row>
    <row r="25" spans="1:16" x14ac:dyDescent="0.25">
      <c r="A25" s="10">
        <v>5000</v>
      </c>
      <c r="B25" s="10">
        <v>1919.6</v>
      </c>
      <c r="C25" s="15">
        <v>42996</v>
      </c>
      <c r="D25" s="10">
        <f t="shared" si="0"/>
        <v>28</v>
      </c>
      <c r="E25" s="10">
        <v>2550.79</v>
      </c>
      <c r="F25" s="10">
        <v>6644.74</v>
      </c>
      <c r="G25" s="10">
        <v>2548.0500000000002</v>
      </c>
      <c r="H25" s="10">
        <v>6637.61</v>
      </c>
      <c r="I25" s="10">
        <v>770.6</v>
      </c>
      <c r="J25" s="10">
        <v>2006.07</v>
      </c>
      <c r="K25" s="10">
        <v>754.3</v>
      </c>
      <c r="L25" s="10">
        <v>1963.53</v>
      </c>
      <c r="M25" s="10">
        <v>238.9</v>
      </c>
      <c r="N25" s="10">
        <v>620.5</v>
      </c>
      <c r="O25" s="10">
        <v>228.86</v>
      </c>
      <c r="P25" s="10">
        <v>594.34</v>
      </c>
    </row>
    <row r="26" spans="1:16" x14ac:dyDescent="0.25">
      <c r="C26" s="15">
        <v>42996</v>
      </c>
      <c r="D26" s="10">
        <f t="shared" si="0"/>
        <v>28</v>
      </c>
      <c r="E26" s="10">
        <v>2625.9</v>
      </c>
      <c r="F26" s="10">
        <v>6840.62</v>
      </c>
      <c r="G26" s="10">
        <v>2520.1799999999998</v>
      </c>
      <c r="H26" s="10">
        <v>6564.99</v>
      </c>
      <c r="I26" s="10">
        <v>770.77</v>
      </c>
      <c r="J26" s="10">
        <v>2006.44</v>
      </c>
      <c r="K26" s="10">
        <v>760.11</v>
      </c>
      <c r="L26" s="10">
        <v>1978.67</v>
      </c>
    </row>
    <row r="27" spans="1:16" x14ac:dyDescent="0.25">
      <c r="A27" s="10">
        <v>5000</v>
      </c>
      <c r="B27" s="10">
        <v>1866.1679999999999</v>
      </c>
      <c r="C27" s="15">
        <v>42998</v>
      </c>
      <c r="D27" s="10">
        <f t="shared" si="0"/>
        <v>30</v>
      </c>
      <c r="E27" s="10">
        <v>2623.36</v>
      </c>
      <c r="F27" s="10">
        <v>7029.8890000000001</v>
      </c>
      <c r="G27" s="10">
        <v>2528.96</v>
      </c>
      <c r="H27" s="10">
        <v>6776.81</v>
      </c>
      <c r="I27" s="10">
        <v>775.62</v>
      </c>
      <c r="J27" s="10">
        <v>2076.37</v>
      </c>
      <c r="K27" s="10">
        <v>749.13</v>
      </c>
      <c r="L27" s="10">
        <v>2005.36</v>
      </c>
      <c r="M27" s="10">
        <v>234.8</v>
      </c>
      <c r="N27" s="10">
        <v>626.59</v>
      </c>
      <c r="O27" s="10">
        <v>224.85</v>
      </c>
      <c r="P27" s="10">
        <v>599.85</v>
      </c>
    </row>
    <row r="28" spans="1:16" x14ac:dyDescent="0.25">
      <c r="A28" s="10">
        <v>5000</v>
      </c>
      <c r="B28" s="10">
        <v>1925.92</v>
      </c>
      <c r="C28" s="15">
        <v>43000</v>
      </c>
      <c r="D28" s="10">
        <f t="shared" si="0"/>
        <v>32</v>
      </c>
      <c r="E28" s="10">
        <v>2680.4189999999999</v>
      </c>
      <c r="F28" s="10">
        <v>6959.28</v>
      </c>
      <c r="G28" s="10">
        <v>2560.08</v>
      </c>
      <c r="H28" s="10">
        <v>6646.88</v>
      </c>
      <c r="I28" s="10">
        <v>792.91</v>
      </c>
      <c r="J28" s="10">
        <v>2057.73</v>
      </c>
      <c r="K28" s="10">
        <v>767.3</v>
      </c>
      <c r="L28" s="10">
        <v>1991.24</v>
      </c>
      <c r="M28" s="10">
        <v>236.89</v>
      </c>
      <c r="N28" s="10">
        <v>613.85</v>
      </c>
      <c r="O28" s="10">
        <v>227.13</v>
      </c>
      <c r="P28" s="10">
        <v>588.49</v>
      </c>
    </row>
    <row r="29" spans="1:16" x14ac:dyDescent="0.25">
      <c r="A29" s="10">
        <v>5000</v>
      </c>
      <c r="B29" s="10">
        <v>1929</v>
      </c>
      <c r="C29" s="15">
        <v>43005</v>
      </c>
      <c r="D29" s="10">
        <f t="shared" si="0"/>
        <v>37</v>
      </c>
      <c r="E29" s="10">
        <v>2646.76</v>
      </c>
      <c r="F29" s="10">
        <v>6859.54</v>
      </c>
      <c r="G29" s="10">
        <v>2517.44</v>
      </c>
      <c r="H29" s="10">
        <v>6524</v>
      </c>
      <c r="I29" s="10">
        <v>770.09</v>
      </c>
      <c r="J29" s="10">
        <v>1993.93</v>
      </c>
      <c r="K29" s="10">
        <v>740.21</v>
      </c>
      <c r="L29" s="10">
        <v>1916.46</v>
      </c>
      <c r="M29" s="10">
        <v>230.83</v>
      </c>
      <c r="N29" s="10">
        <v>595.79999999999995</v>
      </c>
      <c r="O29" s="10">
        <v>210.74</v>
      </c>
      <c r="P29" s="10">
        <v>543.71</v>
      </c>
    </row>
    <row r="30" spans="1:16" x14ac:dyDescent="0.25">
      <c r="A30" s="10">
        <v>5000</v>
      </c>
      <c r="B30" s="10">
        <v>1956</v>
      </c>
      <c r="C30" s="15">
        <v>43011</v>
      </c>
      <c r="D30" s="10">
        <f t="shared" si="0"/>
        <v>43</v>
      </c>
      <c r="E30" s="10">
        <v>2700</v>
      </c>
      <c r="F30" s="10">
        <v>6901</v>
      </c>
      <c r="G30" s="10">
        <v>2517</v>
      </c>
      <c r="H30" s="10">
        <v>6433</v>
      </c>
      <c r="I30" s="10">
        <v>782.77</v>
      </c>
      <c r="J30" s="10">
        <v>1998.87</v>
      </c>
      <c r="K30" s="10">
        <v>738.63</v>
      </c>
      <c r="L30" s="10">
        <v>1886.02</v>
      </c>
      <c r="M30" s="10">
        <v>216.5</v>
      </c>
      <c r="N30" s="10">
        <v>551.28</v>
      </c>
      <c r="O30" s="10">
        <v>192.46</v>
      </c>
      <c r="P30" s="10">
        <v>489.75</v>
      </c>
    </row>
    <row r="31" spans="1:16" s="3" customFormat="1" x14ac:dyDescent="0.25">
      <c r="A31" s="3">
        <v>5000</v>
      </c>
      <c r="C31" s="4">
        <v>43014</v>
      </c>
      <c r="D31" s="3">
        <f t="shared" si="0"/>
        <v>46</v>
      </c>
      <c r="E31" s="3">
        <v>2618</v>
      </c>
      <c r="F31" s="3">
        <v>7008.5</v>
      </c>
      <c r="G31" s="3">
        <v>2396</v>
      </c>
      <c r="H31" s="3">
        <v>6484</v>
      </c>
      <c r="I31" s="3">
        <v>739.02</v>
      </c>
      <c r="K31" s="3">
        <v>693.47</v>
      </c>
      <c r="M31" s="3">
        <v>197.779</v>
      </c>
      <c r="O31" s="3">
        <v>181.18</v>
      </c>
    </row>
    <row r="32" spans="1:16" x14ac:dyDescent="0.25">
      <c r="A32" s="10">
        <v>5000</v>
      </c>
      <c r="B32" s="10">
        <v>1905</v>
      </c>
      <c r="C32" s="15">
        <v>43026</v>
      </c>
      <c r="D32" s="10">
        <f t="shared" si="0"/>
        <v>58</v>
      </c>
      <c r="E32" s="10">
        <v>2745</v>
      </c>
      <c r="F32" s="10">
        <v>7206.42</v>
      </c>
      <c r="G32" s="10">
        <v>2502</v>
      </c>
      <c r="H32" s="10">
        <v>6568</v>
      </c>
      <c r="I32" s="10">
        <v>765.83</v>
      </c>
      <c r="J32" s="10">
        <v>2008</v>
      </c>
      <c r="K32" s="10">
        <v>687.37</v>
      </c>
      <c r="L32" s="10">
        <v>1802</v>
      </c>
      <c r="M32" s="10">
        <v>169.62</v>
      </c>
      <c r="N32" s="10">
        <v>442.43</v>
      </c>
      <c r="O32" s="10">
        <v>149.19999999999999</v>
      </c>
      <c r="P32" s="10">
        <v>388.94</v>
      </c>
    </row>
    <row r="33" spans="1:16" x14ac:dyDescent="0.25">
      <c r="A33" s="3">
        <v>5000</v>
      </c>
      <c r="B33" s="3">
        <v>1916</v>
      </c>
      <c r="C33" s="15">
        <v>43039</v>
      </c>
      <c r="D33" s="3">
        <f t="shared" si="0"/>
        <v>71</v>
      </c>
      <c r="E33" s="3">
        <v>2629.45</v>
      </c>
      <c r="G33" s="3">
        <v>2450.92</v>
      </c>
      <c r="I33" s="3">
        <v>738.73</v>
      </c>
      <c r="K33" s="3">
        <v>678.27</v>
      </c>
      <c r="M33" s="3">
        <v>144</v>
      </c>
      <c r="N33" s="10">
        <f>M33*A33/B33</f>
        <v>375.78288100208766</v>
      </c>
      <c r="O33" s="3">
        <v>114.1</v>
      </c>
      <c r="P33" s="10">
        <f>O33*A33/B33</f>
        <v>297.75574112734864</v>
      </c>
    </row>
  </sheetData>
  <mergeCells count="13">
    <mergeCell ref="E1:F1"/>
    <mergeCell ref="G1:H1"/>
    <mergeCell ref="I1:J1"/>
    <mergeCell ref="K1:L1"/>
    <mergeCell ref="Q1:R1"/>
    <mergeCell ref="M1:N1"/>
    <mergeCell ref="O1:P1"/>
    <mergeCell ref="AC1:AD1"/>
    <mergeCell ref="S1:T1"/>
    <mergeCell ref="U1:V1"/>
    <mergeCell ref="W1:X1"/>
    <mergeCell ref="Y1:Z1"/>
    <mergeCell ref="AA1:AB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1"/>
  <sheetViews>
    <sheetView workbookViewId="0">
      <pane ySplit="2" topLeftCell="A3" activePane="bottomLeft" state="frozen"/>
      <selection pane="bottomLeft" activeCell="E21" sqref="E21"/>
    </sheetView>
  </sheetViews>
  <sheetFormatPr defaultRowHeight="15" x14ac:dyDescent="0.25"/>
  <cols>
    <col min="1" max="2" width="9.140625" style="6"/>
    <col min="3" max="3" width="14.7109375" style="6" customWidth="1"/>
    <col min="4" max="16384" width="9.140625" style="6"/>
  </cols>
  <sheetData>
    <row r="1" spans="1:30" x14ac:dyDescent="0.25">
      <c r="A1" s="5"/>
      <c r="B1" s="5"/>
      <c r="C1" s="5"/>
      <c r="D1" s="5"/>
      <c r="E1" s="18" t="s">
        <v>5</v>
      </c>
      <c r="F1" s="18"/>
      <c r="G1" s="18" t="s">
        <v>6</v>
      </c>
      <c r="H1" s="18"/>
      <c r="I1" s="18" t="s">
        <v>7</v>
      </c>
      <c r="J1" s="18"/>
      <c r="K1" s="18" t="s">
        <v>8</v>
      </c>
      <c r="L1" s="18"/>
      <c r="M1" s="18" t="s">
        <v>9</v>
      </c>
      <c r="N1" s="18"/>
      <c r="O1" s="18" t="s">
        <v>10</v>
      </c>
      <c r="P1" s="18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spans="1:30" s="5" customFormat="1" x14ac:dyDescent="0.25">
      <c r="C2" s="5" t="s">
        <v>0</v>
      </c>
      <c r="D2" s="5" t="s">
        <v>1</v>
      </c>
      <c r="E2" s="5" t="s">
        <v>2</v>
      </c>
      <c r="F2" s="5" t="s">
        <v>4</v>
      </c>
      <c r="G2" s="5" t="s">
        <v>2</v>
      </c>
      <c r="H2" s="5" t="s">
        <v>4</v>
      </c>
      <c r="I2" s="5" t="s">
        <v>2</v>
      </c>
      <c r="J2" s="5" t="s">
        <v>4</v>
      </c>
      <c r="K2" s="5" t="s">
        <v>2</v>
      </c>
      <c r="L2" s="5" t="s">
        <v>4</v>
      </c>
      <c r="M2" s="5" t="s">
        <v>2</v>
      </c>
      <c r="N2" s="5" t="s">
        <v>4</v>
      </c>
      <c r="O2" s="5" t="s">
        <v>2</v>
      </c>
      <c r="P2" s="5" t="s">
        <v>4</v>
      </c>
    </row>
    <row r="3" spans="1:30" s="7" customFormat="1" x14ac:dyDescent="0.25">
      <c r="C3" s="8">
        <v>42968</v>
      </c>
      <c r="D3" s="7">
        <v>0</v>
      </c>
      <c r="E3" s="7">
        <v>29.7</v>
      </c>
      <c r="F3" s="7">
        <v>0.05</v>
      </c>
      <c r="G3" s="7">
        <v>46.2</v>
      </c>
      <c r="H3" s="7">
        <v>8.4199999999999997E-2</v>
      </c>
      <c r="I3" s="7">
        <v>27.59</v>
      </c>
      <c r="J3" s="7">
        <v>5.0299999999999997E-2</v>
      </c>
      <c r="K3" s="7">
        <v>37.25</v>
      </c>
      <c r="L3" s="7">
        <v>6.7900000000000002E-2</v>
      </c>
      <c r="M3" s="7">
        <v>23.8</v>
      </c>
      <c r="N3" s="7">
        <v>4.3400000000000001E-2</v>
      </c>
      <c r="O3" s="7">
        <v>23.9</v>
      </c>
      <c r="P3" s="7">
        <v>4.3700000000000003E-2</v>
      </c>
    </row>
    <row r="4" spans="1:30" s="7" customFormat="1" x14ac:dyDescent="0.25">
      <c r="C4" s="8">
        <v>42969</v>
      </c>
      <c r="D4" s="7">
        <f>C4-C3</f>
        <v>1</v>
      </c>
      <c r="E4" s="7">
        <v>22.8</v>
      </c>
      <c r="F4" s="7">
        <v>7.9000000000000001E-2</v>
      </c>
      <c r="G4" s="7">
        <v>21.05</v>
      </c>
      <c r="H4" s="7">
        <v>7.2900000000000006E-2</v>
      </c>
      <c r="I4" s="7">
        <v>21.47</v>
      </c>
      <c r="J4" s="7">
        <v>7.4300000000000005E-2</v>
      </c>
      <c r="K4" s="7">
        <v>20.05</v>
      </c>
      <c r="L4" s="7">
        <v>6.9400000000000003E-2</v>
      </c>
      <c r="M4" s="7">
        <v>19.86</v>
      </c>
      <c r="N4" s="7">
        <v>6.88E-2</v>
      </c>
      <c r="O4" s="7">
        <v>19.739999999999998</v>
      </c>
      <c r="P4" s="7">
        <v>6.83E-2</v>
      </c>
    </row>
    <row r="5" spans="1:30" s="7" customFormat="1" x14ac:dyDescent="0.25">
      <c r="C5" s="8">
        <v>42970</v>
      </c>
      <c r="D5" s="7">
        <f>C5-C3</f>
        <v>2</v>
      </c>
      <c r="E5" s="7">
        <v>24.57</v>
      </c>
      <c r="F5" s="7">
        <v>8.4400000000000003E-2</v>
      </c>
      <c r="G5" s="7">
        <v>23.46</v>
      </c>
      <c r="H5" s="7">
        <v>8.0600000000000005E-2</v>
      </c>
      <c r="I5" s="7">
        <v>21.96</v>
      </c>
      <c r="J5" s="7">
        <v>7.5499999999999998E-2</v>
      </c>
      <c r="K5" s="7">
        <v>25.28</v>
      </c>
      <c r="L5" s="7">
        <v>8.6900000000000005E-2</v>
      </c>
      <c r="M5" s="7">
        <v>21.64</v>
      </c>
      <c r="N5" s="7">
        <v>7.4399999999999994E-2</v>
      </c>
      <c r="O5" s="7">
        <v>22.3</v>
      </c>
      <c r="P5" s="7">
        <v>7.6700000000000004E-2</v>
      </c>
    </row>
    <row r="6" spans="1:30" s="7" customFormat="1" x14ac:dyDescent="0.25">
      <c r="C6" s="8">
        <v>42972</v>
      </c>
      <c r="D6" s="7">
        <f>C6-C3</f>
        <v>4</v>
      </c>
      <c r="E6" s="7">
        <v>24.92</v>
      </c>
      <c r="F6" s="7">
        <v>9.5399999999999999E-2</v>
      </c>
      <c r="G6" s="7">
        <v>24.24</v>
      </c>
      <c r="H6" s="7">
        <v>9.2799999999999994E-2</v>
      </c>
      <c r="I6" s="7">
        <v>22.93</v>
      </c>
      <c r="J6" s="7">
        <v>8.7800000000000003E-2</v>
      </c>
      <c r="K6" s="7">
        <v>22.005400000000002</v>
      </c>
      <c r="L6" s="7">
        <v>8.4199999999999997E-2</v>
      </c>
      <c r="M6" s="7">
        <v>22.1</v>
      </c>
      <c r="N6" s="7">
        <v>8.4599999999999995E-2</v>
      </c>
      <c r="O6" s="7">
        <v>25.84</v>
      </c>
      <c r="P6" s="7">
        <v>9.8900000000000002E-2</v>
      </c>
    </row>
    <row r="7" spans="1:30" s="7" customFormat="1" x14ac:dyDescent="0.25">
      <c r="C7" s="8">
        <v>42973</v>
      </c>
      <c r="D7" s="7">
        <f>C7-C3</f>
        <v>5</v>
      </c>
      <c r="M7" s="7">
        <v>28.35</v>
      </c>
      <c r="N7" s="7">
        <v>9.4299999999999995E-2</v>
      </c>
      <c r="O7" s="7">
        <v>29.04</v>
      </c>
      <c r="P7" s="7">
        <v>9.6600000000000005E-2</v>
      </c>
    </row>
    <row r="8" spans="1:30" s="7" customFormat="1" x14ac:dyDescent="0.25">
      <c r="C8" s="8">
        <v>42973</v>
      </c>
      <c r="D8" s="7">
        <f>C8-C3</f>
        <v>5</v>
      </c>
      <c r="E8" s="7">
        <v>27.01</v>
      </c>
      <c r="F8" s="7">
        <v>9.3700000000000006E-2</v>
      </c>
      <c r="G8" s="7">
        <v>26.77</v>
      </c>
      <c r="H8" s="7">
        <v>9.2799999999999994E-2</v>
      </c>
      <c r="I8" s="7">
        <v>27.31</v>
      </c>
      <c r="J8" s="7">
        <v>9.4700000000000006E-2</v>
      </c>
      <c r="K8" s="7">
        <v>28.4</v>
      </c>
      <c r="L8" s="7">
        <v>9.8500000000000004E-2</v>
      </c>
      <c r="M8" s="7">
        <v>27.01</v>
      </c>
      <c r="N8" s="7">
        <v>9.3700000000000006E-2</v>
      </c>
      <c r="O8" s="7">
        <v>28.39</v>
      </c>
      <c r="P8" s="7">
        <v>9.8400000000000001E-2</v>
      </c>
    </row>
    <row r="9" spans="1:30" x14ac:dyDescent="0.25">
      <c r="C9" s="9">
        <v>42975</v>
      </c>
      <c r="D9" s="6">
        <f>C9-C3</f>
        <v>7</v>
      </c>
      <c r="E9" s="6">
        <v>38.08</v>
      </c>
      <c r="F9" s="6">
        <v>0.11700000000000001</v>
      </c>
      <c r="I9" s="6">
        <v>37.4</v>
      </c>
      <c r="J9" s="6">
        <v>0.1149</v>
      </c>
      <c r="K9" s="6">
        <v>35.479999999999997</v>
      </c>
      <c r="L9" s="6">
        <v>0.109</v>
      </c>
      <c r="M9" s="6">
        <v>36.04</v>
      </c>
      <c r="N9" s="6">
        <v>0.11070000000000001</v>
      </c>
      <c r="O9" s="6">
        <v>43.01</v>
      </c>
      <c r="P9" s="6">
        <v>0.1321</v>
      </c>
    </row>
    <row r="10" spans="1:30" x14ac:dyDescent="0.25">
      <c r="C10" s="9">
        <v>42975</v>
      </c>
      <c r="G10" s="6">
        <v>31.45</v>
      </c>
      <c r="H10" s="6">
        <v>0.1145</v>
      </c>
      <c r="M10" s="6">
        <v>30.88</v>
      </c>
      <c r="N10" s="6">
        <v>0.1124</v>
      </c>
      <c r="O10" s="6">
        <v>32</v>
      </c>
      <c r="P10" s="6">
        <v>0.1168</v>
      </c>
    </row>
    <row r="11" spans="1:30" x14ac:dyDescent="0.25">
      <c r="C11" s="9">
        <v>42977</v>
      </c>
      <c r="D11" s="6">
        <f>C11-C3</f>
        <v>9</v>
      </c>
      <c r="E11" s="6">
        <v>44.2</v>
      </c>
      <c r="F11" s="6">
        <v>0.12230000000000001</v>
      </c>
      <c r="G11" s="6">
        <v>41.62</v>
      </c>
      <c r="H11" s="6">
        <v>0.115</v>
      </c>
      <c r="I11" s="6">
        <v>45.02</v>
      </c>
      <c r="J11" s="6">
        <v>0.12529999999999999</v>
      </c>
      <c r="K11" s="6">
        <v>47.08</v>
      </c>
      <c r="L11" s="6">
        <v>0.13100000000000001</v>
      </c>
      <c r="M11" s="6">
        <v>42.94</v>
      </c>
      <c r="N11" s="6">
        <v>0.1188</v>
      </c>
      <c r="O11" s="6">
        <v>43.59</v>
      </c>
      <c r="P11" s="6">
        <v>0.1206</v>
      </c>
    </row>
    <row r="12" spans="1:30" x14ac:dyDescent="0.25">
      <c r="C12" s="9">
        <v>42978</v>
      </c>
      <c r="D12" s="6">
        <f>C12-C3</f>
        <v>10</v>
      </c>
      <c r="I12" s="6">
        <v>41.56</v>
      </c>
      <c r="J12" s="6">
        <v>0.12239999999999999</v>
      </c>
      <c r="K12" s="6">
        <v>39.729999999999997</v>
      </c>
      <c r="L12" s="6">
        <v>0.11700000000000001</v>
      </c>
    </row>
    <row r="13" spans="1:30" x14ac:dyDescent="0.25">
      <c r="C13" s="9">
        <v>42979</v>
      </c>
      <c r="D13" s="6">
        <f>C13-C3</f>
        <v>11</v>
      </c>
      <c r="E13" s="6">
        <v>50.77</v>
      </c>
      <c r="F13" s="6">
        <v>0.14940000000000001</v>
      </c>
      <c r="G13" s="6">
        <v>44.75</v>
      </c>
      <c r="H13" s="6">
        <v>0.1293</v>
      </c>
      <c r="I13" s="6">
        <v>47.036999999999999</v>
      </c>
      <c r="J13" s="6">
        <v>0.13589999999999999</v>
      </c>
      <c r="K13" s="6">
        <v>44.3</v>
      </c>
      <c r="L13" s="6">
        <v>0.128</v>
      </c>
      <c r="M13" s="6">
        <v>44.56</v>
      </c>
      <c r="N13" s="6">
        <v>0.12870000000000001</v>
      </c>
      <c r="O13" s="6">
        <v>49.39</v>
      </c>
      <c r="P13" s="6">
        <v>0.1452</v>
      </c>
    </row>
    <row r="14" spans="1:30" x14ac:dyDescent="0.25">
      <c r="C14" s="9">
        <v>42982</v>
      </c>
      <c r="D14" s="6">
        <f>C14-C3</f>
        <v>14</v>
      </c>
      <c r="E14" s="6">
        <v>79.88</v>
      </c>
      <c r="F14" s="6">
        <v>0.15040000000000001</v>
      </c>
      <c r="G14" s="6">
        <v>74.5</v>
      </c>
      <c r="H14" s="6">
        <v>0.14030000000000001</v>
      </c>
      <c r="I14" s="6">
        <v>78.150000000000006</v>
      </c>
      <c r="J14" s="6">
        <v>0.14699999999999999</v>
      </c>
      <c r="K14" s="6">
        <v>71.19</v>
      </c>
      <c r="L14" s="6">
        <v>0.13400000000000001</v>
      </c>
      <c r="M14" s="6">
        <v>67.540000000000006</v>
      </c>
      <c r="N14" s="6">
        <v>0.12720000000000001</v>
      </c>
      <c r="O14" s="6">
        <v>80.900000000000006</v>
      </c>
      <c r="P14" s="6">
        <v>0.15240000000000001</v>
      </c>
    </row>
    <row r="15" spans="1:30" x14ac:dyDescent="0.25">
      <c r="C15" s="9">
        <v>42986</v>
      </c>
      <c r="D15" s="6">
        <f>D14-D3</f>
        <v>14</v>
      </c>
      <c r="E15" s="6">
        <v>64.8</v>
      </c>
      <c r="F15" s="6">
        <v>0.15</v>
      </c>
      <c r="G15" s="6">
        <v>57.86</v>
      </c>
      <c r="H15" s="6">
        <v>0.1343</v>
      </c>
      <c r="I15" s="6">
        <v>57.38</v>
      </c>
      <c r="J15" s="6">
        <v>0.13320000000000001</v>
      </c>
      <c r="K15" s="6">
        <v>56.72</v>
      </c>
      <c r="L15" s="6">
        <v>0.13170000000000001</v>
      </c>
      <c r="M15" s="6">
        <v>59.71</v>
      </c>
      <c r="N15" s="6">
        <v>0.1386</v>
      </c>
      <c r="O15" s="6">
        <v>63.2</v>
      </c>
      <c r="P15" s="6">
        <v>0.14680000000000001</v>
      </c>
    </row>
    <row r="16" spans="1:30" x14ac:dyDescent="0.25">
      <c r="C16" s="9">
        <v>42989</v>
      </c>
      <c r="D16" s="6">
        <f>C16-C3</f>
        <v>21</v>
      </c>
      <c r="E16" s="6">
        <v>84.79</v>
      </c>
      <c r="F16" s="6">
        <v>0.2</v>
      </c>
      <c r="G16" s="6">
        <v>78.13</v>
      </c>
      <c r="H16" s="6">
        <v>0.185</v>
      </c>
      <c r="I16" s="6">
        <v>72.55</v>
      </c>
      <c r="J16" s="6">
        <v>0.17180000000000001</v>
      </c>
      <c r="K16" s="6">
        <v>72.36</v>
      </c>
      <c r="L16" s="6">
        <v>0.1714</v>
      </c>
      <c r="M16" s="6">
        <v>74.5</v>
      </c>
      <c r="N16" s="6">
        <v>0.17649999999999999</v>
      </c>
      <c r="O16" s="6">
        <v>81.319999999999993</v>
      </c>
      <c r="P16" s="6">
        <v>0.19259999999999999</v>
      </c>
    </row>
    <row r="17" spans="1:16" x14ac:dyDescent="0.25">
      <c r="C17" s="9">
        <v>42996</v>
      </c>
      <c r="D17" s="6">
        <f>C17-$C$3</f>
        <v>28</v>
      </c>
      <c r="E17" s="6">
        <v>81.599999999999994</v>
      </c>
      <c r="F17" s="6">
        <v>0.23</v>
      </c>
      <c r="G17" s="6">
        <v>75</v>
      </c>
      <c r="H17" s="6">
        <v>0.21299999999999999</v>
      </c>
      <c r="I17" s="6">
        <v>72.180000000000007</v>
      </c>
      <c r="J17" s="6">
        <v>0.2</v>
      </c>
      <c r="K17" s="6">
        <v>67.36</v>
      </c>
      <c r="L17" s="6">
        <v>0.192</v>
      </c>
      <c r="M17" s="6">
        <v>71.180000000000007</v>
      </c>
      <c r="N17" s="6">
        <v>0.2</v>
      </c>
      <c r="O17" s="6">
        <v>80.900000000000006</v>
      </c>
      <c r="P17" s="6">
        <v>0.23</v>
      </c>
    </row>
    <row r="18" spans="1:16" x14ac:dyDescent="0.25">
      <c r="C18" s="9">
        <v>42998</v>
      </c>
      <c r="D18" s="6">
        <f>C18-$C$3</f>
        <v>30</v>
      </c>
      <c r="E18" s="6">
        <v>81.5</v>
      </c>
      <c r="F18" s="6">
        <v>0.23799999999999999</v>
      </c>
      <c r="G18" s="6">
        <v>76.5</v>
      </c>
      <c r="H18" s="6">
        <v>0.223</v>
      </c>
      <c r="I18" s="6">
        <v>71.28</v>
      </c>
      <c r="J18" s="6">
        <v>0.2</v>
      </c>
      <c r="K18" s="6">
        <v>68.45</v>
      </c>
      <c r="L18" s="6">
        <v>0.19980000000000001</v>
      </c>
      <c r="M18" s="6">
        <v>70.09</v>
      </c>
      <c r="N18" s="6">
        <v>0.2</v>
      </c>
      <c r="O18" s="6">
        <v>81.599999999999994</v>
      </c>
      <c r="P18" s="6">
        <v>0.23799999999999999</v>
      </c>
    </row>
    <row r="19" spans="1:16" s="3" customFormat="1" x14ac:dyDescent="0.25">
      <c r="C19" s="4">
        <v>43000</v>
      </c>
      <c r="D19" s="3">
        <f>C19-$C$3</f>
        <v>32</v>
      </c>
      <c r="E19" s="3">
        <v>95</v>
      </c>
      <c r="F19" s="3">
        <v>0.25</v>
      </c>
      <c r="G19" s="3">
        <v>89.5</v>
      </c>
      <c r="H19" s="3">
        <v>0.23599999999999999</v>
      </c>
      <c r="I19" s="3">
        <v>80.599999999999994</v>
      </c>
      <c r="J19" s="3">
        <v>0.21</v>
      </c>
      <c r="K19" s="3">
        <v>79.2</v>
      </c>
      <c r="L19" s="3">
        <v>0.2</v>
      </c>
      <c r="M19" s="3">
        <v>81.61</v>
      </c>
      <c r="N19" s="3">
        <v>0.216</v>
      </c>
      <c r="O19" s="3">
        <v>94.028000000000006</v>
      </c>
      <c r="P19" s="3">
        <v>0.248</v>
      </c>
    </row>
    <row r="20" spans="1:16" s="3" customFormat="1" x14ac:dyDescent="0.25">
      <c r="A20" s="3">
        <v>1</v>
      </c>
      <c r="B20" s="3">
        <v>292.39999999999998</v>
      </c>
      <c r="C20" s="4">
        <v>43005</v>
      </c>
      <c r="D20" s="3">
        <f>C20-$C$3</f>
        <v>37</v>
      </c>
      <c r="E20" s="3">
        <v>83.63</v>
      </c>
      <c r="F20" s="3">
        <v>0.28599999999999998</v>
      </c>
      <c r="G20" s="3">
        <v>77.900000000000006</v>
      </c>
      <c r="H20" s="3">
        <v>0.26</v>
      </c>
      <c r="I20" s="3">
        <v>73.5</v>
      </c>
      <c r="J20" s="3">
        <v>0.25</v>
      </c>
      <c r="K20" s="3">
        <v>68.44</v>
      </c>
      <c r="L20" s="3">
        <v>0.23400000000000001</v>
      </c>
      <c r="M20" s="3">
        <v>75.2</v>
      </c>
      <c r="N20" s="3">
        <v>0.25700000000000001</v>
      </c>
      <c r="O20" s="3">
        <v>84.7</v>
      </c>
      <c r="P20" s="3">
        <v>0.28899999999999998</v>
      </c>
    </row>
    <row r="21" spans="1:16" s="1" customFormat="1" x14ac:dyDescent="0.25">
      <c r="A21" s="1">
        <v>1</v>
      </c>
      <c r="B21" s="1">
        <v>318</v>
      </c>
      <c r="C21" s="2">
        <v>43014</v>
      </c>
      <c r="D21" s="1">
        <f>C21-$C$3</f>
        <v>46</v>
      </c>
      <c r="G21" s="1">
        <v>90.2</v>
      </c>
      <c r="H21" s="1">
        <v>0.28000000000000003</v>
      </c>
      <c r="I21" s="1">
        <v>86.54</v>
      </c>
      <c r="J21" s="1">
        <v>0.27</v>
      </c>
      <c r="K21" s="1">
        <v>84.45</v>
      </c>
      <c r="L21" s="1">
        <v>0.26540000000000002</v>
      </c>
      <c r="M21" s="1">
        <v>88.22</v>
      </c>
      <c r="N21" s="1">
        <v>0.27700000000000002</v>
      </c>
      <c r="O21" s="1">
        <v>104.27</v>
      </c>
      <c r="P21" s="1">
        <v>0.32769999999999999</v>
      </c>
    </row>
  </sheetData>
  <mergeCells count="13">
    <mergeCell ref="E1:F1"/>
    <mergeCell ref="G1:H1"/>
    <mergeCell ref="I1:J1"/>
    <mergeCell ref="K1:L1"/>
    <mergeCell ref="M1:N1"/>
    <mergeCell ref="Y1:Z1"/>
    <mergeCell ref="AA1:AB1"/>
    <mergeCell ref="AC1:AD1"/>
    <mergeCell ref="O1:P1"/>
    <mergeCell ref="Q1:R1"/>
    <mergeCell ref="S1:T1"/>
    <mergeCell ref="U1:V1"/>
    <mergeCell ref="W1:X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CH4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2017-11-01T23:16:11Z</dcterms:modified>
</cp:coreProperties>
</file>