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2" xr2:uid="{00000000-000D-0000-FFFF-FFFF00000000}"/>
  </bookViews>
  <sheets>
    <sheet name="co2" sheetId="2" r:id="rId1"/>
    <sheet name="Ethylene" sheetId="4" r:id="rId2"/>
    <sheet name="CH4" sheetId="1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" l="1"/>
  <c r="X11" i="4"/>
  <c r="V11" i="1"/>
  <c r="T11" i="4"/>
  <c r="R11" i="1"/>
  <c r="P11" i="4"/>
  <c r="N11" i="1"/>
  <c r="L11" i="4"/>
  <c r="J11" i="1"/>
  <c r="BD10" i="4"/>
  <c r="BD11" i="4"/>
  <c r="AX11" i="1"/>
  <c r="AV11" i="4"/>
  <c r="AT11" i="1"/>
  <c r="AR11" i="4"/>
  <c r="AP11" i="1"/>
  <c r="AN11" i="4"/>
  <c r="AL11" i="1"/>
  <c r="AJ11" i="1"/>
  <c r="AJ11" i="4"/>
  <c r="AH11" i="1"/>
  <c r="AF11" i="4"/>
  <c r="AD11" i="1"/>
  <c r="Z11" i="1"/>
  <c r="E11" i="2"/>
  <c r="D11" i="2" s="1"/>
  <c r="D11" i="4"/>
  <c r="D11" i="1"/>
  <c r="AX10" i="1" l="1"/>
  <c r="AR10" i="4"/>
  <c r="AP10" i="1"/>
  <c r="AV10" i="4"/>
  <c r="AT10" i="1"/>
  <c r="AN10" i="4"/>
  <c r="AL10" i="1"/>
  <c r="AH10" i="1"/>
  <c r="AJ10" i="4"/>
  <c r="AJ10" i="1"/>
  <c r="D8" i="2"/>
  <c r="D9" i="2"/>
  <c r="D10" i="2"/>
  <c r="D7" i="2"/>
  <c r="AF10" i="4"/>
  <c r="AD10" i="1"/>
  <c r="AB10" i="4"/>
  <c r="Z10" i="1"/>
  <c r="X10" i="4"/>
  <c r="X8" i="1"/>
  <c r="X9" i="1"/>
  <c r="X10" i="1"/>
  <c r="V10" i="1"/>
  <c r="T10" i="4"/>
  <c r="R10" i="1"/>
  <c r="P10" i="4"/>
  <c r="P10" i="1"/>
  <c r="N10" i="1"/>
  <c r="L10" i="4"/>
  <c r="J10" i="1"/>
  <c r="H10" i="4"/>
  <c r="F10" i="1"/>
  <c r="D10" i="1"/>
  <c r="E10" i="2"/>
  <c r="D10" i="4"/>
  <c r="BD8" i="4" l="1"/>
  <c r="BD9" i="4"/>
  <c r="BD5" i="4"/>
  <c r="AX5" i="1"/>
  <c r="AX8" i="1"/>
  <c r="AX9" i="1"/>
  <c r="AX4" i="1"/>
  <c r="AV9" i="4"/>
  <c r="AT7" i="1"/>
  <c r="AT8" i="1"/>
  <c r="AT9" i="1"/>
  <c r="AT5" i="1"/>
  <c r="AR9" i="4"/>
  <c r="AP8" i="1"/>
  <c r="AP9" i="1"/>
  <c r="AP5" i="1"/>
  <c r="AN6" i="4"/>
  <c r="AN8" i="4"/>
  <c r="AN9" i="4"/>
  <c r="AN5" i="4"/>
  <c r="AL8" i="1"/>
  <c r="AL9" i="1"/>
  <c r="AL5" i="1"/>
  <c r="X8" i="4"/>
  <c r="X9" i="4"/>
  <c r="X5" i="4"/>
  <c r="AJ9" i="4"/>
  <c r="AJ8" i="4"/>
  <c r="AJ9" i="1"/>
  <c r="AH9" i="1"/>
  <c r="AF9" i="4"/>
  <c r="AD9" i="1"/>
  <c r="AB9" i="4"/>
  <c r="AB8" i="4"/>
  <c r="Z9" i="1"/>
  <c r="V9" i="1"/>
  <c r="T9" i="4"/>
  <c r="P9" i="4"/>
  <c r="P8" i="1"/>
  <c r="P9" i="1"/>
  <c r="R9" i="1"/>
  <c r="N9" i="1"/>
  <c r="L9" i="4"/>
  <c r="J9" i="1"/>
  <c r="E9" i="2"/>
  <c r="H9" i="4"/>
  <c r="F9" i="1"/>
  <c r="D9" i="4"/>
  <c r="D9" i="1"/>
  <c r="AV8" i="4" l="1"/>
  <c r="AR5" i="4"/>
  <c r="AR8" i="4"/>
  <c r="AJ8" i="1"/>
  <c r="AH8" i="1"/>
  <c r="AH4" i="1"/>
  <c r="AF8" i="4"/>
  <c r="AD8" i="1"/>
  <c r="Z8" i="1"/>
  <c r="V8" i="1"/>
  <c r="T8" i="4"/>
  <c r="R8" i="1"/>
  <c r="P8" i="4"/>
  <c r="N8" i="1"/>
  <c r="L8" i="1"/>
  <c r="L5" i="4"/>
  <c r="L8" i="4"/>
  <c r="I8" i="1"/>
  <c r="J8" i="1"/>
  <c r="D8" i="4"/>
  <c r="H8" i="4"/>
  <c r="F8" i="1"/>
  <c r="D8" i="1"/>
  <c r="E8" i="2"/>
  <c r="AJ7" i="1" l="1"/>
  <c r="AJ7" i="4"/>
  <c r="AH7" i="1"/>
  <c r="AF7" i="4"/>
  <c r="AD7" i="1"/>
  <c r="D6" i="4"/>
  <c r="D7" i="4"/>
  <c r="E6" i="2"/>
  <c r="E7" i="2"/>
  <c r="D6" i="1"/>
  <c r="D7" i="1"/>
  <c r="AV6" i="4" l="1"/>
  <c r="AD6" i="1"/>
  <c r="AF6" i="4"/>
  <c r="AJ5" i="1"/>
  <c r="AH5" i="1"/>
  <c r="Z4" i="1"/>
  <c r="AF5" i="4"/>
  <c r="AD4" i="1"/>
  <c r="AD5" i="1"/>
  <c r="AB5" i="4"/>
  <c r="AB5" i="2"/>
  <c r="X5" i="1"/>
  <c r="Z5" i="1"/>
  <c r="V5" i="1"/>
  <c r="T5" i="4"/>
  <c r="T5" i="1"/>
  <c r="N5" i="1"/>
  <c r="R5" i="1"/>
  <c r="P5" i="4"/>
  <c r="P5" i="1"/>
  <c r="L5" i="1"/>
  <c r="J5" i="1"/>
  <c r="F5" i="1"/>
  <c r="F4" i="1"/>
  <c r="H5" i="4"/>
  <c r="H5" i="1"/>
  <c r="H4" i="4"/>
  <c r="D5" i="1"/>
  <c r="E5" i="2"/>
  <c r="D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" authorId="0" shapeId="0" xr:uid="{B1CA8F78-AECF-47A8-AD88-606D347022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ul in total was taken from each sample for re-cultivation, new atmospheres were supplied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2BBB3F0D-E2CB-4DE0-802C-CCC8AA0598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ul in total was taken from each sample for re-cultivation, new atmospheres were supplied</t>
        </r>
      </text>
    </comment>
    <comment ref="D8" authorId="0" shapeId="0" xr:uid="{9A8991A9-43DE-49E3-A613-97516DF061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Samples 1-4 were on a shaker</t>
        </r>
      </text>
    </comment>
    <comment ref="C9" authorId="0" shapeId="0" xr:uid="{70824834-A905-4507-B5FC-304D8A9D9B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Forgot to pun on a shaker, wasn't shaken for 2 days</t>
        </r>
      </text>
    </comment>
    <comment ref="C19" authorId="0" shapeId="0" xr:uid="{402A97E8-041D-4DF2-8376-8E01E4F69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average 0.5%ch4=1909.45</t>
        </r>
      </text>
    </comment>
    <comment ref="C21" authorId="0" shapeId="0" xr:uid="{E1131EE2-0E4B-4E74-97C2-7E6891139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refilling ch4 with 0.75 ml of 'pure ch4' in the samples 1-3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0C8AC77C-3382-43CA-82F4-6228C663D5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ul in total was taken from each sample for re-cultivation, new atmospheres were supplied</t>
        </r>
      </text>
    </comment>
    <comment ref="AC6" authorId="0" shapeId="0" xr:uid="{FAB9629F-0C05-4471-8931-F5A6E41266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soils and atmospheres for nm2-2 were re-done since initially it was taken from a falcon tube aliquot sitting in the fridge</t>
        </r>
      </text>
    </comment>
    <comment ref="C18" authorId="0" shapeId="0" xr:uid="{03D0B9DC-61AA-4364-A10B-08571DA09E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average 0.5%ch4=1909.45</t>
        </r>
      </text>
    </comment>
    <comment ref="C20" authorId="0" shapeId="0" xr:uid="{3666E4DB-A05B-4822-ADB8-102B21A236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refilling ch4 with 0.75 ml of 'pure ch4' in the samples 1-3</t>
        </r>
      </text>
    </comment>
  </commentList>
</comments>
</file>

<file path=xl/sharedStrings.xml><?xml version="1.0" encoding="utf-8"?>
<sst xmlns="http://schemas.openxmlformats.org/spreadsheetml/2006/main" count="207" uniqueCount="38">
  <si>
    <t>Date</t>
  </si>
  <si>
    <t>area</t>
  </si>
  <si>
    <t>ppm</t>
  </si>
  <si>
    <t>%</t>
  </si>
  <si>
    <t>stdCh4</t>
  </si>
  <si>
    <t>StdCO2</t>
  </si>
  <si>
    <t>Day1</t>
  </si>
  <si>
    <t>C1</t>
  </si>
  <si>
    <t>C2</t>
  </si>
  <si>
    <t>f1_ch4</t>
  </si>
  <si>
    <t>f1_ethylene</t>
  </si>
  <si>
    <t>f2_ch4</t>
  </si>
  <si>
    <t>f2_ethylene</t>
  </si>
  <si>
    <t>f4_ethylene</t>
  </si>
  <si>
    <t>f3_ch4</t>
  </si>
  <si>
    <t>f3_ethylene</t>
  </si>
  <si>
    <t>f4_ch4</t>
  </si>
  <si>
    <t>control1Soil_ch4</t>
  </si>
  <si>
    <t>control2Soil_ethylene</t>
  </si>
  <si>
    <t>nm2-2_ch4</t>
  </si>
  <si>
    <t>nm2-2_ethylene</t>
  </si>
  <si>
    <t>nm3-2_ch4</t>
  </si>
  <si>
    <t>nm3-2_ethylene</t>
  </si>
  <si>
    <t>nm2_5_ch4</t>
  </si>
  <si>
    <t>nm2_5_ethylene</t>
  </si>
  <si>
    <t>nm2-8_ethylene</t>
  </si>
  <si>
    <t>nm2-8_ch4</t>
  </si>
  <si>
    <t>nm2-5_ethylene</t>
  </si>
  <si>
    <t>nm2-5_ch4</t>
  </si>
  <si>
    <t>nm2-11_ch4</t>
  </si>
  <si>
    <t>nm2-14_ethylene</t>
  </si>
  <si>
    <t>nm2-11_ethylene</t>
  </si>
  <si>
    <t>nm2-14_ch4</t>
  </si>
  <si>
    <t>nm2-19_ch4</t>
  </si>
  <si>
    <t>nm2-19_ethylene</t>
  </si>
  <si>
    <t>c3_ch4</t>
  </si>
  <si>
    <t>c4_ethylene</t>
  </si>
  <si>
    <t>day_nm22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</si>
</sst>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14" fontId="5" fillId="0" borderId="0" xfId="0" applyNumberFormat="1" applyFont="1"/>
    <xf numFmtId="14" fontId="1" fillId="0" borderId="0" xfId="0" applyNumberFormat="1" applyFont="1"/>
    <xf numFmtId="0" fontId="1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6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7" fillId="0" borderId="0" xfId="0" applyNumberFormat="1" applyFont="1"/>
    <xf numFmtId="14" fontId="6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14" fontId="9" fillId="0" borderId="0" xfId="0" applyNumberFormat="1" applyFont="1"/>
    <xf numFmtId="18" fontId="10" fillId="0" borderId="0" xfId="0" applyNumberFormat="1" applyFont="1"/>
    <xf numFmtId="18" fontId="9" fillId="0" borderId="0" xfId="0" applyNumberFormat="1" applyFont="1"/>
    <xf numFmtId="0" fontId="0" fillId="0" borderId="0" xfId="0" applyNumberFormat="1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E21"/>
  <sheetViews>
    <sheetView workbookViewId="0">
      <pane xSplit="5" ySplit="3" topLeftCell="M4" activePane="bottomRight" state="frozen"/>
      <selection pane="topRight" activeCell="E1" sqref="E1"/>
      <selection pane="bottomLeft" activeCell="A4" sqref="A4"/>
      <selection pane="bottomRight" activeCell="Z11" sqref="Z11"/>
    </sheetView>
  </sheetViews>
  <sheetFormatPr defaultRowHeight="15" x14ac:dyDescent="0.25"/>
  <cols>
    <col min="1" max="2" width="9.140625" style="14"/>
    <col min="3" max="3" width="10.42578125" style="14" bestFit="1" customWidth="1"/>
    <col min="4" max="5" width="10.42578125" style="16" customWidth="1"/>
    <col min="6" max="16384" width="9.140625" style="14"/>
  </cols>
  <sheetData>
    <row r="2" spans="1:57" s="12" customFormat="1" x14ac:dyDescent="0.25">
      <c r="D2" s="13"/>
      <c r="E2" s="13"/>
      <c r="F2" s="26" t="s">
        <v>7</v>
      </c>
      <c r="G2" s="26"/>
      <c r="H2" s="26" t="s">
        <v>8</v>
      </c>
      <c r="I2" s="26"/>
      <c r="J2" s="26" t="s">
        <v>9</v>
      </c>
      <c r="K2" s="26"/>
      <c r="L2" s="26" t="s">
        <v>10</v>
      </c>
      <c r="M2" s="26"/>
      <c r="N2" s="26" t="s">
        <v>11</v>
      </c>
      <c r="O2" s="27"/>
      <c r="P2" s="26" t="s">
        <v>12</v>
      </c>
      <c r="Q2" s="26"/>
      <c r="R2" s="26" t="s">
        <v>14</v>
      </c>
      <c r="S2" s="26"/>
      <c r="T2" s="26" t="s">
        <v>15</v>
      </c>
      <c r="U2" s="26"/>
      <c r="V2" s="26" t="s">
        <v>16</v>
      </c>
      <c r="W2" s="26"/>
      <c r="X2" s="26" t="s">
        <v>13</v>
      </c>
      <c r="Y2" s="26"/>
      <c r="Z2" s="26" t="s">
        <v>17</v>
      </c>
      <c r="AA2" s="27"/>
      <c r="AB2" s="26" t="s">
        <v>18</v>
      </c>
      <c r="AC2" s="27"/>
      <c r="AD2" s="26" t="s">
        <v>19</v>
      </c>
      <c r="AE2" s="26"/>
      <c r="AF2" s="26" t="s">
        <v>20</v>
      </c>
      <c r="AG2" s="26"/>
      <c r="AH2" s="26" t="s">
        <v>21</v>
      </c>
      <c r="AI2" s="26"/>
      <c r="AJ2" s="26" t="s">
        <v>22</v>
      </c>
      <c r="AK2" s="26"/>
      <c r="AL2" s="26" t="s">
        <v>28</v>
      </c>
      <c r="AM2" s="26"/>
      <c r="AN2" s="26" t="s">
        <v>27</v>
      </c>
      <c r="AO2" s="26"/>
      <c r="AP2" s="26" t="s">
        <v>26</v>
      </c>
      <c r="AQ2" s="26"/>
      <c r="AR2" s="26" t="s">
        <v>25</v>
      </c>
      <c r="AS2" s="26"/>
      <c r="AT2" s="26" t="s">
        <v>29</v>
      </c>
      <c r="AU2" s="26"/>
      <c r="AV2" s="26" t="s">
        <v>31</v>
      </c>
      <c r="AW2" s="26"/>
      <c r="AX2" s="26" t="s">
        <v>32</v>
      </c>
      <c r="AY2" s="26"/>
      <c r="AZ2" s="26" t="s">
        <v>30</v>
      </c>
      <c r="BA2" s="26"/>
      <c r="BB2" s="26" t="s">
        <v>33</v>
      </c>
      <c r="BC2" s="26"/>
      <c r="BD2" s="26" t="s">
        <v>34</v>
      </c>
      <c r="BE2" s="26"/>
    </row>
    <row r="3" spans="1:57" s="12" customFormat="1" x14ac:dyDescent="0.25">
      <c r="A3" s="12" t="s">
        <v>5</v>
      </c>
      <c r="B3" s="12" t="s">
        <v>1</v>
      </c>
      <c r="C3" s="12" t="s">
        <v>0</v>
      </c>
      <c r="D3" s="9" t="s">
        <v>37</v>
      </c>
      <c r="E3" s="13" t="s">
        <v>6</v>
      </c>
      <c r="F3" s="12" t="s">
        <v>1</v>
      </c>
      <c r="G3" s="12" t="s">
        <v>3</v>
      </c>
      <c r="H3" s="12" t="s">
        <v>1</v>
      </c>
      <c r="I3" s="12" t="s">
        <v>3</v>
      </c>
      <c r="J3" s="12" t="s">
        <v>1</v>
      </c>
      <c r="K3" s="12" t="s">
        <v>3</v>
      </c>
      <c r="L3" s="12" t="s">
        <v>1</v>
      </c>
      <c r="M3" s="12" t="s">
        <v>3</v>
      </c>
      <c r="N3" s="12" t="s">
        <v>1</v>
      </c>
      <c r="O3" s="12" t="s">
        <v>3</v>
      </c>
      <c r="P3" s="12" t="s">
        <v>1</v>
      </c>
      <c r="Q3" s="12" t="s">
        <v>3</v>
      </c>
      <c r="R3" s="12" t="s">
        <v>1</v>
      </c>
      <c r="S3" s="12" t="s">
        <v>3</v>
      </c>
      <c r="T3" s="12" t="s">
        <v>1</v>
      </c>
      <c r="U3" s="12" t="s">
        <v>3</v>
      </c>
      <c r="V3" s="12" t="s">
        <v>1</v>
      </c>
      <c r="W3" s="12" t="s">
        <v>3</v>
      </c>
      <c r="X3" s="12" t="s">
        <v>1</v>
      </c>
      <c r="Y3" s="12" t="s">
        <v>3</v>
      </c>
      <c r="Z3" s="12" t="s">
        <v>1</v>
      </c>
      <c r="AA3" s="12" t="s">
        <v>3</v>
      </c>
      <c r="AB3" s="12" t="s">
        <v>1</v>
      </c>
      <c r="AC3" s="12" t="s">
        <v>3</v>
      </c>
      <c r="AD3" s="12" t="s">
        <v>1</v>
      </c>
      <c r="AE3" s="12" t="s">
        <v>3</v>
      </c>
      <c r="AF3" s="12" t="s">
        <v>1</v>
      </c>
      <c r="AG3" s="12" t="s">
        <v>3</v>
      </c>
      <c r="AH3" s="12" t="s">
        <v>1</v>
      </c>
      <c r="AI3" s="12" t="s">
        <v>3</v>
      </c>
      <c r="AJ3" s="12" t="s">
        <v>1</v>
      </c>
      <c r="AK3" s="12" t="s">
        <v>3</v>
      </c>
    </row>
    <row r="4" spans="1:57" x14ac:dyDescent="0.25">
      <c r="A4" s="3"/>
      <c r="B4" s="3"/>
      <c r="C4" s="2">
        <v>43028</v>
      </c>
      <c r="D4" s="25"/>
      <c r="E4" s="3">
        <v>0</v>
      </c>
    </row>
    <row r="5" spans="1:57" x14ac:dyDescent="0.25">
      <c r="A5" s="3"/>
      <c r="B5" s="3"/>
      <c r="C5" s="2">
        <v>43031</v>
      </c>
      <c r="D5" s="25"/>
      <c r="E5" s="3">
        <f>C5-$C$4</f>
        <v>3</v>
      </c>
      <c r="H5" s="14">
        <v>59.83</v>
      </c>
      <c r="I5" s="14">
        <v>8.14E-2</v>
      </c>
      <c r="L5" s="14">
        <v>85.71</v>
      </c>
      <c r="M5" s="3">
        <v>0.11600000000000001</v>
      </c>
      <c r="N5" s="3">
        <v>193.18</v>
      </c>
      <c r="P5" s="3">
        <v>182.16900000000001</v>
      </c>
      <c r="R5" s="3">
        <v>162.51</v>
      </c>
      <c r="S5" s="3">
        <v>0.22109999999999999</v>
      </c>
      <c r="T5" s="3">
        <v>135.75</v>
      </c>
      <c r="U5" s="3">
        <v>0.1847</v>
      </c>
      <c r="V5" s="3">
        <v>95.02</v>
      </c>
      <c r="W5" s="3">
        <v>0.129</v>
      </c>
      <c r="X5" s="3">
        <v>98.6</v>
      </c>
      <c r="Y5" s="3">
        <v>0.13</v>
      </c>
      <c r="Z5" s="3">
        <v>337.34899999999999</v>
      </c>
      <c r="AA5" s="3">
        <v>0.45889999999999997</v>
      </c>
      <c r="AB5" s="14">
        <f>422.32-Z5*0.1</f>
        <v>388.58510000000001</v>
      </c>
      <c r="AD5" s="3">
        <v>121.96</v>
      </c>
      <c r="AE5" s="3">
        <v>0.16589999999999999</v>
      </c>
      <c r="AF5" s="3">
        <v>122.53</v>
      </c>
      <c r="AG5" s="3">
        <v>0.16669999999999999</v>
      </c>
      <c r="AH5" s="3">
        <v>177.56</v>
      </c>
      <c r="AI5" s="3">
        <v>0.24</v>
      </c>
      <c r="AJ5" s="3">
        <v>169</v>
      </c>
      <c r="AK5" s="3">
        <v>0.22900000000000001</v>
      </c>
      <c r="AL5" s="3">
        <v>66</v>
      </c>
      <c r="AM5" s="3">
        <v>0.08</v>
      </c>
      <c r="AN5" s="3">
        <v>57.35</v>
      </c>
      <c r="AO5" s="3">
        <v>7.0000000000000007E-2</v>
      </c>
      <c r="AP5" s="3">
        <v>68.400000000000006</v>
      </c>
      <c r="AR5" s="3">
        <v>66</v>
      </c>
      <c r="AT5" s="3">
        <v>47.96</v>
      </c>
      <c r="AV5" s="14">
        <v>50.69</v>
      </c>
      <c r="AW5" s="3">
        <v>0.06</v>
      </c>
      <c r="AX5" s="3">
        <v>56.79</v>
      </c>
      <c r="AZ5" s="3">
        <v>55.44</v>
      </c>
      <c r="BB5" s="3">
        <v>46.32</v>
      </c>
      <c r="BD5" s="14">
        <v>45.34</v>
      </c>
    </row>
    <row r="6" spans="1:57" s="12" customFormat="1" x14ac:dyDescent="0.25">
      <c r="C6" s="17">
        <v>43031</v>
      </c>
      <c r="D6" s="13">
        <v>0</v>
      </c>
      <c r="E6" s="3">
        <f t="shared" ref="E6:E11" si="0">C6-$C$4</f>
        <v>3</v>
      </c>
      <c r="V6" s="14"/>
      <c r="W6" s="14"/>
      <c r="AD6" s="12">
        <v>53.84</v>
      </c>
      <c r="AE6" s="12">
        <v>7.0000000000000007E-2</v>
      </c>
      <c r="AF6" s="12">
        <v>60.7</v>
      </c>
      <c r="AG6" s="12">
        <v>0.08</v>
      </c>
      <c r="AK6" s="3"/>
      <c r="AV6" s="12">
        <v>51.6</v>
      </c>
    </row>
    <row r="7" spans="1:57" s="12" customFormat="1" x14ac:dyDescent="0.25">
      <c r="C7" s="17">
        <v>43032</v>
      </c>
      <c r="D7" s="13">
        <f>E7-$E$6</f>
        <v>1</v>
      </c>
      <c r="E7" s="3">
        <f t="shared" si="0"/>
        <v>4</v>
      </c>
      <c r="AD7" s="12">
        <v>84.98</v>
      </c>
      <c r="AE7" s="12">
        <v>0.11</v>
      </c>
      <c r="AF7" s="12">
        <v>86.47</v>
      </c>
      <c r="AG7" s="12">
        <v>0.11700000000000001</v>
      </c>
      <c r="AH7" s="12">
        <v>195.03</v>
      </c>
      <c r="AI7" s="12">
        <v>0.26</v>
      </c>
      <c r="AJ7" s="12">
        <v>186.34</v>
      </c>
      <c r="AK7" s="1">
        <v>0.2535</v>
      </c>
      <c r="AT7" s="12">
        <v>53.9</v>
      </c>
      <c r="AV7" s="12">
        <v>49.99</v>
      </c>
    </row>
    <row r="8" spans="1:57" s="3" customFormat="1" x14ac:dyDescent="0.25">
      <c r="C8" s="2">
        <v>43033</v>
      </c>
      <c r="D8" s="13">
        <f t="shared" ref="D8:D11" si="1">E8-$E$6</f>
        <v>2</v>
      </c>
      <c r="E8" s="3">
        <f t="shared" si="0"/>
        <v>5</v>
      </c>
      <c r="J8" s="3">
        <v>73.8</v>
      </c>
      <c r="K8" s="3">
        <v>0.1</v>
      </c>
      <c r="N8" s="3">
        <v>197.6</v>
      </c>
      <c r="O8" s="3">
        <v>0.26</v>
      </c>
      <c r="P8" s="3">
        <v>213.01</v>
      </c>
      <c r="Q8" s="3">
        <v>0.28000000000000003</v>
      </c>
      <c r="R8" s="3">
        <v>150.56</v>
      </c>
      <c r="S8" s="3">
        <v>0.2</v>
      </c>
      <c r="T8" s="3">
        <v>157.84</v>
      </c>
      <c r="U8" s="3">
        <v>0.21</v>
      </c>
      <c r="V8" s="3">
        <v>88</v>
      </c>
      <c r="W8" s="3">
        <v>0.11</v>
      </c>
      <c r="X8" s="3">
        <v>107.31</v>
      </c>
      <c r="Y8" s="3">
        <v>0.14000000000000001</v>
      </c>
      <c r="Z8" s="3">
        <v>412.44</v>
      </c>
      <c r="AA8" s="3">
        <v>0.56000000000000005</v>
      </c>
      <c r="AB8" s="3">
        <v>438.31</v>
      </c>
      <c r="AC8" s="3">
        <v>0.59</v>
      </c>
      <c r="AD8" s="3">
        <v>92.03</v>
      </c>
      <c r="AE8" s="3">
        <v>0.11</v>
      </c>
      <c r="AF8" s="3">
        <v>92.35</v>
      </c>
      <c r="AG8" s="3">
        <v>0.13</v>
      </c>
      <c r="AJ8" s="3">
        <v>174.54</v>
      </c>
      <c r="AK8" s="3">
        <v>0.23699999999999999</v>
      </c>
      <c r="AL8" s="3">
        <v>53.09</v>
      </c>
      <c r="AM8" s="3">
        <v>7.0000000000000007E-2</v>
      </c>
      <c r="AN8" s="3">
        <v>54.37</v>
      </c>
      <c r="AO8" s="3">
        <v>7.0000000000000007E-2</v>
      </c>
      <c r="AP8" s="3">
        <v>63.8</v>
      </c>
      <c r="AR8" s="3">
        <v>60.48</v>
      </c>
      <c r="AS8" s="3">
        <v>0.08</v>
      </c>
      <c r="AT8" s="3">
        <v>43</v>
      </c>
      <c r="AU8" s="3">
        <v>5.8000000000000003E-2</v>
      </c>
      <c r="AV8" s="3">
        <v>42.34</v>
      </c>
      <c r="AW8" s="3">
        <v>0.05</v>
      </c>
      <c r="AX8" s="3">
        <v>52.5</v>
      </c>
      <c r="AY8" s="3">
        <v>7.0000000000000007E-2</v>
      </c>
      <c r="AZ8" s="3">
        <v>49.7</v>
      </c>
      <c r="BA8" s="3">
        <v>6.7000000000000004E-2</v>
      </c>
      <c r="BB8" s="3">
        <v>43.8</v>
      </c>
      <c r="BC8" s="3">
        <v>5.96E-2</v>
      </c>
      <c r="BD8" s="3">
        <v>51</v>
      </c>
    </row>
    <row r="9" spans="1:57" s="12" customFormat="1" x14ac:dyDescent="0.25">
      <c r="C9" s="17">
        <v>43035</v>
      </c>
      <c r="D9" s="13">
        <f t="shared" si="1"/>
        <v>4</v>
      </c>
      <c r="E9" s="13">
        <f t="shared" si="0"/>
        <v>7</v>
      </c>
      <c r="L9" s="12">
        <v>90.6</v>
      </c>
      <c r="M9" s="12">
        <v>0.123</v>
      </c>
      <c r="N9" s="12">
        <v>264.55</v>
      </c>
      <c r="O9" s="12">
        <v>0.35899999999999999</v>
      </c>
      <c r="P9" s="12">
        <v>238.43</v>
      </c>
      <c r="Q9" s="12">
        <v>0.32400000000000001</v>
      </c>
      <c r="R9" s="12">
        <v>194.58</v>
      </c>
      <c r="S9" s="12">
        <v>0.26469999999999999</v>
      </c>
      <c r="T9" s="12">
        <v>163.58000000000001</v>
      </c>
      <c r="U9" s="12">
        <v>0.22600000000000001</v>
      </c>
      <c r="V9" s="12">
        <v>113.37</v>
      </c>
      <c r="W9" s="12">
        <v>0.154</v>
      </c>
      <c r="X9" s="12">
        <v>122.04</v>
      </c>
      <c r="Y9" s="12">
        <v>0.16600000000000001</v>
      </c>
      <c r="Z9" s="12">
        <v>549.62</v>
      </c>
      <c r="AA9" s="3">
        <v>0.74</v>
      </c>
      <c r="AB9" s="12">
        <v>651.71</v>
      </c>
      <c r="AC9" s="12">
        <v>0.88</v>
      </c>
      <c r="AD9" s="12">
        <v>130.5</v>
      </c>
      <c r="AE9" s="12">
        <v>0.17699999999999999</v>
      </c>
      <c r="AF9" s="12">
        <v>133.18</v>
      </c>
      <c r="AG9" s="12">
        <v>0.18</v>
      </c>
      <c r="AH9" s="12">
        <v>231.93</v>
      </c>
      <c r="AI9" s="12">
        <v>0.315</v>
      </c>
      <c r="AJ9" s="12">
        <v>220.19</v>
      </c>
      <c r="AK9" s="12">
        <v>0.29899999999999999</v>
      </c>
      <c r="AL9" s="12">
        <v>54.67</v>
      </c>
      <c r="AM9" s="12">
        <v>7.4399999999999994E-2</v>
      </c>
      <c r="AN9" s="12">
        <v>58.8</v>
      </c>
      <c r="AO9" s="12">
        <v>0.08</v>
      </c>
      <c r="AR9" s="12">
        <v>71.14</v>
      </c>
      <c r="AS9" s="12">
        <v>9.6000000000000002E-2</v>
      </c>
      <c r="AT9" s="12">
        <v>47.07</v>
      </c>
      <c r="AU9" s="12">
        <v>0.06</v>
      </c>
      <c r="AV9" s="12">
        <v>45.32</v>
      </c>
      <c r="AW9" s="12">
        <v>0.06</v>
      </c>
      <c r="AX9" s="12">
        <v>57.18</v>
      </c>
      <c r="AY9" s="12">
        <v>7.6999999999999999E-2</v>
      </c>
      <c r="AZ9" s="12">
        <v>53.9</v>
      </c>
      <c r="BA9" s="12">
        <v>7.3400000000000007E-2</v>
      </c>
      <c r="BB9" s="12">
        <v>44.78</v>
      </c>
      <c r="BC9" s="12">
        <v>6.0900000000000003E-2</v>
      </c>
      <c r="BD9" s="12">
        <v>48.109000000000002</v>
      </c>
      <c r="BE9" s="12">
        <v>6.54E-2</v>
      </c>
    </row>
    <row r="10" spans="1:57" s="12" customFormat="1" x14ac:dyDescent="0.25">
      <c r="C10" s="17">
        <v>43038</v>
      </c>
      <c r="D10" s="13">
        <f t="shared" si="1"/>
        <v>7</v>
      </c>
      <c r="E10" s="13">
        <f t="shared" si="0"/>
        <v>10</v>
      </c>
      <c r="L10" s="12">
        <v>114.28</v>
      </c>
      <c r="M10" s="12">
        <v>0.15</v>
      </c>
      <c r="N10" s="12">
        <v>348.9</v>
      </c>
      <c r="O10" s="12">
        <v>0.47</v>
      </c>
      <c r="Q10" s="12">
        <v>0.41970000000000002</v>
      </c>
      <c r="R10" s="12">
        <v>216.29</v>
      </c>
      <c r="S10" s="12">
        <v>0.29430000000000001</v>
      </c>
      <c r="T10" s="12">
        <v>193.01</v>
      </c>
      <c r="U10" s="12">
        <v>0.26</v>
      </c>
      <c r="V10" s="12">
        <v>131.46</v>
      </c>
      <c r="W10" s="12">
        <v>0.17799999999999999</v>
      </c>
      <c r="X10" s="12">
        <v>144.9</v>
      </c>
      <c r="Y10" s="12">
        <v>0.1971</v>
      </c>
      <c r="Z10" s="12">
        <v>763.12800000000004</v>
      </c>
      <c r="AA10" s="12">
        <v>1.03</v>
      </c>
      <c r="AB10" s="12">
        <v>872.27</v>
      </c>
      <c r="AC10" s="12">
        <v>1.18</v>
      </c>
      <c r="AD10" s="12">
        <v>186.4</v>
      </c>
      <c r="AE10" s="12">
        <v>0.25</v>
      </c>
      <c r="AF10" s="12">
        <v>177.5</v>
      </c>
      <c r="AG10" s="12">
        <v>0.24</v>
      </c>
      <c r="AH10" s="12">
        <v>289.67</v>
      </c>
      <c r="AI10" s="12">
        <v>0.39</v>
      </c>
      <c r="AJ10" s="12">
        <v>284.33</v>
      </c>
      <c r="AK10" s="12">
        <v>0.38</v>
      </c>
      <c r="AL10" s="12">
        <v>70.14</v>
      </c>
      <c r="AM10" s="12">
        <v>9.5000000000000001E-2</v>
      </c>
      <c r="AN10" s="12">
        <v>61.2</v>
      </c>
      <c r="AO10" s="12">
        <v>8.3299999999999999E-2</v>
      </c>
      <c r="AP10" s="12">
        <v>77.180000000000007</v>
      </c>
      <c r="AQ10" s="12">
        <v>0.1</v>
      </c>
      <c r="AR10" s="12">
        <v>71.349999999999994</v>
      </c>
      <c r="AS10" s="12">
        <v>9.7100000000000006E-2</v>
      </c>
      <c r="AV10" s="12">
        <v>47.26</v>
      </c>
      <c r="AW10" s="12">
        <v>6.4299999999999996E-2</v>
      </c>
      <c r="AZ10" s="12">
        <v>57</v>
      </c>
      <c r="BA10" s="12">
        <v>7.0000000000000007E-2</v>
      </c>
      <c r="BB10" s="12">
        <v>44.08</v>
      </c>
      <c r="BC10" s="12">
        <v>0.06</v>
      </c>
      <c r="BD10" s="12">
        <v>45.04</v>
      </c>
      <c r="BE10" s="12">
        <v>6.13E-2</v>
      </c>
    </row>
    <row r="11" spans="1:57" s="12" customFormat="1" x14ac:dyDescent="0.25">
      <c r="C11" s="17">
        <v>43048</v>
      </c>
      <c r="D11" s="13">
        <f t="shared" si="1"/>
        <v>17</v>
      </c>
      <c r="E11" s="13">
        <f t="shared" si="0"/>
        <v>20</v>
      </c>
      <c r="J11" s="12">
        <v>101.14</v>
      </c>
      <c r="K11" s="12">
        <v>0.1376</v>
      </c>
      <c r="L11" s="12">
        <v>99.25</v>
      </c>
      <c r="M11" s="12">
        <v>0.13500000000000001</v>
      </c>
      <c r="N11" s="12">
        <v>432.48</v>
      </c>
      <c r="O11" s="12">
        <v>0.58840000000000003</v>
      </c>
      <c r="P11" s="12">
        <v>411.85</v>
      </c>
      <c r="Q11" s="12">
        <v>0.56000000000000005</v>
      </c>
      <c r="R11" s="12">
        <v>247.65</v>
      </c>
      <c r="S11" s="12">
        <v>0.33900000000000002</v>
      </c>
      <c r="T11" s="12">
        <v>245.35</v>
      </c>
      <c r="U11" s="12">
        <v>0.33</v>
      </c>
      <c r="V11" s="12">
        <v>142.22999999999999</v>
      </c>
      <c r="W11" s="12">
        <v>0.19350000000000001</v>
      </c>
      <c r="X11" s="12">
        <v>166.82</v>
      </c>
      <c r="Y11" s="12">
        <v>0.22700000000000001</v>
      </c>
      <c r="Z11" s="12">
        <v>1294</v>
      </c>
      <c r="AA11" s="12">
        <v>1.76</v>
      </c>
      <c r="AB11" s="12">
        <v>1511</v>
      </c>
      <c r="AC11" s="12">
        <v>2.0499999999999998</v>
      </c>
      <c r="AD11" s="12">
        <v>283</v>
      </c>
      <c r="AE11" s="12">
        <v>0.38500000000000001</v>
      </c>
      <c r="AF11" s="12">
        <v>325</v>
      </c>
      <c r="AG11" s="12">
        <v>0.442</v>
      </c>
      <c r="AH11" s="12">
        <v>497.55</v>
      </c>
      <c r="AI11" s="12">
        <v>0.67689999999999995</v>
      </c>
      <c r="AJ11" s="12">
        <v>475.35</v>
      </c>
      <c r="AK11" s="12">
        <v>0.64</v>
      </c>
      <c r="AL11" s="12">
        <v>87.66</v>
      </c>
      <c r="AM11" s="12">
        <v>0.12</v>
      </c>
      <c r="AN11" s="12">
        <v>77.13</v>
      </c>
      <c r="AO11" s="12">
        <v>0.1</v>
      </c>
      <c r="AP11" s="12">
        <v>106.02</v>
      </c>
      <c r="AQ11" s="12">
        <v>0.14000000000000001</v>
      </c>
      <c r="AR11" s="12">
        <v>97.6</v>
      </c>
      <c r="AS11" s="12">
        <v>0.13569999999999999</v>
      </c>
      <c r="AT11" s="12">
        <v>54.46</v>
      </c>
      <c r="AU11" s="12">
        <v>7.0000000000000007E-2</v>
      </c>
      <c r="AV11" s="12">
        <v>53.8</v>
      </c>
      <c r="AW11" s="12">
        <v>7.3200000000000001E-2</v>
      </c>
      <c r="AX11" s="12">
        <v>68.69</v>
      </c>
      <c r="AY11" s="12">
        <v>9.35E-2</v>
      </c>
      <c r="AZ11" s="12">
        <v>69.900000000000006</v>
      </c>
      <c r="BA11" s="12">
        <v>9.5100000000000004E-2</v>
      </c>
      <c r="BB11" s="12">
        <v>52.38</v>
      </c>
      <c r="BC11" s="12">
        <v>7.1300000000000002E-2</v>
      </c>
      <c r="BD11" s="12">
        <v>48.95</v>
      </c>
      <c r="BE11" s="12">
        <v>6.6000000000000003E-2</v>
      </c>
    </row>
    <row r="12" spans="1:57" s="12" customFormat="1" x14ac:dyDescent="0.25">
      <c r="D12" s="13"/>
      <c r="E12" s="13"/>
    </row>
    <row r="13" spans="1:57" s="12" customFormat="1" x14ac:dyDescent="0.25">
      <c r="D13" s="13"/>
      <c r="E13" s="13"/>
    </row>
    <row r="14" spans="1:57" x14ac:dyDescent="0.25">
      <c r="C14" s="15"/>
      <c r="AN14" s="18"/>
      <c r="AO14" s="18"/>
      <c r="AP14" s="18"/>
      <c r="AQ14" s="18"/>
    </row>
    <row r="15" spans="1:57" x14ac:dyDescent="0.25">
      <c r="C15" s="15"/>
    </row>
    <row r="16" spans="1:57" x14ac:dyDescent="0.25">
      <c r="C16" s="15"/>
    </row>
    <row r="17" spans="3:5" x14ac:dyDescent="0.25">
      <c r="C17" s="15"/>
    </row>
    <row r="18" spans="3:5" x14ac:dyDescent="0.25">
      <c r="C18" s="15"/>
    </row>
    <row r="19" spans="3:5" x14ac:dyDescent="0.25">
      <c r="C19" s="15"/>
    </row>
    <row r="20" spans="3:5" x14ac:dyDescent="0.25">
      <c r="C20" s="15"/>
    </row>
    <row r="21" spans="3:5" x14ac:dyDescent="0.25">
      <c r="C21" s="17"/>
      <c r="D21" s="13"/>
      <c r="E21" s="13"/>
    </row>
  </sheetData>
  <mergeCells count="26">
    <mergeCell ref="BB2:BC2"/>
    <mergeCell ref="BD2:BE2"/>
    <mergeCell ref="AR2:AS2"/>
    <mergeCell ref="AT2:AU2"/>
    <mergeCell ref="AV2:AW2"/>
    <mergeCell ref="AX2:AY2"/>
    <mergeCell ref="AZ2:BA2"/>
    <mergeCell ref="AD2:AE2"/>
    <mergeCell ref="AF2:AG2"/>
    <mergeCell ref="AB2:AC2"/>
    <mergeCell ref="F2:G2"/>
    <mergeCell ref="H2:I2"/>
    <mergeCell ref="J2:K2"/>
    <mergeCell ref="L2:M2"/>
    <mergeCell ref="N2:O2"/>
    <mergeCell ref="R2:S2"/>
    <mergeCell ref="T2:U2"/>
    <mergeCell ref="V2:W2"/>
    <mergeCell ref="X2:Y2"/>
    <mergeCell ref="Z2:AA2"/>
    <mergeCell ref="P2:Q2"/>
    <mergeCell ref="AH2:AI2"/>
    <mergeCell ref="AJ2:AK2"/>
    <mergeCell ref="AL2:AM2"/>
    <mergeCell ref="AN2:AO2"/>
    <mergeCell ref="AP2:AQ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B9D7-8563-45D1-BBDF-54B26ABC4588}">
  <dimension ref="A2:BH25"/>
  <sheetViews>
    <sheetView workbookViewId="0">
      <pane xSplit="4" ySplit="3" topLeftCell="S4" activePane="bottomRight" state="frozen"/>
      <selection pane="topRight" activeCell="F1" sqref="F1"/>
      <selection pane="bottomLeft" activeCell="A4" sqref="A4"/>
      <selection pane="bottomRight" activeCell="AG11" sqref="AG11"/>
    </sheetView>
  </sheetViews>
  <sheetFormatPr defaultRowHeight="15" x14ac:dyDescent="0.25"/>
  <cols>
    <col min="1" max="2" width="9.140625" style="20"/>
    <col min="3" max="3" width="10.42578125" style="20" bestFit="1" customWidth="1"/>
    <col min="4" max="4" width="10.42578125" style="20" customWidth="1"/>
    <col min="5" max="16384" width="9.140625" style="20"/>
  </cols>
  <sheetData>
    <row r="2" spans="1:60" s="19" customFormat="1" x14ac:dyDescent="0.25">
      <c r="E2" s="28" t="s">
        <v>7</v>
      </c>
      <c r="F2" s="28"/>
      <c r="G2" s="28" t="s">
        <v>8</v>
      </c>
      <c r="H2" s="28"/>
      <c r="I2" s="28" t="s">
        <v>9</v>
      </c>
      <c r="J2" s="28"/>
      <c r="K2" s="28" t="s">
        <v>10</v>
      </c>
      <c r="L2" s="28"/>
      <c r="M2" s="28" t="s">
        <v>11</v>
      </c>
      <c r="N2" s="28"/>
      <c r="O2" s="28" t="s">
        <v>12</v>
      </c>
      <c r="P2" s="28"/>
      <c r="Q2" s="28" t="s">
        <v>14</v>
      </c>
      <c r="R2" s="28"/>
      <c r="S2" s="28" t="s">
        <v>15</v>
      </c>
      <c r="T2" s="28"/>
      <c r="U2" s="28" t="s">
        <v>16</v>
      </c>
      <c r="V2" s="28"/>
      <c r="W2" s="28" t="s">
        <v>13</v>
      </c>
      <c r="X2" s="28"/>
      <c r="Y2" s="28" t="s">
        <v>17</v>
      </c>
      <c r="Z2" s="28"/>
      <c r="AA2" s="28" t="s">
        <v>18</v>
      </c>
      <c r="AB2" s="28"/>
      <c r="AC2" s="28" t="s">
        <v>19</v>
      </c>
      <c r="AD2" s="28"/>
      <c r="AE2" s="28" t="s">
        <v>20</v>
      </c>
      <c r="AF2" s="28"/>
      <c r="AG2" s="28" t="s">
        <v>21</v>
      </c>
      <c r="AH2" s="28"/>
      <c r="AI2" s="28" t="s">
        <v>22</v>
      </c>
      <c r="AJ2" s="28"/>
      <c r="AK2" s="28" t="s">
        <v>23</v>
      </c>
      <c r="AL2" s="28"/>
      <c r="AM2" s="28" t="s">
        <v>24</v>
      </c>
      <c r="AN2" s="28"/>
      <c r="AO2" s="28" t="s">
        <v>26</v>
      </c>
      <c r="AP2" s="28"/>
      <c r="AQ2" s="28" t="s">
        <v>25</v>
      </c>
      <c r="AR2" s="28"/>
      <c r="AS2" s="28" t="s">
        <v>29</v>
      </c>
      <c r="AT2" s="28"/>
      <c r="AU2" s="28" t="s">
        <v>31</v>
      </c>
      <c r="AV2" s="28"/>
      <c r="AW2" s="28" t="s">
        <v>32</v>
      </c>
      <c r="AX2" s="28"/>
      <c r="AY2" s="28" t="s">
        <v>30</v>
      </c>
      <c r="AZ2" s="28"/>
      <c r="BA2" s="28" t="s">
        <v>33</v>
      </c>
      <c r="BB2" s="28"/>
      <c r="BC2" s="28" t="s">
        <v>34</v>
      </c>
      <c r="BD2" s="28"/>
      <c r="BE2" s="28" t="s">
        <v>35</v>
      </c>
      <c r="BF2" s="28"/>
      <c r="BG2" s="28" t="s">
        <v>36</v>
      </c>
      <c r="BH2" s="28"/>
    </row>
    <row r="3" spans="1:60" s="19" customFormat="1" x14ac:dyDescent="0.25">
      <c r="A3" s="19" t="s">
        <v>4</v>
      </c>
      <c r="B3" s="19" t="s">
        <v>1</v>
      </c>
      <c r="C3" s="19" t="s">
        <v>0</v>
      </c>
      <c r="D3" s="19" t="s">
        <v>6</v>
      </c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19" t="s">
        <v>1</v>
      </c>
      <c r="P3" s="19" t="s">
        <v>2</v>
      </c>
      <c r="Q3" s="19" t="s">
        <v>1</v>
      </c>
      <c r="R3" s="19" t="s">
        <v>2</v>
      </c>
      <c r="S3" s="19" t="s">
        <v>1</v>
      </c>
      <c r="T3" s="19" t="s">
        <v>2</v>
      </c>
      <c r="U3" s="19" t="s">
        <v>1</v>
      </c>
      <c r="V3" s="19" t="s">
        <v>2</v>
      </c>
      <c r="W3" s="19" t="s">
        <v>1</v>
      </c>
      <c r="X3" s="19" t="s">
        <v>2</v>
      </c>
      <c r="Y3" s="19" t="s">
        <v>1</v>
      </c>
      <c r="Z3" s="19" t="s">
        <v>2</v>
      </c>
      <c r="AA3" s="19" t="s">
        <v>1</v>
      </c>
      <c r="AB3" s="19" t="s">
        <v>2</v>
      </c>
      <c r="AC3" s="19" t="s">
        <v>1</v>
      </c>
      <c r="AD3" s="19" t="s">
        <v>2</v>
      </c>
      <c r="AE3" s="19" t="s">
        <v>1</v>
      </c>
      <c r="AF3" s="19" t="s">
        <v>2</v>
      </c>
      <c r="AG3" s="19" t="s">
        <v>1</v>
      </c>
      <c r="AH3" s="19" t="s">
        <v>2</v>
      </c>
      <c r="AI3" s="19" t="s">
        <v>1</v>
      </c>
      <c r="AJ3" s="19" t="s">
        <v>2</v>
      </c>
      <c r="AK3" s="19" t="s">
        <v>1</v>
      </c>
      <c r="AL3" s="19" t="s">
        <v>2</v>
      </c>
      <c r="AM3" s="19" t="s">
        <v>1</v>
      </c>
      <c r="AN3" s="19" t="s">
        <v>2</v>
      </c>
      <c r="BE3" s="19" t="s">
        <v>1</v>
      </c>
      <c r="BF3" s="19" t="s">
        <v>2</v>
      </c>
      <c r="BG3" s="19" t="s">
        <v>1</v>
      </c>
      <c r="BH3" s="19" t="s">
        <v>2</v>
      </c>
    </row>
    <row r="4" spans="1:60" x14ac:dyDescent="0.25">
      <c r="A4" s="20">
        <v>500</v>
      </c>
      <c r="B4" s="20">
        <v>240</v>
      </c>
      <c r="C4" s="21">
        <v>43028</v>
      </c>
      <c r="D4" s="20">
        <v>0</v>
      </c>
      <c r="G4" s="20">
        <v>256.33</v>
      </c>
      <c r="H4" s="20">
        <f>G4*A4/B4</f>
        <v>534.02083333333326</v>
      </c>
      <c r="I4" s="20">
        <v>0</v>
      </c>
      <c r="J4" s="20">
        <v>0</v>
      </c>
      <c r="BE4" s="20">
        <v>0</v>
      </c>
      <c r="BF4" s="20">
        <v>0</v>
      </c>
      <c r="BG4" s="20">
        <v>248.06</v>
      </c>
    </row>
    <row r="5" spans="1:60" x14ac:dyDescent="0.25">
      <c r="A5" s="20">
        <v>500</v>
      </c>
      <c r="B5" s="20">
        <v>240</v>
      </c>
      <c r="C5" s="21">
        <v>43031</v>
      </c>
      <c r="D5" s="20">
        <f>C5-$C$4</f>
        <v>3</v>
      </c>
      <c r="G5" s="20">
        <v>261.33</v>
      </c>
      <c r="H5" s="20">
        <f>G5*A5/B5</f>
        <v>544.43749999999989</v>
      </c>
      <c r="I5" s="20">
        <v>0</v>
      </c>
      <c r="J5" s="20">
        <v>0</v>
      </c>
      <c r="K5" s="20">
        <v>259.99</v>
      </c>
      <c r="L5" s="20">
        <f>K5*A4/B4</f>
        <v>541.64583333333337</v>
      </c>
      <c r="M5" s="20">
        <v>0</v>
      </c>
      <c r="N5" s="20">
        <v>0</v>
      </c>
      <c r="O5" s="20">
        <v>247.82</v>
      </c>
      <c r="P5" s="20">
        <f>O5*A5/B5</f>
        <v>516.29166666666663</v>
      </c>
      <c r="Q5" s="20">
        <v>0</v>
      </c>
      <c r="R5" s="20">
        <v>0</v>
      </c>
      <c r="S5" s="20">
        <v>261.33600000000001</v>
      </c>
      <c r="T5" s="20">
        <f>S5*A5/B5</f>
        <v>544.45000000000005</v>
      </c>
      <c r="U5" s="20">
        <v>0</v>
      </c>
      <c r="V5" s="20">
        <v>0</v>
      </c>
      <c r="W5" s="20">
        <v>261.58</v>
      </c>
      <c r="X5" s="20">
        <f>W5*A4/B4</f>
        <v>544.95833333333326</v>
      </c>
      <c r="Y5" s="20">
        <v>0</v>
      </c>
      <c r="Z5" s="20">
        <v>0</v>
      </c>
      <c r="AA5" s="20">
        <v>250.39</v>
      </c>
      <c r="AB5" s="20">
        <f>AA5*A5/B5</f>
        <v>521.64583333333337</v>
      </c>
      <c r="AC5" s="20">
        <v>0</v>
      </c>
      <c r="AD5" s="20">
        <v>0</v>
      </c>
      <c r="AE5" s="20">
        <v>248.97</v>
      </c>
      <c r="AF5" s="20">
        <f t="shared" ref="AF5:AF11" si="0">AE5*A5/B5</f>
        <v>518.6875</v>
      </c>
      <c r="AG5" s="20">
        <v>0</v>
      </c>
      <c r="AH5" s="20">
        <v>0</v>
      </c>
      <c r="AI5" s="20">
        <v>255.78</v>
      </c>
      <c r="AJ5" s="20">
        <v>540.05999999999995</v>
      </c>
      <c r="AK5" s="20">
        <v>0</v>
      </c>
      <c r="AL5" s="20">
        <v>0</v>
      </c>
      <c r="AM5" s="20">
        <v>260.3</v>
      </c>
      <c r="AN5" s="20">
        <f>AM5*A5/B5</f>
        <v>542.29166666666663</v>
      </c>
      <c r="AO5" s="20">
        <v>0</v>
      </c>
      <c r="AP5" s="20">
        <v>0</v>
      </c>
      <c r="AQ5" s="20">
        <v>259.92</v>
      </c>
      <c r="AR5" s="19">
        <f t="shared" ref="AR5" si="1">AQ5*A5/B5</f>
        <v>541.50000000000011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263.85000000000002</v>
      </c>
      <c r="BA5" s="20">
        <v>0</v>
      </c>
      <c r="BB5" s="20">
        <v>0</v>
      </c>
      <c r="BC5" s="20">
        <v>247.96</v>
      </c>
      <c r="BD5" s="20">
        <f>BC5*A4/B4</f>
        <v>516.58333333333337</v>
      </c>
    </row>
    <row r="6" spans="1:60" x14ac:dyDescent="0.25">
      <c r="A6" s="20">
        <v>500</v>
      </c>
      <c r="B6" s="20">
        <v>240</v>
      </c>
      <c r="C6" s="21">
        <v>43031</v>
      </c>
      <c r="D6" s="20">
        <f t="shared" ref="D6:D11" si="2">C6-$C$4</f>
        <v>3</v>
      </c>
      <c r="AE6" s="20">
        <v>321.52999999999997</v>
      </c>
      <c r="AF6" s="20">
        <f t="shared" si="0"/>
        <v>669.85416666666663</v>
      </c>
      <c r="AK6" s="20">
        <v>0</v>
      </c>
      <c r="AL6" s="20">
        <v>0</v>
      </c>
      <c r="AM6" s="20">
        <v>257</v>
      </c>
      <c r="AN6" s="20">
        <f t="shared" ref="AN6:AN11" si="3">AM6*A6/B6</f>
        <v>535.41666666666663</v>
      </c>
      <c r="AR6" s="19"/>
      <c r="AU6" s="20">
        <v>264.42</v>
      </c>
      <c r="AV6" s="20">
        <f>AU6*A6/B6</f>
        <v>550.875</v>
      </c>
    </row>
    <row r="7" spans="1:60" x14ac:dyDescent="0.25">
      <c r="A7" s="20">
        <v>500</v>
      </c>
      <c r="B7" s="20">
        <v>240</v>
      </c>
      <c r="C7" s="21">
        <v>43032</v>
      </c>
      <c r="D7" s="20">
        <f t="shared" si="2"/>
        <v>4</v>
      </c>
      <c r="AC7" s="20">
        <v>0</v>
      </c>
      <c r="AD7" s="20">
        <v>0</v>
      </c>
      <c r="AE7" s="20">
        <v>308.97000000000003</v>
      </c>
      <c r="AF7" s="20">
        <f t="shared" si="0"/>
        <v>643.6875</v>
      </c>
      <c r="AG7" s="20">
        <v>0</v>
      </c>
      <c r="AH7" s="20">
        <v>0</v>
      </c>
      <c r="AI7" s="20">
        <v>240</v>
      </c>
      <c r="AJ7" s="20">
        <f>AI7*A7/B7</f>
        <v>500</v>
      </c>
      <c r="AR7" s="19"/>
    </row>
    <row r="8" spans="1:60" s="3" customFormat="1" x14ac:dyDescent="0.25">
      <c r="A8" s="3">
        <v>500</v>
      </c>
      <c r="B8" s="3">
        <v>240</v>
      </c>
      <c r="C8" s="2">
        <v>43033</v>
      </c>
      <c r="D8" s="3">
        <f t="shared" si="2"/>
        <v>5</v>
      </c>
      <c r="G8" s="3">
        <v>257.83999999999997</v>
      </c>
      <c r="H8" s="3">
        <f>G8*A8/B8</f>
        <v>537.16666666666663</v>
      </c>
      <c r="I8" s="3">
        <v>0</v>
      </c>
      <c r="J8" s="3">
        <v>0</v>
      </c>
      <c r="K8" s="3">
        <v>254</v>
      </c>
      <c r="L8" s="3">
        <f>K8*A8/B8</f>
        <v>529.16666666666663</v>
      </c>
      <c r="M8" s="3">
        <v>0</v>
      </c>
      <c r="N8" s="3">
        <v>0</v>
      </c>
      <c r="O8" s="3">
        <v>235.87</v>
      </c>
      <c r="P8" s="3">
        <f>O8*A8/B8</f>
        <v>491.39583333333331</v>
      </c>
      <c r="Q8" s="3">
        <v>0</v>
      </c>
      <c r="R8" s="3">
        <v>0</v>
      </c>
      <c r="S8" s="3">
        <v>246.51</v>
      </c>
      <c r="T8" s="3">
        <f t="shared" ref="T8:T11" si="4">S8*A8/B8</f>
        <v>513.5625</v>
      </c>
      <c r="U8" s="3">
        <v>0</v>
      </c>
      <c r="V8" s="3">
        <v>0</v>
      </c>
      <c r="W8" s="3">
        <v>245.37</v>
      </c>
      <c r="X8" s="20">
        <f t="shared" ref="X8:X11" si="5">W8*A7/B7</f>
        <v>511.1875</v>
      </c>
      <c r="Y8" s="3">
        <v>0</v>
      </c>
      <c r="Z8" s="3">
        <v>0</v>
      </c>
      <c r="AA8" s="3">
        <v>232.98</v>
      </c>
      <c r="AB8" s="3">
        <f>AA8*A8/B8</f>
        <v>485.375</v>
      </c>
      <c r="AC8" s="3">
        <v>0</v>
      </c>
      <c r="AD8" s="3">
        <v>0</v>
      </c>
      <c r="AE8" s="3">
        <v>306.43</v>
      </c>
      <c r="AF8" s="3">
        <f t="shared" si="0"/>
        <v>638.39583333333337</v>
      </c>
      <c r="AG8" s="3">
        <v>0</v>
      </c>
      <c r="AH8" s="3">
        <v>0</v>
      </c>
      <c r="AI8" s="3">
        <v>236.25</v>
      </c>
      <c r="AJ8" s="3">
        <f>AI8*A8/B8</f>
        <v>492.1875</v>
      </c>
      <c r="AK8" s="3">
        <v>0</v>
      </c>
      <c r="AL8" s="3">
        <v>0</v>
      </c>
      <c r="AM8" s="3">
        <v>250</v>
      </c>
      <c r="AN8" s="20">
        <f t="shared" si="3"/>
        <v>520.83333333333337</v>
      </c>
      <c r="AO8" s="3">
        <v>0</v>
      </c>
      <c r="AP8" s="3">
        <v>0</v>
      </c>
      <c r="AQ8" s="3">
        <v>247.53</v>
      </c>
      <c r="AR8" s="3">
        <f>AQ8*A8/B8</f>
        <v>515.6875</v>
      </c>
      <c r="AS8" s="3">
        <v>0</v>
      </c>
      <c r="AT8" s="3">
        <v>0</v>
      </c>
      <c r="AU8" s="3">
        <v>263.13</v>
      </c>
      <c r="AV8" s="3">
        <f t="shared" ref="AV8:AV11" si="6">AU8*A8/B8</f>
        <v>548.1875</v>
      </c>
      <c r="AW8" s="3">
        <v>0</v>
      </c>
      <c r="AX8" s="3">
        <v>0</v>
      </c>
      <c r="AY8" s="3">
        <v>258.2</v>
      </c>
      <c r="BA8" s="3">
        <v>0</v>
      </c>
      <c r="BB8" s="3">
        <v>0</v>
      </c>
      <c r="BC8" s="3">
        <v>245.88</v>
      </c>
      <c r="BD8" s="20">
        <f t="shared" ref="BD8:BD11" si="7">BC8*A7/B7</f>
        <v>512.25</v>
      </c>
      <c r="BE8" s="3">
        <v>0</v>
      </c>
      <c r="BF8" s="3">
        <v>0</v>
      </c>
      <c r="BG8" s="3">
        <v>254.13</v>
      </c>
    </row>
    <row r="9" spans="1:60" s="19" customFormat="1" x14ac:dyDescent="0.25">
      <c r="A9" s="19">
        <v>500</v>
      </c>
      <c r="B9" s="19">
        <v>240</v>
      </c>
      <c r="C9" s="22">
        <v>43035</v>
      </c>
      <c r="D9" s="19">
        <f t="shared" si="2"/>
        <v>7</v>
      </c>
      <c r="G9" s="19">
        <v>257.70999999999998</v>
      </c>
      <c r="H9" s="3">
        <f>G9*A9/B9</f>
        <v>536.89583333333326</v>
      </c>
      <c r="I9" s="19">
        <v>0</v>
      </c>
      <c r="J9" s="19">
        <v>0</v>
      </c>
      <c r="K9" s="19">
        <v>253.71</v>
      </c>
      <c r="L9" s="3">
        <f>K9*A9/B9</f>
        <v>528.5625</v>
      </c>
      <c r="M9" s="19">
        <v>0</v>
      </c>
      <c r="N9" s="19">
        <v>0</v>
      </c>
      <c r="O9" s="19">
        <v>235.9</v>
      </c>
      <c r="P9" s="3">
        <f>O9*A9/B9</f>
        <v>491.45833333333331</v>
      </c>
      <c r="Q9" s="19">
        <v>0</v>
      </c>
      <c r="R9" s="19">
        <v>0</v>
      </c>
      <c r="S9" s="19">
        <v>244.39</v>
      </c>
      <c r="T9" s="3">
        <f t="shared" si="4"/>
        <v>509.14583333333331</v>
      </c>
      <c r="U9" s="19">
        <v>0</v>
      </c>
      <c r="V9" s="19">
        <v>0</v>
      </c>
      <c r="W9" s="19">
        <v>245.8</v>
      </c>
      <c r="X9" s="20">
        <f t="shared" si="5"/>
        <v>512.08333333333337</v>
      </c>
      <c r="Y9" s="19">
        <v>0</v>
      </c>
      <c r="Z9" s="19">
        <v>0</v>
      </c>
      <c r="AA9" s="19">
        <v>216.69</v>
      </c>
      <c r="AB9" s="3">
        <f>AA9*A9/B9</f>
        <v>451.4375</v>
      </c>
      <c r="AC9" s="19">
        <v>0</v>
      </c>
      <c r="AD9" s="19">
        <v>0</v>
      </c>
      <c r="AE9" s="19">
        <v>293.93</v>
      </c>
      <c r="AF9" s="19">
        <f t="shared" si="0"/>
        <v>612.35416666666663</v>
      </c>
      <c r="AG9" s="19">
        <v>0</v>
      </c>
      <c r="AH9" s="19">
        <v>0</v>
      </c>
      <c r="AI9" s="19">
        <v>223.63</v>
      </c>
      <c r="AJ9" s="3">
        <f>AI9*A9/B9</f>
        <v>465.89583333333331</v>
      </c>
      <c r="AK9" s="19">
        <v>0</v>
      </c>
      <c r="AL9" s="19">
        <v>0</v>
      </c>
      <c r="AM9" s="19">
        <v>246.2</v>
      </c>
      <c r="AN9" s="20">
        <f t="shared" si="3"/>
        <v>512.91666666666663</v>
      </c>
      <c r="AO9" s="19">
        <v>0</v>
      </c>
      <c r="AP9" s="19">
        <v>0</v>
      </c>
      <c r="AQ9" s="19">
        <v>237.55</v>
      </c>
      <c r="AR9" s="3">
        <f>AQ9*A9/B9</f>
        <v>494.89583333333331</v>
      </c>
      <c r="AS9" s="19">
        <v>0</v>
      </c>
      <c r="AT9" s="19">
        <v>0</v>
      </c>
      <c r="AU9" s="19">
        <v>257.10000000000002</v>
      </c>
      <c r="AV9" s="3">
        <f t="shared" si="6"/>
        <v>535.62500000000011</v>
      </c>
      <c r="AW9" s="19">
        <v>0</v>
      </c>
      <c r="AX9" s="19">
        <v>0</v>
      </c>
      <c r="AY9" s="19">
        <v>251.48</v>
      </c>
      <c r="BA9" s="19">
        <v>0</v>
      </c>
      <c r="BB9" s="19">
        <v>0</v>
      </c>
      <c r="BC9" s="19">
        <v>232.88</v>
      </c>
      <c r="BD9" s="20">
        <f t="shared" si="7"/>
        <v>485.16666666666669</v>
      </c>
      <c r="BE9" s="19">
        <v>0</v>
      </c>
      <c r="BF9" s="19">
        <v>0</v>
      </c>
      <c r="BG9" s="19">
        <v>251</v>
      </c>
    </row>
    <row r="10" spans="1:60" s="3" customFormat="1" x14ac:dyDescent="0.25">
      <c r="A10" s="3">
        <v>500</v>
      </c>
      <c r="B10" s="3">
        <v>244.2</v>
      </c>
      <c r="C10" s="2">
        <v>43038</v>
      </c>
      <c r="D10" s="3">
        <f t="shared" si="2"/>
        <v>10</v>
      </c>
      <c r="G10" s="3">
        <v>258.94</v>
      </c>
      <c r="H10" s="3">
        <f>G10*A10/B10</f>
        <v>530.18018018018017</v>
      </c>
      <c r="I10" s="3">
        <v>0</v>
      </c>
      <c r="J10" s="3">
        <v>0</v>
      </c>
      <c r="K10" s="3">
        <v>254.9</v>
      </c>
      <c r="L10" s="3">
        <f>K10*A10/B10</f>
        <v>521.9082719082719</v>
      </c>
      <c r="M10" s="3">
        <v>0</v>
      </c>
      <c r="N10" s="3">
        <v>0</v>
      </c>
      <c r="O10" s="3">
        <v>230.97</v>
      </c>
      <c r="P10" s="3">
        <f>O10*A10/B10</f>
        <v>472.91154791154793</v>
      </c>
      <c r="Q10" s="3">
        <v>0</v>
      </c>
      <c r="R10" s="3">
        <v>0</v>
      </c>
      <c r="S10" s="3">
        <v>243.02</v>
      </c>
      <c r="T10" s="3">
        <f t="shared" si="4"/>
        <v>497.58394758394763</v>
      </c>
      <c r="U10" s="3">
        <v>0</v>
      </c>
      <c r="V10" s="3">
        <v>0</v>
      </c>
      <c r="W10" s="3">
        <v>240.61</v>
      </c>
      <c r="X10" s="3">
        <f t="shared" si="5"/>
        <v>501.27083333333331</v>
      </c>
      <c r="Y10" s="3">
        <v>0</v>
      </c>
      <c r="Z10" s="3">
        <v>0</v>
      </c>
      <c r="AA10" s="3">
        <v>160.36000000000001</v>
      </c>
      <c r="AB10" s="3">
        <f>AA10*A10/B10</f>
        <v>328.33742833742838</v>
      </c>
      <c r="AC10" s="3">
        <v>0</v>
      </c>
      <c r="AD10" s="3">
        <v>0</v>
      </c>
      <c r="AE10" s="3">
        <v>275.14999999999998</v>
      </c>
      <c r="AF10" s="3">
        <f t="shared" si="0"/>
        <v>563.37018837018843</v>
      </c>
      <c r="AG10" s="3">
        <v>0</v>
      </c>
      <c r="AH10" s="3">
        <v>0</v>
      </c>
      <c r="AI10" s="3">
        <v>213.77</v>
      </c>
      <c r="AJ10" s="3">
        <f>AI10*A10/B10</f>
        <v>437.6945126945127</v>
      </c>
      <c r="AK10" s="3">
        <v>0</v>
      </c>
      <c r="AL10" s="3">
        <v>0</v>
      </c>
      <c r="AM10" s="3">
        <v>247.29</v>
      </c>
      <c r="AN10" s="3">
        <f t="shared" si="3"/>
        <v>506.32678132678137</v>
      </c>
      <c r="AO10" s="3">
        <v>0</v>
      </c>
      <c r="AP10" s="3">
        <v>0</v>
      </c>
      <c r="AQ10" s="3">
        <v>247.38</v>
      </c>
      <c r="AR10" s="3">
        <f>AQ10*A10/B10</f>
        <v>506.51105651105655</v>
      </c>
      <c r="AS10" s="3">
        <v>0</v>
      </c>
      <c r="AT10" s="3">
        <v>0</v>
      </c>
      <c r="AU10" s="3">
        <v>261.93</v>
      </c>
      <c r="AV10" s="3">
        <f t="shared" si="6"/>
        <v>536.30221130221128</v>
      </c>
      <c r="AY10" s="3">
        <v>256.83999999999997</v>
      </c>
      <c r="BA10" s="3">
        <v>0</v>
      </c>
      <c r="BB10" s="3">
        <v>0</v>
      </c>
      <c r="BC10" s="3">
        <v>235.63</v>
      </c>
      <c r="BD10" s="20">
        <f t="shared" si="7"/>
        <v>490.89583333333331</v>
      </c>
    </row>
    <row r="11" spans="1:60" s="19" customFormat="1" x14ac:dyDescent="0.25">
      <c r="A11" s="19">
        <v>500</v>
      </c>
      <c r="B11" s="19">
        <v>233.59</v>
      </c>
      <c r="C11" s="22">
        <v>43048</v>
      </c>
      <c r="D11" s="19">
        <f t="shared" si="2"/>
        <v>20</v>
      </c>
      <c r="I11" s="19">
        <v>0</v>
      </c>
      <c r="J11" s="19">
        <v>0</v>
      </c>
      <c r="K11" s="19">
        <v>244.99</v>
      </c>
      <c r="L11" s="3">
        <f>K11*A11/B11</f>
        <v>524.40172952609271</v>
      </c>
      <c r="M11" s="19">
        <v>0</v>
      </c>
      <c r="N11" s="19">
        <v>0</v>
      </c>
      <c r="O11" s="19">
        <v>207.33799999999999</v>
      </c>
      <c r="P11" s="3">
        <f>O11*A11/B11</f>
        <v>443.80752600710645</v>
      </c>
      <c r="Q11" s="19">
        <v>0</v>
      </c>
      <c r="R11" s="19">
        <v>0</v>
      </c>
      <c r="S11" s="19">
        <v>217.89</v>
      </c>
      <c r="T11" s="3">
        <f t="shared" si="4"/>
        <v>466.3941093368723</v>
      </c>
      <c r="U11" s="19">
        <v>0</v>
      </c>
      <c r="V11" s="19">
        <v>0</v>
      </c>
      <c r="W11" s="19">
        <v>224.96</v>
      </c>
      <c r="X11" s="3">
        <f t="shared" si="5"/>
        <v>460.60606060606062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138.65</v>
      </c>
      <c r="AF11" s="19">
        <f t="shared" si="0"/>
        <v>296.78068410462777</v>
      </c>
      <c r="AG11" s="19">
        <v>0</v>
      </c>
      <c r="AH11" s="19">
        <v>0</v>
      </c>
      <c r="AI11" s="19">
        <v>158.18</v>
      </c>
      <c r="AJ11" s="19">
        <f>AI11*A11/B11</f>
        <v>338.58469968748659</v>
      </c>
      <c r="AK11" s="19">
        <v>0</v>
      </c>
      <c r="AL11" s="19">
        <v>0</v>
      </c>
      <c r="AM11" s="19">
        <v>224.84</v>
      </c>
      <c r="AN11" s="19">
        <f t="shared" si="3"/>
        <v>481.27060233742884</v>
      </c>
      <c r="AO11" s="19">
        <v>0</v>
      </c>
      <c r="AP11" s="19">
        <v>0</v>
      </c>
      <c r="AQ11" s="19">
        <v>229.22</v>
      </c>
      <c r="AR11" s="3">
        <f>AQ11*A11/B11</f>
        <v>490.64600368166447</v>
      </c>
      <c r="AS11" s="19">
        <v>0</v>
      </c>
      <c r="AT11" s="19">
        <v>0</v>
      </c>
      <c r="AU11" s="19">
        <v>251.57</v>
      </c>
      <c r="AV11" s="19">
        <f t="shared" si="6"/>
        <v>538.48623656834627</v>
      </c>
      <c r="AW11" s="19">
        <v>0</v>
      </c>
      <c r="AX11" s="19">
        <v>0</v>
      </c>
      <c r="AY11" s="19">
        <v>241.78</v>
      </c>
      <c r="BA11" s="19">
        <v>0</v>
      </c>
      <c r="BB11" s="19">
        <v>0</v>
      </c>
      <c r="BC11" s="19">
        <v>212.11</v>
      </c>
      <c r="BD11" s="20">
        <f t="shared" si="7"/>
        <v>434.29565929565933</v>
      </c>
    </row>
    <row r="12" spans="1:60" s="19" customFormat="1" x14ac:dyDescent="0.25"/>
    <row r="13" spans="1:60" s="19" customFormat="1" x14ac:dyDescent="0.25"/>
    <row r="14" spans="1:60" s="19" customFormat="1" x14ac:dyDescent="0.25"/>
    <row r="15" spans="1:60" s="19" customFormat="1" x14ac:dyDescent="0.25"/>
    <row r="16" spans="1:60" x14ac:dyDescent="0.25">
      <c r="C16" s="21"/>
      <c r="D16" s="23"/>
    </row>
    <row r="17" spans="3:4" x14ac:dyDescent="0.25">
      <c r="C17" s="21"/>
      <c r="D17" s="23"/>
    </row>
    <row r="18" spans="3:4" x14ac:dyDescent="0.25">
      <c r="C18" s="21"/>
      <c r="D18" s="23"/>
    </row>
    <row r="19" spans="3:4" x14ac:dyDescent="0.25">
      <c r="C19" s="21"/>
      <c r="D19" s="23"/>
    </row>
    <row r="20" spans="3:4" x14ac:dyDescent="0.25">
      <c r="C20" s="21"/>
      <c r="D20" s="23"/>
    </row>
    <row r="21" spans="3:4" x14ac:dyDescent="0.25">
      <c r="C21" s="21"/>
      <c r="D21" s="23"/>
    </row>
    <row r="22" spans="3:4" x14ac:dyDescent="0.25">
      <c r="C22" s="21"/>
      <c r="D22" s="23"/>
    </row>
    <row r="23" spans="3:4" x14ac:dyDescent="0.25">
      <c r="C23" s="21"/>
      <c r="D23" s="23"/>
    </row>
    <row r="24" spans="3:4" x14ac:dyDescent="0.25">
      <c r="C24" s="21"/>
      <c r="D24" s="23"/>
    </row>
    <row r="25" spans="3:4" s="19" customFormat="1" x14ac:dyDescent="0.25">
      <c r="C25" s="22"/>
      <c r="D25" s="24"/>
    </row>
  </sheetData>
  <mergeCells count="28">
    <mergeCell ref="BG2:BH2"/>
    <mergeCell ref="AW2:AX2"/>
    <mergeCell ref="AY2:AZ2"/>
    <mergeCell ref="BA2:BB2"/>
    <mergeCell ref="BC2:BD2"/>
    <mergeCell ref="BE2:BF2"/>
    <mergeCell ref="AM2:AN2"/>
    <mergeCell ref="AO2:AP2"/>
    <mergeCell ref="AQ2:AR2"/>
    <mergeCell ref="AS2:AT2"/>
    <mergeCell ref="AU2:AV2"/>
    <mergeCell ref="AC2:AD2"/>
    <mergeCell ref="AE2:AF2"/>
    <mergeCell ref="AG2:AH2"/>
    <mergeCell ref="AI2:AJ2"/>
    <mergeCell ref="AK2:AL2"/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24"/>
  <sheetViews>
    <sheetView tabSelected="1" workbookViewId="0">
      <pane xSplit="4" ySplit="3" topLeftCell="S4" activePane="bottomRight" state="frozen"/>
      <selection pane="topRight" activeCell="F1" sqref="F1"/>
      <selection pane="bottomLeft" activeCell="A4" sqref="A4"/>
      <selection pane="bottomRight" activeCell="X11" sqref="X11"/>
    </sheetView>
  </sheetViews>
  <sheetFormatPr defaultRowHeight="15" x14ac:dyDescent="0.25"/>
  <cols>
    <col min="1" max="2" width="9.140625" style="4"/>
    <col min="3" max="3" width="10.42578125" style="4" bestFit="1" customWidth="1"/>
    <col min="4" max="4" width="10.42578125" style="10" customWidth="1"/>
    <col min="5" max="26" width="9.140625" style="4"/>
    <col min="27" max="27" width="11" style="4" customWidth="1"/>
    <col min="28" max="16384" width="9.140625" style="4"/>
  </cols>
  <sheetData>
    <row r="2" spans="1:60" s="1" customFormat="1" x14ac:dyDescent="0.25">
      <c r="D2" s="9"/>
      <c r="E2" s="26" t="s">
        <v>7</v>
      </c>
      <c r="F2" s="26"/>
      <c r="G2" s="26" t="s">
        <v>8</v>
      </c>
      <c r="H2" s="26"/>
      <c r="I2" s="26" t="s">
        <v>9</v>
      </c>
      <c r="J2" s="26"/>
      <c r="K2" s="26" t="s">
        <v>10</v>
      </c>
      <c r="L2" s="26"/>
      <c r="M2" s="26" t="s">
        <v>11</v>
      </c>
      <c r="N2" s="26"/>
      <c r="O2" s="26" t="s">
        <v>12</v>
      </c>
      <c r="P2" s="26"/>
      <c r="Q2" s="26" t="s">
        <v>14</v>
      </c>
      <c r="R2" s="26"/>
      <c r="S2" s="26" t="s">
        <v>15</v>
      </c>
      <c r="T2" s="26"/>
      <c r="U2" s="26" t="s">
        <v>16</v>
      </c>
      <c r="V2" s="26"/>
      <c r="W2" s="26" t="s">
        <v>13</v>
      </c>
      <c r="X2" s="26"/>
      <c r="Y2" s="26" t="s">
        <v>17</v>
      </c>
      <c r="Z2" s="27"/>
      <c r="AA2" s="26" t="s">
        <v>18</v>
      </c>
      <c r="AB2" s="27"/>
      <c r="AC2" s="26" t="s">
        <v>19</v>
      </c>
      <c r="AD2" s="26"/>
      <c r="AE2" s="26" t="s">
        <v>20</v>
      </c>
      <c r="AF2" s="26"/>
      <c r="AG2" s="26" t="s">
        <v>21</v>
      </c>
      <c r="AH2" s="26"/>
      <c r="AI2" s="26" t="s">
        <v>22</v>
      </c>
      <c r="AJ2" s="26"/>
      <c r="AK2" s="26" t="s">
        <v>28</v>
      </c>
      <c r="AL2" s="26"/>
      <c r="AM2" s="26" t="s">
        <v>27</v>
      </c>
      <c r="AN2" s="26"/>
      <c r="AO2" s="26" t="s">
        <v>26</v>
      </c>
      <c r="AP2" s="26"/>
      <c r="AQ2" s="26" t="s">
        <v>25</v>
      </c>
      <c r="AR2" s="26"/>
      <c r="AS2" s="26" t="s">
        <v>29</v>
      </c>
      <c r="AT2" s="26"/>
      <c r="AU2" s="26" t="s">
        <v>31</v>
      </c>
      <c r="AV2" s="26"/>
      <c r="AW2" s="26" t="s">
        <v>32</v>
      </c>
      <c r="AX2" s="26"/>
      <c r="AY2" s="26" t="s">
        <v>30</v>
      </c>
      <c r="AZ2" s="26"/>
      <c r="BA2" s="26" t="s">
        <v>33</v>
      </c>
      <c r="BB2" s="26"/>
      <c r="BC2" s="26" t="s">
        <v>34</v>
      </c>
      <c r="BD2" s="26"/>
      <c r="BE2" s="26" t="s">
        <v>35</v>
      </c>
      <c r="BF2" s="26"/>
      <c r="BG2" s="26" t="s">
        <v>36</v>
      </c>
      <c r="BH2" s="26"/>
    </row>
    <row r="3" spans="1:60" s="5" customFormat="1" x14ac:dyDescent="0.25">
      <c r="A3" s="5" t="s">
        <v>4</v>
      </c>
      <c r="B3" s="5" t="s">
        <v>1</v>
      </c>
      <c r="C3" s="5" t="s">
        <v>0</v>
      </c>
      <c r="D3" s="9" t="s">
        <v>6</v>
      </c>
      <c r="E3" s="5" t="s">
        <v>1</v>
      </c>
      <c r="F3" s="5" t="s">
        <v>2</v>
      </c>
      <c r="G3" s="5" t="s">
        <v>1</v>
      </c>
      <c r="H3" s="5" t="s">
        <v>2</v>
      </c>
      <c r="I3" s="5" t="s">
        <v>1</v>
      </c>
      <c r="J3" s="5" t="s">
        <v>2</v>
      </c>
      <c r="K3" s="5" t="s">
        <v>1</v>
      </c>
      <c r="L3" s="5" t="s">
        <v>2</v>
      </c>
      <c r="M3" s="1" t="s">
        <v>1</v>
      </c>
      <c r="N3" s="1" t="s">
        <v>2</v>
      </c>
      <c r="O3" s="1" t="s">
        <v>1</v>
      </c>
      <c r="P3" s="1" t="s">
        <v>2</v>
      </c>
      <c r="Q3" s="1" t="s">
        <v>1</v>
      </c>
      <c r="R3" s="1" t="s">
        <v>2</v>
      </c>
      <c r="S3" s="1" t="s">
        <v>1</v>
      </c>
      <c r="T3" s="1" t="s">
        <v>2</v>
      </c>
      <c r="U3" s="1" t="s">
        <v>1</v>
      </c>
      <c r="V3" s="1" t="s">
        <v>2</v>
      </c>
      <c r="W3" s="1" t="s">
        <v>1</v>
      </c>
      <c r="X3" s="1" t="s">
        <v>2</v>
      </c>
      <c r="Y3" s="1" t="s">
        <v>1</v>
      </c>
      <c r="Z3" s="1" t="s">
        <v>2</v>
      </c>
      <c r="AA3" s="1" t="s">
        <v>1</v>
      </c>
      <c r="AB3" s="1" t="s">
        <v>2</v>
      </c>
      <c r="AC3" s="1" t="s">
        <v>1</v>
      </c>
      <c r="AD3" s="1" t="s">
        <v>2</v>
      </c>
      <c r="AE3" s="1" t="s">
        <v>1</v>
      </c>
      <c r="AF3" s="1" t="s">
        <v>2</v>
      </c>
      <c r="AG3" s="1" t="s">
        <v>1</v>
      </c>
      <c r="AH3" s="1" t="s">
        <v>2</v>
      </c>
      <c r="AI3" s="1" t="s">
        <v>1</v>
      </c>
      <c r="AJ3" s="1" t="s">
        <v>2</v>
      </c>
      <c r="AK3" s="1" t="s">
        <v>1</v>
      </c>
      <c r="AL3" s="1" t="s">
        <v>2</v>
      </c>
      <c r="AM3" s="1" t="s">
        <v>1</v>
      </c>
      <c r="AN3" s="1" t="s">
        <v>2</v>
      </c>
      <c r="BE3" s="1" t="s">
        <v>1</v>
      </c>
      <c r="BF3" s="1" t="s">
        <v>2</v>
      </c>
      <c r="BG3" s="1" t="s">
        <v>1</v>
      </c>
      <c r="BH3" s="1" t="s">
        <v>2</v>
      </c>
    </row>
    <row r="4" spans="1:60" x14ac:dyDescent="0.25">
      <c r="A4" s="3">
        <v>500</v>
      </c>
      <c r="B4" s="3">
        <v>118</v>
      </c>
      <c r="C4" s="2">
        <v>43028</v>
      </c>
      <c r="D4" s="3">
        <v>0</v>
      </c>
      <c r="E4" s="3">
        <v>253.39</v>
      </c>
      <c r="F4" s="3">
        <f>E4*A4/B4</f>
        <v>1073.6864406779662</v>
      </c>
      <c r="Y4" s="4">
        <v>149.88</v>
      </c>
      <c r="Z4" s="4">
        <f>Y4*A4/B4</f>
        <v>635.08474576271192</v>
      </c>
      <c r="AC4" s="4">
        <v>153.75</v>
      </c>
      <c r="AD4" s="4">
        <f t="shared" ref="AD4:AD11" si="0">AC4*A4/B4</f>
        <v>651.48305084745766</v>
      </c>
      <c r="AG4" s="4">
        <v>150</v>
      </c>
      <c r="AH4" s="4">
        <f>AG4*A4/B4</f>
        <v>635.59322033898309</v>
      </c>
      <c r="AW4" s="4">
        <v>153.19999999999999</v>
      </c>
      <c r="AX4" s="4">
        <f>AW4*A4/B4</f>
        <v>649.15254237288138</v>
      </c>
      <c r="BE4" s="4">
        <v>149.77000000000001</v>
      </c>
    </row>
    <row r="5" spans="1:60" x14ac:dyDescent="0.25">
      <c r="A5" s="3">
        <v>500</v>
      </c>
      <c r="B5" s="3">
        <v>117.79</v>
      </c>
      <c r="C5" s="2">
        <v>43031</v>
      </c>
      <c r="D5" s="3">
        <f>C5-$C$4</f>
        <v>3</v>
      </c>
      <c r="E5" s="3">
        <v>260.93</v>
      </c>
      <c r="F5" s="3">
        <f>E5*A5/B5</f>
        <v>1107.6067577892859</v>
      </c>
      <c r="G5" s="4">
        <v>4.5199999999999996</v>
      </c>
      <c r="H5" s="4">
        <f>G5*A5/B5</f>
        <v>19.186688173868749</v>
      </c>
      <c r="I5" s="4">
        <v>154.7766</v>
      </c>
      <c r="J5" s="4">
        <f>I5*A5/B5</f>
        <v>657.00229221495886</v>
      </c>
      <c r="K5" s="4">
        <v>2.35</v>
      </c>
      <c r="L5" s="4">
        <f>K5*A5/B5</f>
        <v>9.975379913405213</v>
      </c>
      <c r="M5" s="3">
        <v>143.6</v>
      </c>
      <c r="N5" s="3">
        <f>M5*A5/B5</f>
        <v>609.55938534680365</v>
      </c>
      <c r="O5" s="4">
        <v>2.4700000000000002</v>
      </c>
      <c r="P5" s="4">
        <f>O5*A5/B5</f>
        <v>10.484761015366329</v>
      </c>
      <c r="Q5" s="3">
        <v>141.61000000000001</v>
      </c>
      <c r="R5" s="4">
        <f>Q5*A5/B5</f>
        <v>601.11214873928179</v>
      </c>
      <c r="S5" s="4">
        <v>2.23</v>
      </c>
      <c r="T5" s="4">
        <f>S5*A5/B5</f>
        <v>9.4659988114440949</v>
      </c>
      <c r="U5" s="4">
        <v>139.34</v>
      </c>
      <c r="V5" s="4">
        <f>U5*A5/B5</f>
        <v>591.47635622718394</v>
      </c>
      <c r="W5" s="4">
        <v>2.2799999999999998</v>
      </c>
      <c r="X5" s="4">
        <f>W5*A5/B5</f>
        <v>9.6782409372612275</v>
      </c>
      <c r="Y5" s="4">
        <v>153.83000000000001</v>
      </c>
      <c r="Z5" s="4">
        <f>Y5*A5/B5</f>
        <v>652.98412428898882</v>
      </c>
      <c r="AC5" s="4">
        <v>140.96</v>
      </c>
      <c r="AD5" s="4">
        <f t="shared" si="0"/>
        <v>598.35300110365904</v>
      </c>
      <c r="AE5" s="4">
        <v>2.0299999999999998</v>
      </c>
      <c r="AG5" s="4">
        <v>78.56</v>
      </c>
      <c r="AH5" s="4">
        <f>AG5*A5/B5</f>
        <v>333.47482808387809</v>
      </c>
      <c r="AI5" s="4">
        <v>2.8</v>
      </c>
      <c r="AJ5" s="4">
        <f>AI5*A5/B5</f>
        <v>11.885559045759402</v>
      </c>
      <c r="AK5" s="4">
        <v>136.63999999999999</v>
      </c>
      <c r="AL5" s="4">
        <f>AK5*A5/B5</f>
        <v>580.01528143305882</v>
      </c>
      <c r="AM5" s="4">
        <v>2.78</v>
      </c>
      <c r="AO5" s="4">
        <v>141.80000000000001</v>
      </c>
      <c r="AP5" s="4">
        <f>AO5*A5/B5</f>
        <v>601.91866881738679</v>
      </c>
      <c r="AQ5" s="4">
        <v>2.54</v>
      </c>
      <c r="AS5" s="4">
        <v>151.49</v>
      </c>
      <c r="AT5" s="4">
        <f>AS5*A4/B4</f>
        <v>641.90677966101691</v>
      </c>
      <c r="AU5" s="4">
        <v>0</v>
      </c>
      <c r="AV5" s="3">
        <v>0</v>
      </c>
      <c r="AW5" s="3">
        <v>155.47999999999999</v>
      </c>
      <c r="AX5" s="4">
        <f t="shared" ref="AX5:AX11" si="1">AW5*A5/B5</f>
        <v>659.98811444095418</v>
      </c>
      <c r="AY5" s="3">
        <v>2.21</v>
      </c>
      <c r="BA5" s="3">
        <v>141.34</v>
      </c>
      <c r="BC5" s="4">
        <v>2.9</v>
      </c>
    </row>
    <row r="6" spans="1:60" s="3" customFormat="1" x14ac:dyDescent="0.25">
      <c r="A6" s="3">
        <v>500</v>
      </c>
      <c r="B6" s="3">
        <v>117.79</v>
      </c>
      <c r="C6" s="2">
        <v>43031</v>
      </c>
      <c r="D6" s="3">
        <f t="shared" ref="D6:D11" si="2">C6-$C$4</f>
        <v>3</v>
      </c>
      <c r="J6" s="4"/>
      <c r="L6" s="4"/>
      <c r="P6" s="4"/>
      <c r="R6" s="4"/>
      <c r="V6" s="4"/>
      <c r="X6" s="4"/>
      <c r="Z6" s="4"/>
      <c r="AC6" s="3">
        <v>186</v>
      </c>
      <c r="AD6" s="4">
        <f t="shared" si="0"/>
        <v>789.54070803973173</v>
      </c>
      <c r="AE6" s="3">
        <v>2.66</v>
      </c>
      <c r="AH6" s="4"/>
      <c r="AJ6" s="4"/>
      <c r="AL6" s="4"/>
      <c r="AP6" s="4"/>
      <c r="AT6" s="4"/>
      <c r="AU6" s="3">
        <v>4.5</v>
      </c>
      <c r="AX6" s="4"/>
    </row>
    <row r="7" spans="1:60" s="3" customFormat="1" x14ac:dyDescent="0.25">
      <c r="A7" s="3">
        <v>500</v>
      </c>
      <c r="B7" s="3">
        <v>117.79</v>
      </c>
      <c r="C7" s="2">
        <v>43032</v>
      </c>
      <c r="D7" s="3">
        <f t="shared" si="2"/>
        <v>4</v>
      </c>
      <c r="J7" s="4"/>
      <c r="L7" s="4"/>
      <c r="P7" s="4"/>
      <c r="R7" s="4"/>
      <c r="V7" s="4"/>
      <c r="X7" s="4"/>
      <c r="Z7" s="4"/>
      <c r="AC7" s="3">
        <v>161.80000000000001</v>
      </c>
      <c r="AD7" s="3">
        <f t="shared" si="0"/>
        <v>686.81551914423972</v>
      </c>
      <c r="AE7" s="3">
        <v>2.66</v>
      </c>
      <c r="AG7" s="3">
        <v>43.71</v>
      </c>
      <c r="AH7" s="3">
        <f t="shared" ref="AH7:AH11" si="3">AG7*A7/B7</f>
        <v>185.54206638933695</v>
      </c>
      <c r="AI7" s="3">
        <v>2.35</v>
      </c>
      <c r="AJ7" s="3">
        <f t="shared" ref="AJ7:AJ11" si="4">AI7*A7/B7</f>
        <v>9.975379913405213</v>
      </c>
      <c r="AL7" s="4"/>
      <c r="AP7" s="4"/>
      <c r="AS7" s="3">
        <v>142.80000000000001</v>
      </c>
      <c r="AT7" s="4">
        <f t="shared" ref="AT7:AT11" si="5">AS7*A6/B6</f>
        <v>606.1635113337295</v>
      </c>
      <c r="AU7" s="3">
        <v>3.79</v>
      </c>
      <c r="AX7" s="4"/>
    </row>
    <row r="8" spans="1:60" s="3" customFormat="1" x14ac:dyDescent="0.25">
      <c r="A8" s="3">
        <v>500</v>
      </c>
      <c r="B8" s="3">
        <v>117.79</v>
      </c>
      <c r="C8" s="2">
        <v>43033</v>
      </c>
      <c r="D8" s="3">
        <f t="shared" si="2"/>
        <v>5</v>
      </c>
      <c r="E8" s="3">
        <v>264.60000000000002</v>
      </c>
      <c r="F8" s="3">
        <f t="shared" ref="F8:F10" si="6">E8*A8/B8</f>
        <v>1123.1853298242634</v>
      </c>
      <c r="I8" s="3">
        <f>(147.37+168)/2</f>
        <v>157.685</v>
      </c>
      <c r="J8" s="3">
        <f t="shared" ref="J8:J11" si="7">I8*A8/B8</f>
        <v>669.34799218948979</v>
      </c>
      <c r="K8" s="3">
        <v>2.65</v>
      </c>
      <c r="L8" s="3">
        <f t="shared" ref="L8" si="8">K8*A8/B8</f>
        <v>11.248832668308005</v>
      </c>
      <c r="M8" s="3">
        <v>125.2</v>
      </c>
      <c r="N8" s="3">
        <f t="shared" ref="N8:N11" si="9">M8*A8/B8</f>
        <v>531.45428304609891</v>
      </c>
      <c r="O8" s="3">
        <v>2.6</v>
      </c>
      <c r="P8" s="4">
        <f t="shared" ref="P8:P10" si="10">O8*A8/B8</f>
        <v>11.036590542490872</v>
      </c>
      <c r="Q8" s="3">
        <v>130.56</v>
      </c>
      <c r="R8" s="3">
        <f t="shared" ref="R8:R11" si="11">Q8*A8/B8</f>
        <v>554.20663893369556</v>
      </c>
      <c r="S8" s="3">
        <v>2.6</v>
      </c>
      <c r="U8" s="3">
        <v>125.34</v>
      </c>
      <c r="V8" s="3">
        <f t="shared" ref="V8:V11" si="12">U8*A8/B8</f>
        <v>532.04856099838696</v>
      </c>
      <c r="W8" s="3">
        <v>2.6</v>
      </c>
      <c r="X8" s="4">
        <f t="shared" ref="X8:X11" si="13">W8*A8/B8</f>
        <v>11.036590542490872</v>
      </c>
      <c r="Y8" s="3">
        <v>154.06</v>
      </c>
      <c r="Z8" s="3">
        <f t="shared" ref="Z8:Z11" si="14">Y8*A8/B8</f>
        <v>653.96043806774765</v>
      </c>
      <c r="AA8" s="3">
        <v>2.5499999999999998</v>
      </c>
      <c r="AC8" s="3">
        <v>136.43</v>
      </c>
      <c r="AD8" s="3">
        <f t="shared" si="0"/>
        <v>579.12386450462679</v>
      </c>
      <c r="AE8" s="3">
        <v>5.3</v>
      </c>
      <c r="AG8" s="3">
        <v>12.84</v>
      </c>
      <c r="AH8" s="3">
        <f t="shared" si="3"/>
        <v>54.503777909839542</v>
      </c>
      <c r="AI8" s="3">
        <v>2.1</v>
      </c>
      <c r="AJ8" s="3">
        <f t="shared" si="4"/>
        <v>8.9141692843195521</v>
      </c>
      <c r="AK8" s="3">
        <v>116.58</v>
      </c>
      <c r="AL8" s="4">
        <f t="shared" ref="AL8:AL11" si="15">AK8*A8/B8</f>
        <v>494.86374055522538</v>
      </c>
      <c r="AM8" s="3">
        <v>3.1</v>
      </c>
      <c r="AO8" s="3">
        <v>125.43</v>
      </c>
      <c r="AP8" s="4">
        <f t="shared" ref="AP8:AP11" si="16">AO8*A8/B8</f>
        <v>532.43059682485773</v>
      </c>
      <c r="AQ8" s="3">
        <v>2.63</v>
      </c>
      <c r="AS8" s="3">
        <v>142.84</v>
      </c>
      <c r="AT8" s="4">
        <f t="shared" si="5"/>
        <v>606.33330503438322</v>
      </c>
      <c r="AU8" s="3">
        <v>3.7</v>
      </c>
      <c r="AW8" s="3">
        <v>155.22</v>
      </c>
      <c r="AX8" s="4">
        <f t="shared" si="1"/>
        <v>658.8844553867051</v>
      </c>
      <c r="AY8" s="3">
        <v>2.66</v>
      </c>
      <c r="BA8" s="3">
        <v>129.97</v>
      </c>
      <c r="BC8" s="3">
        <v>2.6</v>
      </c>
      <c r="BE8" s="3">
        <v>156.35</v>
      </c>
    </row>
    <row r="9" spans="1:60" s="3" customFormat="1" x14ac:dyDescent="0.25">
      <c r="A9" s="3">
        <v>500</v>
      </c>
      <c r="B9" s="3">
        <v>117.79</v>
      </c>
      <c r="C9" s="2">
        <v>43035</v>
      </c>
      <c r="D9" s="25">
        <f t="shared" si="2"/>
        <v>7</v>
      </c>
      <c r="E9" s="3">
        <v>255.98</v>
      </c>
      <c r="F9" s="3">
        <f t="shared" si="6"/>
        <v>1086.5947873333898</v>
      </c>
      <c r="I9" s="3">
        <v>147.96</v>
      </c>
      <c r="J9" s="3">
        <f t="shared" si="7"/>
        <v>628.06689871805747</v>
      </c>
      <c r="K9" s="3">
        <v>2.46</v>
      </c>
      <c r="M9" s="3">
        <v>116.06</v>
      </c>
      <c r="N9" s="3">
        <f t="shared" si="9"/>
        <v>492.65642244672722</v>
      </c>
      <c r="O9" s="3">
        <v>2.16</v>
      </c>
      <c r="P9" s="3">
        <f t="shared" si="10"/>
        <v>9.1688598353001094</v>
      </c>
      <c r="Q9" s="3">
        <v>118.63</v>
      </c>
      <c r="R9" s="3">
        <f t="shared" si="11"/>
        <v>503.56566771372781</v>
      </c>
      <c r="S9" s="3">
        <v>3.7</v>
      </c>
      <c r="U9" s="3">
        <v>133.51</v>
      </c>
      <c r="V9" s="3">
        <f t="shared" si="12"/>
        <v>566.7289243569063</v>
      </c>
      <c r="W9" s="3">
        <v>2.5499999999999998</v>
      </c>
      <c r="X9" s="4">
        <f t="shared" si="13"/>
        <v>10.824348416673741</v>
      </c>
      <c r="Y9" s="3">
        <v>147.24</v>
      </c>
      <c r="Z9" s="3">
        <f t="shared" si="14"/>
        <v>625.01061210629086</v>
      </c>
      <c r="AA9" s="3">
        <v>2.3199999999999998</v>
      </c>
      <c r="AC9" s="3">
        <v>96.55</v>
      </c>
      <c r="AD9" s="3">
        <f t="shared" si="0"/>
        <v>409.83954495288225</v>
      </c>
      <c r="AE9" s="3">
        <v>4.5999999999999996</v>
      </c>
      <c r="AG9" s="3">
        <v>0</v>
      </c>
      <c r="AH9" s="3">
        <f t="shared" si="3"/>
        <v>0</v>
      </c>
      <c r="AI9" s="3">
        <v>1.9</v>
      </c>
      <c r="AJ9" s="3">
        <f t="shared" si="4"/>
        <v>8.065200781051022</v>
      </c>
      <c r="AK9" s="3">
        <v>102.3</v>
      </c>
      <c r="AL9" s="3">
        <f t="shared" si="15"/>
        <v>434.2473894218524</v>
      </c>
      <c r="AM9" s="3">
        <v>2.6</v>
      </c>
      <c r="AO9" s="3">
        <v>110.6</v>
      </c>
      <c r="AP9" s="3">
        <f t="shared" si="16"/>
        <v>469.47958230749634</v>
      </c>
      <c r="AQ9" s="3">
        <v>2.5</v>
      </c>
      <c r="AS9" s="3">
        <v>141.11500000000001</v>
      </c>
      <c r="AT9" s="3">
        <f t="shared" si="5"/>
        <v>599.01095169369216</v>
      </c>
      <c r="AU9" s="3">
        <v>7.2</v>
      </c>
      <c r="AW9" s="3">
        <v>150.68</v>
      </c>
      <c r="AX9" s="3">
        <f t="shared" si="1"/>
        <v>639.61287036250951</v>
      </c>
      <c r="AY9" s="3">
        <v>2.62</v>
      </c>
      <c r="BA9" s="3">
        <v>119.06</v>
      </c>
      <c r="BC9" s="3">
        <v>2.6</v>
      </c>
      <c r="BE9" s="3">
        <v>153.9</v>
      </c>
    </row>
    <row r="10" spans="1:60" s="1" customFormat="1" x14ac:dyDescent="0.25">
      <c r="A10" s="1">
        <v>500</v>
      </c>
      <c r="B10" s="1">
        <v>118.7</v>
      </c>
      <c r="C10" s="8">
        <v>43038</v>
      </c>
      <c r="D10" s="9">
        <f t="shared" si="2"/>
        <v>10</v>
      </c>
      <c r="E10" s="1">
        <v>263.76</v>
      </c>
      <c r="F10" s="3">
        <f t="shared" si="6"/>
        <v>1111.0362257792754</v>
      </c>
      <c r="I10" s="1">
        <v>141.88</v>
      </c>
      <c r="J10" s="3">
        <f t="shared" si="7"/>
        <v>597.64111204717778</v>
      </c>
      <c r="K10" s="1">
        <v>2.7</v>
      </c>
      <c r="M10" s="1">
        <v>98</v>
      </c>
      <c r="N10" s="3">
        <f t="shared" si="9"/>
        <v>412.80539174389213</v>
      </c>
      <c r="O10" s="12">
        <v>2.25</v>
      </c>
      <c r="P10" s="3">
        <f t="shared" si="10"/>
        <v>9.4776748104465032</v>
      </c>
      <c r="Q10" s="1">
        <v>103.6</v>
      </c>
      <c r="R10" s="3">
        <f t="shared" si="11"/>
        <v>436.39427127211457</v>
      </c>
      <c r="S10" s="1">
        <v>2.6</v>
      </c>
      <c r="U10" s="1">
        <v>98.38</v>
      </c>
      <c r="V10" s="3">
        <f t="shared" si="12"/>
        <v>414.40606571187868</v>
      </c>
      <c r="W10" s="19">
        <v>2.42</v>
      </c>
      <c r="X10" s="4">
        <f t="shared" si="13"/>
        <v>10.193765796124683</v>
      </c>
      <c r="Y10" s="1">
        <v>149.91999999999999</v>
      </c>
      <c r="Z10" s="3">
        <f t="shared" si="14"/>
        <v>631.50800336983991</v>
      </c>
      <c r="AA10" s="1">
        <v>3.4</v>
      </c>
      <c r="AC10" s="1">
        <v>19.600000000000001</v>
      </c>
      <c r="AD10" s="1">
        <f t="shared" si="0"/>
        <v>82.561078348778437</v>
      </c>
      <c r="AE10" s="1">
        <v>5.0199999999999996</v>
      </c>
      <c r="AG10" s="1">
        <v>0</v>
      </c>
      <c r="AH10" s="1">
        <f t="shared" si="3"/>
        <v>0</v>
      </c>
      <c r="AI10" s="1">
        <v>2.52</v>
      </c>
      <c r="AJ10" s="1">
        <f t="shared" si="4"/>
        <v>10.614995787700083</v>
      </c>
      <c r="AK10" s="1">
        <v>86.54</v>
      </c>
      <c r="AL10" s="3">
        <f t="shared" si="15"/>
        <v>364.53243470935132</v>
      </c>
      <c r="AM10" s="1">
        <v>2.25</v>
      </c>
      <c r="AO10" s="1">
        <v>86.8</v>
      </c>
      <c r="AP10" s="3">
        <f t="shared" si="16"/>
        <v>365.62763268744732</v>
      </c>
      <c r="AQ10" s="1">
        <v>2.66</v>
      </c>
      <c r="AS10" s="1">
        <v>140.76</v>
      </c>
      <c r="AT10" s="3">
        <f t="shared" si="5"/>
        <v>597.50403260039047</v>
      </c>
      <c r="AU10" s="1">
        <v>3.6</v>
      </c>
      <c r="AW10" s="1">
        <v>153.30000000000001</v>
      </c>
      <c r="AX10" s="3">
        <f t="shared" si="1"/>
        <v>645.74557708508848</v>
      </c>
      <c r="AY10" s="1">
        <v>2.5</v>
      </c>
      <c r="BA10" s="1">
        <v>113.79</v>
      </c>
      <c r="BC10" s="1">
        <v>2.1</v>
      </c>
    </row>
    <row r="11" spans="1:60" x14ac:dyDescent="0.25">
      <c r="A11" s="3">
        <v>500</v>
      </c>
      <c r="B11" s="3">
        <v>114.69</v>
      </c>
      <c r="C11" s="6">
        <v>43048</v>
      </c>
      <c r="D11" s="25">
        <f t="shared" si="2"/>
        <v>20</v>
      </c>
      <c r="I11" s="4">
        <v>123.125</v>
      </c>
      <c r="J11" s="3">
        <f t="shared" si="7"/>
        <v>536.77304036969224</v>
      </c>
      <c r="K11" s="3">
        <v>2.66</v>
      </c>
      <c r="M11" s="3">
        <v>22.7</v>
      </c>
      <c r="N11" s="3">
        <f t="shared" si="9"/>
        <v>98.962420437701638</v>
      </c>
      <c r="O11" s="3">
        <v>2.06</v>
      </c>
      <c r="Q11" s="3">
        <v>32.83</v>
      </c>
      <c r="R11" s="3">
        <f t="shared" si="11"/>
        <v>143.12494550527509</v>
      </c>
      <c r="S11" s="3">
        <v>2.4</v>
      </c>
      <c r="U11" s="3">
        <v>30.43</v>
      </c>
      <c r="V11" s="3">
        <f t="shared" si="12"/>
        <v>132.6619583224344</v>
      </c>
      <c r="W11" s="3">
        <v>2.2000000000000002</v>
      </c>
      <c r="X11" s="4">
        <f t="shared" si="13"/>
        <v>9.591071584270642</v>
      </c>
      <c r="Y11" s="3">
        <v>141.51</v>
      </c>
      <c r="Z11" s="3">
        <f t="shared" si="14"/>
        <v>616.92388176824488</v>
      </c>
      <c r="AA11" s="3">
        <v>2.2999999999999998</v>
      </c>
      <c r="AC11" s="3">
        <v>0</v>
      </c>
      <c r="AD11" s="3">
        <f t="shared" si="0"/>
        <v>0</v>
      </c>
      <c r="AE11" s="3">
        <v>4.74</v>
      </c>
      <c r="AG11" s="3">
        <v>0</v>
      </c>
      <c r="AH11" s="3">
        <f t="shared" si="3"/>
        <v>0</v>
      </c>
      <c r="AI11" s="3">
        <v>2.12</v>
      </c>
      <c r="AJ11" s="3">
        <f t="shared" si="4"/>
        <v>9.2423053448426202</v>
      </c>
      <c r="AK11" s="3">
        <v>25.4</v>
      </c>
      <c r="AL11" s="3">
        <f t="shared" si="15"/>
        <v>110.73328101839742</v>
      </c>
      <c r="AM11" s="3">
        <v>2</v>
      </c>
      <c r="AO11" s="3">
        <v>3.6</v>
      </c>
      <c r="AP11" s="3">
        <f t="shared" si="16"/>
        <v>15.694480774261052</v>
      </c>
      <c r="AQ11" s="3">
        <v>2.4</v>
      </c>
      <c r="AS11" s="3">
        <v>120.9</v>
      </c>
      <c r="AT11" s="3">
        <f t="shared" si="5"/>
        <v>509.26705981465881</v>
      </c>
      <c r="AU11" s="3">
        <v>3.5</v>
      </c>
      <c r="AW11" s="3">
        <v>143.75</v>
      </c>
      <c r="AX11" s="3">
        <f t="shared" si="1"/>
        <v>626.68933647222946</v>
      </c>
      <c r="AY11" s="3">
        <v>2.4</v>
      </c>
      <c r="BA11" s="3">
        <v>86.32</v>
      </c>
      <c r="BC11" s="3">
        <v>2.15</v>
      </c>
    </row>
    <row r="12" spans="1:60" x14ac:dyDescent="0.25">
      <c r="C12" s="6"/>
    </row>
    <row r="13" spans="1:60" x14ac:dyDescent="0.25">
      <c r="C13" s="6"/>
    </row>
    <row r="14" spans="1:60" x14ac:dyDescent="0.25">
      <c r="C14" s="6"/>
    </row>
    <row r="15" spans="1:60" x14ac:dyDescent="0.25">
      <c r="C15" s="6"/>
    </row>
    <row r="16" spans="1:60" x14ac:dyDescent="0.25">
      <c r="C16" s="6"/>
    </row>
    <row r="17" spans="3:4" x14ac:dyDescent="0.25">
      <c r="C17" s="6"/>
    </row>
    <row r="18" spans="3:4" x14ac:dyDescent="0.25">
      <c r="C18" s="6"/>
    </row>
    <row r="19" spans="3:4" x14ac:dyDescent="0.25">
      <c r="C19" s="6"/>
    </row>
    <row r="20" spans="3:4" x14ac:dyDescent="0.25">
      <c r="C20" s="6"/>
    </row>
    <row r="21" spans="3:4" x14ac:dyDescent="0.25">
      <c r="C21" s="6"/>
    </row>
    <row r="22" spans="3:4" x14ac:dyDescent="0.25">
      <c r="C22" s="6"/>
    </row>
    <row r="23" spans="3:4" x14ac:dyDescent="0.25">
      <c r="C23" s="6"/>
    </row>
    <row r="24" spans="3:4" s="5" customFormat="1" x14ac:dyDescent="0.25">
      <c r="C24" s="7"/>
      <c r="D24" s="11"/>
    </row>
  </sheetData>
  <mergeCells count="28"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BE2:BF2"/>
    <mergeCell ref="BG2:BH2"/>
    <mergeCell ref="AC2:AD2"/>
    <mergeCell ref="AE2:AF2"/>
    <mergeCell ref="AG2:AH2"/>
    <mergeCell ref="AI2:AJ2"/>
    <mergeCell ref="AK2:AL2"/>
    <mergeCell ref="AW2:AX2"/>
    <mergeCell ref="AY2:AZ2"/>
    <mergeCell ref="BA2:BB2"/>
    <mergeCell ref="BC2:BD2"/>
    <mergeCell ref="AM2:AN2"/>
    <mergeCell ref="AO2:AP2"/>
    <mergeCell ref="AQ2:AR2"/>
    <mergeCell ref="AS2:AT2"/>
    <mergeCell ref="AU2:AV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</vt:lpstr>
      <vt:lpstr>Ethylene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2017-11-10T02:24:49Z</dcterms:modified>
</cp:coreProperties>
</file>