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2" xr2:uid="{00000000-000D-0000-FFFF-FFFF00000000}"/>
  </bookViews>
  <sheets>
    <sheet name="CH4" sheetId="1" r:id="rId1"/>
    <sheet name="co2" sheetId="2" r:id="rId2"/>
    <sheet name="Ethylene" sheetId="4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7" i="4" l="1"/>
  <c r="AN8" i="1"/>
  <c r="AL8" i="1"/>
  <c r="AJ7" i="4"/>
  <c r="AJ7" i="2"/>
  <c r="AJ8" i="1"/>
  <c r="AH8" i="1"/>
  <c r="AF7" i="4"/>
  <c r="AF8" i="1"/>
  <c r="AD8" i="1" l="1"/>
  <c r="AB7" i="4"/>
  <c r="AB8" i="1"/>
  <c r="Z8" i="1"/>
  <c r="X7" i="4"/>
  <c r="X8" i="1"/>
  <c r="V8" i="1"/>
  <c r="T7" i="4"/>
  <c r="T8" i="1"/>
  <c r="R8" i="1"/>
  <c r="P8" i="1" l="1"/>
  <c r="N8" i="1"/>
  <c r="L8" i="1"/>
  <c r="J8" i="1"/>
  <c r="D7" i="2"/>
  <c r="AN6" i="2" l="1"/>
  <c r="AL6" i="2"/>
  <c r="AJ6" i="2"/>
  <c r="AH6" i="2"/>
  <c r="AF6" i="2"/>
  <c r="AB6" i="2"/>
  <c r="Z6" i="2"/>
  <c r="X6" i="2"/>
  <c r="V6" i="2"/>
  <c r="T6" i="2"/>
  <c r="R6" i="2"/>
  <c r="P6" i="2"/>
  <c r="N6" i="2"/>
  <c r="L6" i="2"/>
  <c r="AN6" i="4" l="1"/>
  <c r="AN6" i="1"/>
  <c r="AL6" i="1"/>
  <c r="AJ6" i="4"/>
  <c r="AJ6" i="1"/>
  <c r="AH6" i="1"/>
  <c r="AF6" i="4"/>
  <c r="AF6" i="1"/>
  <c r="AD7" i="1"/>
  <c r="AD6" i="1"/>
  <c r="AB6" i="4"/>
  <c r="AB6" i="1"/>
  <c r="Z6" i="1"/>
  <c r="X6" i="4"/>
  <c r="X6" i="1"/>
  <c r="V6" i="1"/>
  <c r="T6" i="4"/>
  <c r="T6" i="1"/>
  <c r="R6" i="1"/>
  <c r="P6" i="4"/>
  <c r="P6" i="1"/>
  <c r="N6" i="1"/>
  <c r="L6" i="4"/>
  <c r="L6" i="1"/>
  <c r="J6" i="1"/>
  <c r="H6" i="4"/>
  <c r="H6" i="1"/>
  <c r="F6" i="1"/>
  <c r="AN5" i="4" l="1"/>
  <c r="AN5" i="1"/>
  <c r="AL5" i="1"/>
  <c r="AJ5" i="4"/>
  <c r="AJ5" i="1"/>
  <c r="AH5" i="1"/>
  <c r="AF5" i="1"/>
  <c r="Z5" i="1" l="1"/>
  <c r="AF5" i="4"/>
  <c r="AD5" i="1"/>
  <c r="AB5" i="4"/>
  <c r="AB5" i="1"/>
  <c r="X5" i="4"/>
  <c r="X5" i="1"/>
  <c r="V5" i="1"/>
  <c r="V4" i="1"/>
  <c r="T5" i="1"/>
  <c r="T5" i="4"/>
  <c r="R5" i="1"/>
  <c r="P5" i="4" l="1"/>
  <c r="P5" i="1"/>
  <c r="N5" i="1"/>
  <c r="L5" i="4"/>
  <c r="L5" i="1"/>
  <c r="J5" i="1"/>
  <c r="H5" i="1"/>
  <c r="H5" i="4"/>
  <c r="D5" i="2"/>
  <c r="F5" i="1"/>
  <c r="AN4" i="4" l="1"/>
  <c r="AN4" i="1"/>
  <c r="AL4" i="1"/>
  <c r="AJ4" i="4"/>
  <c r="AJ4" i="1"/>
  <c r="AH4" i="1"/>
  <c r="AF4" i="1"/>
  <c r="AF4" i="4"/>
  <c r="AD4" i="1"/>
  <c r="AB4" i="4"/>
  <c r="AB4" i="1"/>
  <c r="X4" i="4"/>
  <c r="X4" i="1"/>
  <c r="T4" i="4"/>
  <c r="T4" i="1"/>
  <c r="R4" i="1"/>
  <c r="P4" i="4"/>
  <c r="P4" i="1"/>
  <c r="N4" i="1"/>
  <c r="L4" i="1"/>
  <c r="L4" i="4"/>
  <c r="J4" i="1"/>
  <c r="H4" i="1"/>
  <c r="H4" i="4"/>
  <c r="D11" i="2" l="1"/>
  <c r="D11" i="4"/>
  <c r="D11" i="1"/>
  <c r="D10" i="1" l="1"/>
  <c r="D10" i="2"/>
  <c r="D10" i="4"/>
  <c r="AX4" i="1" l="1"/>
  <c r="D9" i="2"/>
  <c r="D9" i="4"/>
  <c r="D9" i="1"/>
  <c r="D8" i="4" l="1"/>
  <c r="D8" i="1"/>
  <c r="D8" i="2"/>
  <c r="D6" i="4" l="1"/>
  <c r="D7" i="4"/>
  <c r="D6" i="2"/>
  <c r="D6" i="1"/>
  <c r="D7" i="1"/>
  <c r="F4" i="1" l="1"/>
  <c r="D5" i="1"/>
  <c r="D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" authorId="0" shapeId="0" xr:uid="{0C8AC77C-3382-43CA-82F4-6228C663D5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400 ul in total was taken from each sample for re-cultivation, new atmospheres were supplied</t>
        </r>
      </text>
    </comment>
    <comment ref="Q2" authorId="0" shapeId="0" xr:uid="{600B7492-C8F7-4157-9793-1869369749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the sample from a lower layer of soil, nm1-9b</t>
        </r>
      </text>
    </comment>
    <comment ref="S2" authorId="0" shapeId="0" xr:uid="{5C6713B3-5689-4B28-A602-D59A4084FD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lower layer soil sample, nm1-9b</t>
        </r>
      </text>
    </comment>
    <comment ref="Y2" authorId="0" shapeId="0" xr:uid="{F79118AA-1B7C-42AE-8D30-E6C3A591BF8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lost, broke on the day 4</t>
        </r>
      </text>
    </comment>
    <comment ref="Z5" authorId="0" shapeId="0" xr:uid="{805E0835-0C2B-431C-8559-3FC6408EF0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day 0</t>
        </r>
      </text>
    </comment>
    <comment ref="Z6" authorId="0" shapeId="0" xr:uid="{EE5B1EBA-83BA-4396-97A9-1603A4D9652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day2</t>
        </r>
      </text>
    </comment>
    <comment ref="Z8" authorId="0" shapeId="0" xr:uid="{BEDA2CAD-2AD4-4AF8-B8BB-739C8018AF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day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" authorId="0" shapeId="0" xr:uid="{B1CA8F78-AECF-47A8-AD88-606D3470229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400 ul in total was taken from each sample for re-cultivation, new atmospheres were supplied</t>
        </r>
      </text>
    </comment>
    <comment ref="Y2" authorId="0" shapeId="0" xr:uid="{2F5B9E12-E3EF-4495-A55A-F85362BDCA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bottle broke on day 4</t>
        </r>
      </text>
    </comment>
    <comment ref="Y5" authorId="0" shapeId="0" xr:uid="{B35D8D52-BD9E-40BA-B2B1-21E3E263F1D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day 0</t>
        </r>
      </text>
    </comment>
    <comment ref="C6" authorId="0" shapeId="0" xr:uid="{0DCB776D-F1C8-477D-BEAE-DEB049792C0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looks like methanizer  got poisoned again</t>
        </r>
      </text>
    </comment>
    <comment ref="Y7" authorId="0" shapeId="0" xr:uid="{8D407D1F-1FAB-43E5-B964-3BF22CB317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day 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" authorId="0" shapeId="0" xr:uid="{2BBB3F0D-E2CB-4DE0-802C-CCC8AA0598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400 ul in total was taken from each sample for re-cultivation, new atmospheres were supplied</t>
        </r>
      </text>
    </comment>
    <comment ref="D8" authorId="0" shapeId="0" xr:uid="{9A8991A9-43DE-49E3-A613-97516DF061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Samples 1-4 were on a shaker</t>
        </r>
      </text>
    </comment>
    <comment ref="C9" authorId="0" shapeId="0" xr:uid="{70824834-A905-4507-B5FC-304D8A9D9B5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Forgot to pun on a shaker, wasn't shaken for 2 days</t>
        </r>
      </text>
    </comment>
    <comment ref="C19" authorId="0" shapeId="0" xr:uid="{402A97E8-041D-4DF2-8376-8E01E4F697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calibration average 0.5%ch4=1909.45</t>
        </r>
      </text>
    </comment>
    <comment ref="C21" authorId="0" shapeId="0" xr:uid="{E1131EE2-0E4B-4E74-97C2-7E68911399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refilling ch4 with 0.75 ml of 'pure ch4' in the samples 1-3</t>
        </r>
      </text>
    </comment>
  </commentList>
</comments>
</file>

<file path=xl/sharedStrings.xml><?xml version="1.0" encoding="utf-8"?>
<sst xmlns="http://schemas.openxmlformats.org/spreadsheetml/2006/main" count="179" uniqueCount="27">
  <si>
    <t>Date</t>
  </si>
  <si>
    <t>area</t>
  </si>
  <si>
    <t>ppm</t>
  </si>
  <si>
    <t>%</t>
  </si>
  <si>
    <t>stdCh4</t>
  </si>
  <si>
    <t>StdCO2</t>
  </si>
  <si>
    <t>Day1</t>
  </si>
  <si>
    <t>C1</t>
  </si>
  <si>
    <t>C2</t>
  </si>
  <si>
    <t>nm1-2_ch4</t>
  </si>
  <si>
    <t>nm1-2_ethylene</t>
  </si>
  <si>
    <t>nm1-5_ch4</t>
  </si>
  <si>
    <t>nm1-5_ethylene</t>
  </si>
  <si>
    <t>nm1-9_ch4</t>
  </si>
  <si>
    <t>nm1-9_ethylene</t>
  </si>
  <si>
    <t>nm1-14_ch4</t>
  </si>
  <si>
    <t>nm1-14_ethylene</t>
  </si>
  <si>
    <t>nm1-19_ch4</t>
  </si>
  <si>
    <t>nm1-19_ethylene</t>
  </si>
  <si>
    <t>nm3-5_ch4</t>
  </si>
  <si>
    <t>nm3-5_ethylene</t>
  </si>
  <si>
    <t>nm3-10_ch4</t>
  </si>
  <si>
    <t>nm3-10_ethylene</t>
  </si>
  <si>
    <t>nm3-14_ch4</t>
  </si>
  <si>
    <t>nm3-14_ethylene</t>
  </si>
  <si>
    <t>stdEt</t>
  </si>
  <si>
    <t>0.15.7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</si>
</sst>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4" fontId="0" fillId="0" borderId="0" xfId="0" applyNumberFormat="1" applyFont="1"/>
    <xf numFmtId="0" fontId="0" fillId="0" borderId="0" xfId="0" applyFont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14" fontId="5" fillId="0" borderId="0" xfId="0" applyNumberFormat="1" applyFont="1"/>
    <xf numFmtId="14" fontId="1" fillId="0" borderId="0" xfId="0" applyNumberFormat="1" applyFont="1"/>
    <xf numFmtId="0" fontId="1" fillId="0" borderId="0" xfId="0" applyNumberFormat="1" applyFont="1"/>
    <xf numFmtId="0" fontId="4" fillId="0" borderId="0" xfId="0" applyNumberFormat="1" applyFont="1"/>
    <xf numFmtId="0" fontId="5" fillId="0" borderId="0" xfId="0" applyNumberFormat="1" applyFont="1"/>
    <xf numFmtId="0" fontId="6" fillId="0" borderId="0" xfId="0" applyFont="1"/>
    <xf numFmtId="0" fontId="6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7" fillId="0" borderId="0" xfId="0" applyNumberFormat="1" applyFont="1"/>
    <xf numFmtId="14" fontId="6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14" fontId="9" fillId="0" borderId="0" xfId="0" applyNumberFormat="1" applyFont="1"/>
    <xf numFmtId="18" fontId="10" fillId="0" borderId="0" xfId="0" applyNumberFormat="1" applyFont="1"/>
    <xf numFmtId="18" fontId="9" fillId="0" borderId="0" xfId="0" applyNumberFormat="1" applyFont="1"/>
    <xf numFmtId="0" fontId="0" fillId="0" borderId="0" xfId="0" applyNumberFormat="1" applyFont="1"/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H24"/>
  <sheetViews>
    <sheetView workbookViewId="0">
      <pane xSplit="4" ySplit="3" topLeftCell="AB4" activePane="bottomRight" state="frozen"/>
      <selection pane="topRight" activeCell="F1" sqref="F1"/>
      <selection pane="bottomLeft" activeCell="A4" sqref="A4"/>
      <selection pane="bottomRight" activeCell="AN7" sqref="AN7"/>
    </sheetView>
  </sheetViews>
  <sheetFormatPr defaultRowHeight="15" x14ac:dyDescent="0.25"/>
  <cols>
    <col min="1" max="2" width="9.140625" style="4"/>
    <col min="3" max="3" width="10.42578125" style="4" bestFit="1" customWidth="1"/>
    <col min="4" max="4" width="10.42578125" style="10" customWidth="1"/>
    <col min="5" max="26" width="9.140625" style="4"/>
    <col min="27" max="27" width="11" style="4" customWidth="1"/>
    <col min="28" max="16384" width="9.140625" style="4"/>
  </cols>
  <sheetData>
    <row r="2" spans="1:60" s="1" customFormat="1" x14ac:dyDescent="0.25">
      <c r="D2" s="9"/>
      <c r="E2" s="26" t="s">
        <v>7</v>
      </c>
      <c r="F2" s="26"/>
      <c r="G2" s="26" t="s">
        <v>8</v>
      </c>
      <c r="H2" s="26"/>
      <c r="I2" s="26" t="s">
        <v>9</v>
      </c>
      <c r="J2" s="27"/>
      <c r="K2" s="26" t="s">
        <v>10</v>
      </c>
      <c r="L2" s="27"/>
      <c r="M2" s="26" t="s">
        <v>11</v>
      </c>
      <c r="N2" s="26"/>
      <c r="O2" s="26" t="s">
        <v>12</v>
      </c>
      <c r="P2" s="26"/>
      <c r="Q2" s="26" t="s">
        <v>13</v>
      </c>
      <c r="R2" s="26"/>
      <c r="S2" s="26" t="s">
        <v>14</v>
      </c>
      <c r="T2" s="26"/>
      <c r="U2" s="26" t="s">
        <v>15</v>
      </c>
      <c r="V2" s="26"/>
      <c r="W2" s="26" t="s">
        <v>16</v>
      </c>
      <c r="X2" s="26"/>
      <c r="Y2" s="26" t="s">
        <v>17</v>
      </c>
      <c r="Z2" s="27"/>
      <c r="AA2" s="26" t="s">
        <v>18</v>
      </c>
      <c r="AB2" s="27"/>
      <c r="AC2" s="26" t="s">
        <v>19</v>
      </c>
      <c r="AD2" s="27"/>
      <c r="AE2" s="26" t="s">
        <v>20</v>
      </c>
      <c r="AF2" s="27"/>
      <c r="AG2" s="26" t="s">
        <v>21</v>
      </c>
      <c r="AH2" s="27"/>
      <c r="AI2" s="26" t="s">
        <v>22</v>
      </c>
      <c r="AJ2" s="27"/>
      <c r="AK2" s="26" t="s">
        <v>23</v>
      </c>
      <c r="AL2" s="27"/>
      <c r="AM2" s="26" t="s">
        <v>24</v>
      </c>
      <c r="AN2" s="27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</row>
    <row r="3" spans="1:60" s="5" customFormat="1" x14ac:dyDescent="0.25">
      <c r="A3" s="5" t="s">
        <v>4</v>
      </c>
      <c r="B3" s="5" t="s">
        <v>1</v>
      </c>
      <c r="C3" s="5" t="s">
        <v>0</v>
      </c>
      <c r="D3" s="9" t="s">
        <v>6</v>
      </c>
      <c r="E3" s="5" t="s">
        <v>1</v>
      </c>
      <c r="F3" s="5" t="s">
        <v>2</v>
      </c>
      <c r="G3" s="5" t="s">
        <v>1</v>
      </c>
      <c r="H3" s="5" t="s">
        <v>2</v>
      </c>
      <c r="I3" s="5" t="s">
        <v>1</v>
      </c>
      <c r="J3" s="5" t="s">
        <v>2</v>
      </c>
      <c r="K3" s="5" t="s">
        <v>1</v>
      </c>
      <c r="L3" s="5" t="s">
        <v>2</v>
      </c>
      <c r="M3" s="1" t="s">
        <v>1</v>
      </c>
      <c r="N3" s="1" t="s">
        <v>2</v>
      </c>
      <c r="O3" s="1" t="s">
        <v>1</v>
      </c>
      <c r="P3" s="1" t="s">
        <v>2</v>
      </c>
      <c r="Q3" s="1" t="s">
        <v>1</v>
      </c>
      <c r="R3" s="1" t="s">
        <v>2</v>
      </c>
      <c r="S3" s="1" t="s">
        <v>1</v>
      </c>
      <c r="T3" s="1" t="s">
        <v>2</v>
      </c>
      <c r="U3" s="1" t="s">
        <v>1</v>
      </c>
      <c r="V3" s="1" t="s">
        <v>2</v>
      </c>
      <c r="W3" s="1" t="s">
        <v>1</v>
      </c>
      <c r="X3" s="1" t="s">
        <v>2</v>
      </c>
      <c r="Y3" s="1" t="s">
        <v>1</v>
      </c>
      <c r="Z3" s="1" t="s">
        <v>2</v>
      </c>
      <c r="AA3" s="1" t="s">
        <v>1</v>
      </c>
      <c r="AB3" s="1" t="s">
        <v>2</v>
      </c>
      <c r="AC3" s="1" t="s">
        <v>1</v>
      </c>
      <c r="AD3" s="1" t="s">
        <v>2</v>
      </c>
      <c r="AE3" s="1" t="s">
        <v>1</v>
      </c>
      <c r="AF3" s="1" t="s">
        <v>2</v>
      </c>
      <c r="AG3" s="1" t="s">
        <v>1</v>
      </c>
      <c r="AH3" s="1" t="s">
        <v>2</v>
      </c>
      <c r="AI3" s="1" t="s">
        <v>1</v>
      </c>
      <c r="AJ3" s="1" t="s">
        <v>2</v>
      </c>
      <c r="AK3" s="1" t="s">
        <v>1</v>
      </c>
      <c r="AL3" s="1" t="s">
        <v>2</v>
      </c>
      <c r="AM3" s="1" t="s">
        <v>1</v>
      </c>
      <c r="AN3" s="1" t="s">
        <v>2</v>
      </c>
      <c r="BE3" s="1" t="s">
        <v>1</v>
      </c>
      <c r="BF3" s="1" t="s">
        <v>2</v>
      </c>
      <c r="BG3" s="1" t="s">
        <v>1</v>
      </c>
      <c r="BH3" s="1" t="s">
        <v>2</v>
      </c>
    </row>
    <row r="4" spans="1:60" x14ac:dyDescent="0.25">
      <c r="A4" s="3">
        <v>500</v>
      </c>
      <c r="B4" s="3">
        <v>118</v>
      </c>
      <c r="C4" s="2">
        <v>43049</v>
      </c>
      <c r="D4" s="3">
        <v>0</v>
      </c>
      <c r="E4" s="3">
        <v>234.43</v>
      </c>
      <c r="F4" s="3">
        <f>E4*A4/B4</f>
        <v>993.34745762711862</v>
      </c>
      <c r="G4" s="3">
        <v>4.2</v>
      </c>
      <c r="H4" s="4">
        <f>G4*A4/B4</f>
        <v>17.796610169491526</v>
      </c>
      <c r="I4" s="3">
        <v>242.59</v>
      </c>
      <c r="J4" s="4">
        <f>I4*A4/B4</f>
        <v>1027.9237288135594</v>
      </c>
      <c r="K4" s="4">
        <v>4.63</v>
      </c>
      <c r="L4" s="4">
        <f>K4*A4/B4</f>
        <v>19.618644067796609</v>
      </c>
      <c r="M4" s="4">
        <v>239.82</v>
      </c>
      <c r="N4" s="4">
        <f>M4*A4/B4</f>
        <v>1016.1864406779661</v>
      </c>
      <c r="O4" s="4">
        <v>4.38</v>
      </c>
      <c r="P4" s="4">
        <f>O4*A4/B4</f>
        <v>18.559322033898304</v>
      </c>
      <c r="Q4" s="4">
        <v>242.5</v>
      </c>
      <c r="R4" s="4">
        <f>Q4*A4/B4</f>
        <v>1027.542372881356</v>
      </c>
      <c r="S4" s="4">
        <v>4.46</v>
      </c>
      <c r="T4" s="4">
        <f>S4*A4/B4</f>
        <v>18.898305084745761</v>
      </c>
      <c r="U4" s="4">
        <v>233.05</v>
      </c>
      <c r="V4" s="4">
        <f>U4*A4/B4</f>
        <v>987.5</v>
      </c>
      <c r="W4" s="4">
        <v>4</v>
      </c>
      <c r="X4" s="4">
        <f>W4*A4/B4</f>
        <v>16.949152542372882</v>
      </c>
      <c r="AA4" s="4">
        <v>4.5999999999999996</v>
      </c>
      <c r="AB4" s="4">
        <f>AA4*A4/B4</f>
        <v>19.491525423728813</v>
      </c>
      <c r="AC4" s="4">
        <v>241.69</v>
      </c>
      <c r="AD4" s="4">
        <f>AC4*A4/B4</f>
        <v>1024.1101694915253</v>
      </c>
      <c r="AE4" s="4">
        <v>4.5</v>
      </c>
      <c r="AF4" s="4">
        <f>AE4*A4/B4</f>
        <v>19.067796610169491</v>
      </c>
      <c r="AG4" s="4">
        <v>242.12</v>
      </c>
      <c r="AH4" s="4">
        <f>AG4*A4/B4</f>
        <v>1025.9322033898304</v>
      </c>
      <c r="AI4" s="4">
        <v>4.54</v>
      </c>
      <c r="AJ4" s="4">
        <f>AI4*A4/B4</f>
        <v>19.237288135593221</v>
      </c>
      <c r="AK4" s="4">
        <v>241.95</v>
      </c>
      <c r="AL4" s="4">
        <f>AK4*A4/B4</f>
        <v>1025.2118644067796</v>
      </c>
      <c r="AM4" s="4">
        <v>4.3</v>
      </c>
      <c r="AN4" s="4">
        <f>AM4*A4/B4</f>
        <v>18.220338983050848</v>
      </c>
      <c r="AW4" s="4">
        <v>153.19999999999999</v>
      </c>
      <c r="AX4" s="4">
        <f>AW4*A4/B4</f>
        <v>649.15254237288138</v>
      </c>
      <c r="BE4" s="4">
        <v>149.77000000000001</v>
      </c>
    </row>
    <row r="5" spans="1:60" x14ac:dyDescent="0.25">
      <c r="A5" s="3">
        <v>500</v>
      </c>
      <c r="B5" s="3">
        <v>118</v>
      </c>
      <c r="C5" s="2">
        <v>43053</v>
      </c>
      <c r="D5" s="3">
        <f>C5-$C$4</f>
        <v>4</v>
      </c>
      <c r="E5" s="3">
        <v>231.14</v>
      </c>
      <c r="F5" s="3">
        <f>E5*A5/B5</f>
        <v>979.40677966101691</v>
      </c>
      <c r="G5" s="3">
        <v>4.0999999999999996</v>
      </c>
      <c r="H5" s="4">
        <f>G5*A5/B5</f>
        <v>17.372881355932204</v>
      </c>
      <c r="I5" s="4">
        <v>203.56</v>
      </c>
      <c r="J5" s="4">
        <f>I5*A5/B5</f>
        <v>862.54237288135596</v>
      </c>
      <c r="K5" s="4">
        <v>4.3</v>
      </c>
      <c r="L5" s="4">
        <f>K5*A5/B5</f>
        <v>18.220338983050848</v>
      </c>
      <c r="M5" s="3">
        <v>220.35</v>
      </c>
      <c r="N5" s="4">
        <f>M5*A5/B5</f>
        <v>933.68644067796606</v>
      </c>
      <c r="O5" s="4">
        <v>4.2</v>
      </c>
      <c r="P5" s="4">
        <f>O5*A5/B5</f>
        <v>17.796610169491526</v>
      </c>
      <c r="Q5" s="3">
        <v>231.9</v>
      </c>
      <c r="R5" s="4">
        <f>Q5*A5/B5</f>
        <v>982.62711864406776</v>
      </c>
      <c r="S5" s="4">
        <v>4.5</v>
      </c>
      <c r="T5" s="4">
        <f>S5*A5/B5</f>
        <v>19.067796610169491</v>
      </c>
      <c r="U5" s="4">
        <v>216.77</v>
      </c>
      <c r="V5" s="4">
        <f>U5*A5/B5</f>
        <v>918.51694915254234</v>
      </c>
      <c r="W5" s="4">
        <v>3.6</v>
      </c>
      <c r="X5" s="4">
        <f>W5*A5/B5</f>
        <v>15.254237288135593</v>
      </c>
      <c r="Y5" s="4">
        <v>243.9</v>
      </c>
      <c r="Z5" s="4">
        <f>Y5*A5/B5</f>
        <v>1033.4745762711864</v>
      </c>
      <c r="AA5" s="4">
        <v>4.2</v>
      </c>
      <c r="AB5" s="4">
        <f>AA5*A5/B5</f>
        <v>17.796610169491526</v>
      </c>
      <c r="AC5" s="4">
        <v>99.04</v>
      </c>
      <c r="AD5" s="4">
        <f>AC5*A5/B5</f>
        <v>419.66101694915255</v>
      </c>
      <c r="AE5" s="4">
        <v>4.0999999999999996</v>
      </c>
      <c r="AF5" s="4">
        <f>AE5*A5/B5</f>
        <v>17.372881355932204</v>
      </c>
      <c r="AG5" s="4">
        <v>214.88</v>
      </c>
      <c r="AH5" s="4">
        <f>AG5*A5/B5</f>
        <v>910.50847457627117</v>
      </c>
      <c r="AI5" s="4">
        <v>4.5</v>
      </c>
      <c r="AJ5" s="4">
        <f>AI5*A5/B5</f>
        <v>19.067796610169491</v>
      </c>
      <c r="AK5" s="4">
        <v>231.78</v>
      </c>
      <c r="AL5" s="4">
        <f>AK5*A5/B5</f>
        <v>982.11864406779659</v>
      </c>
      <c r="AM5" s="4">
        <v>4.37</v>
      </c>
      <c r="AN5" s="4">
        <f>AM5*A5/B5</f>
        <v>18.516949152542374</v>
      </c>
      <c r="AV5" s="3"/>
      <c r="AW5" s="3"/>
      <c r="AY5" s="3"/>
      <c r="BA5" s="3"/>
    </row>
    <row r="6" spans="1:60" s="3" customFormat="1" x14ac:dyDescent="0.25">
      <c r="A6" s="3">
        <v>500</v>
      </c>
      <c r="B6" s="3">
        <v>118</v>
      </c>
      <c r="C6" s="2">
        <v>43055</v>
      </c>
      <c r="D6" s="3">
        <f t="shared" ref="D6:D11" si="0">C6-$C$4</f>
        <v>6</v>
      </c>
      <c r="E6" s="3">
        <v>233.5</v>
      </c>
      <c r="F6" s="3">
        <f>E6*A6/B6</f>
        <v>989.40677966101691</v>
      </c>
      <c r="G6" s="3">
        <v>4.47</v>
      </c>
      <c r="H6" s="4">
        <f>G6*A6/B6</f>
        <v>18.940677966101696</v>
      </c>
      <c r="I6" s="3">
        <v>186.11500000000001</v>
      </c>
      <c r="J6" s="4">
        <f>I6*A6/B6</f>
        <v>788.62288135593224</v>
      </c>
      <c r="K6" s="3">
        <v>4.0999999999999996</v>
      </c>
      <c r="L6" s="4">
        <f>K6*A6/B6</f>
        <v>17.372881355932204</v>
      </c>
      <c r="M6" s="3">
        <v>214.63</v>
      </c>
      <c r="N6" s="4">
        <f>M6*A6/B6</f>
        <v>909.44915254237287</v>
      </c>
      <c r="O6" s="3">
        <v>4.2699999999999996</v>
      </c>
      <c r="P6" s="4">
        <f>O6*A6/B6</f>
        <v>18.093220338983052</v>
      </c>
      <c r="Q6" s="3">
        <v>216.52</v>
      </c>
      <c r="R6" s="4">
        <f>Q6*A6/B6</f>
        <v>917.45762711864404</v>
      </c>
      <c r="S6" s="3">
        <v>4.5</v>
      </c>
      <c r="T6" s="4">
        <f>S6*A6/B6</f>
        <v>19.067796610169491</v>
      </c>
      <c r="U6" s="3">
        <v>208.94</v>
      </c>
      <c r="V6" s="4">
        <f>U6*A6/B6</f>
        <v>885.33898305084745</v>
      </c>
      <c r="W6" s="3">
        <v>4.2</v>
      </c>
      <c r="X6" s="4">
        <f>W6*A6/B6</f>
        <v>17.796610169491526</v>
      </c>
      <c r="Y6" s="3">
        <v>226.13</v>
      </c>
      <c r="Z6" s="4">
        <f>Y6*A6/B6</f>
        <v>958.17796610169489</v>
      </c>
      <c r="AA6" s="3">
        <v>4.5</v>
      </c>
      <c r="AB6" s="4">
        <f>AA6*A6/B6</f>
        <v>19.067796610169491</v>
      </c>
      <c r="AC6" s="3">
        <v>15.04</v>
      </c>
      <c r="AD6" s="4">
        <f>AC6*A6/B6</f>
        <v>63.728813559322035</v>
      </c>
      <c r="AE6" s="3">
        <v>4.17</v>
      </c>
      <c r="AF6" s="4">
        <f>AE6*A6/B6</f>
        <v>17.66949152542373</v>
      </c>
      <c r="AG6" s="3">
        <v>201.53</v>
      </c>
      <c r="AH6" s="4">
        <f>AG6*A6/B6</f>
        <v>853.9406779661017</v>
      </c>
      <c r="AI6" s="3">
        <v>4.2699999999999996</v>
      </c>
      <c r="AJ6" s="4">
        <f>AI6*A6/B6</f>
        <v>18.093220338983052</v>
      </c>
      <c r="AK6" s="3">
        <v>226.24</v>
      </c>
      <c r="AL6" s="4">
        <f>AK6*A6/B6</f>
        <v>958.64406779661022</v>
      </c>
      <c r="AM6" s="3">
        <v>4.38</v>
      </c>
      <c r="AN6" s="4">
        <f>AM6*A6/B6</f>
        <v>18.559322033898304</v>
      </c>
      <c r="AP6" s="4"/>
      <c r="AT6" s="4"/>
      <c r="AX6" s="4"/>
    </row>
    <row r="7" spans="1:60" s="3" customFormat="1" x14ac:dyDescent="0.25">
      <c r="A7" s="3">
        <v>500</v>
      </c>
      <c r="B7" s="3">
        <v>118</v>
      </c>
      <c r="C7" s="2">
        <v>43055</v>
      </c>
      <c r="D7" s="3">
        <f t="shared" si="0"/>
        <v>6</v>
      </c>
      <c r="J7" s="4"/>
      <c r="L7" s="4"/>
      <c r="N7" s="4"/>
      <c r="P7" s="4"/>
      <c r="R7" s="4"/>
      <c r="T7" s="4"/>
      <c r="V7" s="4"/>
      <c r="X7" s="4"/>
      <c r="Z7" s="4"/>
      <c r="AB7" s="4"/>
      <c r="AC7" s="3">
        <v>338.05</v>
      </c>
      <c r="AD7" s="4">
        <f>AC7*A7/B7</f>
        <v>1432.4152542372881</v>
      </c>
      <c r="AF7" s="4"/>
      <c r="AH7" s="4"/>
      <c r="AJ7" s="4"/>
      <c r="AL7" s="4"/>
      <c r="AN7" s="4"/>
      <c r="AP7" s="4"/>
      <c r="AT7" s="4"/>
      <c r="AX7" s="4"/>
    </row>
    <row r="8" spans="1:60" s="3" customFormat="1" x14ac:dyDescent="0.25">
      <c r="A8" s="3">
        <v>500</v>
      </c>
      <c r="B8" s="3">
        <v>118</v>
      </c>
      <c r="C8" s="2">
        <v>43059</v>
      </c>
      <c r="D8" s="3">
        <f t="shared" si="0"/>
        <v>10</v>
      </c>
      <c r="I8" s="3">
        <v>156.38</v>
      </c>
      <c r="J8" s="4">
        <f t="shared" ref="J8" si="1">I8*A8/B8</f>
        <v>662.62711864406776</v>
      </c>
      <c r="K8" s="3">
        <v>4.26</v>
      </c>
      <c r="L8" s="4">
        <f t="shared" ref="L8" si="2">K8*A8/B8</f>
        <v>18.050847457627118</v>
      </c>
      <c r="M8" s="3">
        <v>206.42</v>
      </c>
      <c r="N8" s="4">
        <f t="shared" ref="N8" si="3">M8*A8/B8</f>
        <v>874.66101694915255</v>
      </c>
      <c r="O8" s="3">
        <v>4.2</v>
      </c>
      <c r="P8" s="4">
        <f t="shared" ref="P8" si="4">O8*A8/B8</f>
        <v>17.796610169491526</v>
      </c>
      <c r="Q8" s="3">
        <v>214.67</v>
      </c>
      <c r="R8" s="4">
        <f t="shared" ref="R7:R8" si="5">Q8*A8/B8</f>
        <v>909.61864406779659</v>
      </c>
      <c r="S8" s="3">
        <v>4.2</v>
      </c>
      <c r="T8" s="4">
        <f t="shared" ref="T7:T8" si="6">S8*A8/B8</f>
        <v>17.796610169491526</v>
      </c>
      <c r="U8" s="3">
        <v>194.62</v>
      </c>
      <c r="V8" s="4">
        <f t="shared" ref="V7:V8" si="7">U8*A8/B8</f>
        <v>824.66101694915255</v>
      </c>
      <c r="W8" s="3">
        <v>4.46</v>
      </c>
      <c r="X8" s="4">
        <f t="shared" ref="X7:X8" si="8">W8*A8/B8</f>
        <v>18.898305084745761</v>
      </c>
      <c r="Y8" s="3">
        <v>210.57</v>
      </c>
      <c r="Z8" s="4">
        <f t="shared" ref="Z7:Z8" si="9">Y8*A8/B8</f>
        <v>892.24576271186436</v>
      </c>
      <c r="AA8" s="3">
        <v>4.9400000000000004</v>
      </c>
      <c r="AB8" s="4">
        <f t="shared" ref="AB7:AB8" si="10">AA8*A8/B8</f>
        <v>20.932203389830509</v>
      </c>
      <c r="AC8" s="3">
        <v>142.99</v>
      </c>
      <c r="AD8" s="3">
        <f>AC8*A8/B8</f>
        <v>605.88983050847457</v>
      </c>
      <c r="AE8" s="3">
        <v>4.0999999999999996</v>
      </c>
      <c r="AF8" s="4">
        <f t="shared" ref="AF7:AF8" si="11">AE8*A8/B8</f>
        <v>17.372881355932204</v>
      </c>
      <c r="AG8" s="3">
        <v>186.45</v>
      </c>
      <c r="AH8" s="4">
        <f t="shared" ref="AH7:AH8" si="12">AG8*A8/B8</f>
        <v>790.04237288135596</v>
      </c>
      <c r="AI8" s="3">
        <v>4.2</v>
      </c>
      <c r="AJ8" s="4">
        <f t="shared" ref="AJ7:AJ8" si="13">AI8*A8/B8</f>
        <v>17.796610169491526</v>
      </c>
      <c r="AK8" s="3">
        <v>229.35</v>
      </c>
      <c r="AL8" s="4">
        <f t="shared" ref="AL7:AL8" si="14">AK8*A8/B8</f>
        <v>971.82203389830511</v>
      </c>
      <c r="AM8" s="3">
        <v>4.26</v>
      </c>
      <c r="AN8" s="4">
        <f t="shared" ref="AN7:AN8" si="15">AM8*A8/B8</f>
        <v>18.050847457627118</v>
      </c>
      <c r="AP8" s="4"/>
      <c r="AT8" s="4"/>
      <c r="AX8" s="4"/>
    </row>
    <row r="9" spans="1:60" s="3" customFormat="1" x14ac:dyDescent="0.25">
      <c r="C9" s="2"/>
      <c r="D9" s="25">
        <f t="shared" si="0"/>
        <v>-43049</v>
      </c>
      <c r="X9" s="4"/>
    </row>
    <row r="10" spans="1:60" s="1" customFormat="1" x14ac:dyDescent="0.25">
      <c r="C10" s="8"/>
      <c r="D10" s="9">
        <f t="shared" si="0"/>
        <v>-43049</v>
      </c>
      <c r="F10" s="3"/>
      <c r="J10" s="3"/>
      <c r="N10" s="3"/>
      <c r="O10" s="12"/>
      <c r="P10" s="3"/>
      <c r="R10" s="3"/>
      <c r="V10" s="3"/>
      <c r="W10" s="19"/>
      <c r="X10" s="4"/>
      <c r="Z10" s="3"/>
      <c r="AL10" s="3"/>
      <c r="AP10" s="3"/>
      <c r="AT10" s="3"/>
      <c r="AX10" s="3"/>
    </row>
    <row r="11" spans="1:60" x14ac:dyDescent="0.25">
      <c r="A11" s="3"/>
      <c r="B11" s="3"/>
      <c r="C11" s="6"/>
      <c r="D11" s="25">
        <f t="shared" si="0"/>
        <v>-43049</v>
      </c>
      <c r="J11" s="3"/>
      <c r="K11" s="3"/>
      <c r="M11" s="3"/>
      <c r="N11" s="3"/>
      <c r="O11" s="3"/>
      <c r="Q11" s="3"/>
      <c r="R11" s="3"/>
      <c r="S11" s="3"/>
      <c r="U11" s="3"/>
      <c r="V11" s="3"/>
      <c r="W11" s="3"/>
      <c r="Y11" s="3"/>
      <c r="Z11" s="3"/>
      <c r="AA11" s="3"/>
      <c r="AC11" s="3"/>
      <c r="AD11" s="3"/>
      <c r="AE11" s="3"/>
      <c r="AG11" s="3"/>
      <c r="AH11" s="3"/>
      <c r="AI11" s="3"/>
      <c r="AJ11" s="3"/>
      <c r="AK11" s="3"/>
      <c r="AL11" s="3"/>
      <c r="AM11" s="3"/>
      <c r="AO11" s="3"/>
      <c r="AP11" s="3"/>
      <c r="AQ11" s="3"/>
      <c r="AS11" s="3"/>
      <c r="AT11" s="3"/>
      <c r="AU11" s="3"/>
      <c r="AW11" s="3"/>
      <c r="AX11" s="3"/>
      <c r="AY11" s="3"/>
      <c r="BA11" s="3"/>
      <c r="BC11" s="3"/>
    </row>
    <row r="12" spans="1:60" x14ac:dyDescent="0.25">
      <c r="C12" s="6"/>
    </row>
    <row r="13" spans="1:60" x14ac:dyDescent="0.25">
      <c r="C13" s="6"/>
    </row>
    <row r="14" spans="1:60" x14ac:dyDescent="0.25">
      <c r="C14" s="6"/>
    </row>
    <row r="15" spans="1:60" x14ac:dyDescent="0.25">
      <c r="C15" s="6"/>
    </row>
    <row r="16" spans="1:60" x14ac:dyDescent="0.25">
      <c r="C16" s="6"/>
    </row>
    <row r="17" spans="3:4" x14ac:dyDescent="0.25">
      <c r="C17" s="6"/>
    </row>
    <row r="18" spans="3:4" x14ac:dyDescent="0.25">
      <c r="C18" s="6"/>
    </row>
    <row r="19" spans="3:4" x14ac:dyDescent="0.25">
      <c r="C19" s="6"/>
    </row>
    <row r="20" spans="3:4" x14ac:dyDescent="0.25">
      <c r="C20" s="6"/>
    </row>
    <row r="21" spans="3:4" x14ac:dyDescent="0.25">
      <c r="C21" s="6"/>
    </row>
    <row r="22" spans="3:4" x14ac:dyDescent="0.25">
      <c r="C22" s="6"/>
    </row>
    <row r="23" spans="3:4" x14ac:dyDescent="0.25">
      <c r="C23" s="6"/>
    </row>
    <row r="24" spans="3:4" s="5" customFormat="1" x14ac:dyDescent="0.25">
      <c r="C24" s="7"/>
      <c r="D24" s="11"/>
    </row>
  </sheetData>
  <mergeCells count="28">
    <mergeCell ref="AA2:AB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BE2:BF2"/>
    <mergeCell ref="BG2:BH2"/>
    <mergeCell ref="AC2:AD2"/>
    <mergeCell ref="AE2:AF2"/>
    <mergeCell ref="AG2:AH2"/>
    <mergeCell ref="AI2:AJ2"/>
    <mergeCell ref="AK2:AL2"/>
    <mergeCell ref="AW2:AX2"/>
    <mergeCell ref="AY2:AZ2"/>
    <mergeCell ref="BA2:BB2"/>
    <mergeCell ref="BC2:BD2"/>
    <mergeCell ref="AM2:AN2"/>
    <mergeCell ref="AO2:AP2"/>
    <mergeCell ref="AQ2:AR2"/>
    <mergeCell ref="AS2:AT2"/>
    <mergeCell ref="AU2:AV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D21"/>
  <sheetViews>
    <sheetView workbookViewId="0">
      <pane xSplit="4" ySplit="3" topLeftCell="AA4" activePane="bottomRight" state="frozen"/>
      <selection pane="topRight" activeCell="E1" sqref="E1"/>
      <selection pane="bottomLeft" activeCell="A4" sqref="A4"/>
      <selection pane="bottomRight" activeCell="AO7" sqref="AO7"/>
    </sheetView>
  </sheetViews>
  <sheetFormatPr defaultRowHeight="15" x14ac:dyDescent="0.25"/>
  <cols>
    <col min="1" max="2" width="9.140625" style="14"/>
    <col min="3" max="3" width="10.42578125" style="14" bestFit="1" customWidth="1"/>
    <col min="4" max="4" width="10.42578125" style="16" customWidth="1"/>
    <col min="5" max="16384" width="9.140625" style="14"/>
  </cols>
  <sheetData>
    <row r="2" spans="1:56" s="12" customFormat="1" x14ac:dyDescent="0.25">
      <c r="D2" s="13"/>
      <c r="E2" s="26" t="s">
        <v>7</v>
      </c>
      <c r="F2" s="26"/>
      <c r="G2" s="26" t="s">
        <v>8</v>
      </c>
      <c r="H2" s="26"/>
      <c r="I2" s="26" t="s">
        <v>9</v>
      </c>
      <c r="J2" s="27"/>
      <c r="K2" s="26" t="s">
        <v>10</v>
      </c>
      <c r="L2" s="27"/>
      <c r="M2" s="26" t="s">
        <v>11</v>
      </c>
      <c r="N2" s="26"/>
      <c r="O2" s="26" t="s">
        <v>12</v>
      </c>
      <c r="P2" s="26"/>
      <c r="Q2" s="26" t="s">
        <v>13</v>
      </c>
      <c r="R2" s="26"/>
      <c r="S2" s="26" t="s">
        <v>14</v>
      </c>
      <c r="T2" s="26"/>
      <c r="U2" s="26" t="s">
        <v>15</v>
      </c>
      <c r="V2" s="26"/>
      <c r="W2" s="26" t="s">
        <v>16</v>
      </c>
      <c r="X2" s="26"/>
      <c r="Y2" s="26" t="s">
        <v>17</v>
      </c>
      <c r="Z2" s="27"/>
      <c r="AA2" s="26" t="s">
        <v>18</v>
      </c>
      <c r="AB2" s="27"/>
      <c r="AC2" s="26" t="s">
        <v>19</v>
      </c>
      <c r="AD2" s="27"/>
      <c r="AE2" s="26" t="s">
        <v>20</v>
      </c>
      <c r="AF2" s="27"/>
      <c r="AG2" s="26" t="s">
        <v>21</v>
      </c>
      <c r="AH2" s="27"/>
      <c r="AI2" s="26" t="s">
        <v>22</v>
      </c>
      <c r="AJ2" s="27"/>
      <c r="AK2" s="26" t="s">
        <v>23</v>
      </c>
      <c r="AL2" s="27"/>
      <c r="AM2" s="26" t="s">
        <v>24</v>
      </c>
      <c r="AN2" s="27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</row>
    <row r="3" spans="1:56" s="12" customFormat="1" x14ac:dyDescent="0.25">
      <c r="A3" s="12" t="s">
        <v>5</v>
      </c>
      <c r="B3" s="12" t="s">
        <v>1</v>
      </c>
      <c r="C3" s="12" t="s">
        <v>0</v>
      </c>
      <c r="D3" s="13" t="s">
        <v>6</v>
      </c>
      <c r="E3" s="12" t="s">
        <v>1</v>
      </c>
      <c r="F3" s="12" t="s">
        <v>3</v>
      </c>
      <c r="G3" s="12" t="s">
        <v>1</v>
      </c>
      <c r="H3" s="12" t="s">
        <v>3</v>
      </c>
      <c r="I3" s="12" t="s">
        <v>1</v>
      </c>
      <c r="J3" s="12" t="s">
        <v>3</v>
      </c>
      <c r="K3" s="12" t="s">
        <v>1</v>
      </c>
      <c r="L3" s="12" t="s">
        <v>3</v>
      </c>
      <c r="M3" s="12" t="s">
        <v>1</v>
      </c>
      <c r="N3" s="12" t="s">
        <v>3</v>
      </c>
      <c r="O3" s="12" t="s">
        <v>1</v>
      </c>
      <c r="P3" s="12" t="s">
        <v>3</v>
      </c>
      <c r="Q3" s="12" t="s">
        <v>1</v>
      </c>
      <c r="R3" s="12" t="s">
        <v>3</v>
      </c>
      <c r="S3" s="12" t="s">
        <v>1</v>
      </c>
      <c r="T3" s="12" t="s">
        <v>3</v>
      </c>
      <c r="U3" s="12" t="s">
        <v>1</v>
      </c>
      <c r="V3" s="12" t="s">
        <v>3</v>
      </c>
      <c r="W3" s="12" t="s">
        <v>1</v>
      </c>
      <c r="X3" s="12" t="s">
        <v>3</v>
      </c>
      <c r="Y3" s="12" t="s">
        <v>1</v>
      </c>
      <c r="Z3" s="12" t="s">
        <v>3</v>
      </c>
      <c r="AA3" s="12" t="s">
        <v>1</v>
      </c>
      <c r="AB3" s="12" t="s">
        <v>3</v>
      </c>
      <c r="AC3" s="12" t="s">
        <v>1</v>
      </c>
      <c r="AD3" s="12" t="s">
        <v>3</v>
      </c>
      <c r="AE3" s="12" t="s">
        <v>1</v>
      </c>
      <c r="AF3" s="12" t="s">
        <v>3</v>
      </c>
      <c r="AG3" s="12" t="s">
        <v>1</v>
      </c>
      <c r="AH3" s="12" t="s">
        <v>3</v>
      </c>
      <c r="AI3" s="12" t="s">
        <v>1</v>
      </c>
      <c r="AJ3" s="12" t="s">
        <v>3</v>
      </c>
    </row>
    <row r="4" spans="1:56" x14ac:dyDescent="0.25">
      <c r="A4" s="3"/>
      <c r="B4" s="3"/>
      <c r="C4" s="2">
        <v>43049</v>
      </c>
      <c r="D4" s="3">
        <v>0</v>
      </c>
      <c r="E4" s="14">
        <v>33.9</v>
      </c>
      <c r="F4" s="3">
        <v>4.6100000000000002E-2</v>
      </c>
      <c r="G4" s="3">
        <v>34.4</v>
      </c>
      <c r="H4" s="3">
        <v>4.6899999999999997E-2</v>
      </c>
      <c r="I4" s="3">
        <v>71.760000000000005</v>
      </c>
      <c r="J4" s="3">
        <v>9.7600000000000006E-2</v>
      </c>
      <c r="K4" s="3">
        <v>73.39</v>
      </c>
      <c r="L4" s="3">
        <v>9.98E-2</v>
      </c>
      <c r="M4" s="3">
        <v>66.7</v>
      </c>
      <c r="N4" s="3">
        <v>0.09</v>
      </c>
      <c r="O4" s="3">
        <v>70.8</v>
      </c>
      <c r="P4" s="3">
        <v>9.64E-2</v>
      </c>
      <c r="Q4" s="3">
        <v>63.17</v>
      </c>
      <c r="R4" s="3">
        <v>8.5900000000000004E-2</v>
      </c>
      <c r="S4" s="3">
        <v>72.8</v>
      </c>
      <c r="T4" s="3">
        <v>9.9099999999999994E-2</v>
      </c>
      <c r="U4" s="3">
        <v>38.81</v>
      </c>
      <c r="V4" s="3">
        <v>0.05</v>
      </c>
      <c r="W4" s="3">
        <v>40.200000000000003</v>
      </c>
      <c r="X4" s="3">
        <v>5.3999999999999999E-2</v>
      </c>
      <c r="Y4" s="3"/>
      <c r="Z4" s="3"/>
      <c r="AA4" s="3">
        <v>33.9</v>
      </c>
      <c r="AB4" s="3">
        <v>4.6199999999999998E-2</v>
      </c>
      <c r="AC4" s="3">
        <v>36.5</v>
      </c>
      <c r="AD4" s="3">
        <v>4.9799999999999997E-2</v>
      </c>
      <c r="AE4" s="3">
        <v>36.4</v>
      </c>
      <c r="AF4" s="3">
        <v>4.9500000000000002E-2</v>
      </c>
      <c r="AG4" s="3">
        <v>33.6</v>
      </c>
      <c r="AH4" s="3">
        <v>4.5699999999999998E-2</v>
      </c>
      <c r="AI4" s="3">
        <v>34.54</v>
      </c>
      <c r="AJ4" s="3">
        <v>4.7E-2</v>
      </c>
      <c r="AK4" s="3">
        <v>34.799999999999997</v>
      </c>
      <c r="AL4" s="3">
        <v>4.7E-2</v>
      </c>
      <c r="AM4" s="3">
        <v>32.6</v>
      </c>
      <c r="AN4" s="3">
        <v>4.3999999999999997E-2</v>
      </c>
    </row>
    <row r="5" spans="1:56" x14ac:dyDescent="0.25">
      <c r="A5" s="3"/>
      <c r="B5" s="3"/>
      <c r="C5" s="2">
        <v>43053</v>
      </c>
      <c r="D5" s="3">
        <f>C5-$C$4</f>
        <v>4</v>
      </c>
      <c r="I5" s="14">
        <v>210.47</v>
      </c>
      <c r="J5" s="14">
        <v>0.28000000000000003</v>
      </c>
      <c r="K5" s="14">
        <v>200.59</v>
      </c>
      <c r="L5" s="3">
        <v>0.27289999999999998</v>
      </c>
      <c r="M5" s="3">
        <v>118.86</v>
      </c>
      <c r="N5" s="3">
        <v>0.16</v>
      </c>
      <c r="O5" s="3">
        <v>118.79</v>
      </c>
      <c r="P5" s="3">
        <v>0.16159999999999999</v>
      </c>
      <c r="Q5" s="3">
        <v>92.55</v>
      </c>
      <c r="R5" s="3">
        <v>0.129</v>
      </c>
      <c r="S5" s="3">
        <v>93.19</v>
      </c>
      <c r="T5" s="3">
        <v>0.1268</v>
      </c>
      <c r="U5" s="3">
        <v>61.89</v>
      </c>
      <c r="V5" s="3">
        <v>8.4199999999999997E-2</v>
      </c>
      <c r="W5" s="3">
        <v>57.48</v>
      </c>
      <c r="X5" s="3">
        <v>7.8200000000000006E-2</v>
      </c>
      <c r="Y5" s="3">
        <v>49.7</v>
      </c>
      <c r="Z5" s="3">
        <v>6.7000000000000004E-2</v>
      </c>
      <c r="AA5" s="3">
        <v>72.3</v>
      </c>
      <c r="AB5" s="3">
        <v>9.8400000000000001E-2</v>
      </c>
      <c r="AE5" s="3">
        <v>60.84</v>
      </c>
      <c r="AF5" s="3">
        <v>8.2000000000000003E-2</v>
      </c>
      <c r="AI5" s="3">
        <v>60.3</v>
      </c>
      <c r="AJ5" s="3">
        <v>0.08</v>
      </c>
      <c r="AK5" s="3">
        <v>38.9</v>
      </c>
      <c r="AL5" s="3">
        <v>5.2999999999999999E-2</v>
      </c>
      <c r="AM5" s="3">
        <v>39.32</v>
      </c>
      <c r="AN5" s="3">
        <v>5.3499999999999999E-2</v>
      </c>
      <c r="AO5" s="3"/>
      <c r="AQ5" s="3"/>
      <c r="AS5" s="3"/>
      <c r="AV5" s="3"/>
      <c r="AW5" s="3"/>
      <c r="AY5" s="3"/>
      <c r="BA5" s="3"/>
    </row>
    <row r="6" spans="1:56" s="3" customFormat="1" x14ac:dyDescent="0.25">
      <c r="A6" s="3">
        <v>1</v>
      </c>
      <c r="B6" s="3">
        <v>380</v>
      </c>
      <c r="C6" s="2">
        <v>43055</v>
      </c>
      <c r="D6" s="3">
        <f t="shared" ref="D6:D11" si="0">C6-$C$4</f>
        <v>6</v>
      </c>
      <c r="K6" s="3">
        <v>181.87</v>
      </c>
      <c r="L6" s="3">
        <f>K6*$A$6/$B$6</f>
        <v>0.47860526315789476</v>
      </c>
      <c r="M6" s="3">
        <v>89.58</v>
      </c>
      <c r="N6" s="3">
        <f>M6*$A$6/$B$6</f>
        <v>0.23573684210526316</v>
      </c>
      <c r="O6" s="3">
        <v>96.48</v>
      </c>
      <c r="P6" s="3">
        <f>O6*$A$6/$B$6</f>
        <v>0.25389473684210528</v>
      </c>
      <c r="Q6" s="3">
        <v>67.36</v>
      </c>
      <c r="R6" s="3">
        <f>Q6*$A$6/$B$6</f>
        <v>0.17726315789473684</v>
      </c>
      <c r="S6" s="3">
        <v>67</v>
      </c>
      <c r="T6" s="3">
        <f>S6*$A$6/$B$6</f>
        <v>0.1763157894736842</v>
      </c>
      <c r="U6" s="3">
        <v>41.29</v>
      </c>
      <c r="V6" s="3">
        <f>U6*$A$6/$B$6</f>
        <v>0.10865789473684211</v>
      </c>
      <c r="W6" s="3">
        <v>42.13</v>
      </c>
      <c r="X6" s="3">
        <f>W6*$A$6/$B$6</f>
        <v>0.11086842105263159</v>
      </c>
      <c r="Y6" s="3">
        <v>40.28</v>
      </c>
      <c r="Z6" s="3">
        <f>Y6*$A$6/$B$6</f>
        <v>0.106</v>
      </c>
      <c r="AA6" s="3">
        <v>45.3</v>
      </c>
      <c r="AB6" s="3">
        <f>AA6*$A$6/$B$6</f>
        <v>0.11921052631578946</v>
      </c>
      <c r="AE6" s="3">
        <v>72.2</v>
      </c>
      <c r="AF6" s="3">
        <f>AE6*$A$6/$B$6</f>
        <v>0.19</v>
      </c>
      <c r="AG6" s="3">
        <v>38.159999999999997</v>
      </c>
      <c r="AH6" s="3">
        <f>AG6*$A$6/$B$6</f>
        <v>0.10042105263157894</v>
      </c>
      <c r="AI6" s="3">
        <v>38.200000000000003</v>
      </c>
      <c r="AJ6" s="3">
        <f>AI6*$A$6/$B$6</f>
        <v>0.10052631578947369</v>
      </c>
      <c r="AK6" s="3">
        <v>38.299999999999997</v>
      </c>
      <c r="AL6" s="3">
        <f>AK6*$A$6/$B$6</f>
        <v>0.10078947368421051</v>
      </c>
      <c r="AM6" s="3">
        <v>35.6</v>
      </c>
      <c r="AN6" s="3">
        <f>AM6*$A$6/$B$6</f>
        <v>9.3684210526315786E-2</v>
      </c>
    </row>
    <row r="7" spans="1:56" s="12" customFormat="1" x14ac:dyDescent="0.25">
      <c r="C7" s="17">
        <v>43059</v>
      </c>
      <c r="D7" s="3">
        <f t="shared" si="0"/>
        <v>10</v>
      </c>
      <c r="I7" s="12">
        <v>313.2</v>
      </c>
      <c r="J7" s="12">
        <v>0.59</v>
      </c>
      <c r="K7" s="12">
        <v>306.44</v>
      </c>
      <c r="L7" s="12">
        <v>0.57999999999999996</v>
      </c>
      <c r="M7" s="12">
        <v>126.47</v>
      </c>
      <c r="N7" s="12">
        <v>0.24</v>
      </c>
      <c r="O7" s="12">
        <v>151.19999999999999</v>
      </c>
      <c r="P7" s="12">
        <v>0.28799999999999998</v>
      </c>
      <c r="Q7" s="12">
        <v>82.67</v>
      </c>
      <c r="R7" s="1" t="s">
        <v>26</v>
      </c>
      <c r="S7" s="12">
        <v>83.8</v>
      </c>
      <c r="T7" s="12">
        <v>0.159</v>
      </c>
      <c r="U7" s="12">
        <v>56.1</v>
      </c>
      <c r="V7" s="12">
        <v>0.1069</v>
      </c>
      <c r="W7" s="12">
        <v>211.26</v>
      </c>
      <c r="X7" s="12">
        <v>0.10100000000000001</v>
      </c>
      <c r="Y7" s="12">
        <v>55.89</v>
      </c>
      <c r="Z7" s="12">
        <v>0.1</v>
      </c>
      <c r="AA7" s="12">
        <v>64.23</v>
      </c>
      <c r="AB7" s="12">
        <v>0.12239999999999999</v>
      </c>
      <c r="AC7" s="12">
        <v>107.39</v>
      </c>
      <c r="AD7" s="12">
        <v>0.2</v>
      </c>
      <c r="AE7" s="12">
        <v>80.900000000000006</v>
      </c>
      <c r="AF7" s="12">
        <v>0.154</v>
      </c>
      <c r="AG7" s="12">
        <v>56.74</v>
      </c>
      <c r="AH7" s="12">
        <v>0.108</v>
      </c>
      <c r="AI7" s="12">
        <v>50.57</v>
      </c>
      <c r="AJ7" s="3">
        <f>AI7*$A$6/$B$6</f>
        <v>0.13307894736842105</v>
      </c>
      <c r="AK7" s="12">
        <v>46.14</v>
      </c>
      <c r="AL7" s="12">
        <v>0.08</v>
      </c>
      <c r="AM7" s="12">
        <v>47.96</v>
      </c>
      <c r="AN7" s="12">
        <v>9.0999999999999998E-2</v>
      </c>
    </row>
    <row r="8" spans="1:56" s="3" customFormat="1" x14ac:dyDescent="0.25">
      <c r="C8" s="2"/>
      <c r="D8" s="3">
        <f t="shared" si="0"/>
        <v>-43049</v>
      </c>
    </row>
    <row r="9" spans="1:56" s="12" customFormat="1" x14ac:dyDescent="0.25">
      <c r="C9" s="17"/>
      <c r="D9" s="13">
        <f t="shared" si="0"/>
        <v>-43049</v>
      </c>
      <c r="Z9" s="3"/>
    </row>
    <row r="10" spans="1:56" s="12" customFormat="1" x14ac:dyDescent="0.25">
      <c r="C10" s="17"/>
      <c r="D10" s="13">
        <f t="shared" si="0"/>
        <v>-43049</v>
      </c>
    </row>
    <row r="11" spans="1:56" s="12" customFormat="1" x14ac:dyDescent="0.25">
      <c r="C11" s="17"/>
      <c r="D11" s="13">
        <f t="shared" si="0"/>
        <v>-43049</v>
      </c>
    </row>
    <row r="12" spans="1:56" s="12" customFormat="1" x14ac:dyDescent="0.25">
      <c r="D12" s="13"/>
    </row>
    <row r="13" spans="1:56" s="12" customFormat="1" x14ac:dyDescent="0.25">
      <c r="D13" s="13"/>
    </row>
    <row r="14" spans="1:56" x14ac:dyDescent="0.25">
      <c r="C14" s="15"/>
      <c r="AM14" s="18"/>
      <c r="AN14" s="18"/>
      <c r="AO14" s="18"/>
      <c r="AP14" s="18"/>
    </row>
    <row r="15" spans="1:56" x14ac:dyDescent="0.25">
      <c r="C15" s="15"/>
    </row>
    <row r="16" spans="1:56" x14ac:dyDescent="0.25">
      <c r="C16" s="15"/>
    </row>
    <row r="17" spans="3:4" x14ac:dyDescent="0.25">
      <c r="C17" s="15"/>
    </row>
    <row r="18" spans="3:4" x14ac:dyDescent="0.25">
      <c r="C18" s="15"/>
    </row>
    <row r="19" spans="3:4" x14ac:dyDescent="0.25">
      <c r="C19" s="15"/>
    </row>
    <row r="20" spans="3:4" x14ac:dyDescent="0.25">
      <c r="C20" s="15"/>
    </row>
    <row r="21" spans="3:4" x14ac:dyDescent="0.25">
      <c r="C21" s="17"/>
      <c r="D21" s="13"/>
    </row>
  </sheetData>
  <mergeCells count="26">
    <mergeCell ref="BA2:BB2"/>
    <mergeCell ref="BC2:BD2"/>
    <mergeCell ref="AQ2:AR2"/>
    <mergeCell ref="AS2:AT2"/>
    <mergeCell ref="AU2:AV2"/>
    <mergeCell ref="AW2:AX2"/>
    <mergeCell ref="AY2:AZ2"/>
    <mergeCell ref="AC2:AD2"/>
    <mergeCell ref="AE2:AF2"/>
    <mergeCell ref="AA2:AB2"/>
    <mergeCell ref="E2:F2"/>
    <mergeCell ref="G2:H2"/>
    <mergeCell ref="I2:J2"/>
    <mergeCell ref="K2:L2"/>
    <mergeCell ref="M2:N2"/>
    <mergeCell ref="Q2:R2"/>
    <mergeCell ref="S2:T2"/>
    <mergeCell ref="U2:V2"/>
    <mergeCell ref="W2:X2"/>
    <mergeCell ref="Y2:Z2"/>
    <mergeCell ref="O2:P2"/>
    <mergeCell ref="AG2:AH2"/>
    <mergeCell ref="AI2:AJ2"/>
    <mergeCell ref="AK2:AL2"/>
    <mergeCell ref="AM2:AN2"/>
    <mergeCell ref="AO2:AP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B9D7-8563-45D1-BBDF-54B26ABC4588}">
  <dimension ref="A2:BH25"/>
  <sheetViews>
    <sheetView tabSelected="1" workbookViewId="0">
      <pane xSplit="4" ySplit="3" topLeftCell="Z4" activePane="bottomRight" state="frozen"/>
      <selection pane="topRight" activeCell="F1" sqref="F1"/>
      <selection pane="bottomLeft" activeCell="A4" sqref="A4"/>
      <selection pane="bottomRight" activeCell="AN9" sqref="AN9"/>
    </sheetView>
  </sheetViews>
  <sheetFormatPr defaultRowHeight="15" x14ac:dyDescent="0.25"/>
  <cols>
    <col min="1" max="2" width="9.140625" style="20"/>
    <col min="3" max="3" width="10.42578125" style="20" bestFit="1" customWidth="1"/>
    <col min="4" max="4" width="10.42578125" style="20" customWidth="1"/>
    <col min="5" max="16384" width="9.140625" style="20"/>
  </cols>
  <sheetData>
    <row r="2" spans="1:60" s="19" customFormat="1" x14ac:dyDescent="0.25">
      <c r="E2" s="27" t="s">
        <v>7</v>
      </c>
      <c r="F2" s="27"/>
      <c r="G2" s="27" t="s">
        <v>8</v>
      </c>
      <c r="H2" s="27"/>
      <c r="I2" s="26" t="s">
        <v>9</v>
      </c>
      <c r="J2" s="27"/>
      <c r="K2" s="26" t="s">
        <v>10</v>
      </c>
      <c r="L2" s="27"/>
      <c r="M2" s="26" t="s">
        <v>11</v>
      </c>
      <c r="N2" s="26"/>
      <c r="O2" s="26" t="s">
        <v>12</v>
      </c>
      <c r="P2" s="26"/>
      <c r="Q2" s="26" t="s">
        <v>13</v>
      </c>
      <c r="R2" s="26"/>
      <c r="S2" s="26" t="s">
        <v>14</v>
      </c>
      <c r="T2" s="26"/>
      <c r="U2" s="26" t="s">
        <v>15</v>
      </c>
      <c r="V2" s="26"/>
      <c r="W2" s="26" t="s">
        <v>16</v>
      </c>
      <c r="X2" s="26"/>
      <c r="Y2" s="26" t="s">
        <v>17</v>
      </c>
      <c r="Z2" s="27"/>
      <c r="AA2" s="26" t="s">
        <v>18</v>
      </c>
      <c r="AB2" s="27"/>
      <c r="AC2" s="26" t="s">
        <v>19</v>
      </c>
      <c r="AD2" s="27"/>
      <c r="AE2" s="26" t="s">
        <v>20</v>
      </c>
      <c r="AF2" s="27"/>
      <c r="AG2" s="26" t="s">
        <v>21</v>
      </c>
      <c r="AH2" s="27"/>
      <c r="AI2" s="26" t="s">
        <v>22</v>
      </c>
      <c r="AJ2" s="27"/>
      <c r="AK2" s="26" t="s">
        <v>23</v>
      </c>
      <c r="AL2" s="27"/>
      <c r="AM2" s="26" t="s">
        <v>24</v>
      </c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</row>
    <row r="3" spans="1:60" s="19" customFormat="1" x14ac:dyDescent="0.25">
      <c r="A3" s="1" t="s">
        <v>25</v>
      </c>
      <c r="B3" s="19" t="s">
        <v>1</v>
      </c>
      <c r="C3" s="19" t="s">
        <v>0</v>
      </c>
      <c r="D3" s="19" t="s">
        <v>6</v>
      </c>
      <c r="E3" s="19" t="s">
        <v>1</v>
      </c>
      <c r="F3" s="19" t="s">
        <v>2</v>
      </c>
      <c r="G3" s="19" t="s">
        <v>1</v>
      </c>
      <c r="H3" s="19" t="s">
        <v>2</v>
      </c>
      <c r="I3" s="19" t="s">
        <v>1</v>
      </c>
      <c r="J3" s="19" t="s">
        <v>2</v>
      </c>
      <c r="K3" s="19" t="s">
        <v>1</v>
      </c>
      <c r="L3" s="19" t="s">
        <v>2</v>
      </c>
      <c r="M3" s="19" t="s">
        <v>1</v>
      </c>
      <c r="N3" s="19" t="s">
        <v>2</v>
      </c>
      <c r="O3" s="19" t="s">
        <v>1</v>
      </c>
      <c r="P3" s="19" t="s">
        <v>2</v>
      </c>
      <c r="Q3" s="19" t="s">
        <v>1</v>
      </c>
      <c r="R3" s="19" t="s">
        <v>2</v>
      </c>
      <c r="S3" s="19" t="s">
        <v>1</v>
      </c>
      <c r="T3" s="19" t="s">
        <v>2</v>
      </c>
      <c r="U3" s="19" t="s">
        <v>1</v>
      </c>
      <c r="V3" s="19" t="s">
        <v>2</v>
      </c>
      <c r="W3" s="19" t="s">
        <v>1</v>
      </c>
      <c r="X3" s="19" t="s">
        <v>2</v>
      </c>
      <c r="Y3" s="19" t="s">
        <v>1</v>
      </c>
      <c r="Z3" s="19" t="s">
        <v>2</v>
      </c>
      <c r="AA3" s="19" t="s">
        <v>1</v>
      </c>
      <c r="AB3" s="19" t="s">
        <v>2</v>
      </c>
      <c r="AC3" s="19" t="s">
        <v>1</v>
      </c>
      <c r="AD3" s="19" t="s">
        <v>2</v>
      </c>
      <c r="AE3" s="19" t="s">
        <v>1</v>
      </c>
      <c r="AF3" s="19" t="s">
        <v>2</v>
      </c>
      <c r="AG3" s="19" t="s">
        <v>1</v>
      </c>
      <c r="AH3" s="19" t="s">
        <v>2</v>
      </c>
      <c r="AI3" s="19" t="s">
        <v>1</v>
      </c>
      <c r="AJ3" s="19" t="s">
        <v>2</v>
      </c>
      <c r="AK3" s="19" t="s">
        <v>1</v>
      </c>
      <c r="AL3" s="19" t="s">
        <v>2</v>
      </c>
      <c r="AM3" s="19" t="s">
        <v>1</v>
      </c>
      <c r="AN3" s="19" t="s">
        <v>2</v>
      </c>
      <c r="BE3" s="19" t="s">
        <v>1</v>
      </c>
      <c r="BF3" s="19" t="s">
        <v>2</v>
      </c>
      <c r="BG3" s="19" t="s">
        <v>1</v>
      </c>
      <c r="BH3" s="19" t="s">
        <v>2</v>
      </c>
    </row>
    <row r="4" spans="1:60" x14ac:dyDescent="0.25">
      <c r="A4" s="20">
        <v>500</v>
      </c>
      <c r="B4" s="20">
        <v>240</v>
      </c>
      <c r="C4" s="21">
        <v>43049</v>
      </c>
      <c r="D4" s="20">
        <v>0</v>
      </c>
      <c r="E4" s="3">
        <v>0</v>
      </c>
      <c r="F4" s="3">
        <v>0</v>
      </c>
      <c r="G4" s="3">
        <v>228.4</v>
      </c>
      <c r="H4" s="20">
        <f>G4*A4/B4</f>
        <v>475.83333333333331</v>
      </c>
      <c r="I4" s="20">
        <v>0</v>
      </c>
      <c r="J4" s="20">
        <v>0</v>
      </c>
      <c r="K4" s="3">
        <v>220.63</v>
      </c>
      <c r="L4" s="3">
        <f>K4*A4/B4</f>
        <v>459.64583333333331</v>
      </c>
      <c r="M4" s="3">
        <v>0</v>
      </c>
      <c r="N4" s="3">
        <v>0</v>
      </c>
      <c r="O4" s="3">
        <v>228.23</v>
      </c>
      <c r="P4" s="20">
        <f>O4*A4/B4</f>
        <v>475.47916666666669</v>
      </c>
      <c r="Q4" s="3">
        <v>0</v>
      </c>
      <c r="R4" s="3">
        <v>0</v>
      </c>
      <c r="S4" s="3">
        <v>229.4</v>
      </c>
      <c r="T4" s="20">
        <f>S4*A4/B4</f>
        <v>477.91666666666669</v>
      </c>
      <c r="U4" s="3">
        <v>0</v>
      </c>
      <c r="V4" s="3">
        <v>0</v>
      </c>
      <c r="W4" s="3">
        <v>227.29</v>
      </c>
      <c r="X4" s="20">
        <f>W4*A4/B4</f>
        <v>473.52083333333331</v>
      </c>
      <c r="Y4" s="3"/>
      <c r="Z4" s="3"/>
      <c r="AA4" s="3">
        <v>233.29</v>
      </c>
      <c r="AB4" s="20">
        <f>AA4*A4/B4</f>
        <v>486.02083333333331</v>
      </c>
      <c r="AC4" s="3">
        <v>0</v>
      </c>
      <c r="AD4" s="3">
        <v>0</v>
      </c>
      <c r="AE4" s="3">
        <v>227.5</v>
      </c>
      <c r="AF4" s="20">
        <f>AE4*A4/B4</f>
        <v>473.95833333333331</v>
      </c>
      <c r="AG4" s="3">
        <v>0</v>
      </c>
      <c r="AH4" s="3">
        <v>0</v>
      </c>
      <c r="AI4" s="3">
        <v>231.56</v>
      </c>
      <c r="AJ4" s="20">
        <f>AI4*A4/B4</f>
        <v>482.41666666666669</v>
      </c>
      <c r="AK4" s="3">
        <v>0</v>
      </c>
      <c r="AL4" s="3">
        <v>0</v>
      </c>
      <c r="AM4" s="3">
        <v>230.22</v>
      </c>
      <c r="AN4" s="20">
        <f>AM4*A4/B4</f>
        <v>479.625</v>
      </c>
      <c r="BE4" s="20">
        <v>0</v>
      </c>
      <c r="BF4" s="20">
        <v>0</v>
      </c>
      <c r="BG4" s="20">
        <v>248.06</v>
      </c>
    </row>
    <row r="5" spans="1:60" x14ac:dyDescent="0.25">
      <c r="A5" s="20">
        <v>500</v>
      </c>
      <c r="B5" s="20">
        <v>240</v>
      </c>
      <c r="C5" s="21">
        <v>43053</v>
      </c>
      <c r="D5" s="20">
        <f>C5-$C$4</f>
        <v>4</v>
      </c>
      <c r="E5" s="3">
        <v>0</v>
      </c>
      <c r="F5" s="3">
        <v>0</v>
      </c>
      <c r="G5" s="3">
        <v>223.59</v>
      </c>
      <c r="H5" s="20">
        <f>G5*A5/B5</f>
        <v>465.8125</v>
      </c>
      <c r="I5" s="3">
        <v>0</v>
      </c>
      <c r="J5" s="3">
        <v>0</v>
      </c>
      <c r="K5" s="3">
        <v>201.02</v>
      </c>
      <c r="L5" s="3">
        <f>K5*A5/B5</f>
        <v>418.79166666666669</v>
      </c>
      <c r="M5" s="3">
        <v>0</v>
      </c>
      <c r="N5" s="3">
        <v>0</v>
      </c>
      <c r="O5" s="3">
        <v>218.1</v>
      </c>
      <c r="P5" s="20">
        <f>O5*A5/B5</f>
        <v>454.375</v>
      </c>
      <c r="Q5" s="3">
        <v>0</v>
      </c>
      <c r="R5" s="3">
        <v>0</v>
      </c>
      <c r="S5" s="3">
        <v>230.36</v>
      </c>
      <c r="T5" s="20">
        <f>S5*A5/B5</f>
        <v>479.91666666666669</v>
      </c>
      <c r="U5" s="3">
        <v>0</v>
      </c>
      <c r="V5" s="3">
        <v>0</v>
      </c>
      <c r="W5" s="3">
        <v>225</v>
      </c>
      <c r="X5" s="20">
        <f>W5*A5/B5</f>
        <v>468.75</v>
      </c>
      <c r="Y5" s="3"/>
      <c r="Z5" s="3"/>
      <c r="AA5" s="20">
        <v>222.5</v>
      </c>
      <c r="AB5" s="20">
        <f>AA5*A5/B5</f>
        <v>463.54166666666669</v>
      </c>
      <c r="AC5" s="20">
        <v>0</v>
      </c>
      <c r="AD5" s="20">
        <v>0</v>
      </c>
      <c r="AE5" s="3">
        <v>207.15899999999999</v>
      </c>
      <c r="AF5" s="20">
        <f>AE5*A5/B5</f>
        <v>431.58125000000001</v>
      </c>
      <c r="AG5" s="3">
        <v>0</v>
      </c>
      <c r="AH5" s="3">
        <v>0</v>
      </c>
      <c r="AI5" s="3">
        <v>214.9</v>
      </c>
      <c r="AJ5" s="20">
        <f>AI5*A5/B5</f>
        <v>447.70833333333331</v>
      </c>
      <c r="AK5" s="3">
        <v>0</v>
      </c>
      <c r="AL5" s="3">
        <v>0</v>
      </c>
      <c r="AM5" s="3">
        <v>223.32</v>
      </c>
      <c r="AN5" s="20">
        <f>AM5*A5/B5</f>
        <v>465.25</v>
      </c>
      <c r="AR5" s="19"/>
    </row>
    <row r="6" spans="1:60" x14ac:dyDescent="0.25">
      <c r="A6" s="20">
        <v>500</v>
      </c>
      <c r="B6" s="20">
        <v>240</v>
      </c>
      <c r="C6" s="21">
        <v>43055</v>
      </c>
      <c r="D6" s="20">
        <f t="shared" ref="D6:D11" si="0">C6-$C$4</f>
        <v>6</v>
      </c>
      <c r="E6" s="20">
        <v>0</v>
      </c>
      <c r="F6" s="20">
        <v>0</v>
      </c>
      <c r="G6" s="20">
        <v>223.36</v>
      </c>
      <c r="H6" s="20">
        <f>G6*A6/B6</f>
        <v>465.33333333333331</v>
      </c>
      <c r="I6" s="3">
        <v>0</v>
      </c>
      <c r="J6" s="3">
        <v>0</v>
      </c>
      <c r="K6" s="3">
        <v>199.36</v>
      </c>
      <c r="L6" s="3">
        <f>K6*A6/B6</f>
        <v>415.33333333333331</v>
      </c>
      <c r="M6" s="3">
        <v>0</v>
      </c>
      <c r="N6" s="3">
        <v>0</v>
      </c>
      <c r="O6" s="3">
        <v>214.9</v>
      </c>
      <c r="P6" s="20">
        <f>O6*A6/B6</f>
        <v>447.70833333333331</v>
      </c>
      <c r="Q6" s="3">
        <v>0</v>
      </c>
      <c r="R6" s="3">
        <v>0</v>
      </c>
      <c r="S6" s="3">
        <v>212.9</v>
      </c>
      <c r="T6" s="20">
        <f>S6*A6/B6</f>
        <v>443.54166666666669</v>
      </c>
      <c r="U6" s="3">
        <v>0</v>
      </c>
      <c r="V6" s="3">
        <v>0</v>
      </c>
      <c r="W6" s="3">
        <v>216.08</v>
      </c>
      <c r="X6" s="20">
        <f>W6*A6/B6</f>
        <v>450.16666666666669</v>
      </c>
      <c r="Y6" s="3">
        <v>0</v>
      </c>
      <c r="Z6" s="3">
        <v>0</v>
      </c>
      <c r="AA6" s="3">
        <v>213.06</v>
      </c>
      <c r="AB6" s="20">
        <f>AA6*A6/B6</f>
        <v>443.875</v>
      </c>
      <c r="AC6" s="3">
        <v>0</v>
      </c>
      <c r="AD6" s="3">
        <v>0</v>
      </c>
      <c r="AE6" s="3">
        <v>200.48</v>
      </c>
      <c r="AF6" s="20">
        <f>AE6*A6/B6</f>
        <v>417.66666666666669</v>
      </c>
      <c r="AG6" s="3">
        <v>0</v>
      </c>
      <c r="AH6" s="3">
        <v>0</v>
      </c>
      <c r="AI6" s="3">
        <v>212.29</v>
      </c>
      <c r="AJ6" s="20">
        <f>AI6*A6/B6</f>
        <v>442.27083333333331</v>
      </c>
      <c r="AK6" s="3">
        <v>0</v>
      </c>
      <c r="AL6" s="3">
        <v>0</v>
      </c>
      <c r="AM6" s="3">
        <v>223.84</v>
      </c>
      <c r="AN6" s="20">
        <f>AM6*A6/B6</f>
        <v>466.33333333333331</v>
      </c>
      <c r="AR6" s="19"/>
    </row>
    <row r="7" spans="1:60" x14ac:dyDescent="0.25">
      <c r="A7" s="20">
        <v>500</v>
      </c>
      <c r="B7" s="20">
        <v>240</v>
      </c>
      <c r="C7" s="21">
        <v>43059</v>
      </c>
      <c r="D7" s="20">
        <f t="shared" si="0"/>
        <v>10</v>
      </c>
      <c r="I7" s="3">
        <v>0</v>
      </c>
      <c r="J7" s="3">
        <v>0</v>
      </c>
      <c r="K7" s="3">
        <v>185.81</v>
      </c>
      <c r="L7" s="3">
        <v>392.32</v>
      </c>
      <c r="M7" s="3">
        <v>0</v>
      </c>
      <c r="N7" s="3">
        <v>0</v>
      </c>
      <c r="O7" s="3">
        <v>218.57</v>
      </c>
      <c r="P7" s="3">
        <v>461.5</v>
      </c>
      <c r="Q7" s="3">
        <v>0</v>
      </c>
      <c r="R7" s="3">
        <v>0</v>
      </c>
      <c r="S7" s="3">
        <v>210.32</v>
      </c>
      <c r="T7" s="20">
        <f>S7*A7/B7</f>
        <v>438.16666666666669</v>
      </c>
      <c r="U7" s="3">
        <v>0</v>
      </c>
      <c r="V7" s="3">
        <v>0</v>
      </c>
      <c r="W7" s="3">
        <v>211.26</v>
      </c>
      <c r="X7" s="20">
        <f>W7*A7/B7</f>
        <v>440.125</v>
      </c>
      <c r="Y7" s="3">
        <v>0</v>
      </c>
      <c r="Z7" s="3">
        <v>0</v>
      </c>
      <c r="AA7" s="3">
        <v>212.32</v>
      </c>
      <c r="AB7" s="20">
        <f>AA7*A7/B7</f>
        <v>442.33333333333331</v>
      </c>
      <c r="AC7" s="3">
        <v>0</v>
      </c>
      <c r="AD7" s="3">
        <v>0</v>
      </c>
      <c r="AE7" s="19">
        <v>189.97</v>
      </c>
      <c r="AF7" s="20">
        <f>AE7*A7/B7</f>
        <v>395.77083333333331</v>
      </c>
      <c r="AG7" s="3">
        <v>0</v>
      </c>
      <c r="AH7" s="3">
        <v>0</v>
      </c>
      <c r="AI7" s="3">
        <v>209.84</v>
      </c>
      <c r="AJ7" s="20">
        <f>AI7*A7/B7</f>
        <v>437.16666666666669</v>
      </c>
      <c r="AK7" s="3">
        <v>0</v>
      </c>
      <c r="AL7" s="3">
        <v>0</v>
      </c>
      <c r="AM7" s="3">
        <v>222.97</v>
      </c>
      <c r="AN7" s="20">
        <f>AM7*A7/B7</f>
        <v>464.52083333333331</v>
      </c>
      <c r="AR7" s="19"/>
    </row>
    <row r="8" spans="1:60" s="3" customFormat="1" x14ac:dyDescent="0.25">
      <c r="C8" s="2"/>
      <c r="D8" s="3">
        <f t="shared" si="0"/>
        <v>-43049</v>
      </c>
      <c r="X8" s="20"/>
      <c r="AN8" s="20"/>
      <c r="BD8" s="20"/>
    </row>
    <row r="9" spans="1:60" s="19" customFormat="1" x14ac:dyDescent="0.25">
      <c r="C9" s="22"/>
      <c r="D9" s="19">
        <f t="shared" si="0"/>
        <v>-43049</v>
      </c>
      <c r="H9" s="3"/>
      <c r="L9" s="3"/>
      <c r="P9" s="3"/>
      <c r="T9" s="3"/>
      <c r="X9" s="20"/>
      <c r="AB9" s="3"/>
      <c r="AJ9" s="3"/>
      <c r="AN9" s="20"/>
      <c r="AR9" s="3"/>
      <c r="AV9" s="3"/>
      <c r="BD9" s="20"/>
    </row>
    <row r="10" spans="1:60" s="3" customFormat="1" x14ac:dyDescent="0.25">
      <c r="C10" s="2"/>
      <c r="D10" s="3">
        <f t="shared" si="0"/>
        <v>-43049</v>
      </c>
      <c r="BD10" s="20"/>
    </row>
    <row r="11" spans="1:60" s="19" customFormat="1" x14ac:dyDescent="0.25">
      <c r="C11" s="22"/>
      <c r="D11" s="19">
        <f t="shared" si="0"/>
        <v>-43049</v>
      </c>
      <c r="L11" s="3"/>
      <c r="P11" s="3"/>
      <c r="T11" s="3"/>
      <c r="X11" s="3"/>
      <c r="AR11" s="3"/>
      <c r="BD11" s="20"/>
    </row>
    <row r="12" spans="1:60" s="19" customFormat="1" x14ac:dyDescent="0.25"/>
    <row r="13" spans="1:60" s="19" customFormat="1" x14ac:dyDescent="0.25"/>
    <row r="14" spans="1:60" s="19" customFormat="1" x14ac:dyDescent="0.25"/>
    <row r="15" spans="1:60" s="19" customFormat="1" x14ac:dyDescent="0.25"/>
    <row r="16" spans="1:60" x14ac:dyDescent="0.25">
      <c r="C16" s="21"/>
      <c r="D16" s="23"/>
    </row>
    <row r="17" spans="3:4" x14ac:dyDescent="0.25">
      <c r="C17" s="21"/>
      <c r="D17" s="23"/>
    </row>
    <row r="18" spans="3:4" x14ac:dyDescent="0.25">
      <c r="C18" s="21"/>
      <c r="D18" s="23"/>
    </row>
    <row r="19" spans="3:4" x14ac:dyDescent="0.25">
      <c r="C19" s="21"/>
      <c r="D19" s="23"/>
    </row>
    <row r="20" spans="3:4" x14ac:dyDescent="0.25">
      <c r="C20" s="21"/>
      <c r="D20" s="23"/>
    </row>
    <row r="21" spans="3:4" x14ac:dyDescent="0.25">
      <c r="C21" s="21"/>
      <c r="D21" s="23"/>
    </row>
    <row r="22" spans="3:4" x14ac:dyDescent="0.25">
      <c r="C22" s="21"/>
      <c r="D22" s="23"/>
    </row>
    <row r="23" spans="3:4" x14ac:dyDescent="0.25">
      <c r="C23" s="21"/>
      <c r="D23" s="23"/>
    </row>
    <row r="24" spans="3:4" x14ac:dyDescent="0.25">
      <c r="C24" s="21"/>
      <c r="D24" s="23"/>
    </row>
    <row r="25" spans="3:4" s="19" customFormat="1" x14ac:dyDescent="0.25">
      <c r="C25" s="22"/>
      <c r="D25" s="24"/>
    </row>
  </sheetData>
  <mergeCells count="28">
    <mergeCell ref="AG2:AH2"/>
    <mergeCell ref="AM2:AN2"/>
    <mergeCell ref="AO2:AP2"/>
    <mergeCell ref="AQ2:AR2"/>
    <mergeCell ref="AS2:AT2"/>
    <mergeCell ref="AI2:AJ2"/>
    <mergeCell ref="AK2:AL2"/>
    <mergeCell ref="AU2:AV2"/>
    <mergeCell ref="BG2:BH2"/>
    <mergeCell ref="AW2:AX2"/>
    <mergeCell ref="AY2:AZ2"/>
    <mergeCell ref="BA2:BB2"/>
    <mergeCell ref="BC2:BD2"/>
    <mergeCell ref="BE2:BF2"/>
    <mergeCell ref="AC2:AD2"/>
    <mergeCell ref="AE2:AF2"/>
    <mergeCell ref="AA2:AB2"/>
    <mergeCell ref="E2:F2"/>
    <mergeCell ref="G2:H2"/>
    <mergeCell ref="I2:J2"/>
    <mergeCell ref="K2:L2"/>
    <mergeCell ref="M2:N2"/>
    <mergeCell ref="O2:P2"/>
    <mergeCell ref="U2:V2"/>
    <mergeCell ref="W2:X2"/>
    <mergeCell ref="Y2:Z2"/>
    <mergeCell ref="Q2:R2"/>
    <mergeCell ref="S2:T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CH4</vt:lpstr>
      <vt:lpstr>co2</vt:lpstr>
      <vt:lpstr>Ethylene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2017-11-21T00:33:31Z</dcterms:modified>
</cp:coreProperties>
</file>