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essures_increment" sheetId="1" r:id="rId1"/>
    <sheet name="pressures_decrement" sheetId="4" r:id="rId2"/>
    <sheet name="Sheet2" sheetId="2" r:id="rId3"/>
    <sheet name="Sheet3" sheetId="3" r:id="rId4"/>
  </sheets>
  <definedNames>
    <definedName name="solver_adj" localSheetId="1" hidden="1">pressures_decrement!$J$5</definedName>
    <definedName name="solver_adj" localSheetId="0" hidden="1">pressures_increment!$J$5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pressures_decrement!$P$20</definedName>
    <definedName name="solver_opt" localSheetId="0" hidden="1">pressures_increment!$P$20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5</definedName>
    <definedName name="solver_val" localSheetId="0" hidden="1">5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6" i="4"/>
  <c r="H6" i="4" s="1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B7" i="4"/>
  <c r="J6" i="4"/>
  <c r="I6" i="4"/>
  <c r="B6" i="4"/>
  <c r="B11" i="4" s="1"/>
  <c r="D8" i="4" s="1"/>
  <c r="H5" i="4"/>
  <c r="G5" i="4"/>
  <c r="C5" i="4"/>
  <c r="D5" i="4" s="1"/>
  <c r="J23" i="1"/>
  <c r="J24" i="1"/>
  <c r="J25" i="1"/>
  <c r="J26" i="1"/>
  <c r="J27" i="1"/>
  <c r="J28" i="1"/>
  <c r="J29" i="1"/>
  <c r="J30" i="1"/>
  <c r="I23" i="1"/>
  <c r="I24" i="1"/>
  <c r="I25" i="1"/>
  <c r="I26" i="1"/>
  <c r="I27" i="1"/>
  <c r="I28" i="1"/>
  <c r="I29" i="1"/>
  <c r="L29" i="1" s="1"/>
  <c r="I30" i="1"/>
  <c r="H23" i="1"/>
  <c r="H24" i="1"/>
  <c r="H25" i="1"/>
  <c r="H26" i="1"/>
  <c r="H27" i="1"/>
  <c r="H28" i="1"/>
  <c r="H29" i="1"/>
  <c r="H30" i="1"/>
  <c r="G23" i="1"/>
  <c r="G24" i="1"/>
  <c r="G25" i="1"/>
  <c r="G26" i="1"/>
  <c r="G27" i="1"/>
  <c r="G28" i="1"/>
  <c r="G29" i="1"/>
  <c r="G30" i="1"/>
  <c r="F23" i="1"/>
  <c r="F24" i="1" s="1"/>
  <c r="F25" i="1" s="1"/>
  <c r="F26" i="1" s="1"/>
  <c r="F27" i="1" s="1"/>
  <c r="F28" i="1" s="1"/>
  <c r="F29" i="1" s="1"/>
  <c r="F30" i="1" s="1"/>
  <c r="J17" i="1"/>
  <c r="J18" i="1"/>
  <c r="J19" i="1"/>
  <c r="J20" i="1"/>
  <c r="J21" i="1"/>
  <c r="J22" i="1"/>
  <c r="I17" i="1"/>
  <c r="I18" i="1"/>
  <c r="I19" i="1"/>
  <c r="I20" i="1"/>
  <c r="I21" i="1"/>
  <c r="I22" i="1"/>
  <c r="H17" i="1"/>
  <c r="H18" i="1"/>
  <c r="H19" i="1"/>
  <c r="H20" i="1"/>
  <c r="H21" i="1"/>
  <c r="H22" i="1"/>
  <c r="G17" i="1"/>
  <c r="G18" i="1"/>
  <c r="G19" i="1"/>
  <c r="G20" i="1"/>
  <c r="G21" i="1"/>
  <c r="G22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6" i="1"/>
  <c r="H6" i="1" s="1"/>
  <c r="J7" i="1"/>
  <c r="J8" i="1"/>
  <c r="J9" i="1"/>
  <c r="J10" i="1"/>
  <c r="J11" i="1"/>
  <c r="J12" i="1"/>
  <c r="J13" i="1"/>
  <c r="J14" i="1"/>
  <c r="J15" i="1"/>
  <c r="J16" i="1"/>
  <c r="J6" i="1"/>
  <c r="I16" i="1"/>
  <c r="I7" i="1"/>
  <c r="I8" i="1"/>
  <c r="I9" i="1"/>
  <c r="I10" i="1"/>
  <c r="I11" i="1"/>
  <c r="I12" i="1"/>
  <c r="I13" i="1"/>
  <c r="I14" i="1"/>
  <c r="I15" i="1"/>
  <c r="I6" i="1"/>
  <c r="H5" i="1"/>
  <c r="G5" i="1"/>
  <c r="B7" i="1"/>
  <c r="B6" i="1"/>
  <c r="L18" i="1" l="1"/>
  <c r="O18" i="1" s="1"/>
  <c r="L22" i="1"/>
  <c r="O22" i="1" s="1"/>
  <c r="L5" i="4"/>
  <c r="M5" i="4" s="1"/>
  <c r="D6" i="4"/>
  <c r="D11" i="4" s="1"/>
  <c r="D7" i="4"/>
  <c r="D9" i="4"/>
  <c r="G7" i="4"/>
  <c r="C8" i="4"/>
  <c r="C9" i="4" s="1"/>
  <c r="G6" i="4"/>
  <c r="P29" i="1"/>
  <c r="N29" i="1"/>
  <c r="M29" i="1"/>
  <c r="L25" i="1"/>
  <c r="M22" i="1"/>
  <c r="O29" i="1"/>
  <c r="N22" i="1"/>
  <c r="N18" i="1"/>
  <c r="L28" i="1"/>
  <c r="O28" i="1" s="1"/>
  <c r="L24" i="1"/>
  <c r="O24" i="1" s="1"/>
  <c r="L21" i="1"/>
  <c r="O21" i="1" s="1"/>
  <c r="L17" i="1"/>
  <c r="L27" i="1"/>
  <c r="O27" i="1" s="1"/>
  <c r="L23" i="1"/>
  <c r="O23" i="1" s="1"/>
  <c r="L30" i="1"/>
  <c r="L26" i="1"/>
  <c r="L20" i="1"/>
  <c r="L19" i="1"/>
  <c r="O19" i="1" s="1"/>
  <c r="G6" i="1"/>
  <c r="L6" i="1" s="1"/>
  <c r="H8" i="1"/>
  <c r="G8" i="1"/>
  <c r="L8" i="1" s="1"/>
  <c r="H7" i="1"/>
  <c r="G7" i="1"/>
  <c r="L5" i="1"/>
  <c r="B11" i="1"/>
  <c r="D6" i="1" s="1"/>
  <c r="C5" i="1"/>
  <c r="C8" i="1" s="1"/>
  <c r="C9" i="1" s="1"/>
  <c r="Q29" i="1" l="1"/>
  <c r="M18" i="1"/>
  <c r="P18" i="1"/>
  <c r="P22" i="1"/>
  <c r="H7" i="4"/>
  <c r="L7" i="4" s="1"/>
  <c r="L6" i="4"/>
  <c r="M6" i="4"/>
  <c r="P5" i="4"/>
  <c r="N5" i="4"/>
  <c r="O5" i="4"/>
  <c r="P26" i="1"/>
  <c r="N26" i="1"/>
  <c r="M26" i="1"/>
  <c r="N17" i="1"/>
  <c r="P17" i="1"/>
  <c r="M17" i="1"/>
  <c r="M25" i="1"/>
  <c r="P25" i="1"/>
  <c r="N25" i="1"/>
  <c r="N6" i="1"/>
  <c r="P6" i="1"/>
  <c r="O6" i="1"/>
  <c r="M6" i="1"/>
  <c r="P30" i="1"/>
  <c r="N30" i="1"/>
  <c r="M30" i="1"/>
  <c r="N21" i="1"/>
  <c r="P21" i="1"/>
  <c r="M21" i="1"/>
  <c r="O30" i="1"/>
  <c r="M19" i="1"/>
  <c r="P19" i="1"/>
  <c r="N19" i="1"/>
  <c r="P23" i="1"/>
  <c r="N23" i="1"/>
  <c r="M23" i="1"/>
  <c r="P24" i="1"/>
  <c r="N24" i="1"/>
  <c r="M24" i="1"/>
  <c r="M5" i="1"/>
  <c r="O5" i="1"/>
  <c r="P5" i="1"/>
  <c r="N5" i="1"/>
  <c r="O26" i="1"/>
  <c r="P8" i="1"/>
  <c r="O8" i="1"/>
  <c r="M8" i="1"/>
  <c r="N8" i="1"/>
  <c r="P20" i="1"/>
  <c r="M20" i="1"/>
  <c r="N20" i="1"/>
  <c r="P27" i="1"/>
  <c r="N27" i="1"/>
  <c r="M27" i="1"/>
  <c r="P28" i="1"/>
  <c r="N28" i="1"/>
  <c r="M28" i="1"/>
  <c r="O20" i="1"/>
  <c r="O17" i="1"/>
  <c r="O25" i="1"/>
  <c r="L7" i="1"/>
  <c r="G9" i="1"/>
  <c r="H9" i="1"/>
  <c r="D8" i="1"/>
  <c r="D9" i="1"/>
  <c r="D5" i="1"/>
  <c r="D7" i="1"/>
  <c r="Q27" i="1" l="1"/>
  <c r="Q28" i="1"/>
  <c r="Q26" i="1"/>
  <c r="Q5" i="4"/>
  <c r="H8" i="4"/>
  <c r="G8" i="4"/>
  <c r="P7" i="4"/>
  <c r="N7" i="4"/>
  <c r="O7" i="4"/>
  <c r="O6" i="4"/>
  <c r="P6" i="4"/>
  <c r="N6" i="4"/>
  <c r="M7" i="4"/>
  <c r="Q30" i="1"/>
  <c r="M7" i="1"/>
  <c r="N7" i="1"/>
  <c r="P7" i="1"/>
  <c r="O7" i="1"/>
  <c r="Q25" i="1"/>
  <c r="Q23" i="1"/>
  <c r="Q5" i="1"/>
  <c r="Q24" i="1"/>
  <c r="Q19" i="1"/>
  <c r="Q22" i="1"/>
  <c r="Q17" i="1"/>
  <c r="Q18" i="1"/>
  <c r="Q20" i="1"/>
  <c r="Q21" i="1"/>
  <c r="L9" i="1"/>
  <c r="G10" i="1"/>
  <c r="H10" i="1"/>
  <c r="Q6" i="1"/>
  <c r="Q8" i="1"/>
  <c r="D11" i="1"/>
  <c r="Q7" i="1" l="1"/>
  <c r="L8" i="4"/>
  <c r="Q7" i="4"/>
  <c r="Q6" i="4"/>
  <c r="H9" i="4"/>
  <c r="G9" i="4"/>
  <c r="L9" i="4" s="1"/>
  <c r="P9" i="4" s="1"/>
  <c r="N9" i="1"/>
  <c r="P9" i="1"/>
  <c r="O9" i="1"/>
  <c r="M9" i="1"/>
  <c r="L10" i="1"/>
  <c r="G11" i="1"/>
  <c r="H11" i="1"/>
  <c r="Q9" i="1" l="1"/>
  <c r="O9" i="4"/>
  <c r="M8" i="4"/>
  <c r="P8" i="4"/>
  <c r="O8" i="4"/>
  <c r="Q8" i="4" s="1"/>
  <c r="M9" i="4"/>
  <c r="N8" i="4"/>
  <c r="G10" i="4"/>
  <c r="H10" i="4"/>
  <c r="Q9" i="4"/>
  <c r="N9" i="4"/>
  <c r="N10" i="1"/>
  <c r="P10" i="1"/>
  <c r="M10" i="1"/>
  <c r="O10" i="1"/>
  <c r="L11" i="1"/>
  <c r="H12" i="1"/>
  <c r="G12" i="1"/>
  <c r="L10" i="4" l="1"/>
  <c r="N10" i="4" s="1"/>
  <c r="H11" i="4"/>
  <c r="G11" i="4"/>
  <c r="Q10" i="1"/>
  <c r="M11" i="1"/>
  <c r="N11" i="1"/>
  <c r="P11" i="1"/>
  <c r="O11" i="1"/>
  <c r="G13" i="1"/>
  <c r="H13" i="1"/>
  <c r="L12" i="1"/>
  <c r="Q11" i="1" l="1"/>
  <c r="O10" i="4"/>
  <c r="P10" i="4"/>
  <c r="M10" i="4"/>
  <c r="L11" i="4"/>
  <c r="H12" i="4"/>
  <c r="G12" i="4"/>
  <c r="P12" i="1"/>
  <c r="O12" i="1"/>
  <c r="M12" i="1"/>
  <c r="N12" i="1"/>
  <c r="G14" i="1"/>
  <c r="H14" i="1"/>
  <c r="L13" i="1"/>
  <c r="Q10" i="4" l="1"/>
  <c r="L12" i="4"/>
  <c r="M12" i="4" s="1"/>
  <c r="H13" i="4"/>
  <c r="G13" i="4"/>
  <c r="O11" i="4"/>
  <c r="P11" i="4"/>
  <c r="M11" i="4"/>
  <c r="N11" i="4"/>
  <c r="N13" i="1"/>
  <c r="P13" i="1"/>
  <c r="O13" i="1"/>
  <c r="M13" i="1"/>
  <c r="Q12" i="1"/>
  <c r="G15" i="1"/>
  <c r="H15" i="1"/>
  <c r="L14" i="1"/>
  <c r="Q13" i="1" l="1"/>
  <c r="Q11" i="4"/>
  <c r="G14" i="4"/>
  <c r="H14" i="4"/>
  <c r="L13" i="4"/>
  <c r="N12" i="4"/>
  <c r="O12" i="4"/>
  <c r="P12" i="4"/>
  <c r="N14" i="1"/>
  <c r="P14" i="1"/>
  <c r="M14" i="1"/>
  <c r="O14" i="1"/>
  <c r="L15" i="1"/>
  <c r="H16" i="1"/>
  <c r="G16" i="1"/>
  <c r="Q12" i="4" l="1"/>
  <c r="H15" i="4"/>
  <c r="G15" i="4"/>
  <c r="L15" i="4" s="1"/>
  <c r="N15" i="4" s="1"/>
  <c r="M13" i="4"/>
  <c r="P13" i="4"/>
  <c r="O13" i="4"/>
  <c r="L14" i="4"/>
  <c r="N14" i="4" s="1"/>
  <c r="N13" i="4"/>
  <c r="P15" i="4"/>
  <c r="Q14" i="1"/>
  <c r="M15" i="1"/>
  <c r="P15" i="1"/>
  <c r="N15" i="1"/>
  <c r="O15" i="1"/>
  <c r="L16" i="1"/>
  <c r="M14" i="4" l="1"/>
  <c r="O15" i="4"/>
  <c r="Q13" i="4"/>
  <c r="M15" i="4"/>
  <c r="P14" i="4"/>
  <c r="O14" i="4"/>
  <c r="H16" i="4"/>
  <c r="G16" i="4"/>
  <c r="Q15" i="4"/>
  <c r="P16" i="1"/>
  <c r="M16" i="1"/>
  <c r="N16" i="1"/>
  <c r="O16" i="1"/>
  <c r="Q15" i="1"/>
  <c r="Q14" i="4" l="1"/>
  <c r="H17" i="4"/>
  <c r="G17" i="4"/>
  <c r="L16" i="4"/>
  <c r="Q16" i="1"/>
  <c r="O16" i="4" l="1"/>
  <c r="P16" i="4"/>
  <c r="H18" i="4"/>
  <c r="G18" i="4"/>
  <c r="N16" i="4"/>
  <c r="L17" i="4"/>
  <c r="M16" i="4"/>
  <c r="P17" i="4" l="1"/>
  <c r="O17" i="4"/>
  <c r="M17" i="4"/>
  <c r="H19" i="4"/>
  <c r="G19" i="4"/>
  <c r="N17" i="4"/>
  <c r="Q16" i="4"/>
  <c r="L18" i="4"/>
  <c r="L19" i="4" l="1"/>
  <c r="N19" i="4" s="1"/>
  <c r="Q17" i="4"/>
  <c r="M18" i="4"/>
  <c r="O18" i="4"/>
  <c r="P18" i="4"/>
  <c r="H20" i="4"/>
  <c r="G20" i="4"/>
  <c r="N18" i="4"/>
  <c r="Q18" i="4" l="1"/>
  <c r="P19" i="4"/>
  <c r="O19" i="4"/>
  <c r="H21" i="4"/>
  <c r="G21" i="4"/>
  <c r="L21" i="4" s="1"/>
  <c r="N21" i="4" s="1"/>
  <c r="L20" i="4"/>
  <c r="M19" i="4"/>
  <c r="O21" i="4" l="1"/>
  <c r="Q19" i="4"/>
  <c r="G22" i="4"/>
  <c r="H22" i="4"/>
  <c r="O20" i="4"/>
  <c r="P20" i="4"/>
  <c r="N20" i="4"/>
  <c r="P21" i="4"/>
  <c r="M21" i="4"/>
  <c r="M20" i="4"/>
  <c r="Q21" i="4" l="1"/>
  <c r="L22" i="4"/>
  <c r="N22" i="4" s="1"/>
  <c r="Q20" i="4"/>
  <c r="G23" i="4"/>
  <c r="H23" i="4"/>
  <c r="P22" i="4" l="1"/>
  <c r="O22" i="4"/>
  <c r="M22" i="4"/>
  <c r="H24" i="4"/>
  <c r="G24" i="4"/>
  <c r="L24" i="4" s="1"/>
  <c r="O24" i="4" s="1"/>
  <c r="L23" i="4"/>
  <c r="M23" i="4"/>
  <c r="P24" i="4" l="1"/>
  <c r="N24" i="4"/>
  <c r="Q22" i="4"/>
  <c r="M24" i="4"/>
  <c r="Q24" i="4" s="1"/>
  <c r="G25" i="4"/>
  <c r="H25" i="4"/>
  <c r="N23" i="4"/>
  <c r="P23" i="4"/>
  <c r="O23" i="4"/>
  <c r="Q23" i="4" l="1"/>
  <c r="L25" i="4"/>
  <c r="H26" i="4"/>
  <c r="G26" i="4"/>
  <c r="L26" i="4" s="1"/>
  <c r="N26" i="4" s="1"/>
  <c r="O26" i="4"/>
  <c r="M26" i="4" l="1"/>
  <c r="P25" i="4"/>
  <c r="O25" i="4"/>
  <c r="G27" i="4"/>
  <c r="L27" i="4" s="1"/>
  <c r="P27" i="4" s="1"/>
  <c r="H27" i="4"/>
  <c r="M25" i="4"/>
  <c r="P26" i="4"/>
  <c r="N25" i="4"/>
  <c r="Q26" i="4" l="1"/>
  <c r="N27" i="4"/>
  <c r="M27" i="4"/>
  <c r="O27" i="4"/>
  <c r="G28" i="4"/>
  <c r="H28" i="4"/>
  <c r="Q25" i="4"/>
  <c r="Q27" i="4" l="1"/>
  <c r="H29" i="4"/>
  <c r="G29" i="4"/>
  <c r="L28" i="4"/>
  <c r="M28" i="4" s="1"/>
  <c r="L29" i="4" l="1"/>
  <c r="G30" i="4"/>
  <c r="H30" i="4"/>
  <c r="N28" i="4"/>
  <c r="O28" i="4"/>
  <c r="P28" i="4"/>
  <c r="O29" i="4" l="1"/>
  <c r="M29" i="4"/>
  <c r="P29" i="4"/>
  <c r="Q28" i="4"/>
  <c r="N29" i="4"/>
  <c r="L30" i="4"/>
  <c r="Q29" i="4" l="1"/>
  <c r="O30" i="4"/>
  <c r="P30" i="4"/>
  <c r="M30" i="4"/>
  <c r="N30" i="4"/>
  <c r="Q30" i="4" l="1"/>
</calcChain>
</file>

<file path=xl/sharedStrings.xml><?xml version="1.0" encoding="utf-8"?>
<sst xmlns="http://schemas.openxmlformats.org/spreadsheetml/2006/main" count="42" uniqueCount="17">
  <si>
    <t>Air</t>
  </si>
  <si>
    <t>Partial Pressure, bar</t>
  </si>
  <si>
    <t>O2</t>
  </si>
  <si>
    <t>N2</t>
  </si>
  <si>
    <t>CH4</t>
  </si>
  <si>
    <t>CO2</t>
  </si>
  <si>
    <t>Cumulative, bar</t>
  </si>
  <si>
    <t>%</t>
  </si>
  <si>
    <t>Total Pressure, bar</t>
  </si>
  <si>
    <t>CH4(=O2)</t>
  </si>
  <si>
    <t>CO2(=5%from total)</t>
  </si>
  <si>
    <t>Total</t>
  </si>
  <si>
    <t>O2%</t>
  </si>
  <si>
    <t>N2%</t>
  </si>
  <si>
    <t>CH4%</t>
  </si>
  <si>
    <t>CO2%</t>
  </si>
  <si>
    <t>Partial pressure,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</si>
</sst>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B10" sqref="B10"/>
    </sheetView>
  </sheetViews>
  <sheetFormatPr defaultRowHeight="15" x14ac:dyDescent="0.25"/>
  <cols>
    <col min="1" max="1" width="27.5703125" customWidth="1"/>
    <col min="3" max="3" width="23.5703125" style="1" customWidth="1"/>
    <col min="4" max="4" width="18" customWidth="1"/>
    <col min="12" max="12" width="9.140625" style="2"/>
    <col min="17" max="17" width="9.140625" style="2"/>
  </cols>
  <sheetData>
    <row r="2" spans="1:17" x14ac:dyDescent="0.25">
      <c r="F2" s="4" t="s">
        <v>16</v>
      </c>
      <c r="G2" s="4"/>
      <c r="H2" s="4"/>
      <c r="I2" s="4"/>
      <c r="J2" s="4"/>
      <c r="K2" s="4"/>
    </row>
    <row r="3" spans="1:17" x14ac:dyDescent="0.25">
      <c r="L3" s="2" t="s">
        <v>11</v>
      </c>
      <c r="Q3" s="2" t="s">
        <v>11</v>
      </c>
    </row>
    <row r="4" spans="1:17" x14ac:dyDescent="0.25">
      <c r="A4" t="s">
        <v>1</v>
      </c>
      <c r="C4" s="1" t="s">
        <v>6</v>
      </c>
      <c r="D4" t="s">
        <v>7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M4" t="s">
        <v>12</v>
      </c>
      <c r="N4" t="s">
        <v>13</v>
      </c>
      <c r="O4" t="s">
        <v>14</v>
      </c>
      <c r="P4" t="s">
        <v>15</v>
      </c>
    </row>
    <row r="5" spans="1:17" x14ac:dyDescent="0.25">
      <c r="A5" t="s">
        <v>0</v>
      </c>
      <c r="B5">
        <v>1.05</v>
      </c>
      <c r="C5" s="1">
        <f>B5</f>
        <v>1.05</v>
      </c>
      <c r="D5">
        <f>C5/B11*100</f>
        <v>78.358208955223887</v>
      </c>
      <c r="F5">
        <v>1</v>
      </c>
      <c r="G5">
        <f>F5*0.21</f>
        <v>0.21</v>
      </c>
      <c r="H5">
        <f>F5*0.79</f>
        <v>0.79</v>
      </c>
      <c r="I5">
        <v>0.22</v>
      </c>
      <c r="J5">
        <v>7.0000000000000007E-2</v>
      </c>
      <c r="L5" s="2">
        <f>SUM(G5:K5)</f>
        <v>1.29</v>
      </c>
      <c r="M5">
        <f>G5*100/$L5</f>
        <v>16.279069767441861</v>
      </c>
      <c r="N5">
        <f>H5*100/$L5</f>
        <v>61.240310077519375</v>
      </c>
      <c r="O5">
        <f>I5*100/$L5</f>
        <v>17.054263565891471</v>
      </c>
      <c r="P5">
        <f>J5*100/$L5</f>
        <v>5.4263565891472876</v>
      </c>
      <c r="Q5" s="2">
        <f>SUM(M5:P5)</f>
        <v>100</v>
      </c>
    </row>
    <row r="6" spans="1:17" x14ac:dyDescent="0.25">
      <c r="A6" t="s">
        <v>2</v>
      </c>
      <c r="B6">
        <f>B5*0.21</f>
        <v>0.2205</v>
      </c>
      <c r="D6">
        <f>B6/B11*100</f>
        <v>16.455223880597014</v>
      </c>
      <c r="F6">
        <f>F5+0.025</f>
        <v>1.0249999999999999</v>
      </c>
      <c r="G6">
        <f t="shared" ref="G6:G30" si="0">F6*0.21</f>
        <v>0.21524999999999997</v>
      </c>
      <c r="H6">
        <f t="shared" ref="H6:H30" si="1">F6*0.79</f>
        <v>0.80974999999999997</v>
      </c>
      <c r="I6">
        <f>$I$5</f>
        <v>0.22</v>
      </c>
      <c r="J6">
        <f>$J$5</f>
        <v>7.0000000000000007E-2</v>
      </c>
      <c r="L6" s="2">
        <f>SUM(G6:K6)</f>
        <v>1.3149999999999999</v>
      </c>
      <c r="M6">
        <f t="shared" ref="M6:M30" si="2">G6*100/$L6</f>
        <v>16.368821292775664</v>
      </c>
      <c r="N6">
        <f t="shared" ref="N6:N30" si="3">H6*100/$L6</f>
        <v>61.577946768060833</v>
      </c>
      <c r="O6">
        <f t="shared" ref="O6:O30" si="4">I6*100/$L6</f>
        <v>16.730038022813687</v>
      </c>
      <c r="P6">
        <f t="shared" ref="P6:P30" si="5">J6*100/$L6</f>
        <v>5.323193916349811</v>
      </c>
      <c r="Q6" s="2">
        <f t="shared" ref="Q6:Q30" si="6">SUM(M6:P6)</f>
        <v>99.999999999999986</v>
      </c>
    </row>
    <row r="7" spans="1:17" x14ac:dyDescent="0.25">
      <c r="A7" t="s">
        <v>3</v>
      </c>
      <c r="B7">
        <f>B5*0.79</f>
        <v>0.82950000000000013</v>
      </c>
      <c r="D7">
        <f>B7/B11*100</f>
        <v>61.902985074626869</v>
      </c>
      <c r="F7">
        <f t="shared" ref="F7:F30" si="7">F6+0.025</f>
        <v>1.0499999999999998</v>
      </c>
      <c r="G7">
        <f t="shared" si="0"/>
        <v>0.22049999999999995</v>
      </c>
      <c r="H7">
        <f t="shared" si="1"/>
        <v>0.8294999999999999</v>
      </c>
      <c r="I7">
        <f t="shared" ref="I7:I16" si="8">$I$5</f>
        <v>0.22</v>
      </c>
      <c r="J7">
        <f t="shared" ref="J7:J30" si="9">$J$5</f>
        <v>7.0000000000000007E-2</v>
      </c>
      <c r="L7" s="2">
        <f t="shared" ref="L6:L30" si="10">SUM(G7:K7)</f>
        <v>1.3399999999999999</v>
      </c>
      <c r="M7">
        <f t="shared" si="2"/>
        <v>16.455223880597011</v>
      </c>
      <c r="N7">
        <f t="shared" si="3"/>
        <v>61.902985074626862</v>
      </c>
      <c r="O7">
        <f t="shared" si="4"/>
        <v>16.417910447761194</v>
      </c>
      <c r="P7">
        <f t="shared" si="5"/>
        <v>5.2238805970149267</v>
      </c>
      <c r="Q7" s="2">
        <f t="shared" si="6"/>
        <v>100</v>
      </c>
    </row>
    <row r="8" spans="1:17" x14ac:dyDescent="0.25">
      <c r="A8" t="s">
        <v>9</v>
      </c>
      <c r="B8">
        <v>0.22</v>
      </c>
      <c r="C8" s="1">
        <f>$C$5+B8</f>
        <v>1.27</v>
      </c>
      <c r="D8">
        <f>B8/B11*100</f>
        <v>16.417910447761194</v>
      </c>
      <c r="F8" s="2">
        <f t="shared" si="7"/>
        <v>1.0749999999999997</v>
      </c>
      <c r="G8" s="2">
        <f t="shared" si="0"/>
        <v>0.22574999999999992</v>
      </c>
      <c r="H8" s="2">
        <f t="shared" si="1"/>
        <v>0.84924999999999984</v>
      </c>
      <c r="I8" s="2">
        <f t="shared" si="8"/>
        <v>0.22</v>
      </c>
      <c r="J8" s="2">
        <f t="shared" si="9"/>
        <v>7.0000000000000007E-2</v>
      </c>
      <c r="K8" s="2"/>
      <c r="L8" s="2">
        <f t="shared" si="10"/>
        <v>1.3649999999999998</v>
      </c>
      <c r="M8" s="2">
        <f t="shared" si="2"/>
        <v>16.538461538461537</v>
      </c>
      <c r="N8" s="2">
        <f t="shared" si="3"/>
        <v>62.216117216117212</v>
      </c>
      <c r="O8" s="2">
        <f t="shared" si="4"/>
        <v>16.11721611721612</v>
      </c>
      <c r="P8" s="2">
        <f t="shared" si="5"/>
        <v>5.1282051282051295</v>
      </c>
      <c r="Q8" s="2">
        <f t="shared" si="6"/>
        <v>99.999999999999986</v>
      </c>
    </row>
    <row r="9" spans="1:17" x14ac:dyDescent="0.25">
      <c r="A9" t="s">
        <v>10</v>
      </c>
      <c r="B9">
        <v>7.0000000000000007E-2</v>
      </c>
      <c r="C9" s="1">
        <f>C8+B9</f>
        <v>1.34</v>
      </c>
      <c r="D9">
        <f>B9/B11*100</f>
        <v>5.2238805970149258</v>
      </c>
      <c r="F9">
        <f t="shared" si="7"/>
        <v>1.0999999999999996</v>
      </c>
      <c r="G9">
        <f t="shared" si="0"/>
        <v>0.23099999999999993</v>
      </c>
      <c r="H9">
        <f t="shared" si="1"/>
        <v>0.86899999999999977</v>
      </c>
      <c r="I9">
        <f t="shared" si="8"/>
        <v>0.22</v>
      </c>
      <c r="J9">
        <f t="shared" si="9"/>
        <v>7.0000000000000007E-2</v>
      </c>
      <c r="L9" s="2">
        <f t="shared" si="10"/>
        <v>1.3899999999999997</v>
      </c>
      <c r="M9">
        <f t="shared" si="2"/>
        <v>16.618705035971225</v>
      </c>
      <c r="N9">
        <f t="shared" si="3"/>
        <v>62.517985611510788</v>
      </c>
      <c r="O9">
        <f t="shared" si="4"/>
        <v>15.827338129496406</v>
      </c>
      <c r="P9">
        <f t="shared" si="5"/>
        <v>5.0359712230215843</v>
      </c>
      <c r="Q9" s="2">
        <f t="shared" si="6"/>
        <v>100.00000000000001</v>
      </c>
    </row>
    <row r="10" spans="1:17" x14ac:dyDescent="0.25">
      <c r="F10">
        <f t="shared" si="7"/>
        <v>1.1249999999999996</v>
      </c>
      <c r="G10">
        <f t="shared" si="0"/>
        <v>0.2362499999999999</v>
      </c>
      <c r="H10">
        <f t="shared" si="1"/>
        <v>0.88874999999999971</v>
      </c>
      <c r="I10">
        <f t="shared" si="8"/>
        <v>0.22</v>
      </c>
      <c r="J10">
        <f t="shared" si="9"/>
        <v>7.0000000000000007E-2</v>
      </c>
      <c r="L10" s="2">
        <f t="shared" si="10"/>
        <v>1.4149999999999996</v>
      </c>
      <c r="M10">
        <f t="shared" si="2"/>
        <v>16.696113074204945</v>
      </c>
      <c r="N10">
        <f t="shared" si="3"/>
        <v>62.809187279151942</v>
      </c>
      <c r="O10">
        <f t="shared" si="4"/>
        <v>15.547703180212018</v>
      </c>
      <c r="P10">
        <f t="shared" si="5"/>
        <v>4.9469964664310977</v>
      </c>
      <c r="Q10" s="2">
        <f t="shared" si="6"/>
        <v>100</v>
      </c>
    </row>
    <row r="11" spans="1:17" x14ac:dyDescent="0.25">
      <c r="A11" s="2" t="s">
        <v>8</v>
      </c>
      <c r="B11" s="2">
        <f>SUM(B6:B10)</f>
        <v>1.34</v>
      </c>
      <c r="C11" s="3"/>
      <c r="D11">
        <f>SUM(D6:D10)</f>
        <v>100</v>
      </c>
      <c r="F11">
        <f t="shared" si="7"/>
        <v>1.1499999999999995</v>
      </c>
      <c r="G11">
        <f t="shared" si="0"/>
        <v>0.24149999999999988</v>
      </c>
      <c r="H11">
        <f t="shared" si="1"/>
        <v>0.90849999999999964</v>
      </c>
      <c r="I11">
        <f t="shared" si="8"/>
        <v>0.22</v>
      </c>
      <c r="J11">
        <f t="shared" si="9"/>
        <v>7.0000000000000007E-2</v>
      </c>
      <c r="L11" s="2">
        <f t="shared" si="10"/>
        <v>1.4399999999999995</v>
      </c>
      <c r="M11">
        <f t="shared" si="2"/>
        <v>16.770833333333332</v>
      </c>
      <c r="N11">
        <f t="shared" si="3"/>
        <v>63.090277777777779</v>
      </c>
      <c r="O11">
        <f t="shared" si="4"/>
        <v>15.277777777777784</v>
      </c>
      <c r="P11">
        <f t="shared" si="5"/>
        <v>4.8611111111111134</v>
      </c>
      <c r="Q11" s="2">
        <f t="shared" si="6"/>
        <v>100.00000000000001</v>
      </c>
    </row>
    <row r="12" spans="1:17" x14ac:dyDescent="0.25">
      <c r="F12">
        <f t="shared" si="7"/>
        <v>1.1749999999999994</v>
      </c>
      <c r="G12">
        <f t="shared" si="0"/>
        <v>0.24674999999999986</v>
      </c>
      <c r="H12">
        <f t="shared" si="1"/>
        <v>0.92824999999999958</v>
      </c>
      <c r="I12">
        <f t="shared" si="8"/>
        <v>0.22</v>
      </c>
      <c r="J12">
        <f t="shared" si="9"/>
        <v>7.0000000000000007E-2</v>
      </c>
      <c r="L12" s="2">
        <f t="shared" si="10"/>
        <v>1.4649999999999994</v>
      </c>
      <c r="M12">
        <f t="shared" si="2"/>
        <v>16.843003412969281</v>
      </c>
      <c r="N12">
        <f t="shared" si="3"/>
        <v>63.361774744027301</v>
      </c>
      <c r="O12">
        <f t="shared" si="4"/>
        <v>15.017064846416389</v>
      </c>
      <c r="P12">
        <f t="shared" si="5"/>
        <v>4.7781569965870334</v>
      </c>
      <c r="Q12" s="2">
        <f t="shared" si="6"/>
        <v>100</v>
      </c>
    </row>
    <row r="13" spans="1:17" x14ac:dyDescent="0.25">
      <c r="F13">
        <f t="shared" si="7"/>
        <v>1.1999999999999993</v>
      </c>
      <c r="G13">
        <f t="shared" si="0"/>
        <v>0.25199999999999984</v>
      </c>
      <c r="H13">
        <f t="shared" si="1"/>
        <v>0.94799999999999951</v>
      </c>
      <c r="I13">
        <f t="shared" si="8"/>
        <v>0.22</v>
      </c>
      <c r="J13">
        <f t="shared" si="9"/>
        <v>7.0000000000000007E-2</v>
      </c>
      <c r="L13" s="2">
        <f t="shared" si="10"/>
        <v>1.4899999999999993</v>
      </c>
      <c r="M13">
        <f t="shared" si="2"/>
        <v>16.912751677852345</v>
      </c>
      <c r="N13">
        <f t="shared" si="3"/>
        <v>63.624161073825505</v>
      </c>
      <c r="O13">
        <f t="shared" si="4"/>
        <v>14.765100671140946</v>
      </c>
      <c r="P13">
        <f t="shared" si="5"/>
        <v>4.6979865771812106</v>
      </c>
      <c r="Q13" s="2">
        <f t="shared" si="6"/>
        <v>100</v>
      </c>
    </row>
    <row r="14" spans="1:17" x14ac:dyDescent="0.25">
      <c r="F14">
        <f t="shared" si="7"/>
        <v>1.2249999999999992</v>
      </c>
      <c r="G14">
        <f t="shared" si="0"/>
        <v>0.25724999999999981</v>
      </c>
      <c r="H14">
        <f t="shared" si="1"/>
        <v>0.96774999999999944</v>
      </c>
      <c r="I14">
        <f t="shared" si="8"/>
        <v>0.22</v>
      </c>
      <c r="J14">
        <f t="shared" si="9"/>
        <v>7.0000000000000007E-2</v>
      </c>
      <c r="L14" s="2">
        <f t="shared" si="10"/>
        <v>1.5149999999999992</v>
      </c>
      <c r="M14">
        <f t="shared" si="2"/>
        <v>16.980198019801975</v>
      </c>
      <c r="N14">
        <f t="shared" si="3"/>
        <v>63.877887788778878</v>
      </c>
      <c r="O14">
        <f t="shared" si="4"/>
        <v>14.521452145214528</v>
      </c>
      <c r="P14">
        <f t="shared" si="5"/>
        <v>4.6204620462046231</v>
      </c>
      <c r="Q14" s="2">
        <f t="shared" si="6"/>
        <v>100</v>
      </c>
    </row>
    <row r="15" spans="1:17" x14ac:dyDescent="0.25">
      <c r="F15">
        <f t="shared" si="7"/>
        <v>1.2499999999999991</v>
      </c>
      <c r="G15">
        <f t="shared" si="0"/>
        <v>0.26249999999999979</v>
      </c>
      <c r="H15">
        <f t="shared" si="1"/>
        <v>0.98749999999999938</v>
      </c>
      <c r="I15">
        <f t="shared" si="8"/>
        <v>0.22</v>
      </c>
      <c r="J15">
        <f t="shared" si="9"/>
        <v>7.0000000000000007E-2</v>
      </c>
      <c r="L15" s="2">
        <f t="shared" si="10"/>
        <v>1.5399999999999991</v>
      </c>
      <c r="M15">
        <f t="shared" si="2"/>
        <v>17.04545454545454</v>
      </c>
      <c r="N15">
        <f t="shared" si="3"/>
        <v>64.123376623376629</v>
      </c>
      <c r="O15">
        <f t="shared" si="4"/>
        <v>14.285714285714294</v>
      </c>
      <c r="P15">
        <f t="shared" si="5"/>
        <v>4.5454545454545485</v>
      </c>
      <c r="Q15" s="2">
        <f t="shared" si="6"/>
        <v>100</v>
      </c>
    </row>
    <row r="16" spans="1:17" x14ac:dyDescent="0.25">
      <c r="F16">
        <f t="shared" si="7"/>
        <v>1.274999999999999</v>
      </c>
      <c r="G16">
        <f t="shared" si="0"/>
        <v>0.26774999999999977</v>
      </c>
      <c r="H16">
        <f t="shared" si="1"/>
        <v>1.0072499999999993</v>
      </c>
      <c r="I16">
        <f>$I$5</f>
        <v>0.22</v>
      </c>
      <c r="J16">
        <f t="shared" si="9"/>
        <v>7.0000000000000007E-2</v>
      </c>
      <c r="L16" s="2">
        <f t="shared" si="10"/>
        <v>1.5649999999999991</v>
      </c>
      <c r="M16">
        <f t="shared" si="2"/>
        <v>17.108626198083062</v>
      </c>
      <c r="N16">
        <f t="shared" si="3"/>
        <v>64.361022364217249</v>
      </c>
      <c r="O16">
        <f t="shared" si="4"/>
        <v>14.057507987220456</v>
      </c>
      <c r="P16">
        <f t="shared" si="5"/>
        <v>4.4728434504792363</v>
      </c>
      <c r="Q16" s="2">
        <f t="shared" si="6"/>
        <v>100</v>
      </c>
    </row>
    <row r="17" spans="3:17" x14ac:dyDescent="0.25">
      <c r="F17">
        <f t="shared" si="7"/>
        <v>1.2999999999999989</v>
      </c>
      <c r="G17">
        <f t="shared" si="0"/>
        <v>0.27299999999999974</v>
      </c>
      <c r="H17">
        <f t="shared" si="1"/>
        <v>1.0269999999999992</v>
      </c>
      <c r="I17">
        <f t="shared" ref="I17:I30" si="11">$I$5</f>
        <v>0.22</v>
      </c>
      <c r="J17">
        <f t="shared" si="9"/>
        <v>7.0000000000000007E-2</v>
      </c>
      <c r="L17" s="2">
        <f t="shared" si="10"/>
        <v>1.589999999999999</v>
      </c>
      <c r="M17">
        <f t="shared" si="2"/>
        <v>17.169811320754715</v>
      </c>
      <c r="N17">
        <f t="shared" si="3"/>
        <v>64.591194968553452</v>
      </c>
      <c r="O17">
        <f t="shared" si="4"/>
        <v>13.836477987421393</v>
      </c>
      <c r="P17">
        <f t="shared" si="5"/>
        <v>4.4025157232704437</v>
      </c>
      <c r="Q17" s="2">
        <f t="shared" si="6"/>
        <v>100</v>
      </c>
    </row>
    <row r="18" spans="3:17" x14ac:dyDescent="0.25">
      <c r="F18">
        <f t="shared" si="7"/>
        <v>1.3249999999999988</v>
      </c>
      <c r="G18">
        <f t="shared" si="0"/>
        <v>0.27824999999999972</v>
      </c>
      <c r="H18">
        <f t="shared" si="1"/>
        <v>1.0467499999999992</v>
      </c>
      <c r="I18">
        <f t="shared" si="11"/>
        <v>0.22</v>
      </c>
      <c r="J18">
        <f t="shared" si="9"/>
        <v>7.0000000000000007E-2</v>
      </c>
      <c r="L18" s="2">
        <f t="shared" si="10"/>
        <v>1.6149999999999989</v>
      </c>
      <c r="M18">
        <f t="shared" si="2"/>
        <v>17.229102167182656</v>
      </c>
      <c r="N18">
        <f t="shared" si="3"/>
        <v>64.814241486068099</v>
      </c>
      <c r="O18">
        <f t="shared" si="4"/>
        <v>13.622291021671836</v>
      </c>
      <c r="P18">
        <f t="shared" si="5"/>
        <v>4.3343653250774032</v>
      </c>
      <c r="Q18" s="2">
        <f t="shared" si="6"/>
        <v>100</v>
      </c>
    </row>
    <row r="19" spans="3:17" s="6" customFormat="1" x14ac:dyDescent="0.25">
      <c r="C19" s="5"/>
      <c r="F19" s="6">
        <f t="shared" si="7"/>
        <v>1.3499999999999988</v>
      </c>
      <c r="G19" s="6">
        <f t="shared" si="0"/>
        <v>0.28349999999999975</v>
      </c>
      <c r="H19" s="6">
        <f t="shared" si="1"/>
        <v>1.0664999999999991</v>
      </c>
      <c r="I19" s="6">
        <f t="shared" si="11"/>
        <v>0.22</v>
      </c>
      <c r="J19" s="6">
        <f t="shared" si="9"/>
        <v>7.0000000000000007E-2</v>
      </c>
      <c r="L19" s="7">
        <f t="shared" si="10"/>
        <v>1.6399999999999988</v>
      </c>
      <c r="M19" s="8">
        <f t="shared" si="2"/>
        <v>17.286585365853657</v>
      </c>
      <c r="N19" s="8">
        <f t="shared" si="3"/>
        <v>65.030487804878035</v>
      </c>
      <c r="O19" s="8">
        <f t="shared" si="4"/>
        <v>13.414634146341474</v>
      </c>
      <c r="P19" s="8">
        <f t="shared" si="5"/>
        <v>4.2682926829268331</v>
      </c>
      <c r="Q19" s="7">
        <f>SUM(M19:P19)</f>
        <v>99.999999999999986</v>
      </c>
    </row>
    <row r="20" spans="3:17" x14ac:dyDescent="0.25">
      <c r="F20">
        <f t="shared" si="7"/>
        <v>1.3749999999999987</v>
      </c>
      <c r="G20">
        <f t="shared" si="0"/>
        <v>0.28874999999999973</v>
      </c>
      <c r="H20">
        <f t="shared" si="1"/>
        <v>1.086249999999999</v>
      </c>
      <c r="I20">
        <f t="shared" si="11"/>
        <v>0.22</v>
      </c>
      <c r="J20">
        <f t="shared" si="9"/>
        <v>7.0000000000000007E-2</v>
      </c>
      <c r="L20" s="2">
        <f t="shared" si="10"/>
        <v>1.6649999999999987</v>
      </c>
      <c r="M20">
        <f t="shared" si="2"/>
        <v>17.342342342342338</v>
      </c>
      <c r="N20">
        <f t="shared" si="3"/>
        <v>65.240240240240226</v>
      </c>
      <c r="O20">
        <f t="shared" si="4"/>
        <v>13.213213213213223</v>
      </c>
      <c r="P20">
        <f t="shared" si="5"/>
        <v>4.204204204204208</v>
      </c>
      <c r="Q20" s="2">
        <f t="shared" si="6"/>
        <v>99.999999999999986</v>
      </c>
    </row>
    <row r="21" spans="3:17" x14ac:dyDescent="0.25">
      <c r="F21">
        <f t="shared" si="7"/>
        <v>1.3999999999999986</v>
      </c>
      <c r="G21">
        <f t="shared" si="0"/>
        <v>0.29399999999999971</v>
      </c>
      <c r="H21">
        <f t="shared" si="1"/>
        <v>1.105999999999999</v>
      </c>
      <c r="I21">
        <f t="shared" si="11"/>
        <v>0.22</v>
      </c>
      <c r="J21">
        <f t="shared" si="9"/>
        <v>7.0000000000000007E-2</v>
      </c>
      <c r="L21" s="2">
        <f t="shared" si="10"/>
        <v>1.6899999999999986</v>
      </c>
      <c r="M21">
        <f t="shared" si="2"/>
        <v>17.396449704142007</v>
      </c>
      <c r="N21">
        <f t="shared" si="3"/>
        <v>65.443786982248511</v>
      </c>
      <c r="O21">
        <f t="shared" si="4"/>
        <v>13.017751479289952</v>
      </c>
      <c r="P21">
        <f t="shared" si="5"/>
        <v>4.1420118343195309</v>
      </c>
      <c r="Q21" s="2">
        <f t="shared" si="6"/>
        <v>100</v>
      </c>
    </row>
    <row r="22" spans="3:17" x14ac:dyDescent="0.25">
      <c r="F22">
        <f t="shared" si="7"/>
        <v>1.4249999999999985</v>
      </c>
      <c r="G22">
        <f t="shared" si="0"/>
        <v>0.29924999999999968</v>
      </c>
      <c r="H22">
        <f t="shared" si="1"/>
        <v>1.1257499999999989</v>
      </c>
      <c r="I22">
        <f t="shared" si="11"/>
        <v>0.22</v>
      </c>
      <c r="J22">
        <f t="shared" si="9"/>
        <v>7.0000000000000007E-2</v>
      </c>
      <c r="L22" s="2">
        <f t="shared" si="10"/>
        <v>1.7149999999999985</v>
      </c>
      <c r="M22">
        <f t="shared" si="2"/>
        <v>17.448979591836732</v>
      </c>
      <c r="N22">
        <f t="shared" si="3"/>
        <v>65.641399416909607</v>
      </c>
      <c r="O22">
        <f t="shared" si="4"/>
        <v>12.82798833819243</v>
      </c>
      <c r="P22">
        <f t="shared" si="5"/>
        <v>4.0816326530612281</v>
      </c>
      <c r="Q22" s="2">
        <f t="shared" si="6"/>
        <v>100</v>
      </c>
    </row>
    <row r="23" spans="3:17" x14ac:dyDescent="0.25">
      <c r="F23">
        <f t="shared" si="7"/>
        <v>1.4499999999999984</v>
      </c>
      <c r="G23">
        <f t="shared" si="0"/>
        <v>0.30449999999999966</v>
      </c>
      <c r="H23">
        <f t="shared" si="1"/>
        <v>1.1454999999999989</v>
      </c>
      <c r="I23">
        <f t="shared" si="11"/>
        <v>0.22</v>
      </c>
      <c r="J23">
        <f t="shared" si="9"/>
        <v>7.0000000000000007E-2</v>
      </c>
      <c r="L23" s="2">
        <f>SUM(G23:K23)</f>
        <v>1.7399999999999984</v>
      </c>
      <c r="M23">
        <f t="shared" si="2"/>
        <v>17.499999999999996</v>
      </c>
      <c r="N23">
        <f t="shared" si="3"/>
        <v>65.833333333333329</v>
      </c>
      <c r="O23">
        <f t="shared" si="4"/>
        <v>12.643678160919551</v>
      </c>
      <c r="P23">
        <f t="shared" si="5"/>
        <v>4.0229885057471302</v>
      </c>
      <c r="Q23" s="2">
        <f t="shared" si="6"/>
        <v>100.00000000000001</v>
      </c>
    </row>
    <row r="24" spans="3:17" x14ac:dyDescent="0.25">
      <c r="F24">
        <f t="shared" si="7"/>
        <v>1.4749999999999983</v>
      </c>
      <c r="G24">
        <f t="shared" si="0"/>
        <v>0.30974999999999964</v>
      </c>
      <c r="H24">
        <f t="shared" si="1"/>
        <v>1.1652499999999988</v>
      </c>
      <c r="I24">
        <f t="shared" si="11"/>
        <v>0.22</v>
      </c>
      <c r="J24">
        <f t="shared" si="9"/>
        <v>7.0000000000000007E-2</v>
      </c>
      <c r="L24" s="2">
        <f t="shared" si="10"/>
        <v>1.7649999999999983</v>
      </c>
      <c r="M24">
        <f t="shared" si="2"/>
        <v>17.549575070821525</v>
      </c>
      <c r="N24">
        <f t="shared" si="3"/>
        <v>66.019830028328599</v>
      </c>
      <c r="O24">
        <f t="shared" si="4"/>
        <v>12.464589235127491</v>
      </c>
      <c r="P24">
        <f t="shared" si="5"/>
        <v>3.9660056657223839</v>
      </c>
      <c r="Q24" s="2">
        <f t="shared" si="6"/>
        <v>99.999999999999986</v>
      </c>
    </row>
    <row r="25" spans="3:17" x14ac:dyDescent="0.25">
      <c r="F25">
        <f t="shared" si="7"/>
        <v>1.4999999999999982</v>
      </c>
      <c r="G25">
        <f t="shared" si="0"/>
        <v>0.31499999999999961</v>
      </c>
      <c r="H25">
        <f t="shared" si="1"/>
        <v>1.1849999999999987</v>
      </c>
      <c r="I25">
        <f t="shared" si="11"/>
        <v>0.22</v>
      </c>
      <c r="J25">
        <f t="shared" si="9"/>
        <v>7.0000000000000007E-2</v>
      </c>
      <c r="L25" s="2">
        <f t="shared" si="10"/>
        <v>1.7899999999999983</v>
      </c>
      <c r="M25">
        <f t="shared" si="2"/>
        <v>17.597765363128488</v>
      </c>
      <c r="N25">
        <f t="shared" si="3"/>
        <v>66.201117318435749</v>
      </c>
      <c r="O25">
        <f t="shared" si="4"/>
        <v>12.290502793296101</v>
      </c>
      <c r="P25">
        <f t="shared" si="5"/>
        <v>3.9106145251396689</v>
      </c>
      <c r="Q25" s="2">
        <f t="shared" si="6"/>
        <v>100</v>
      </c>
    </row>
    <row r="26" spans="3:17" x14ac:dyDescent="0.25">
      <c r="F26">
        <f t="shared" si="7"/>
        <v>1.5249999999999981</v>
      </c>
      <c r="G26">
        <f t="shared" si="0"/>
        <v>0.32024999999999959</v>
      </c>
      <c r="H26">
        <f t="shared" si="1"/>
        <v>1.2047499999999987</v>
      </c>
      <c r="I26">
        <f t="shared" si="11"/>
        <v>0.22</v>
      </c>
      <c r="J26">
        <f t="shared" si="9"/>
        <v>7.0000000000000007E-2</v>
      </c>
      <c r="L26" s="2">
        <f t="shared" si="10"/>
        <v>1.8149999999999982</v>
      </c>
      <c r="M26">
        <f t="shared" si="2"/>
        <v>17.644628099173548</v>
      </c>
      <c r="N26">
        <f t="shared" si="3"/>
        <v>66.377410468319553</v>
      </c>
      <c r="O26">
        <f t="shared" si="4"/>
        <v>12.121212121212134</v>
      </c>
      <c r="P26">
        <f t="shared" si="5"/>
        <v>3.8567493112947702</v>
      </c>
      <c r="Q26" s="2">
        <f t="shared" si="6"/>
        <v>100</v>
      </c>
    </row>
    <row r="27" spans="3:17" x14ac:dyDescent="0.25">
      <c r="F27">
        <f t="shared" si="7"/>
        <v>1.549999999999998</v>
      </c>
      <c r="G27">
        <f t="shared" si="0"/>
        <v>0.32549999999999957</v>
      </c>
      <c r="H27">
        <f t="shared" si="1"/>
        <v>1.2244999999999986</v>
      </c>
      <c r="I27">
        <f t="shared" si="11"/>
        <v>0.22</v>
      </c>
      <c r="J27">
        <f t="shared" si="9"/>
        <v>7.0000000000000007E-2</v>
      </c>
      <c r="L27" s="2">
        <f t="shared" si="10"/>
        <v>1.8399999999999981</v>
      </c>
      <c r="M27">
        <f t="shared" si="2"/>
        <v>17.690217391304341</v>
      </c>
      <c r="N27">
        <f t="shared" si="3"/>
        <v>66.548913043478251</v>
      </c>
      <c r="O27">
        <f t="shared" si="4"/>
        <v>11.956521739130448</v>
      </c>
      <c r="P27">
        <f t="shared" si="5"/>
        <v>3.804347826086961</v>
      </c>
      <c r="Q27" s="2">
        <f t="shared" si="6"/>
        <v>100.00000000000001</v>
      </c>
    </row>
    <row r="28" spans="3:17" x14ac:dyDescent="0.25">
      <c r="F28">
        <f t="shared" si="7"/>
        <v>1.574999999999998</v>
      </c>
      <c r="G28">
        <f t="shared" si="0"/>
        <v>0.33074999999999954</v>
      </c>
      <c r="H28">
        <f t="shared" si="1"/>
        <v>1.2442499999999985</v>
      </c>
      <c r="I28">
        <f t="shared" si="11"/>
        <v>0.22</v>
      </c>
      <c r="J28">
        <f t="shared" si="9"/>
        <v>7.0000000000000007E-2</v>
      </c>
      <c r="L28" s="2">
        <f t="shared" si="10"/>
        <v>1.864999999999998</v>
      </c>
      <c r="M28">
        <f t="shared" si="2"/>
        <v>17.734584450402139</v>
      </c>
      <c r="N28">
        <f t="shared" si="3"/>
        <v>66.715817694369974</v>
      </c>
      <c r="O28">
        <f t="shared" si="4"/>
        <v>11.796246648793579</v>
      </c>
      <c r="P28">
        <f t="shared" si="5"/>
        <v>3.7533512064343211</v>
      </c>
      <c r="Q28" s="2">
        <f t="shared" si="6"/>
        <v>100.00000000000001</v>
      </c>
    </row>
    <row r="29" spans="3:17" x14ac:dyDescent="0.25">
      <c r="F29">
        <f t="shared" si="7"/>
        <v>1.5999999999999979</v>
      </c>
      <c r="G29">
        <f t="shared" si="0"/>
        <v>0.33599999999999952</v>
      </c>
      <c r="H29">
        <f t="shared" si="1"/>
        <v>1.2639999999999985</v>
      </c>
      <c r="I29">
        <f t="shared" si="11"/>
        <v>0.22</v>
      </c>
      <c r="J29">
        <f t="shared" si="9"/>
        <v>7.0000000000000007E-2</v>
      </c>
      <c r="L29" s="2">
        <f t="shared" si="10"/>
        <v>1.8899999999999979</v>
      </c>
      <c r="M29">
        <f t="shared" si="2"/>
        <v>17.777777777777771</v>
      </c>
      <c r="N29">
        <f t="shared" si="3"/>
        <v>66.878306878306873</v>
      </c>
      <c r="O29">
        <f t="shared" si="4"/>
        <v>11.640211640211653</v>
      </c>
      <c r="P29">
        <f t="shared" si="5"/>
        <v>3.7037037037037082</v>
      </c>
      <c r="Q29" s="2">
        <f t="shared" si="6"/>
        <v>100.00000000000001</v>
      </c>
    </row>
    <row r="30" spans="3:17" x14ac:dyDescent="0.25">
      <c r="F30">
        <f t="shared" si="7"/>
        <v>1.6249999999999978</v>
      </c>
      <c r="G30">
        <f t="shared" si="0"/>
        <v>0.3412499999999995</v>
      </c>
      <c r="H30">
        <f t="shared" si="1"/>
        <v>1.2837499999999984</v>
      </c>
      <c r="I30">
        <f t="shared" si="11"/>
        <v>0.22</v>
      </c>
      <c r="J30">
        <f t="shared" si="9"/>
        <v>7.0000000000000007E-2</v>
      </c>
      <c r="L30" s="2">
        <f t="shared" si="10"/>
        <v>1.9149999999999978</v>
      </c>
      <c r="M30">
        <f t="shared" si="2"/>
        <v>17.819843342036549</v>
      </c>
      <c r="N30">
        <f t="shared" si="3"/>
        <v>67.036553524804162</v>
      </c>
      <c r="O30">
        <f t="shared" si="4"/>
        <v>11.488250652741527</v>
      </c>
      <c r="P30">
        <f t="shared" si="5"/>
        <v>3.6553524804177591</v>
      </c>
      <c r="Q30" s="2">
        <f t="shared" si="6"/>
        <v>100</v>
      </c>
    </row>
  </sheetData>
  <mergeCells count="1"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B1" workbookViewId="0">
      <selection activeCell="N3" sqref="N3"/>
    </sheetView>
  </sheetViews>
  <sheetFormatPr defaultRowHeight="15" x14ac:dyDescent="0.25"/>
  <cols>
    <col min="1" max="1" width="27.5703125" customWidth="1"/>
    <col min="3" max="3" width="23.5703125" style="1" customWidth="1"/>
    <col min="4" max="4" width="18" customWidth="1"/>
    <col min="12" max="12" width="9.140625" style="2"/>
    <col min="17" max="17" width="9.140625" style="2"/>
  </cols>
  <sheetData>
    <row r="2" spans="1:17" x14ac:dyDescent="0.25">
      <c r="F2" s="4" t="s">
        <v>16</v>
      </c>
      <c r="G2" s="4"/>
      <c r="H2" s="4"/>
      <c r="I2" s="4"/>
      <c r="J2" s="4"/>
      <c r="K2" s="4"/>
    </row>
    <row r="3" spans="1:17" x14ac:dyDescent="0.25">
      <c r="L3" s="2" t="s">
        <v>11</v>
      </c>
      <c r="Q3" s="2" t="s">
        <v>11</v>
      </c>
    </row>
    <row r="4" spans="1:17" x14ac:dyDescent="0.25">
      <c r="A4" t="s">
        <v>1</v>
      </c>
      <c r="C4" s="1" t="s">
        <v>6</v>
      </c>
      <c r="D4" t="s">
        <v>7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M4" t="s">
        <v>12</v>
      </c>
      <c r="N4" t="s">
        <v>13</v>
      </c>
      <c r="O4" t="s">
        <v>14</v>
      </c>
      <c r="P4" t="s">
        <v>15</v>
      </c>
    </row>
    <row r="5" spans="1:17" x14ac:dyDescent="0.25">
      <c r="A5" t="s">
        <v>0</v>
      </c>
      <c r="B5">
        <v>1.5</v>
      </c>
      <c r="C5" s="1">
        <f>B5</f>
        <v>1.5</v>
      </c>
      <c r="D5">
        <f>C5/B11*100</f>
        <v>85.324232081911262</v>
      </c>
      <c r="F5">
        <v>1</v>
      </c>
      <c r="G5">
        <f>F5*0.21</f>
        <v>0.21</v>
      </c>
      <c r="H5">
        <f>F5*0.79</f>
        <v>0.79</v>
      </c>
      <c r="I5">
        <v>0.17</v>
      </c>
      <c r="J5">
        <v>6.756414094139937E-2</v>
      </c>
      <c r="L5" s="2">
        <f>SUM(G5:K5)</f>
        <v>1.2375641409413993</v>
      </c>
      <c r="M5">
        <f>G5*100/$L5</f>
        <v>16.968817457837432</v>
      </c>
      <c r="N5">
        <f>H5*100/$L5</f>
        <v>63.835075198531285</v>
      </c>
      <c r="O5">
        <f>I5*100/$L5</f>
        <v>13.736661751582682</v>
      </c>
      <c r="P5">
        <f>J5*100/$L5</f>
        <v>5.4594455920486018</v>
      </c>
      <c r="Q5" s="2">
        <f>SUM(M5:P5)</f>
        <v>100</v>
      </c>
    </row>
    <row r="6" spans="1:17" x14ac:dyDescent="0.25">
      <c r="A6" t="s">
        <v>2</v>
      </c>
      <c r="B6">
        <f>B5*0.21</f>
        <v>0.315</v>
      </c>
      <c r="D6">
        <f>B6/B11*100</f>
        <v>17.918088737201366</v>
      </c>
      <c r="F6">
        <f>F5-0.025</f>
        <v>0.97499999999999998</v>
      </c>
      <c r="G6">
        <f t="shared" ref="G6:G30" si="0">F6*0.21</f>
        <v>0.20474999999999999</v>
      </c>
      <c r="H6">
        <f t="shared" ref="H6:H30" si="1">F6*0.79</f>
        <v>0.77024999999999999</v>
      </c>
      <c r="I6">
        <f>$I$5</f>
        <v>0.17</v>
      </c>
      <c r="J6">
        <f>$J$5</f>
        <v>6.756414094139937E-2</v>
      </c>
      <c r="L6" s="2">
        <f>SUM(G6:K6)</f>
        <v>1.2125641409413994</v>
      </c>
      <c r="M6">
        <f t="shared" ref="M6:P30" si="2">G6*100/$L6</f>
        <v>16.885704688663978</v>
      </c>
      <c r="N6">
        <f t="shared" si="2"/>
        <v>63.522412876402598</v>
      </c>
      <c r="O6">
        <f t="shared" si="2"/>
        <v>14.019876908780839</v>
      </c>
      <c r="P6">
        <f t="shared" si="2"/>
        <v>5.5720055261525827</v>
      </c>
      <c r="Q6" s="2">
        <f t="shared" ref="Q6:Q30" si="3">SUM(M6:P6)</f>
        <v>100</v>
      </c>
    </row>
    <row r="7" spans="1:17" x14ac:dyDescent="0.25">
      <c r="A7" t="s">
        <v>3</v>
      </c>
      <c r="B7">
        <f>B5*0.79</f>
        <v>1.1850000000000001</v>
      </c>
      <c r="D7">
        <f>B7/B11*100</f>
        <v>67.406143344709903</v>
      </c>
      <c r="F7">
        <f t="shared" ref="F7:F30" si="4">F6-0.025</f>
        <v>0.95</v>
      </c>
      <c r="G7">
        <f t="shared" si="0"/>
        <v>0.19949999999999998</v>
      </c>
      <c r="H7">
        <f t="shared" si="1"/>
        <v>0.75049999999999994</v>
      </c>
      <c r="I7">
        <f t="shared" ref="I7:I16" si="5">$I$5</f>
        <v>0.17</v>
      </c>
      <c r="J7">
        <f t="shared" ref="J7:J30" si="6">$J$5</f>
        <v>6.756414094139937E-2</v>
      </c>
      <c r="L7" s="2">
        <f t="shared" ref="L7:L30" si="7">SUM(G7:K7)</f>
        <v>1.1875641409413993</v>
      </c>
      <c r="M7">
        <f t="shared" si="2"/>
        <v>16.799092623481663</v>
      </c>
      <c r="N7">
        <f t="shared" si="2"/>
        <v>63.196586535954829</v>
      </c>
      <c r="O7">
        <f t="shared" si="2"/>
        <v>14.315016270636004</v>
      </c>
      <c r="P7">
        <f t="shared" si="2"/>
        <v>5.6893045699275069</v>
      </c>
      <c r="Q7" s="2">
        <f t="shared" si="3"/>
        <v>100</v>
      </c>
    </row>
    <row r="8" spans="1:17" x14ac:dyDescent="0.25">
      <c r="A8" t="s">
        <v>9</v>
      </c>
      <c r="B8">
        <v>0.21</v>
      </c>
      <c r="C8" s="1">
        <f>$C$5+B8</f>
        <v>1.71</v>
      </c>
      <c r="D8">
        <f>B8/B11*100</f>
        <v>11.945392491467576</v>
      </c>
      <c r="F8">
        <f t="shared" si="4"/>
        <v>0.92499999999999993</v>
      </c>
      <c r="G8">
        <f t="shared" si="0"/>
        <v>0.19424999999999998</v>
      </c>
      <c r="H8">
        <f t="shared" si="1"/>
        <v>0.73075000000000001</v>
      </c>
      <c r="I8">
        <f t="shared" si="5"/>
        <v>0.17</v>
      </c>
      <c r="J8">
        <f t="shared" si="6"/>
        <v>6.756414094139937E-2</v>
      </c>
      <c r="L8" s="2">
        <f t="shared" si="7"/>
        <v>1.1625641409413994</v>
      </c>
      <c r="M8">
        <f t="shared" si="2"/>
        <v>16.708755513713321</v>
      </c>
      <c r="N8">
        <f t="shared" si="2"/>
        <v>62.856746932540602</v>
      </c>
      <c r="O8">
        <f t="shared" si="2"/>
        <v>14.62284909823045</v>
      </c>
      <c r="P8">
        <f t="shared" si="2"/>
        <v>5.8116484555156287</v>
      </c>
      <c r="Q8" s="2">
        <f t="shared" si="3"/>
        <v>100</v>
      </c>
    </row>
    <row r="9" spans="1:17" x14ac:dyDescent="0.25">
      <c r="A9" t="s">
        <v>10</v>
      </c>
      <c r="B9">
        <v>4.8000000000000001E-2</v>
      </c>
      <c r="C9" s="1">
        <f>C8+B9</f>
        <v>1.758</v>
      </c>
      <c r="D9">
        <f>B9/B11*100</f>
        <v>2.7303754266211606</v>
      </c>
      <c r="F9">
        <f t="shared" si="4"/>
        <v>0.89999999999999991</v>
      </c>
      <c r="G9">
        <f t="shared" si="0"/>
        <v>0.18899999999999997</v>
      </c>
      <c r="H9">
        <f t="shared" si="1"/>
        <v>0.71099999999999997</v>
      </c>
      <c r="I9">
        <f t="shared" si="5"/>
        <v>0.17</v>
      </c>
      <c r="J9">
        <f t="shared" si="6"/>
        <v>6.756414094139937E-2</v>
      </c>
      <c r="L9" s="2">
        <f t="shared" si="7"/>
        <v>1.1375641409413992</v>
      </c>
      <c r="M9">
        <f t="shared" si="2"/>
        <v>16.614447765872058</v>
      </c>
      <c r="N9">
        <f t="shared" si="2"/>
        <v>62.501970166852033</v>
      </c>
      <c r="O9">
        <f t="shared" si="2"/>
        <v>14.944212276181219</v>
      </c>
      <c r="P9">
        <f t="shared" si="2"/>
        <v>5.9393697910946974</v>
      </c>
      <c r="Q9" s="2">
        <f t="shared" si="3"/>
        <v>100</v>
      </c>
    </row>
    <row r="10" spans="1:17" x14ac:dyDescent="0.25">
      <c r="F10">
        <f t="shared" si="4"/>
        <v>0.87499999999999989</v>
      </c>
      <c r="G10">
        <f t="shared" si="0"/>
        <v>0.18374999999999997</v>
      </c>
      <c r="H10">
        <f t="shared" si="1"/>
        <v>0.69124999999999992</v>
      </c>
      <c r="I10">
        <f t="shared" si="5"/>
        <v>0.17</v>
      </c>
      <c r="J10">
        <f t="shared" si="6"/>
        <v>6.756414094139937E-2</v>
      </c>
      <c r="L10" s="2">
        <f t="shared" si="7"/>
        <v>1.1125641409413993</v>
      </c>
      <c r="M10">
        <f t="shared" si="2"/>
        <v>16.515901711924617</v>
      </c>
      <c r="N10">
        <f t="shared" si="2"/>
        <v>62.131249297240217</v>
      </c>
      <c r="O10">
        <f t="shared" si="2"/>
        <v>15.280017910352027</v>
      </c>
      <c r="P10">
        <f t="shared" si="2"/>
        <v>6.072831080483124</v>
      </c>
      <c r="Q10" s="2">
        <f t="shared" si="3"/>
        <v>99.999999999999986</v>
      </c>
    </row>
    <row r="11" spans="1:17" x14ac:dyDescent="0.25">
      <c r="A11" s="2" t="s">
        <v>8</v>
      </c>
      <c r="B11" s="2">
        <f>SUM(B6:B10)</f>
        <v>1.758</v>
      </c>
      <c r="C11" s="3"/>
      <c r="D11">
        <f>SUM(D6:D10)</f>
        <v>100.00000000000001</v>
      </c>
      <c r="F11">
        <f t="shared" si="4"/>
        <v>0.84999999999999987</v>
      </c>
      <c r="G11">
        <f t="shared" si="0"/>
        <v>0.17849999999999996</v>
      </c>
      <c r="H11">
        <f t="shared" si="1"/>
        <v>0.67149999999999987</v>
      </c>
      <c r="I11">
        <f t="shared" si="5"/>
        <v>0.17</v>
      </c>
      <c r="J11">
        <f t="shared" si="6"/>
        <v>6.756414094139937E-2</v>
      </c>
      <c r="L11" s="2">
        <f t="shared" si="7"/>
        <v>1.0875641409413992</v>
      </c>
      <c r="M11">
        <f t="shared" si="2"/>
        <v>16.412825072136876</v>
      </c>
      <c r="N11">
        <f t="shared" si="2"/>
        <v>61.743484795181573</v>
      </c>
      <c r="O11">
        <f t="shared" si="2"/>
        <v>15.631261973463692</v>
      </c>
      <c r="P11">
        <f t="shared" si="2"/>
        <v>6.2124281592178665</v>
      </c>
      <c r="Q11" s="2">
        <f t="shared" si="3"/>
        <v>100</v>
      </c>
    </row>
    <row r="12" spans="1:17" x14ac:dyDescent="0.25">
      <c r="F12">
        <f t="shared" si="4"/>
        <v>0.82499999999999984</v>
      </c>
      <c r="G12">
        <f t="shared" si="0"/>
        <v>0.17324999999999996</v>
      </c>
      <c r="H12">
        <f t="shared" si="1"/>
        <v>0.65174999999999994</v>
      </c>
      <c r="I12">
        <f t="shared" si="5"/>
        <v>0.17</v>
      </c>
      <c r="J12">
        <f t="shared" si="6"/>
        <v>6.756414094139937E-2</v>
      </c>
      <c r="L12" s="2">
        <f t="shared" si="7"/>
        <v>1.0625641409413993</v>
      </c>
      <c r="M12">
        <f t="shared" si="2"/>
        <v>16.304898059754375</v>
      </c>
      <c r="N12">
        <f t="shared" si="2"/>
        <v>61.337473653361712</v>
      </c>
      <c r="O12">
        <f t="shared" si="2"/>
        <v>15.999034171187558</v>
      </c>
      <c r="P12">
        <f t="shared" si="2"/>
        <v>6.3585941156963584</v>
      </c>
      <c r="Q12" s="2">
        <f t="shared" si="3"/>
        <v>100.00000000000001</v>
      </c>
    </row>
    <row r="13" spans="1:17" x14ac:dyDescent="0.25">
      <c r="F13">
        <f t="shared" si="4"/>
        <v>0.79999999999999982</v>
      </c>
      <c r="G13">
        <f t="shared" si="0"/>
        <v>0.16799999999999995</v>
      </c>
      <c r="H13">
        <f t="shared" si="1"/>
        <v>0.6319999999999999</v>
      </c>
      <c r="I13">
        <f t="shared" si="5"/>
        <v>0.17</v>
      </c>
      <c r="J13">
        <f t="shared" si="6"/>
        <v>6.756414094139937E-2</v>
      </c>
      <c r="L13" s="2">
        <f t="shared" si="7"/>
        <v>1.0375641409413991</v>
      </c>
      <c r="M13">
        <f t="shared" si="2"/>
        <v>16.191770067108408</v>
      </c>
      <c r="N13">
        <f t="shared" si="2"/>
        <v>60.911896919122107</v>
      </c>
      <c r="O13">
        <f t="shared" si="2"/>
        <v>16.384529234573989</v>
      </c>
      <c r="P13">
        <f t="shared" si="2"/>
        <v>6.5118037791955015</v>
      </c>
      <c r="Q13" s="2">
        <f t="shared" si="3"/>
        <v>100</v>
      </c>
    </row>
    <row r="14" spans="1:17" x14ac:dyDescent="0.25">
      <c r="F14">
        <f t="shared" si="4"/>
        <v>0.7749999999999998</v>
      </c>
      <c r="G14">
        <f t="shared" si="0"/>
        <v>0.16274999999999995</v>
      </c>
      <c r="H14">
        <f t="shared" si="1"/>
        <v>0.61224999999999985</v>
      </c>
      <c r="I14">
        <f t="shared" si="5"/>
        <v>0.17</v>
      </c>
      <c r="J14">
        <f t="shared" si="6"/>
        <v>6.756414094139937E-2</v>
      </c>
      <c r="L14" s="2">
        <f t="shared" si="7"/>
        <v>1.0125641409413992</v>
      </c>
      <c r="M14">
        <f t="shared" si="2"/>
        <v>16.073055860805848</v>
      </c>
      <c r="N14">
        <f t="shared" si="2"/>
        <v>60.465305381126768</v>
      </c>
      <c r="O14">
        <f t="shared" si="2"/>
        <v>16.789059885327159</v>
      </c>
      <c r="P14">
        <f t="shared" si="2"/>
        <v>6.6725788727402264</v>
      </c>
      <c r="Q14" s="2">
        <f t="shared" si="3"/>
        <v>100.00000000000001</v>
      </c>
    </row>
    <row r="15" spans="1:17" x14ac:dyDescent="0.25">
      <c r="F15">
        <f t="shared" si="4"/>
        <v>0.74999999999999978</v>
      </c>
      <c r="G15">
        <f t="shared" si="0"/>
        <v>0.15749999999999995</v>
      </c>
      <c r="H15">
        <f t="shared" si="1"/>
        <v>0.5924999999999998</v>
      </c>
      <c r="I15">
        <f t="shared" si="5"/>
        <v>0.17</v>
      </c>
      <c r="J15">
        <f t="shared" si="6"/>
        <v>6.756414094139937E-2</v>
      </c>
      <c r="L15" s="2">
        <f t="shared" si="7"/>
        <v>0.98756414094139922</v>
      </c>
      <c r="M15">
        <f t="shared" si="2"/>
        <v>15.948331199010779</v>
      </c>
      <c r="N15">
        <f t="shared" si="2"/>
        <v>59.996103081992928</v>
      </c>
      <c r="O15">
        <f t="shared" si="2"/>
        <v>17.214071770360846</v>
      </c>
      <c r="P15">
        <f t="shared" si="2"/>
        <v>6.8414939486354376</v>
      </c>
      <c r="Q15" s="2">
        <f t="shared" si="3"/>
        <v>99.999999999999986</v>
      </c>
    </row>
    <row r="16" spans="1:17" x14ac:dyDescent="0.25">
      <c r="F16">
        <f t="shared" si="4"/>
        <v>0.72499999999999976</v>
      </c>
      <c r="G16">
        <f t="shared" si="0"/>
        <v>0.15224999999999994</v>
      </c>
      <c r="H16">
        <f t="shared" si="1"/>
        <v>0.57274999999999987</v>
      </c>
      <c r="I16">
        <f>$I$5</f>
        <v>0.17</v>
      </c>
      <c r="J16">
        <f t="shared" si="6"/>
        <v>6.756414094139937E-2</v>
      </c>
      <c r="L16" s="2">
        <f t="shared" si="7"/>
        <v>0.9625641409413993</v>
      </c>
      <c r="M16">
        <f t="shared" si="2"/>
        <v>15.817127765750509</v>
      </c>
      <c r="N16">
        <f t="shared" si="2"/>
        <v>59.502528261632875</v>
      </c>
      <c r="O16">
        <f t="shared" si="2"/>
        <v>17.661160723662316</v>
      </c>
      <c r="P16">
        <f t="shared" si="2"/>
        <v>7.0191832489542803</v>
      </c>
      <c r="Q16" s="2">
        <f t="shared" si="3"/>
        <v>99.999999999999986</v>
      </c>
    </row>
    <row r="17" spans="3:17" x14ac:dyDescent="0.25">
      <c r="F17">
        <f t="shared" si="4"/>
        <v>0.69999999999999973</v>
      </c>
      <c r="G17">
        <f t="shared" si="0"/>
        <v>0.14699999999999994</v>
      </c>
      <c r="H17">
        <f t="shared" si="1"/>
        <v>0.55299999999999983</v>
      </c>
      <c r="I17">
        <f t="shared" ref="I17:I30" si="8">$I$5</f>
        <v>0.17</v>
      </c>
      <c r="J17">
        <f t="shared" si="6"/>
        <v>6.756414094139937E-2</v>
      </c>
      <c r="L17" s="2">
        <f t="shared" si="7"/>
        <v>0.93756414094139917</v>
      </c>
      <c r="M17">
        <f t="shared" si="2"/>
        <v>15.678927294766057</v>
      </c>
      <c r="N17">
        <f t="shared" si="2"/>
        <v>58.982631251738979</v>
      </c>
      <c r="O17">
        <f t="shared" si="2"/>
        <v>18.132092789865517</v>
      </c>
      <c r="P17">
        <f t="shared" si="2"/>
        <v>7.2063486636294414</v>
      </c>
      <c r="Q17" s="2">
        <f t="shared" si="3"/>
        <v>99.999999999999986</v>
      </c>
    </row>
    <row r="18" spans="3:17" x14ac:dyDescent="0.25">
      <c r="F18">
        <f t="shared" si="4"/>
        <v>0.67499999999999971</v>
      </c>
      <c r="G18">
        <f t="shared" si="0"/>
        <v>0.14174999999999993</v>
      </c>
      <c r="H18">
        <f t="shared" si="1"/>
        <v>0.53324999999999978</v>
      </c>
      <c r="I18">
        <f t="shared" si="8"/>
        <v>0.17</v>
      </c>
      <c r="J18">
        <f t="shared" si="6"/>
        <v>6.756414094139937E-2</v>
      </c>
      <c r="L18" s="2">
        <f t="shared" si="7"/>
        <v>0.91256414094139915</v>
      </c>
      <c r="M18">
        <f t="shared" si="2"/>
        <v>15.53315472748808</v>
      </c>
      <c r="N18">
        <f t="shared" si="2"/>
        <v>58.434248736740876</v>
      </c>
      <c r="O18">
        <f t="shared" si="2"/>
        <v>18.628827539139152</v>
      </c>
      <c r="P18">
        <f t="shared" si="2"/>
        <v>7.4037689966318805</v>
      </c>
      <c r="Q18" s="2">
        <f t="shared" si="3"/>
        <v>99.999999999999986</v>
      </c>
    </row>
    <row r="19" spans="3:17" s="6" customFormat="1" x14ac:dyDescent="0.25">
      <c r="C19" s="5"/>
      <c r="F19">
        <f t="shared" si="4"/>
        <v>0.64999999999999969</v>
      </c>
      <c r="G19" s="6">
        <f t="shared" si="0"/>
        <v>0.13649999999999993</v>
      </c>
      <c r="H19" s="6">
        <f t="shared" si="1"/>
        <v>0.51349999999999973</v>
      </c>
      <c r="I19" s="6">
        <f t="shared" si="8"/>
        <v>0.17</v>
      </c>
      <c r="J19" s="6">
        <f t="shared" si="6"/>
        <v>6.756414094139937E-2</v>
      </c>
      <c r="L19" s="7">
        <f t="shared" si="7"/>
        <v>0.88756414094139913</v>
      </c>
      <c r="M19" s="8">
        <f t="shared" si="2"/>
        <v>15.379170214698011</v>
      </c>
      <c r="N19" s="8">
        <f t="shared" si="2"/>
        <v>57.854973664816328</v>
      </c>
      <c r="O19" s="8">
        <f t="shared" si="2"/>
        <v>19.15354532233453</v>
      </c>
      <c r="P19" s="8">
        <f t="shared" si="2"/>
        <v>7.612310798151122</v>
      </c>
      <c r="Q19" s="7">
        <f>SUM(M19:P19)</f>
        <v>100</v>
      </c>
    </row>
    <row r="20" spans="3:17" x14ac:dyDescent="0.25">
      <c r="F20">
        <f t="shared" si="4"/>
        <v>0.62499999999999967</v>
      </c>
      <c r="G20">
        <f t="shared" si="0"/>
        <v>0.13124999999999992</v>
      </c>
      <c r="H20">
        <f t="shared" si="1"/>
        <v>0.49374999999999974</v>
      </c>
      <c r="I20">
        <f t="shared" si="8"/>
        <v>0.17</v>
      </c>
      <c r="J20">
        <f t="shared" si="6"/>
        <v>6.756414094139937E-2</v>
      </c>
      <c r="L20" s="2">
        <f t="shared" si="7"/>
        <v>0.8625641409413991</v>
      </c>
      <c r="M20">
        <f t="shared" si="2"/>
        <v>15.216259727277116</v>
      </c>
      <c r="N20">
        <f t="shared" si="2"/>
        <v>57.242119926423435</v>
      </c>
      <c r="O20">
        <f t="shared" si="2"/>
        <v>19.708679265806559</v>
      </c>
      <c r="P20">
        <f t="shared" si="2"/>
        <v>7.8329410804928816</v>
      </c>
      <c r="Q20" s="2">
        <f t="shared" si="3"/>
        <v>99.999999999999986</v>
      </c>
    </row>
    <row r="21" spans="3:17" x14ac:dyDescent="0.25">
      <c r="F21">
        <f t="shared" si="4"/>
        <v>0.59999999999999964</v>
      </c>
      <c r="G21">
        <f t="shared" si="0"/>
        <v>0.12599999999999992</v>
      </c>
      <c r="H21">
        <f t="shared" si="1"/>
        <v>0.47399999999999975</v>
      </c>
      <c r="I21">
        <f t="shared" si="8"/>
        <v>0.17</v>
      </c>
      <c r="J21">
        <f t="shared" si="6"/>
        <v>6.756414094139937E-2</v>
      </c>
      <c r="L21" s="2">
        <f t="shared" si="7"/>
        <v>0.83756414094139908</v>
      </c>
      <c r="M21">
        <f t="shared" si="2"/>
        <v>15.043623985427478</v>
      </c>
      <c r="N21">
        <f t="shared" si="2"/>
        <v>56.592680707084334</v>
      </c>
      <c r="O21">
        <f t="shared" si="2"/>
        <v>20.29695299621169</v>
      </c>
      <c r="P21">
        <f t="shared" si="2"/>
        <v>8.0667423112764993</v>
      </c>
      <c r="Q21" s="2">
        <f t="shared" si="3"/>
        <v>100</v>
      </c>
    </row>
    <row r="22" spans="3:17" x14ac:dyDescent="0.25">
      <c r="F22">
        <f t="shared" si="4"/>
        <v>0.57499999999999962</v>
      </c>
      <c r="G22">
        <f t="shared" si="0"/>
        <v>0.12074999999999991</v>
      </c>
      <c r="H22">
        <f t="shared" si="1"/>
        <v>0.45424999999999971</v>
      </c>
      <c r="I22">
        <f t="shared" si="8"/>
        <v>0.17</v>
      </c>
      <c r="J22">
        <f t="shared" si="6"/>
        <v>6.756414094139937E-2</v>
      </c>
      <c r="L22" s="2">
        <f t="shared" si="7"/>
        <v>0.81256414094139906</v>
      </c>
      <c r="M22">
        <f t="shared" si="2"/>
        <v>14.860365344218192</v>
      </c>
      <c r="N22">
        <f t="shared" si="2"/>
        <v>55.903279152058907</v>
      </c>
      <c r="O22">
        <f t="shared" si="2"/>
        <v>20.921425329334113</v>
      </c>
      <c r="P22">
        <f t="shared" si="2"/>
        <v>8.3149301743887811</v>
      </c>
      <c r="Q22" s="2">
        <f t="shared" si="3"/>
        <v>99.999999999999986</v>
      </c>
    </row>
    <row r="23" spans="3:17" x14ac:dyDescent="0.25">
      <c r="F23">
        <f t="shared" si="4"/>
        <v>0.5499999999999996</v>
      </c>
      <c r="G23">
        <f t="shared" si="0"/>
        <v>0.11549999999999991</v>
      </c>
      <c r="H23">
        <f t="shared" si="1"/>
        <v>0.43449999999999972</v>
      </c>
      <c r="I23">
        <f t="shared" si="8"/>
        <v>0.17</v>
      </c>
      <c r="J23">
        <f t="shared" si="6"/>
        <v>6.756414094139937E-2</v>
      </c>
      <c r="L23" s="2">
        <f>SUM(G23:K23)</f>
        <v>0.78756414094139904</v>
      </c>
      <c r="M23">
        <f t="shared" si="2"/>
        <v>14.665472181343768</v>
      </c>
      <c r="N23">
        <f t="shared" si="2"/>
        <v>55.170109634578949</v>
      </c>
      <c r="O23">
        <f t="shared" si="2"/>
        <v>21.585543470376127</v>
      </c>
      <c r="P23">
        <f t="shared" si="2"/>
        <v>8.5788747137011505</v>
      </c>
      <c r="Q23" s="2">
        <f t="shared" si="3"/>
        <v>100</v>
      </c>
    </row>
    <row r="24" spans="3:17" x14ac:dyDescent="0.25">
      <c r="F24">
        <f t="shared" si="4"/>
        <v>0.52499999999999958</v>
      </c>
      <c r="G24">
        <f t="shared" si="0"/>
        <v>0.1102499999999999</v>
      </c>
      <c r="H24">
        <f t="shared" si="1"/>
        <v>0.41474999999999967</v>
      </c>
      <c r="I24">
        <f t="shared" si="8"/>
        <v>0.17</v>
      </c>
      <c r="J24">
        <f t="shared" si="6"/>
        <v>6.756414094139937E-2</v>
      </c>
      <c r="L24" s="2">
        <f t="shared" si="7"/>
        <v>0.76256414094139902</v>
      </c>
      <c r="M24">
        <f t="shared" si="2"/>
        <v>14.457800213880279</v>
      </c>
      <c r="N24">
        <f t="shared" si="2"/>
        <v>54.388867471263914</v>
      </c>
      <c r="O24">
        <f t="shared" si="2"/>
        <v>22.293206678999091</v>
      </c>
      <c r="P24">
        <f t="shared" si="2"/>
        <v>8.8601256358567078</v>
      </c>
      <c r="Q24" s="2">
        <f t="shared" si="3"/>
        <v>99.999999999999986</v>
      </c>
    </row>
    <row r="25" spans="3:17" x14ac:dyDescent="0.25">
      <c r="F25">
        <f t="shared" si="4"/>
        <v>0.49999999999999956</v>
      </c>
      <c r="G25">
        <f t="shared" si="0"/>
        <v>0.1049999999999999</v>
      </c>
      <c r="H25">
        <f t="shared" si="1"/>
        <v>0.39499999999999968</v>
      </c>
      <c r="I25">
        <f t="shared" si="8"/>
        <v>0.17</v>
      </c>
      <c r="J25">
        <f t="shared" si="6"/>
        <v>6.756414094139937E-2</v>
      </c>
      <c r="L25" s="2">
        <f t="shared" si="7"/>
        <v>0.73756414094139899</v>
      </c>
      <c r="M25">
        <f t="shared" si="2"/>
        <v>14.2360500153901</v>
      </c>
      <c r="N25">
        <f t="shared" si="2"/>
        <v>53.554664343610391</v>
      </c>
      <c r="O25">
        <f t="shared" si="2"/>
        <v>23.048842882060185</v>
      </c>
      <c r="P25">
        <f t="shared" si="2"/>
        <v>9.1604427589393183</v>
      </c>
      <c r="Q25" s="2">
        <f t="shared" si="3"/>
        <v>100</v>
      </c>
    </row>
    <row r="26" spans="3:17" x14ac:dyDescent="0.25">
      <c r="F26">
        <f t="shared" si="4"/>
        <v>0.47499999999999953</v>
      </c>
      <c r="G26">
        <f t="shared" si="0"/>
        <v>9.9749999999999894E-2</v>
      </c>
      <c r="H26">
        <f t="shared" si="1"/>
        <v>0.37524999999999964</v>
      </c>
      <c r="I26">
        <f t="shared" si="8"/>
        <v>0.17</v>
      </c>
      <c r="J26">
        <f t="shared" si="6"/>
        <v>6.756414094139937E-2</v>
      </c>
      <c r="L26" s="2">
        <f t="shared" si="7"/>
        <v>0.71256414094139897</v>
      </c>
      <c r="M26">
        <f t="shared" si="2"/>
        <v>13.998739800211656</v>
      </c>
      <c r="N26">
        <f t="shared" si="2"/>
        <v>52.661925915081945</v>
      </c>
      <c r="O26">
        <f t="shared" si="2"/>
        <v>23.857501413894575</v>
      </c>
      <c r="P26">
        <f t="shared" si="2"/>
        <v>9.4818328708118109</v>
      </c>
      <c r="Q26" s="2">
        <f t="shared" si="3"/>
        <v>100</v>
      </c>
    </row>
    <row r="27" spans="3:17" x14ac:dyDescent="0.25">
      <c r="F27">
        <f t="shared" si="4"/>
        <v>0.44999999999999951</v>
      </c>
      <c r="G27">
        <f t="shared" si="0"/>
        <v>9.449999999999989E-2</v>
      </c>
      <c r="H27">
        <f t="shared" si="1"/>
        <v>0.35549999999999965</v>
      </c>
      <c r="I27">
        <f t="shared" si="8"/>
        <v>0.17</v>
      </c>
      <c r="J27">
        <f t="shared" si="6"/>
        <v>6.756414094139937E-2</v>
      </c>
      <c r="L27" s="2">
        <f t="shared" si="7"/>
        <v>0.68756414094139895</v>
      </c>
      <c r="M27">
        <f t="shared" si="2"/>
        <v>13.744172270329921</v>
      </c>
      <c r="N27">
        <f t="shared" si="2"/>
        <v>51.70426711219352</v>
      </c>
      <c r="O27">
        <f t="shared" si="2"/>
        <v>24.724965988953326</v>
      </c>
      <c r="P27">
        <f t="shared" si="2"/>
        <v>9.8265946285232264</v>
      </c>
      <c r="Q27" s="2">
        <f t="shared" si="3"/>
        <v>100</v>
      </c>
    </row>
    <row r="28" spans="3:17" x14ac:dyDescent="0.25">
      <c r="F28">
        <f t="shared" si="4"/>
        <v>0.42499999999999949</v>
      </c>
      <c r="G28">
        <f t="shared" si="0"/>
        <v>8.9249999999999885E-2</v>
      </c>
      <c r="H28">
        <f t="shared" si="1"/>
        <v>0.3357499999999996</v>
      </c>
      <c r="I28">
        <f t="shared" si="8"/>
        <v>0.17</v>
      </c>
      <c r="J28">
        <f t="shared" si="6"/>
        <v>6.756414094139937E-2</v>
      </c>
      <c r="L28" s="2">
        <f t="shared" si="7"/>
        <v>0.66256414094139893</v>
      </c>
      <c r="M28">
        <f t="shared" si="2"/>
        <v>13.470393956604674</v>
      </c>
      <c r="N28">
        <f t="shared" si="2"/>
        <v>50.674339170084259</v>
      </c>
      <c r="O28">
        <f t="shared" si="2"/>
        <v>25.657893250675606</v>
      </c>
      <c r="P28">
        <f t="shared" si="2"/>
        <v>10.197373622635448</v>
      </c>
      <c r="Q28" s="2">
        <f t="shared" si="3"/>
        <v>99.999999999999986</v>
      </c>
    </row>
    <row r="29" spans="3:17" x14ac:dyDescent="0.25">
      <c r="F29">
        <f t="shared" si="4"/>
        <v>0.39999999999999947</v>
      </c>
      <c r="G29">
        <f t="shared" si="0"/>
        <v>8.399999999999988E-2</v>
      </c>
      <c r="H29">
        <f t="shared" si="1"/>
        <v>0.31599999999999961</v>
      </c>
      <c r="I29">
        <f t="shared" si="8"/>
        <v>0.17</v>
      </c>
      <c r="J29">
        <f t="shared" si="6"/>
        <v>6.756414094139937E-2</v>
      </c>
      <c r="L29" s="2">
        <f t="shared" si="7"/>
        <v>0.6375641409413989</v>
      </c>
      <c r="M29">
        <f t="shared" si="2"/>
        <v>13.175144994191362</v>
      </c>
      <c r="N29">
        <f t="shared" si="2"/>
        <v>49.563640692434184</v>
      </c>
      <c r="O29">
        <f t="shared" si="2"/>
        <v>26.663983916815891</v>
      </c>
      <c r="P29">
        <f t="shared" si="2"/>
        <v>10.597230396558558</v>
      </c>
      <c r="Q29" s="2">
        <f t="shared" si="3"/>
        <v>100</v>
      </c>
    </row>
    <row r="30" spans="3:17" x14ac:dyDescent="0.25">
      <c r="F30">
        <f t="shared" si="4"/>
        <v>0.37499999999999944</v>
      </c>
      <c r="G30">
        <f t="shared" si="0"/>
        <v>7.8749999999999876E-2</v>
      </c>
      <c r="H30">
        <f t="shared" si="1"/>
        <v>0.29624999999999957</v>
      </c>
      <c r="I30">
        <f t="shared" si="8"/>
        <v>0.17</v>
      </c>
      <c r="J30">
        <f t="shared" si="6"/>
        <v>6.756414094139937E-2</v>
      </c>
      <c r="L30" s="2">
        <f t="shared" si="7"/>
        <v>0.61256414094139888</v>
      </c>
      <c r="M30">
        <f t="shared" si="2"/>
        <v>12.855796599352935</v>
      </c>
      <c r="N30">
        <f t="shared" si="2"/>
        <v>48.362282445184853</v>
      </c>
      <c r="O30">
        <f t="shared" si="2"/>
        <v>27.752195833523839</v>
      </c>
      <c r="P30">
        <f t="shared" si="2"/>
        <v>11.029725121938359</v>
      </c>
      <c r="Q30" s="2">
        <f t="shared" si="3"/>
        <v>99.999999999999986</v>
      </c>
    </row>
  </sheetData>
  <mergeCells count="1">
    <mergeCell ref="F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pressures_increment</vt:lpstr>
      <vt:lpstr>pressures_decrement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2015-08-29T19:20:07Z</dcterms:modified>
</cp:coreProperties>
</file>