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4680"/>
  </bookViews>
  <sheets>
    <sheet name="Sheet1" sheetId="1" r:id="rId1"/>
    <sheet name="Supplementary Data" sheetId="2" r:id="rId2"/>
    <sheet name="Sheet3" sheetId="3" r:id="rId3"/>
  </sheets>
  <definedNames>
    <definedName name="solver_adj" localSheetId="0" hidden="1">Sheet1!$H$25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Sheet1!#REF!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J31" i="1" l="1"/>
  <c r="K30" i="1" s="1"/>
  <c r="J30" i="1"/>
  <c r="H35" i="1"/>
  <c r="K23" i="1"/>
  <c r="J23" i="1"/>
  <c r="J22" i="1"/>
  <c r="K22" i="1" s="1"/>
  <c r="J14" i="1"/>
  <c r="K15" i="1" s="1"/>
  <c r="J15" i="1"/>
  <c r="J7" i="1"/>
  <c r="K7" i="1" s="1"/>
  <c r="J6" i="1"/>
  <c r="K42" i="1"/>
  <c r="J42" i="1"/>
  <c r="K43" i="1"/>
  <c r="I45" i="1"/>
  <c r="D43" i="1"/>
  <c r="H27" i="1"/>
  <c r="H19" i="1"/>
  <c r="K31" i="1" l="1"/>
  <c r="K14" i="1"/>
  <c r="K6" i="1"/>
  <c r="B1" i="1"/>
  <c r="G1" i="1"/>
  <c r="I43" i="1"/>
  <c r="D42" i="1"/>
  <c r="I42" i="1" s="1"/>
  <c r="H11" i="1" l="1"/>
  <c r="J43" i="1" l="1"/>
</calcChain>
</file>

<file path=xl/sharedStrings.xml><?xml version="1.0" encoding="utf-8"?>
<sst xmlns="http://schemas.openxmlformats.org/spreadsheetml/2006/main" count="80" uniqueCount="32">
  <si>
    <t>Total:</t>
  </si>
  <si>
    <t>uL</t>
  </si>
  <si>
    <t>Mass Concentrations</t>
  </si>
  <si>
    <t>ug/mL</t>
  </si>
  <si>
    <t>ng/uL</t>
  </si>
  <si>
    <t>ug/uL</t>
  </si>
  <si>
    <t>10xT4 DNA ligase buffer (Always thaw on ice!!! Contains ATP)</t>
  </si>
  <si>
    <t>H2O</t>
  </si>
  <si>
    <t>T4 DNA ligase (0.2 uL = 1 U)</t>
  </si>
  <si>
    <t>Ligase Buffer (1μL/10μL reaction for 10X buffer, and 2μL/10μL reaction for 5X buffer)</t>
  </si>
  <si>
    <t>0.5-1μL T4 DNA Ligase</t>
  </si>
  <si>
    <t>H20 to a total of 10μL</t>
  </si>
  <si>
    <t>ng</t>
  </si>
  <si>
    <t>of total DNA</t>
  </si>
  <si>
    <t>conc</t>
  </si>
  <si>
    <t>ug/ml</t>
  </si>
  <si>
    <t>mass(ng)</t>
  </si>
  <si>
    <t>lengths</t>
  </si>
  <si>
    <t>Ratio</t>
  </si>
  <si>
    <t>max</t>
  </si>
  <si>
    <t>% Ratio</t>
  </si>
  <si>
    <t>Molar</t>
  </si>
  <si>
    <t>plasmid</t>
  </si>
  <si>
    <t>pcr</t>
  </si>
  <si>
    <t>pCM184 digested with ApaI and SacI (from gel purification)</t>
  </si>
  <si>
    <t>PCR 4 digested with Apa and Sac (PCR purification, H2O eluted)</t>
  </si>
  <si>
    <t>plasmid conc was negative: -0.5 (More plasmid should be used for digest)</t>
  </si>
  <si>
    <t>Titration plasmid amount, control</t>
  </si>
  <si>
    <t>Ligation Protocol (better concentrated) for 10 uL of mixture</t>
  </si>
  <si>
    <t>Ratio %</t>
  </si>
  <si>
    <t>Moles</t>
  </si>
  <si>
    <t>Positive Control: no insert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</si>
</sst>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  <xf numFmtId="22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left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4" totalsRowShown="0">
  <autoFilter ref="A1:A4"/>
  <tableColumns count="1">
    <tableColumn id="1" name="Mass Concentr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zoomScale="96" zoomScaleNormal="96" workbookViewId="0">
      <selection activeCell="H34" sqref="H34"/>
    </sheetView>
  </sheetViews>
  <sheetFormatPr defaultRowHeight="15" x14ac:dyDescent="0.25"/>
  <cols>
    <col min="1" max="1" width="3.42578125" customWidth="1"/>
    <col min="2" max="2" width="6.140625" customWidth="1"/>
    <col min="3" max="3" width="8" customWidth="1"/>
    <col min="4" max="4" width="8.5703125" customWidth="1"/>
    <col min="5" max="5" width="7.28515625" customWidth="1"/>
    <col min="6" max="6" width="7.140625" customWidth="1"/>
    <col min="7" max="7" width="15.42578125" customWidth="1"/>
    <col min="8" max="8" width="8.7109375" customWidth="1"/>
  </cols>
  <sheetData>
    <row r="1" spans="1:11" ht="28.5" customHeight="1" x14ac:dyDescent="0.25">
      <c r="B1" s="12">
        <f ca="1">TODAY()</f>
        <v>42278</v>
      </c>
      <c r="C1" s="13"/>
      <c r="D1" s="13"/>
      <c r="E1" s="13"/>
      <c r="G1" s="11">
        <f ca="1">NOW()</f>
        <v>42278.734995023151</v>
      </c>
      <c r="H1" s="7"/>
      <c r="I1" s="7"/>
    </row>
    <row r="2" spans="1:11" ht="16.5" customHeight="1" x14ac:dyDescent="0.25">
      <c r="A2" s="8" t="s">
        <v>28</v>
      </c>
      <c r="B2" s="8"/>
      <c r="C2" s="8"/>
      <c r="D2" s="8"/>
      <c r="E2" s="8"/>
      <c r="F2" s="8"/>
      <c r="G2" s="8"/>
      <c r="H2" s="8"/>
      <c r="I2" s="8"/>
    </row>
    <row r="3" spans="1:11" ht="28.5" customHeight="1" x14ac:dyDescent="0.25">
      <c r="A3" s="17" t="s">
        <v>27</v>
      </c>
      <c r="B3" s="17"/>
      <c r="C3" s="17"/>
      <c r="D3" s="17"/>
      <c r="E3" s="17"/>
      <c r="F3" s="17"/>
      <c r="G3" s="17"/>
      <c r="H3" s="17"/>
      <c r="I3" s="17"/>
    </row>
    <row r="4" spans="1:11" ht="15" customHeight="1" x14ac:dyDescent="0.25">
      <c r="A4" s="15"/>
      <c r="B4" s="15"/>
      <c r="C4" s="15"/>
      <c r="D4" s="15"/>
      <c r="E4" s="15"/>
      <c r="F4" s="15"/>
      <c r="G4" s="15"/>
      <c r="H4" s="15"/>
      <c r="I4" s="15"/>
    </row>
    <row r="5" spans="1:11" x14ac:dyDescent="0.25">
      <c r="A5" s="15"/>
      <c r="B5" s="15"/>
      <c r="C5" s="15"/>
      <c r="D5" s="15"/>
      <c r="E5" s="15"/>
      <c r="F5" s="15"/>
      <c r="G5" s="15"/>
      <c r="H5" s="15"/>
      <c r="I5" s="18"/>
      <c r="J5" t="s">
        <v>30</v>
      </c>
      <c r="K5" t="s">
        <v>29</v>
      </c>
    </row>
    <row r="6" spans="1:11" x14ac:dyDescent="0.25">
      <c r="A6" s="4">
        <v>1</v>
      </c>
      <c r="B6" s="5" t="s">
        <v>24</v>
      </c>
      <c r="C6" s="5"/>
      <c r="D6" s="5"/>
      <c r="E6" s="5"/>
      <c r="F6" s="5"/>
      <c r="G6" s="4"/>
      <c r="H6" s="4">
        <v>1</v>
      </c>
      <c r="I6" s="4" t="s">
        <v>1</v>
      </c>
      <c r="J6" s="4">
        <f>H6/1000*$B$42*1000/$H$42</f>
        <v>4.4776119402985077E-3</v>
      </c>
      <c r="K6">
        <f>J6/SUM(J6:J7)*100</f>
        <v>16.100178890876567</v>
      </c>
    </row>
    <row r="7" spans="1:11" x14ac:dyDescent="0.25">
      <c r="A7" s="4">
        <v>2</v>
      </c>
      <c r="B7" s="9" t="s">
        <v>25</v>
      </c>
      <c r="C7" s="9"/>
      <c r="D7" s="9"/>
      <c r="E7" s="9"/>
      <c r="F7" s="9"/>
      <c r="G7" s="9"/>
      <c r="H7" s="4">
        <v>7</v>
      </c>
      <c r="I7" s="4" t="s">
        <v>1</v>
      </c>
      <c r="J7" s="4">
        <f>H7/1000*$B$43*1000/$H$43</f>
        <v>2.3333333333333334E-2</v>
      </c>
      <c r="K7">
        <f>J7/SUM(J6:J7)*100</f>
        <v>83.899821109123423</v>
      </c>
    </row>
    <row r="8" spans="1:11" x14ac:dyDescent="0.25">
      <c r="A8" s="4">
        <v>3</v>
      </c>
      <c r="B8" s="9" t="s">
        <v>6</v>
      </c>
      <c r="C8" s="9"/>
      <c r="D8" s="9"/>
      <c r="E8" s="9"/>
      <c r="F8" s="9"/>
      <c r="G8" s="9"/>
      <c r="H8" s="4">
        <v>1</v>
      </c>
      <c r="I8" s="4" t="s">
        <v>1</v>
      </c>
      <c r="J8" s="4"/>
    </row>
    <row r="9" spans="1:11" x14ac:dyDescent="0.25">
      <c r="A9" s="4">
        <v>4</v>
      </c>
      <c r="B9" s="9" t="s">
        <v>7</v>
      </c>
      <c r="C9" s="9"/>
      <c r="D9" s="9"/>
      <c r="E9" s="9"/>
      <c r="F9" s="9"/>
      <c r="G9" s="9"/>
      <c r="H9" s="4">
        <v>0</v>
      </c>
      <c r="I9" s="4" t="s">
        <v>1</v>
      </c>
      <c r="J9" s="4"/>
    </row>
    <row r="10" spans="1:11" x14ac:dyDescent="0.25">
      <c r="A10" s="4">
        <v>5</v>
      </c>
      <c r="B10" s="9" t="s">
        <v>8</v>
      </c>
      <c r="C10" s="9"/>
      <c r="D10" s="9"/>
      <c r="E10" s="9"/>
      <c r="F10" s="9"/>
      <c r="G10" s="9"/>
      <c r="H10" s="4">
        <v>1</v>
      </c>
      <c r="I10" s="4" t="s">
        <v>1</v>
      </c>
      <c r="J10" s="4"/>
    </row>
    <row r="11" spans="1:11" x14ac:dyDescent="0.25">
      <c r="A11" s="4"/>
      <c r="B11" s="9" t="s">
        <v>0</v>
      </c>
      <c r="C11" s="9"/>
      <c r="D11" s="9"/>
      <c r="E11" s="9"/>
      <c r="F11" s="9"/>
      <c r="G11" s="9"/>
      <c r="H11" s="4">
        <f>SUM(H6:H10)</f>
        <v>10</v>
      </c>
      <c r="I11" s="4" t="s">
        <v>1</v>
      </c>
      <c r="J11" s="4"/>
    </row>
    <row r="12" spans="1:11" ht="15" customHeight="1" x14ac:dyDescent="0.25">
      <c r="A12" s="15"/>
      <c r="B12" s="15"/>
      <c r="C12" s="15"/>
      <c r="D12" s="15"/>
      <c r="E12" s="15"/>
      <c r="F12" s="15"/>
      <c r="G12" s="15"/>
      <c r="H12" s="15"/>
      <c r="I12" s="20"/>
    </row>
    <row r="13" spans="1:11" x14ac:dyDescent="0.25">
      <c r="A13" s="19"/>
      <c r="B13" s="19"/>
      <c r="C13" s="19"/>
      <c r="D13" s="19"/>
      <c r="E13" s="19"/>
      <c r="F13" s="19"/>
      <c r="G13" s="19"/>
      <c r="H13" s="19"/>
      <c r="I13" s="21"/>
      <c r="J13" t="s">
        <v>30</v>
      </c>
      <c r="K13" t="s">
        <v>29</v>
      </c>
    </row>
    <row r="14" spans="1:11" x14ac:dyDescent="0.25">
      <c r="A14" s="4">
        <v>1</v>
      </c>
      <c r="B14" s="5" t="s">
        <v>24</v>
      </c>
      <c r="C14" s="5"/>
      <c r="D14" s="5"/>
      <c r="E14" s="5"/>
      <c r="F14" s="5"/>
      <c r="G14" s="4"/>
      <c r="H14" s="4">
        <v>0.5</v>
      </c>
      <c r="I14" s="4" t="s">
        <v>1</v>
      </c>
      <c r="J14" s="4">
        <f>H14/1000*$B$42*1000/$H$42</f>
        <v>2.2388059701492539E-3</v>
      </c>
      <c r="K14">
        <f>J14/SUM(J14:J15)*100</f>
        <v>8.2191780821917817</v>
      </c>
    </row>
    <row r="15" spans="1:11" x14ac:dyDescent="0.25">
      <c r="A15" s="4">
        <v>2</v>
      </c>
      <c r="B15" s="9" t="s">
        <v>25</v>
      </c>
      <c r="C15" s="9"/>
      <c r="D15" s="9"/>
      <c r="E15" s="9"/>
      <c r="F15" s="9"/>
      <c r="G15" s="9"/>
      <c r="H15" s="4">
        <v>7.5</v>
      </c>
      <c r="I15" s="4" t="s">
        <v>1</v>
      </c>
      <c r="J15" s="4">
        <f>H15/1000*$B$43*1000/$H$43</f>
        <v>2.5000000000000001E-2</v>
      </c>
      <c r="K15">
        <f>J15/SUM(J14:J15)*100</f>
        <v>91.780821917808225</v>
      </c>
    </row>
    <row r="16" spans="1:11" x14ac:dyDescent="0.25">
      <c r="A16" s="4">
        <v>3</v>
      </c>
      <c r="B16" s="9" t="s">
        <v>6</v>
      </c>
      <c r="C16" s="9"/>
      <c r="D16" s="9"/>
      <c r="E16" s="9"/>
      <c r="F16" s="9"/>
      <c r="G16" s="9"/>
      <c r="H16" s="4">
        <v>1</v>
      </c>
      <c r="I16" s="4" t="s">
        <v>1</v>
      </c>
      <c r="J16" s="4"/>
    </row>
    <row r="17" spans="1:11" x14ac:dyDescent="0.25">
      <c r="A17" s="4">
        <v>4</v>
      </c>
      <c r="B17" s="9" t="s">
        <v>7</v>
      </c>
      <c r="C17" s="9"/>
      <c r="D17" s="9"/>
      <c r="E17" s="9"/>
      <c r="F17" s="9"/>
      <c r="G17" s="9"/>
      <c r="H17" s="4">
        <v>0</v>
      </c>
      <c r="I17" s="4" t="s">
        <v>1</v>
      </c>
      <c r="J17" s="4"/>
    </row>
    <row r="18" spans="1:11" x14ac:dyDescent="0.25">
      <c r="A18" s="4">
        <v>5</v>
      </c>
      <c r="B18" s="9" t="s">
        <v>8</v>
      </c>
      <c r="C18" s="9"/>
      <c r="D18" s="9"/>
      <c r="E18" s="9"/>
      <c r="F18" s="9"/>
      <c r="G18" s="9"/>
      <c r="H18" s="4">
        <v>1</v>
      </c>
      <c r="I18" s="4" t="s">
        <v>1</v>
      </c>
      <c r="J18" s="4"/>
    </row>
    <row r="19" spans="1:11" x14ac:dyDescent="0.25">
      <c r="A19" s="4"/>
      <c r="B19" s="9" t="s">
        <v>0</v>
      </c>
      <c r="C19" s="9"/>
      <c r="D19" s="9"/>
      <c r="E19" s="9"/>
      <c r="F19" s="9"/>
      <c r="G19" s="9"/>
      <c r="H19" s="4">
        <f>SUM(H14:H18)</f>
        <v>10</v>
      </c>
      <c r="I19" s="4" t="s">
        <v>1</v>
      </c>
      <c r="J19" s="4"/>
    </row>
    <row r="20" spans="1:11" ht="15" customHeight="1" x14ac:dyDescent="0.25">
      <c r="A20" s="15"/>
      <c r="B20" s="15"/>
      <c r="C20" s="15"/>
      <c r="D20" s="15"/>
      <c r="E20" s="15"/>
      <c r="F20" s="15"/>
      <c r="G20" s="15"/>
      <c r="H20" s="15"/>
      <c r="I20" s="20"/>
    </row>
    <row r="21" spans="1:11" x14ac:dyDescent="0.25">
      <c r="A21" s="19"/>
      <c r="B21" s="19"/>
      <c r="C21" s="19"/>
      <c r="D21" s="19"/>
      <c r="E21" s="19"/>
      <c r="F21" s="19"/>
      <c r="G21" s="19"/>
      <c r="H21" s="19"/>
      <c r="I21" s="19"/>
      <c r="J21" t="s">
        <v>30</v>
      </c>
      <c r="K21" t="s">
        <v>29</v>
      </c>
    </row>
    <row r="22" spans="1:11" x14ac:dyDescent="0.25">
      <c r="A22" s="4">
        <v>1</v>
      </c>
      <c r="B22" s="5" t="s">
        <v>24</v>
      </c>
      <c r="C22" s="5"/>
      <c r="D22" s="5"/>
      <c r="E22" s="5"/>
      <c r="F22" s="5"/>
      <c r="G22" s="4"/>
      <c r="H22" s="4">
        <v>2</v>
      </c>
      <c r="I22" s="4" t="s">
        <v>1</v>
      </c>
      <c r="J22" s="4">
        <f>H22/1000*$B$42*1000/$H$42</f>
        <v>8.9552238805970154E-3</v>
      </c>
      <c r="K22">
        <f>J22/SUM(J22:J23)*100</f>
        <v>30.927835051546388</v>
      </c>
    </row>
    <row r="23" spans="1:11" x14ac:dyDescent="0.25">
      <c r="A23" s="4">
        <v>2</v>
      </c>
      <c r="B23" s="9" t="s">
        <v>25</v>
      </c>
      <c r="C23" s="9"/>
      <c r="D23" s="9"/>
      <c r="E23" s="9"/>
      <c r="F23" s="9"/>
      <c r="G23" s="9"/>
      <c r="H23" s="4">
        <v>6</v>
      </c>
      <c r="I23" s="4" t="s">
        <v>1</v>
      </c>
      <c r="J23" s="4">
        <f>H23/1000*$B$43*1000/$H$43</f>
        <v>2.0000000000000004E-2</v>
      </c>
      <c r="K23">
        <f>J23/SUM(J22:J23)*100</f>
        <v>69.072164948453604</v>
      </c>
    </row>
    <row r="24" spans="1:11" x14ac:dyDescent="0.25">
      <c r="A24" s="4">
        <v>3</v>
      </c>
      <c r="B24" s="9" t="s">
        <v>6</v>
      </c>
      <c r="C24" s="9"/>
      <c r="D24" s="9"/>
      <c r="E24" s="9"/>
      <c r="F24" s="9"/>
      <c r="G24" s="9"/>
      <c r="H24" s="4">
        <v>1</v>
      </c>
      <c r="I24" s="4" t="s">
        <v>1</v>
      </c>
      <c r="J24" s="4"/>
    </row>
    <row r="25" spans="1:11" x14ac:dyDescent="0.25">
      <c r="A25" s="4">
        <v>4</v>
      </c>
      <c r="B25" s="9" t="s">
        <v>7</v>
      </c>
      <c r="C25" s="9"/>
      <c r="D25" s="9"/>
      <c r="E25" s="9"/>
      <c r="F25" s="9"/>
      <c r="G25" s="9"/>
      <c r="H25" s="4">
        <v>0</v>
      </c>
      <c r="I25" s="4" t="s">
        <v>1</v>
      </c>
      <c r="J25" s="4"/>
    </row>
    <row r="26" spans="1:11" x14ac:dyDescent="0.25">
      <c r="A26" s="4">
        <v>5</v>
      </c>
      <c r="B26" s="9" t="s">
        <v>8</v>
      </c>
      <c r="C26" s="9"/>
      <c r="D26" s="9"/>
      <c r="E26" s="9"/>
      <c r="F26" s="9"/>
      <c r="G26" s="9"/>
      <c r="H26" s="4">
        <v>1</v>
      </c>
      <c r="I26" s="4" t="s">
        <v>1</v>
      </c>
      <c r="J26" s="4"/>
    </row>
    <row r="27" spans="1:11" x14ac:dyDescent="0.25">
      <c r="A27" s="4"/>
      <c r="B27" s="9" t="s">
        <v>0</v>
      </c>
      <c r="C27" s="9"/>
      <c r="D27" s="9"/>
      <c r="E27" s="9"/>
      <c r="F27" s="9"/>
      <c r="G27" s="9"/>
      <c r="H27" s="4">
        <f>SUM(H22:H26)</f>
        <v>10</v>
      </c>
      <c r="I27" s="4" t="s">
        <v>1</v>
      </c>
      <c r="J27" s="4"/>
    </row>
    <row r="28" spans="1:11" ht="15" customHeight="1" x14ac:dyDescent="0.25">
      <c r="A28" s="15"/>
      <c r="B28" s="15"/>
      <c r="C28" s="15"/>
      <c r="D28" s="15"/>
      <c r="E28" s="15"/>
      <c r="F28" s="15"/>
      <c r="G28" s="15"/>
      <c r="H28" s="15"/>
      <c r="I28" s="20"/>
    </row>
    <row r="29" spans="1:11" x14ac:dyDescent="0.25">
      <c r="A29" s="22" t="s">
        <v>31</v>
      </c>
      <c r="B29" s="22"/>
      <c r="C29" s="22"/>
      <c r="D29" s="22"/>
      <c r="E29" s="22"/>
      <c r="F29" s="22"/>
      <c r="G29" s="22"/>
      <c r="H29" s="22"/>
      <c r="I29" s="22"/>
      <c r="J29" t="s">
        <v>30</v>
      </c>
      <c r="K29" t="s">
        <v>29</v>
      </c>
    </row>
    <row r="30" spans="1:11" x14ac:dyDescent="0.25">
      <c r="A30" s="4">
        <v>1</v>
      </c>
      <c r="B30" s="5" t="s">
        <v>24</v>
      </c>
      <c r="C30" s="5"/>
      <c r="D30" s="5"/>
      <c r="E30" s="5"/>
      <c r="F30" s="5"/>
      <c r="G30" s="4"/>
      <c r="H30" s="4">
        <v>2</v>
      </c>
      <c r="I30" s="4" t="s">
        <v>1</v>
      </c>
      <c r="J30" s="4">
        <f>H30/1000*$B$42*1000/$H$42</f>
        <v>8.9552238805970154E-3</v>
      </c>
      <c r="K30">
        <f>J30/SUM(J30:J31)*100</f>
        <v>100</v>
      </c>
    </row>
    <row r="31" spans="1:11" x14ac:dyDescent="0.25">
      <c r="A31" s="4">
        <v>2</v>
      </c>
      <c r="B31" s="9" t="s">
        <v>25</v>
      </c>
      <c r="C31" s="9"/>
      <c r="D31" s="9"/>
      <c r="E31" s="9"/>
      <c r="F31" s="9"/>
      <c r="G31" s="9"/>
      <c r="H31" s="4">
        <v>0</v>
      </c>
      <c r="I31" s="4" t="s">
        <v>1</v>
      </c>
      <c r="J31" s="4">
        <f>H31/1000*$B$43*1000/$H$43</f>
        <v>0</v>
      </c>
      <c r="K31">
        <f>J31/SUM(J30:J31)*100</f>
        <v>0</v>
      </c>
    </row>
    <row r="32" spans="1:11" x14ac:dyDescent="0.25">
      <c r="A32" s="4">
        <v>3</v>
      </c>
      <c r="B32" s="9" t="s">
        <v>6</v>
      </c>
      <c r="C32" s="9"/>
      <c r="D32" s="9"/>
      <c r="E32" s="9"/>
      <c r="F32" s="9"/>
      <c r="G32" s="9"/>
      <c r="H32" s="4">
        <v>1</v>
      </c>
      <c r="I32" s="4" t="s">
        <v>1</v>
      </c>
      <c r="J32" s="4"/>
    </row>
    <row r="33" spans="1:11" x14ac:dyDescent="0.25">
      <c r="A33" s="4">
        <v>4</v>
      </c>
      <c r="B33" s="9" t="s">
        <v>7</v>
      </c>
      <c r="C33" s="9"/>
      <c r="D33" s="9"/>
      <c r="E33" s="9"/>
      <c r="F33" s="9"/>
      <c r="G33" s="9"/>
      <c r="H33" s="4">
        <v>6</v>
      </c>
      <c r="I33" s="4" t="s">
        <v>1</v>
      </c>
      <c r="J33" s="4"/>
    </row>
    <row r="34" spans="1:11" x14ac:dyDescent="0.25">
      <c r="A34" s="4">
        <v>5</v>
      </c>
      <c r="B34" s="9" t="s">
        <v>8</v>
      </c>
      <c r="C34" s="9"/>
      <c r="D34" s="9"/>
      <c r="E34" s="9"/>
      <c r="F34" s="9"/>
      <c r="G34" s="9"/>
      <c r="H34" s="4">
        <v>1</v>
      </c>
      <c r="I34" s="4" t="s">
        <v>1</v>
      </c>
      <c r="J34" s="4"/>
    </row>
    <row r="35" spans="1:11" x14ac:dyDescent="0.25">
      <c r="A35" s="4"/>
      <c r="B35" s="9" t="s">
        <v>0</v>
      </c>
      <c r="C35" s="9"/>
      <c r="D35" s="9"/>
      <c r="E35" s="9"/>
      <c r="F35" s="9"/>
      <c r="G35" s="9"/>
      <c r="H35" s="4">
        <f>SUM(H30:H34)</f>
        <v>10</v>
      </c>
      <c r="I35" s="4" t="s">
        <v>1</v>
      </c>
      <c r="J35" s="4"/>
    </row>
    <row r="36" spans="1:11" ht="27" customHeight="1" x14ac:dyDescent="0.25">
      <c r="A36" s="7"/>
      <c r="B36" s="7"/>
      <c r="D36" s="2"/>
      <c r="E36" s="10" t="s">
        <v>9</v>
      </c>
      <c r="F36" s="10"/>
      <c r="G36" s="10"/>
      <c r="H36" s="10"/>
      <c r="I36" s="10"/>
    </row>
    <row r="37" spans="1:11" x14ac:dyDescent="0.25">
      <c r="A37" s="7"/>
      <c r="B37" s="7"/>
      <c r="D37" s="2"/>
      <c r="E37" t="s">
        <v>10</v>
      </c>
      <c r="F37" s="6"/>
      <c r="G37" s="6"/>
      <c r="I37" s="2"/>
    </row>
    <row r="38" spans="1:11" x14ac:dyDescent="0.25">
      <c r="A38" s="8"/>
      <c r="B38" s="8"/>
      <c r="C38" s="1"/>
      <c r="D38" s="3"/>
      <c r="E38" s="14" t="s">
        <v>11</v>
      </c>
      <c r="F38" s="14"/>
      <c r="G38" s="14"/>
      <c r="H38" s="1"/>
      <c r="I38" s="3"/>
    </row>
    <row r="39" spans="1:11" ht="30" customHeight="1" x14ac:dyDescent="0.25">
      <c r="A39" s="16"/>
      <c r="B39" s="16"/>
      <c r="C39" s="16"/>
      <c r="D39" s="16"/>
      <c r="E39" s="16"/>
      <c r="F39" s="16"/>
      <c r="G39" s="16"/>
    </row>
    <row r="40" spans="1:11" x14ac:dyDescent="0.25">
      <c r="A40" s="7" t="s">
        <v>26</v>
      </c>
      <c r="B40" s="7"/>
      <c r="C40" s="7"/>
      <c r="D40" s="7"/>
      <c r="E40" s="7"/>
      <c r="F40" s="7"/>
      <c r="G40" s="7"/>
      <c r="J40" s="7" t="s">
        <v>21</v>
      </c>
      <c r="K40" s="7"/>
    </row>
    <row r="41" spans="1:11" x14ac:dyDescent="0.25">
      <c r="B41" t="s">
        <v>14</v>
      </c>
      <c r="D41" t="s">
        <v>16</v>
      </c>
      <c r="E41">
        <v>100</v>
      </c>
      <c r="F41" t="s">
        <v>12</v>
      </c>
      <c r="G41" t="s">
        <v>13</v>
      </c>
      <c r="H41" t="s">
        <v>17</v>
      </c>
      <c r="J41" t="s">
        <v>18</v>
      </c>
      <c r="K41" t="s">
        <v>20</v>
      </c>
    </row>
    <row r="42" spans="1:11" x14ac:dyDescent="0.25">
      <c r="A42" t="s">
        <v>22</v>
      </c>
      <c r="B42">
        <v>30</v>
      </c>
      <c r="C42" t="s">
        <v>15</v>
      </c>
      <c r="D42">
        <f>H6/1000*B42*1000</f>
        <v>30</v>
      </c>
      <c r="H42">
        <v>6700</v>
      </c>
      <c r="I42">
        <f>D42/H42</f>
        <v>4.4776119402985077E-3</v>
      </c>
      <c r="J42">
        <f>I42/I45</f>
        <v>0.19189765458422176</v>
      </c>
      <c r="K42">
        <f>I42/SUM(I42:I43)*100</f>
        <v>16.100178890876567</v>
      </c>
    </row>
    <row r="43" spans="1:11" x14ac:dyDescent="0.25">
      <c r="A43" t="s">
        <v>23</v>
      </c>
      <c r="B43">
        <v>3</v>
      </c>
      <c r="C43" t="s">
        <v>15</v>
      </c>
      <c r="D43">
        <f>H7/1000*B43*1000</f>
        <v>21</v>
      </c>
      <c r="H43">
        <v>900</v>
      </c>
      <c r="I43">
        <f>D43/H43</f>
        <v>2.3333333333333334E-2</v>
      </c>
      <c r="J43">
        <f>I43/I45</f>
        <v>1</v>
      </c>
      <c r="K43">
        <f>I43/SUM(I42:I43)*100</f>
        <v>83.899821109123423</v>
      </c>
    </row>
    <row r="45" spans="1:11" x14ac:dyDescent="0.25">
      <c r="H45" t="s">
        <v>19</v>
      </c>
      <c r="I45">
        <f>MAX(I42:I43)</f>
        <v>2.3333333333333334E-2</v>
      </c>
    </row>
    <row r="47" spans="1:11" x14ac:dyDescent="0.25">
      <c r="C47" s="7"/>
      <c r="D47" s="7"/>
      <c r="E47" s="7"/>
    </row>
  </sheetData>
  <mergeCells count="41">
    <mergeCell ref="B33:G33"/>
    <mergeCell ref="B34:G34"/>
    <mergeCell ref="B35:G35"/>
    <mergeCell ref="B27:G27"/>
    <mergeCell ref="A28:I28"/>
    <mergeCell ref="A29:I29"/>
    <mergeCell ref="B31:G31"/>
    <mergeCell ref="B32:G32"/>
    <mergeCell ref="B24:G24"/>
    <mergeCell ref="B25:G25"/>
    <mergeCell ref="A20:I20"/>
    <mergeCell ref="A21:I21"/>
    <mergeCell ref="B26:G26"/>
    <mergeCell ref="J40:K40"/>
    <mergeCell ref="A39:G39"/>
    <mergeCell ref="A40:G40"/>
    <mergeCell ref="A3:I3"/>
    <mergeCell ref="A4:I4"/>
    <mergeCell ref="A12:I12"/>
    <mergeCell ref="A13:I13"/>
    <mergeCell ref="B15:G15"/>
    <mergeCell ref="B16:G16"/>
    <mergeCell ref="B17:G17"/>
    <mergeCell ref="B18:G18"/>
    <mergeCell ref="B19:G19"/>
    <mergeCell ref="A5:I5"/>
    <mergeCell ref="G1:I1"/>
    <mergeCell ref="B1:E1"/>
    <mergeCell ref="A37:B37"/>
    <mergeCell ref="A38:B38"/>
    <mergeCell ref="E38:G38"/>
    <mergeCell ref="A36:B36"/>
    <mergeCell ref="C47:E47"/>
    <mergeCell ref="A2:I2"/>
    <mergeCell ref="B7:G7"/>
    <mergeCell ref="B8:G8"/>
    <mergeCell ref="B9:G9"/>
    <mergeCell ref="B10:G10"/>
    <mergeCell ref="E36:I36"/>
    <mergeCell ref="B11:G11"/>
    <mergeCell ref="B23:G23"/>
  </mergeCells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21.5703125" customWidth="1"/>
  </cols>
  <sheetData>
    <row r="1" spans="1:1" x14ac:dyDescent="0.25">
      <c r="A1" t="s">
        <v>2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Supplementary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 Sheremet</cp:lastModifiedBy>
  <cp:lastPrinted>2015-10-01T23:38:52Z</cp:lastPrinted>
  <dcterms:created xsi:type="dcterms:W3CDTF">2015-06-01T21:13:06Z</dcterms:created>
  <dcterms:modified xsi:type="dcterms:W3CDTF">2015-10-02T00:16:01Z</dcterms:modified>
</cp:coreProperties>
</file>