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asEnrich_day0-4" sheetId="2" r:id="rId1"/>
    <sheet name="old_data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2" l="1"/>
  <c r="G7" i="2" s="1"/>
  <c r="H7" i="2" s="1"/>
  <c r="I7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8" i="2"/>
  <c r="G8" i="2" s="1"/>
  <c r="H8" i="2" s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7" i="1"/>
  <c r="F1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7" i="1"/>
</calcChain>
</file>

<file path=xl/sharedStrings.xml><?xml version="1.0" encoding="utf-8"?>
<sst xmlns="http://schemas.openxmlformats.org/spreadsheetml/2006/main" count="77" uniqueCount="55">
  <si>
    <t>Sample</t>
  </si>
  <si>
    <t>CO2%</t>
  </si>
  <si>
    <t>T, C</t>
  </si>
  <si>
    <r>
      <t>p</t>
    </r>
    <r>
      <rPr>
        <vertAlign val="subscript"/>
        <sz val="11"/>
        <color rgb="FF000000"/>
        <rFont val="Calibri"/>
        <family val="2"/>
        <charset val="204"/>
        <scheme val="minor"/>
      </rPr>
      <t>total</t>
    </r>
    <r>
      <rPr>
        <sz val="11"/>
        <color rgb="FF000000"/>
        <rFont val="Calibri"/>
        <family val="2"/>
        <charset val="204"/>
        <scheme val="minor"/>
      </rPr>
      <t>, Pa</t>
    </r>
  </si>
  <si>
    <r>
      <t>p</t>
    </r>
    <r>
      <rPr>
        <vertAlign val="subscript"/>
        <sz val="11"/>
        <color rgb="FF000000"/>
        <rFont val="Calibri"/>
        <family val="2"/>
        <charset val="204"/>
        <scheme val="minor"/>
      </rPr>
      <t>partial</t>
    </r>
    <r>
      <rPr>
        <sz val="11"/>
        <color rgb="FF000000"/>
        <rFont val="Calibri"/>
        <family val="2"/>
        <charset val="204"/>
        <scheme val="minor"/>
      </rPr>
      <t xml:space="preserve"> CO2, Pa (% -&gt; fraction)</t>
    </r>
  </si>
  <si>
    <t>nCO2, mol</t>
  </si>
  <si>
    <t>nCO2, umol</t>
  </si>
  <si>
    <t>c CO2 umol/L</t>
  </si>
  <si>
    <t>C2A</t>
  </si>
  <si>
    <t>C3A</t>
  </si>
  <si>
    <t>A3B</t>
  </si>
  <si>
    <t>C3B</t>
  </si>
  <si>
    <t>B3A</t>
  </si>
  <si>
    <t>B3B</t>
  </si>
  <si>
    <t>B2A</t>
  </si>
  <si>
    <t>SOA</t>
  </si>
  <si>
    <t>W0B</t>
  </si>
  <si>
    <t>B4B</t>
  </si>
  <si>
    <t>W0A</t>
  </si>
  <si>
    <t>B2B</t>
  </si>
  <si>
    <t>B4A</t>
  </si>
  <si>
    <t>S0B</t>
  </si>
  <si>
    <t>C2B</t>
  </si>
  <si>
    <t>A3A</t>
  </si>
  <si>
    <t>Volume</t>
  </si>
  <si>
    <t>R</t>
  </si>
  <si>
    <t>T, K</t>
  </si>
  <si>
    <t>m3</t>
  </si>
  <si>
    <t>si (J K−1 mol−1)</t>
  </si>
  <si>
    <t>L</t>
  </si>
  <si>
    <r>
      <t>p</t>
    </r>
    <r>
      <rPr>
        <vertAlign val="subscript"/>
        <sz val="11"/>
        <color rgb="FF000000"/>
        <rFont val="Calibri"/>
        <family val="2"/>
        <charset val="204"/>
        <scheme val="minor"/>
      </rPr>
      <t>partial</t>
    </r>
    <r>
      <rPr>
        <sz val="11"/>
        <color rgb="FF000000"/>
        <rFont val="Calibri"/>
        <family val="2"/>
        <charset val="204"/>
        <scheme val="minor"/>
      </rPr>
      <t xml:space="preserve"> H2, Pa (% -&gt; fraction)</t>
    </r>
  </si>
  <si>
    <t>nH2, mol</t>
  </si>
  <si>
    <t>nH2, umol</t>
  </si>
  <si>
    <t>c H2 umol/L</t>
  </si>
  <si>
    <t>H2</t>
  </si>
  <si>
    <t>CH4</t>
  </si>
  <si>
    <t>CH4+H2</t>
  </si>
  <si>
    <t>Ethane</t>
  </si>
  <si>
    <t>Prop (double)</t>
  </si>
  <si>
    <t>C1</t>
  </si>
  <si>
    <t>N2</t>
  </si>
  <si>
    <t>cab1</t>
  </si>
  <si>
    <t>cab2</t>
  </si>
  <si>
    <r>
      <t>p</t>
    </r>
    <r>
      <rPr>
        <vertAlign val="subscript"/>
        <sz val="11"/>
        <color rgb="FF000000"/>
        <rFont val="Calibri"/>
        <family val="2"/>
        <charset val="204"/>
        <scheme val="minor"/>
      </rPr>
      <t>partial</t>
    </r>
    <r>
      <rPr>
        <sz val="11"/>
        <color rgb="FF000000"/>
        <rFont val="Calibri"/>
        <family val="2"/>
        <charset val="204"/>
        <scheme val="minor"/>
      </rPr>
      <t xml:space="preserve"> CH4, Pa (% -&gt; fraction)</t>
    </r>
  </si>
  <si>
    <t>nCH4, mol</t>
  </si>
  <si>
    <t>nCH4, umol</t>
  </si>
  <si>
    <t>c CH4 umol/L</t>
  </si>
  <si>
    <t>H2%</t>
  </si>
  <si>
    <t>CH4%</t>
  </si>
  <si>
    <t>Ethane%</t>
  </si>
  <si>
    <r>
      <t>p</t>
    </r>
    <r>
      <rPr>
        <vertAlign val="subscript"/>
        <sz val="11"/>
        <color rgb="FF000000"/>
        <rFont val="Calibri"/>
        <family val="2"/>
        <charset val="204"/>
        <scheme val="minor"/>
      </rPr>
      <t>partial</t>
    </r>
    <r>
      <rPr>
        <sz val="11"/>
        <color rgb="FF000000"/>
        <rFont val="Calibri"/>
        <family val="2"/>
        <charset val="204"/>
        <scheme val="minor"/>
      </rPr>
      <t xml:space="preserve"> Ethane, Pa (% -&gt; fraction)</t>
    </r>
  </si>
  <si>
    <t>nEthane, mol</t>
  </si>
  <si>
    <t>nEthane, umol</t>
  </si>
  <si>
    <t>c Ethane umol/L</t>
  </si>
  <si>
    <t>Propane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</si>
</sst>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vertAlign val="subscript"/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11" fontId="1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0" fillId="2" borderId="0" xfId="0" applyFill="1"/>
    <xf numFmtId="0" fontId="0" fillId="2" borderId="2" xfId="0" applyFill="1" applyBorder="1"/>
    <xf numFmtId="0" fontId="3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11" fontId="1" fillId="2" borderId="2" xfId="0" applyNumberFormat="1" applyFont="1" applyFill="1" applyBorder="1" applyAlignment="1">
      <alignment horizontal="right" vertical="center" wrapText="1"/>
    </xf>
    <xf numFmtId="2" fontId="1" fillId="2" borderId="2" xfId="0" applyNumberFormat="1" applyFont="1" applyFill="1" applyBorder="1" applyAlignment="1">
      <alignment horizontal="right" vertical="center" wrapText="1"/>
    </xf>
    <xf numFmtId="0" fontId="0" fillId="3" borderId="2" xfId="0" applyFill="1" applyBorder="1"/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vertical="center" wrapText="1"/>
    </xf>
    <xf numFmtId="2" fontId="1" fillId="3" borderId="2" xfId="0" applyNumberFormat="1" applyFont="1" applyFill="1" applyBorder="1" applyAlignment="1">
      <alignment horizontal="right" vertical="center" wrapText="1"/>
    </xf>
    <xf numFmtId="0" fontId="0" fillId="5" borderId="2" xfId="0" applyFill="1" applyBorder="1"/>
    <xf numFmtId="0" fontId="1" fillId="5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0" fillId="4" borderId="2" xfId="0" applyFill="1" applyBorder="1"/>
    <xf numFmtId="0" fontId="3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topLeftCell="A5" workbookViewId="0">
      <selection activeCell="B18" sqref="B18"/>
    </sheetView>
  </sheetViews>
  <sheetFormatPr defaultRowHeight="15" x14ac:dyDescent="0.25"/>
  <cols>
    <col min="4" max="4" width="8.28515625" customWidth="1"/>
    <col min="5" max="5" width="9.140625" style="6" customWidth="1"/>
    <col min="6" max="7" width="9.140625" style="7" customWidth="1"/>
    <col min="8" max="9" width="9.140625" style="7"/>
    <col min="10" max="14" width="9.140625" style="13"/>
    <col min="15" max="19" width="9.140625" style="18"/>
    <col min="20" max="24" width="9.140625" style="21"/>
  </cols>
  <sheetData>
    <row r="1" spans="1:24" ht="15.75" thickBot="1" x14ac:dyDescent="0.3"/>
    <row r="2" spans="1:24" ht="15.75" thickBot="1" x14ac:dyDescent="0.3">
      <c r="D2" s="1" t="s">
        <v>24</v>
      </c>
      <c r="E2" s="22"/>
      <c r="F2" s="8"/>
      <c r="G2" s="9" t="s">
        <v>25</v>
      </c>
      <c r="H2" s="8"/>
      <c r="I2" s="9" t="s">
        <v>26</v>
      </c>
      <c r="J2" s="14"/>
    </row>
    <row r="3" spans="1:24" ht="45.75" thickBot="1" x14ac:dyDescent="0.3">
      <c r="D3" s="3">
        <v>2.3499999999999999E-5</v>
      </c>
      <c r="E3" s="23" t="s">
        <v>27</v>
      </c>
      <c r="F3" s="9"/>
      <c r="G3" s="10">
        <v>8.3144600000000004</v>
      </c>
      <c r="H3" s="9" t="s">
        <v>28</v>
      </c>
      <c r="I3" s="10">
        <v>297.64999999999998</v>
      </c>
      <c r="J3" s="15"/>
    </row>
    <row r="4" spans="1:24" ht="15.75" thickBot="1" x14ac:dyDescent="0.3">
      <c r="D4" s="3">
        <v>2.35E-2</v>
      </c>
      <c r="E4" s="23" t="s">
        <v>29</v>
      </c>
      <c r="F4" s="9"/>
      <c r="G4" s="8"/>
      <c r="H4" s="8"/>
      <c r="I4" s="8"/>
      <c r="J4" s="16"/>
    </row>
    <row r="5" spans="1:24" ht="15.75" thickBot="1" x14ac:dyDescent="0.3"/>
    <row r="6" spans="1:24" ht="63.75" thickBot="1" x14ac:dyDescent="0.3">
      <c r="A6" s="1" t="s">
        <v>0</v>
      </c>
      <c r="B6" s="1"/>
      <c r="C6" s="1" t="s">
        <v>2</v>
      </c>
      <c r="D6" s="1" t="s">
        <v>3</v>
      </c>
      <c r="E6" s="23" t="s">
        <v>1</v>
      </c>
      <c r="F6" s="9" t="s">
        <v>4</v>
      </c>
      <c r="G6" s="9" t="s">
        <v>5</v>
      </c>
      <c r="H6" s="9" t="s">
        <v>6</v>
      </c>
      <c r="I6" s="9" t="s">
        <v>7</v>
      </c>
      <c r="J6" s="14" t="s">
        <v>47</v>
      </c>
      <c r="K6" s="14" t="s">
        <v>30</v>
      </c>
      <c r="L6" s="14" t="s">
        <v>31</v>
      </c>
      <c r="M6" s="14" t="s">
        <v>32</v>
      </c>
      <c r="N6" s="14" t="s">
        <v>33</v>
      </c>
      <c r="O6" s="19" t="s">
        <v>48</v>
      </c>
      <c r="P6" s="19" t="s">
        <v>43</v>
      </c>
      <c r="Q6" s="19" t="s">
        <v>44</v>
      </c>
      <c r="R6" s="19" t="s">
        <v>45</v>
      </c>
      <c r="S6" s="19" t="s">
        <v>46</v>
      </c>
      <c r="T6" s="20" t="s">
        <v>49</v>
      </c>
      <c r="U6" s="20" t="s">
        <v>50</v>
      </c>
      <c r="V6" s="20" t="s">
        <v>51</v>
      </c>
      <c r="W6" s="20" t="s">
        <v>52</v>
      </c>
      <c r="X6" s="20" t="s">
        <v>53</v>
      </c>
    </row>
    <row r="7" spans="1:24" ht="15.75" thickBot="1" x14ac:dyDescent="0.3">
      <c r="A7" s="1">
        <v>1</v>
      </c>
      <c r="B7" s="1" t="s">
        <v>34</v>
      </c>
      <c r="C7" s="2">
        <v>24.9</v>
      </c>
      <c r="D7" s="2">
        <v>98539</v>
      </c>
      <c r="E7" s="24"/>
      <c r="F7" s="10">
        <f>D7*E7/100</f>
        <v>0</v>
      </c>
      <c r="G7" s="11">
        <f>F7*$D$3/$G$3/$I$3</f>
        <v>0</v>
      </c>
      <c r="H7" s="12">
        <f>G7*1000000</f>
        <v>0</v>
      </c>
      <c r="I7" s="12">
        <f>H7/$D$4</f>
        <v>0</v>
      </c>
      <c r="J7" s="17"/>
    </row>
    <row r="8" spans="1:24" ht="15.75" thickBot="1" x14ac:dyDescent="0.3">
      <c r="A8" s="1">
        <v>2</v>
      </c>
      <c r="B8" s="1" t="s">
        <v>34</v>
      </c>
      <c r="C8" s="2">
        <v>24.9</v>
      </c>
      <c r="D8" s="2">
        <v>98539</v>
      </c>
      <c r="E8" s="24"/>
      <c r="F8" s="10">
        <f>D8*E8/100</f>
        <v>0</v>
      </c>
      <c r="G8" s="11">
        <f>F8*$D$3/$G$3/$I$3</f>
        <v>0</v>
      </c>
      <c r="H8" s="12">
        <f t="shared" ref="H8:H20" si="0">G8*1000000</f>
        <v>0</v>
      </c>
      <c r="I8" s="12">
        <v>30.54</v>
      </c>
      <c r="J8" s="17"/>
    </row>
    <row r="9" spans="1:24" ht="15.75" thickBot="1" x14ac:dyDescent="0.3">
      <c r="A9" s="2">
        <v>3</v>
      </c>
      <c r="B9" s="2" t="s">
        <v>35</v>
      </c>
      <c r="C9" s="2">
        <v>24.9</v>
      </c>
      <c r="D9" s="2">
        <v>98136</v>
      </c>
      <c r="E9" s="24"/>
      <c r="F9" s="10">
        <f>D9*E9/100</f>
        <v>0</v>
      </c>
      <c r="G9" s="11">
        <f>F9*$D$3/$G$3/$I$3</f>
        <v>0</v>
      </c>
      <c r="H9" s="12">
        <f t="shared" si="0"/>
        <v>0</v>
      </c>
      <c r="I9" s="12">
        <v>50.14</v>
      </c>
      <c r="J9" s="17"/>
    </row>
    <row r="10" spans="1:24" ht="15.75" thickBot="1" x14ac:dyDescent="0.3">
      <c r="A10" s="1">
        <v>4</v>
      </c>
      <c r="B10" s="1" t="s">
        <v>35</v>
      </c>
      <c r="C10" s="2">
        <v>24.9</v>
      </c>
      <c r="D10" s="2">
        <v>97733</v>
      </c>
      <c r="E10" s="24"/>
      <c r="F10" s="10">
        <f>D10*E10/100</f>
        <v>0</v>
      </c>
      <c r="G10" s="11">
        <f>F10*$D$3/$G$3/$I$3</f>
        <v>0</v>
      </c>
      <c r="H10" s="12">
        <f t="shared" si="0"/>
        <v>0</v>
      </c>
      <c r="I10" s="12">
        <v>32.549999999999997</v>
      </c>
      <c r="J10" s="17"/>
    </row>
    <row r="11" spans="1:24" ht="15.75" thickBot="1" x14ac:dyDescent="0.3">
      <c r="A11" s="1">
        <v>5</v>
      </c>
      <c r="B11" s="1" t="s">
        <v>36</v>
      </c>
      <c r="C11" s="2">
        <v>24.9</v>
      </c>
      <c r="D11" s="2">
        <v>104181</v>
      </c>
      <c r="E11" s="24"/>
      <c r="F11" s="10">
        <f>D11*E11/100</f>
        <v>0</v>
      </c>
      <c r="G11" s="11">
        <f>F11*$D$3/$G$3/$I$3</f>
        <v>0</v>
      </c>
      <c r="H11" s="12">
        <f t="shared" si="0"/>
        <v>0</v>
      </c>
      <c r="I11" s="12">
        <v>30.72</v>
      </c>
      <c r="J11" s="17"/>
    </row>
    <row r="12" spans="1:24" ht="15.75" thickBot="1" x14ac:dyDescent="0.3">
      <c r="A12" s="1">
        <v>6</v>
      </c>
      <c r="B12" s="1" t="s">
        <v>36</v>
      </c>
      <c r="C12" s="2">
        <v>24.9</v>
      </c>
      <c r="D12" s="2">
        <v>103375</v>
      </c>
      <c r="E12" s="24"/>
      <c r="F12" s="10">
        <f>D12*E12/100</f>
        <v>0</v>
      </c>
      <c r="G12" s="11">
        <f>F12*$D$3/$G$3/$I$3</f>
        <v>0</v>
      </c>
      <c r="H12" s="12">
        <f t="shared" si="0"/>
        <v>0</v>
      </c>
      <c r="I12" s="12">
        <v>30.59</v>
      </c>
      <c r="J12" s="17"/>
    </row>
    <row r="13" spans="1:24" ht="15.75" thickBot="1" x14ac:dyDescent="0.3">
      <c r="A13" s="1">
        <v>7</v>
      </c>
      <c r="B13" s="1" t="s">
        <v>37</v>
      </c>
      <c r="C13" s="2">
        <v>24.9</v>
      </c>
      <c r="D13" s="2">
        <v>98136</v>
      </c>
      <c r="E13" s="24"/>
      <c r="F13" s="10">
        <f>D13*E13/100</f>
        <v>0</v>
      </c>
      <c r="G13" s="11">
        <f>F13*$D$3/$G$3/$I$3</f>
        <v>0</v>
      </c>
      <c r="H13" s="12">
        <f t="shared" si="0"/>
        <v>0</v>
      </c>
      <c r="I13" s="12">
        <v>31.98</v>
      </c>
      <c r="J13" s="17"/>
    </row>
    <row r="14" spans="1:24" ht="15.75" thickBot="1" x14ac:dyDescent="0.3">
      <c r="A14" s="1">
        <v>8</v>
      </c>
      <c r="B14" s="1" t="s">
        <v>37</v>
      </c>
      <c r="C14" s="2">
        <v>24.9</v>
      </c>
      <c r="D14" s="2">
        <v>97330</v>
      </c>
      <c r="E14" s="24"/>
      <c r="F14" s="10">
        <f>D14*E14/100</f>
        <v>0</v>
      </c>
      <c r="G14" s="11">
        <f>F14*$D$3/$G$3/$I$3</f>
        <v>0</v>
      </c>
      <c r="H14" s="12">
        <f t="shared" si="0"/>
        <v>0</v>
      </c>
      <c r="I14" s="12">
        <v>34.380000000000003</v>
      </c>
      <c r="J14" s="17"/>
    </row>
    <row r="15" spans="1:24" ht="30.75" thickBot="1" x14ac:dyDescent="0.3">
      <c r="A15" s="1">
        <v>9</v>
      </c>
      <c r="B15" s="1" t="s">
        <v>38</v>
      </c>
      <c r="C15" s="2">
        <v>24.9</v>
      </c>
      <c r="D15" s="2">
        <v>102166</v>
      </c>
      <c r="E15" s="24"/>
      <c r="F15" s="10">
        <f>D15*E15/100</f>
        <v>0</v>
      </c>
      <c r="G15" s="11">
        <f>F15*$D$3/$G$3/$I$3</f>
        <v>0</v>
      </c>
      <c r="H15" s="12">
        <f t="shared" si="0"/>
        <v>0</v>
      </c>
      <c r="I15" s="12">
        <v>29.69</v>
      </c>
      <c r="J15" s="17"/>
    </row>
    <row r="16" spans="1:24" ht="30.75" thickBot="1" x14ac:dyDescent="0.3">
      <c r="A16" s="1">
        <v>10</v>
      </c>
      <c r="B16" s="1" t="s">
        <v>54</v>
      </c>
      <c r="C16" s="2">
        <v>24.9</v>
      </c>
      <c r="D16" s="2">
        <v>89672</v>
      </c>
      <c r="E16" s="24"/>
      <c r="F16" s="10">
        <f>D16*E16/100</f>
        <v>0</v>
      </c>
      <c r="G16" s="11">
        <f>F16*$D$3/$G$3/$I$3</f>
        <v>0</v>
      </c>
      <c r="H16" s="12">
        <f t="shared" si="0"/>
        <v>0</v>
      </c>
      <c r="I16" s="12">
        <v>33.51</v>
      </c>
      <c r="J16" s="17"/>
    </row>
    <row r="17" spans="1:10" ht="15.75" thickBot="1" x14ac:dyDescent="0.3">
      <c r="A17" s="1" t="s">
        <v>39</v>
      </c>
      <c r="B17" s="1" t="s">
        <v>40</v>
      </c>
      <c r="C17" s="2">
        <v>24.9</v>
      </c>
      <c r="D17" s="2">
        <v>96927</v>
      </c>
      <c r="E17" s="24"/>
      <c r="F17" s="10">
        <f>D17*E17/100</f>
        <v>0</v>
      </c>
      <c r="G17" s="11">
        <f>F17*$D$3/$G$3/$I$3</f>
        <v>0</v>
      </c>
      <c r="H17" s="12">
        <f t="shared" si="0"/>
        <v>0</v>
      </c>
      <c r="I17" s="12">
        <v>29.65</v>
      </c>
      <c r="J17" s="17"/>
    </row>
    <row r="18" spans="1:10" ht="15.75" thickBot="1" x14ac:dyDescent="0.3">
      <c r="A18" s="1" t="s">
        <v>39</v>
      </c>
      <c r="B18" s="1" t="s">
        <v>40</v>
      </c>
      <c r="C18" s="2">
        <v>24.9</v>
      </c>
      <c r="D18" s="2">
        <v>97733</v>
      </c>
      <c r="E18" s="24"/>
      <c r="F18" s="10">
        <f>D18*E18/100</f>
        <v>0</v>
      </c>
      <c r="G18" s="11">
        <f>F18*$D$3/$G$3/$I$3</f>
        <v>0</v>
      </c>
      <c r="H18" s="12">
        <f t="shared" si="0"/>
        <v>0</v>
      </c>
      <c r="I18" s="12">
        <v>27.53</v>
      </c>
      <c r="J18" s="17"/>
    </row>
    <row r="19" spans="1:10" ht="15.75" thickBot="1" x14ac:dyDescent="0.3">
      <c r="A19" s="1" t="s">
        <v>41</v>
      </c>
      <c r="B19" s="1" t="s">
        <v>40</v>
      </c>
      <c r="C19" s="2">
        <v>24.9</v>
      </c>
      <c r="D19" s="2">
        <v>97330</v>
      </c>
      <c r="E19" s="24"/>
      <c r="F19" s="10">
        <f>D19*E19/100</f>
        <v>0</v>
      </c>
      <c r="G19" s="11">
        <f>F19*$D$3/$G$3/$I$3</f>
        <v>0</v>
      </c>
      <c r="H19" s="12">
        <f t="shared" si="0"/>
        <v>0</v>
      </c>
      <c r="I19" s="12">
        <v>30.78</v>
      </c>
      <c r="J19" s="17"/>
    </row>
    <row r="20" spans="1:10" ht="15.75" thickBot="1" x14ac:dyDescent="0.3">
      <c r="A20" s="1" t="s">
        <v>42</v>
      </c>
      <c r="B20" s="1" t="s">
        <v>40</v>
      </c>
      <c r="C20" s="2">
        <v>24.9</v>
      </c>
      <c r="D20" s="2">
        <v>95315</v>
      </c>
      <c r="E20" s="24"/>
      <c r="F20" s="10">
        <f>D20*E20/100</f>
        <v>0</v>
      </c>
      <c r="G20" s="11">
        <f>F20*$D$3/$G$3/$I$3</f>
        <v>0</v>
      </c>
      <c r="H20" s="12">
        <f t="shared" si="0"/>
        <v>0</v>
      </c>
      <c r="I20" s="12">
        <v>32.659999999999997</v>
      </c>
      <c r="J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23" sqref="A1:H23"/>
    </sheetView>
  </sheetViews>
  <sheetFormatPr defaultRowHeight="15" x14ac:dyDescent="0.25"/>
  <cols>
    <col min="5" max="5" width="11.5703125" bestFit="1" customWidth="1"/>
  </cols>
  <sheetData>
    <row r="1" spans="1:8" ht="15.75" thickBot="1" x14ac:dyDescent="0.3"/>
    <row r="2" spans="1:8" ht="15.75" thickBot="1" x14ac:dyDescent="0.3">
      <c r="C2" s="1" t="s">
        <v>24</v>
      </c>
      <c r="D2" s="4"/>
      <c r="E2" s="1" t="s">
        <v>25</v>
      </c>
      <c r="F2" s="4"/>
      <c r="G2" s="1" t="s">
        <v>26</v>
      </c>
    </row>
    <row r="3" spans="1:8" ht="45.75" thickBot="1" x14ac:dyDescent="0.3">
      <c r="C3" s="3">
        <v>2.3499999999999999E-5</v>
      </c>
      <c r="D3" s="1" t="s">
        <v>27</v>
      </c>
      <c r="E3" s="2">
        <v>8.3144600000000004</v>
      </c>
      <c r="F3" s="1" t="s">
        <v>28</v>
      </c>
      <c r="G3" s="2">
        <v>297.64999999999998</v>
      </c>
    </row>
    <row r="4" spans="1:8" ht="15.75" thickBot="1" x14ac:dyDescent="0.3">
      <c r="C4" s="3">
        <v>2.35E-2</v>
      </c>
      <c r="D4" s="1" t="s">
        <v>29</v>
      </c>
      <c r="E4" s="4"/>
      <c r="F4" s="4"/>
      <c r="G4" s="4"/>
    </row>
    <row r="5" spans="1:8" ht="15.75" thickBot="1" x14ac:dyDescent="0.3"/>
    <row r="6" spans="1:8" ht="63.75" thickBot="1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8" ht="15.75" thickBot="1" x14ac:dyDescent="0.3">
      <c r="A7" s="1" t="s">
        <v>8</v>
      </c>
      <c r="B7" s="2">
        <v>9.0497999999999995E-2</v>
      </c>
      <c r="C7" s="2">
        <v>24.5</v>
      </c>
      <c r="D7" s="2">
        <v>86448</v>
      </c>
      <c r="E7" s="2">
        <f>D7*B7/100</f>
        <v>78.233711040000003</v>
      </c>
      <c r="F7" s="3">
        <f>E7*$C$3/$E$3/$G$3</f>
        <v>7.4288546072839709E-7</v>
      </c>
      <c r="G7" s="5">
        <f>F7*1000000</f>
        <v>0.74288546072839712</v>
      </c>
      <c r="H7" s="5">
        <f>G7/$C$4</f>
        <v>31.612147265038175</v>
      </c>
    </row>
    <row r="8" spans="1:8" ht="15.75" thickBot="1" x14ac:dyDescent="0.3">
      <c r="A8" s="1" t="s">
        <v>9</v>
      </c>
      <c r="B8" s="2">
        <v>8.7440000000000004E-2</v>
      </c>
      <c r="C8" s="2">
        <v>24.5</v>
      </c>
      <c r="D8" s="2">
        <v>86448</v>
      </c>
      <c r="E8" s="2">
        <f t="shared" ref="E8:E23" si="0">D8*B8/100</f>
        <v>75.590131200000002</v>
      </c>
      <c r="F8" s="3">
        <f t="shared" ref="F8:F23" si="1">E8*$C$3/$E$3/$G$3</f>
        <v>7.1778276521128695E-7</v>
      </c>
      <c r="G8" s="5">
        <f t="shared" ref="G8:G23" si="2">F8*1000000</f>
        <v>0.71778276521128692</v>
      </c>
      <c r="H8" s="5">
        <v>30.54</v>
      </c>
    </row>
    <row r="9" spans="1:8" ht="15.75" thickBot="1" x14ac:dyDescent="0.3">
      <c r="A9" s="2">
        <v>0</v>
      </c>
      <c r="B9" s="2">
        <v>0.14354800000000001</v>
      </c>
      <c r="C9" s="2">
        <v>24.5</v>
      </c>
      <c r="D9" s="2">
        <v>86448</v>
      </c>
      <c r="E9" s="2">
        <f t="shared" si="0"/>
        <v>124.09437504000002</v>
      </c>
      <c r="F9" s="3">
        <f t="shared" si="1"/>
        <v>1.1783655121288863E-6</v>
      </c>
      <c r="G9" s="5">
        <f t="shared" si="2"/>
        <v>1.1783655121288863</v>
      </c>
      <c r="H9" s="5">
        <v>50.14</v>
      </c>
    </row>
    <row r="10" spans="1:8" ht="15.75" thickBot="1" x14ac:dyDescent="0.3">
      <c r="A10" s="1" t="s">
        <v>10</v>
      </c>
      <c r="B10" s="2">
        <v>9.3182000000000001E-2</v>
      </c>
      <c r="C10" s="2">
        <v>24.5</v>
      </c>
      <c r="D10" s="2">
        <v>86448</v>
      </c>
      <c r="E10" s="2">
        <f t="shared" si="0"/>
        <v>80.55397536000001</v>
      </c>
      <c r="F10" s="3">
        <f t="shared" si="1"/>
        <v>7.6491804240528524E-7</v>
      </c>
      <c r="G10" s="5">
        <f t="shared" si="2"/>
        <v>0.76491804240528527</v>
      </c>
      <c r="H10" s="5">
        <v>32.549999999999997</v>
      </c>
    </row>
    <row r="11" spans="1:8" ht="15.75" thickBot="1" x14ac:dyDescent="0.3">
      <c r="A11" s="1" t="s">
        <v>11</v>
      </c>
      <c r="B11" s="2">
        <v>8.7939000000000003E-2</v>
      </c>
      <c r="C11" s="2">
        <v>24.5</v>
      </c>
      <c r="D11" s="2">
        <v>86448</v>
      </c>
      <c r="E11" s="2">
        <f t="shared" si="0"/>
        <v>76.021506720000005</v>
      </c>
      <c r="F11" s="3">
        <f t="shared" si="1"/>
        <v>7.218789866184281E-7</v>
      </c>
      <c r="G11" s="5">
        <f t="shared" si="2"/>
        <v>0.72187898661842809</v>
      </c>
      <c r="H11" s="5">
        <v>30.72</v>
      </c>
    </row>
    <row r="12" spans="1:8" ht="15.75" thickBot="1" x14ac:dyDescent="0.3">
      <c r="A12" s="1" t="s">
        <v>12</v>
      </c>
      <c r="B12" s="2">
        <v>8.7564000000000003E-2</v>
      </c>
      <c r="C12" s="2">
        <v>24.5</v>
      </c>
      <c r="D12" s="2">
        <v>86448</v>
      </c>
      <c r="E12" s="2">
        <f t="shared" si="0"/>
        <v>75.697326720000007</v>
      </c>
      <c r="F12" s="3">
        <f t="shared" si="1"/>
        <v>7.188006639176706E-7</v>
      </c>
      <c r="G12" s="5">
        <f t="shared" si="2"/>
        <v>0.71880066391767061</v>
      </c>
      <c r="H12" s="5">
        <v>30.59</v>
      </c>
    </row>
    <row r="13" spans="1:8" ht="15.75" thickBot="1" x14ac:dyDescent="0.3">
      <c r="A13" s="1" t="s">
        <v>13</v>
      </c>
      <c r="B13" s="2">
        <v>9.1559000000000001E-2</v>
      </c>
      <c r="C13" s="2">
        <v>24.5</v>
      </c>
      <c r="D13" s="2">
        <v>86448</v>
      </c>
      <c r="E13" s="2">
        <f t="shared" si="0"/>
        <v>79.150924320000001</v>
      </c>
      <c r="F13" s="3">
        <f t="shared" si="1"/>
        <v>7.5159506175640679E-7</v>
      </c>
      <c r="G13" s="5">
        <f t="shared" si="2"/>
        <v>0.75159506175640678</v>
      </c>
      <c r="H13" s="5">
        <v>31.98</v>
      </c>
    </row>
    <row r="14" spans="1:8" ht="15.75" thickBot="1" x14ac:dyDescent="0.3">
      <c r="A14" s="1" t="s">
        <v>14</v>
      </c>
      <c r="B14" s="2">
        <v>9.8423999999999998E-2</v>
      </c>
      <c r="C14" s="2">
        <v>24.5</v>
      </c>
      <c r="D14" s="2">
        <v>86448</v>
      </c>
      <c r="E14" s="2">
        <f t="shared" si="0"/>
        <v>85.085579519999996</v>
      </c>
      <c r="F14" s="3">
        <f t="shared" si="1"/>
        <v>8.0794888933160675E-7</v>
      </c>
      <c r="G14" s="5">
        <f t="shared" si="2"/>
        <v>0.8079488893316068</v>
      </c>
      <c r="H14" s="5">
        <v>34.380000000000003</v>
      </c>
    </row>
    <row r="15" spans="1:8" ht="15.75" thickBot="1" x14ac:dyDescent="0.3">
      <c r="A15" s="1" t="s">
        <v>15</v>
      </c>
      <c r="B15" s="2">
        <v>8.6199999999999999E-2</v>
      </c>
      <c r="C15" s="2">
        <v>24.5</v>
      </c>
      <c r="D15" s="2">
        <v>85239</v>
      </c>
      <c r="E15" s="2">
        <f t="shared" si="0"/>
        <v>73.476017999999996</v>
      </c>
      <c r="F15" s="3">
        <f t="shared" si="1"/>
        <v>6.9770773696916516E-7</v>
      </c>
      <c r="G15" s="5">
        <f t="shared" si="2"/>
        <v>0.6977077369691651</v>
      </c>
      <c r="H15" s="5">
        <v>29.69</v>
      </c>
    </row>
    <row r="16" spans="1:8" ht="15.75" thickBot="1" x14ac:dyDescent="0.3">
      <c r="A16" s="1" t="s">
        <v>16</v>
      </c>
      <c r="B16" s="2">
        <v>9.5500000000000002E-2</v>
      </c>
      <c r="C16" s="2">
        <v>24.5</v>
      </c>
      <c r="D16" s="2">
        <v>86851</v>
      </c>
      <c r="E16" s="2">
        <f t="shared" si="0"/>
        <v>82.942705000000004</v>
      </c>
      <c r="F16" s="3">
        <f t="shared" si="1"/>
        <v>7.8760075163097513E-7</v>
      </c>
      <c r="G16" s="5">
        <f t="shared" si="2"/>
        <v>0.78760075163097509</v>
      </c>
      <c r="H16" s="5">
        <v>33.51</v>
      </c>
    </row>
    <row r="17" spans="1:8" ht="15.75" thickBot="1" x14ac:dyDescent="0.3">
      <c r="A17" s="1" t="s">
        <v>17</v>
      </c>
      <c r="B17" s="2">
        <v>8.4500000000000006E-2</v>
      </c>
      <c r="C17" s="2">
        <v>24.5</v>
      </c>
      <c r="D17" s="2">
        <v>86851</v>
      </c>
      <c r="E17" s="2">
        <f t="shared" si="0"/>
        <v>73.389095000000012</v>
      </c>
      <c r="F17" s="3">
        <f>E17*$C$3/$E$3/$G$3</f>
        <v>6.9688234044834983E-7</v>
      </c>
      <c r="G17" s="5">
        <f t="shared" si="2"/>
        <v>0.69688234044834985</v>
      </c>
      <c r="H17" s="5">
        <v>29.65</v>
      </c>
    </row>
    <row r="18" spans="1:8" ht="15.75" thickBot="1" x14ac:dyDescent="0.3">
      <c r="A18" s="1" t="s">
        <v>18</v>
      </c>
      <c r="B18" s="2">
        <v>7.8799999999999995E-2</v>
      </c>
      <c r="C18" s="2">
        <v>24.5</v>
      </c>
      <c r="D18" s="2">
        <v>86448</v>
      </c>
      <c r="E18" s="2">
        <f t="shared" si="0"/>
        <v>68.121023999999991</v>
      </c>
      <c r="F18" s="3">
        <f t="shared" si="1"/>
        <v>6.4685821018583482E-7</v>
      </c>
      <c r="G18" s="5">
        <f t="shared" si="2"/>
        <v>0.64685821018583478</v>
      </c>
      <c r="H18" s="5">
        <v>27.53</v>
      </c>
    </row>
    <row r="19" spans="1:8" ht="15.75" thickBot="1" x14ac:dyDescent="0.3">
      <c r="A19" s="1" t="s">
        <v>19</v>
      </c>
      <c r="B19" s="2">
        <v>8.7300000000000003E-2</v>
      </c>
      <c r="C19" s="2">
        <v>24.5</v>
      </c>
      <c r="D19" s="2">
        <v>87257</v>
      </c>
      <c r="E19" s="2">
        <f t="shared" si="0"/>
        <v>76.175361000000009</v>
      </c>
      <c r="F19" s="3">
        <f t="shared" si="1"/>
        <v>7.2333994387283216E-7</v>
      </c>
      <c r="G19" s="5">
        <f t="shared" si="2"/>
        <v>0.72333994387283218</v>
      </c>
      <c r="H19" s="5">
        <v>30.78</v>
      </c>
    </row>
    <row r="20" spans="1:8" ht="15.75" thickBot="1" x14ac:dyDescent="0.3">
      <c r="A20" s="1" t="s">
        <v>20</v>
      </c>
      <c r="B20" s="2">
        <v>9.35E-2</v>
      </c>
      <c r="C20" s="2">
        <v>24.5</v>
      </c>
      <c r="D20" s="2">
        <v>86448</v>
      </c>
      <c r="E20" s="2">
        <f t="shared" si="0"/>
        <v>80.828879999999998</v>
      </c>
      <c r="F20" s="3">
        <f t="shared" si="1"/>
        <v>7.6752846005552742E-7</v>
      </c>
      <c r="G20" s="5">
        <f t="shared" si="2"/>
        <v>0.76752846005552744</v>
      </c>
      <c r="H20" s="5">
        <v>32.659999999999997</v>
      </c>
    </row>
    <row r="21" spans="1:8" ht="15.75" thickBot="1" x14ac:dyDescent="0.3">
      <c r="A21" s="1" t="s">
        <v>21</v>
      </c>
      <c r="B21" s="2">
        <v>8.8400000000000006E-2</v>
      </c>
      <c r="C21" s="2">
        <v>24.5</v>
      </c>
      <c r="D21" s="2">
        <v>86045</v>
      </c>
      <c r="E21" s="2">
        <f t="shared" si="0"/>
        <v>76.063780000000008</v>
      </c>
      <c r="F21" s="3">
        <f t="shared" si="1"/>
        <v>7.2228040187371693E-7</v>
      </c>
      <c r="G21" s="5">
        <f t="shared" si="2"/>
        <v>0.72228040187371689</v>
      </c>
      <c r="H21" s="5">
        <v>30.74</v>
      </c>
    </row>
    <row r="22" spans="1:8" ht="15.75" thickBot="1" x14ac:dyDescent="0.3">
      <c r="A22" s="1" t="s">
        <v>22</v>
      </c>
      <c r="B22" s="2">
        <v>9.2399999999999996E-2</v>
      </c>
      <c r="C22" s="2">
        <v>24.5</v>
      </c>
      <c r="D22" s="2">
        <v>86448</v>
      </c>
      <c r="E22" s="2">
        <f t="shared" si="0"/>
        <v>79.877951999999993</v>
      </c>
      <c r="F22" s="3">
        <f t="shared" si="1"/>
        <v>7.5849871346663872E-7</v>
      </c>
      <c r="G22" s="5">
        <f t="shared" si="2"/>
        <v>0.75849871346663877</v>
      </c>
      <c r="H22" s="5">
        <v>32.28</v>
      </c>
    </row>
    <row r="23" spans="1:8" ht="15.75" thickBot="1" x14ac:dyDescent="0.3">
      <c r="A23" s="1" t="s">
        <v>23</v>
      </c>
      <c r="B23" s="2">
        <v>8.9099999999999999E-2</v>
      </c>
      <c r="C23" s="2">
        <v>24.5</v>
      </c>
      <c r="D23" s="2">
        <v>86448</v>
      </c>
      <c r="E23" s="2">
        <f t="shared" si="0"/>
        <v>77.025168000000008</v>
      </c>
      <c r="F23" s="3">
        <f t="shared" si="1"/>
        <v>7.3140947369997326E-7</v>
      </c>
      <c r="G23" s="5">
        <f t="shared" si="2"/>
        <v>0.73140947369997322</v>
      </c>
      <c r="H23" s="5">
        <v>31.12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GasEnrich_day0-4</vt:lpstr>
      <vt:lpstr>old_data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2016-07-05T18:04:55Z</dcterms:modified>
</cp:coreProperties>
</file>