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Sheet1!$C$3</definedName>
    <definedName name="solver_adj" localSheetId="1" hidden="1">Sheet2!$I$12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Sheet1!$D$3</definedName>
    <definedName name="solver_opt" localSheetId="1" hidden="1">Sheet2!$J$12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0.8</definedName>
    <definedName name="solver_val" localSheetId="1" hidden="1">4</definedName>
    <definedName name="solver_ver" localSheetId="0" hidden="1">3</definedName>
    <definedName name="solver_ver" localSheetId="1" hidden="1">3</definedName>
  </definedNames>
  <calcPr calcId="171027"/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J10" i="2" l="1"/>
  <c r="J11" i="2"/>
  <c r="J8" i="2"/>
  <c r="J7" i="2"/>
  <c r="J6" i="2"/>
  <c r="J9" i="2"/>
  <c r="J12" i="2"/>
  <c r="J5" i="2"/>
  <c r="G6" i="2"/>
  <c r="G7" i="2"/>
  <c r="G8" i="2"/>
  <c r="G9" i="2"/>
  <c r="G10" i="2"/>
  <c r="G11" i="2"/>
  <c r="G12" i="2"/>
  <c r="G5" i="2"/>
  <c r="F6" i="2"/>
  <c r="F7" i="2"/>
  <c r="F8" i="2"/>
  <c r="F9" i="2"/>
  <c r="F10" i="2"/>
  <c r="F11" i="2"/>
  <c r="F12" i="2"/>
  <c r="F5" i="2"/>
  <c r="D3" i="1"/>
  <c r="D2" i="1" l="1"/>
</calcChain>
</file>

<file path=xl/sharedStrings.xml><?xml version="1.0" encoding="utf-8"?>
<sst xmlns="http://schemas.openxmlformats.org/spreadsheetml/2006/main" count="21" uniqueCount="21">
  <si>
    <t>% stock</t>
  </si>
  <si>
    <t>ml</t>
  </si>
  <si>
    <t>H2O, ml</t>
  </si>
  <si>
    <t>final %</t>
  </si>
  <si>
    <t>goal</t>
  </si>
  <si>
    <t>Sample</t>
  </si>
  <si>
    <t>R1, ng/ul</t>
  </si>
  <si>
    <t>R2, ng/ul</t>
  </si>
  <si>
    <t>Avg, ng/ul</t>
  </si>
  <si>
    <t>F15</t>
  </si>
  <si>
    <t>F16</t>
  </si>
  <si>
    <t>F17</t>
  </si>
  <si>
    <t>F18</t>
  </si>
  <si>
    <t>F19</t>
  </si>
  <si>
    <t>F20</t>
  </si>
  <si>
    <t>F21</t>
  </si>
  <si>
    <t>F22</t>
  </si>
  <si>
    <t>final conc</t>
  </si>
  <si>
    <t>given, nM</t>
  </si>
  <si>
    <t>dH2O, ul</t>
  </si>
  <si>
    <t>pcr product,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</si>
</sst>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4" sqref="D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t="s">
        <v>3</v>
      </c>
    </row>
    <row r="2" spans="1:9" x14ac:dyDescent="0.25">
      <c r="A2">
        <v>1</v>
      </c>
      <c r="B2">
        <v>1</v>
      </c>
      <c r="C2">
        <v>0.4285720154146348</v>
      </c>
      <c r="D2">
        <f>B2*A2/SUM(B2:C2)</f>
        <v>0.69999971244694703</v>
      </c>
    </row>
    <row r="3" spans="1:9" x14ac:dyDescent="0.25">
      <c r="A3">
        <v>0.95</v>
      </c>
      <c r="B3">
        <v>5</v>
      </c>
      <c r="C3">
        <v>0.93749845392069309</v>
      </c>
      <c r="D3">
        <f>B3*A3/SUM(B3:C3)</f>
        <v>0.80000020831389773</v>
      </c>
      <c r="F3" t="s">
        <v>4</v>
      </c>
      <c r="G3" s="3">
        <v>0.8</v>
      </c>
      <c r="I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2"/>
  <sheetViews>
    <sheetView tabSelected="1" workbookViewId="0">
      <selection activeCell="N5" sqref="N5"/>
    </sheetView>
  </sheetViews>
  <sheetFormatPr defaultRowHeight="15" x14ac:dyDescent="0.25"/>
  <cols>
    <col min="3" max="3" width="13.85546875" customWidth="1"/>
    <col min="8" max="8" width="11" customWidth="1"/>
    <col min="9" max="9" width="10.28515625" customWidth="1"/>
  </cols>
  <sheetData>
    <row r="3" spans="3:10" ht="15.75" thickBot="1" x14ac:dyDescent="0.3"/>
    <row r="4" spans="3:10" ht="54.75" thickBot="1" x14ac:dyDescent="0.3">
      <c r="C4" s="4" t="s">
        <v>5</v>
      </c>
      <c r="D4" s="4" t="s">
        <v>6</v>
      </c>
      <c r="E4" s="4" t="s">
        <v>7</v>
      </c>
      <c r="F4" s="4" t="s">
        <v>8</v>
      </c>
      <c r="G4" s="5" t="s">
        <v>18</v>
      </c>
      <c r="H4" s="5" t="s">
        <v>20</v>
      </c>
      <c r="I4" s="5" t="s">
        <v>19</v>
      </c>
      <c r="J4" s="5" t="s">
        <v>17</v>
      </c>
    </row>
    <row r="5" spans="3:10" ht="18.75" thickBot="1" x14ac:dyDescent="0.3">
      <c r="C5" s="4" t="s">
        <v>9</v>
      </c>
      <c r="D5" s="4">
        <v>2.4900000000000002</v>
      </c>
      <c r="E5" s="4">
        <v>2.61</v>
      </c>
      <c r="F5" s="4">
        <f>(D5+E5)/2</f>
        <v>2.5499999999999998</v>
      </c>
      <c r="G5">
        <f>F5/660/581*1000000</f>
        <v>6.6499765294946007</v>
      </c>
      <c r="H5">
        <v>10</v>
      </c>
      <c r="I5">
        <f>($G5*$H5-4*$H5)/4</f>
        <v>6.6249413237365005</v>
      </c>
      <c r="J5">
        <f>H5*G5/SUM(H5:I5)</f>
        <v>4</v>
      </c>
    </row>
    <row r="6" spans="3:10" ht="18.75" thickBot="1" x14ac:dyDescent="0.3">
      <c r="C6" s="4" t="s">
        <v>10</v>
      </c>
      <c r="D6" s="4">
        <v>5.4</v>
      </c>
      <c r="E6" s="4">
        <v>5.3</v>
      </c>
      <c r="F6" s="4">
        <f t="shared" ref="F6:F12" si="0">(D6+E6)/2</f>
        <v>5.35</v>
      </c>
      <c r="G6">
        <f t="shared" ref="G6:G12" si="1">F6/660/581*1000000</f>
        <v>13.951911542272988</v>
      </c>
      <c r="H6">
        <v>10</v>
      </c>
      <c r="I6">
        <f t="shared" ref="I6:I12" si="2">($G6*$H6-4*$H6)/4</f>
        <v>24.879778855682474</v>
      </c>
      <c r="J6">
        <f>H6*G6/SUM(H6:I6)</f>
        <v>4</v>
      </c>
    </row>
    <row r="7" spans="3:10" ht="18.75" thickBot="1" x14ac:dyDescent="0.3">
      <c r="C7" s="4" t="s">
        <v>11</v>
      </c>
      <c r="D7" s="4">
        <v>10.199999999999999</v>
      </c>
      <c r="E7" s="4">
        <v>9.9</v>
      </c>
      <c r="F7" s="4">
        <f t="shared" si="0"/>
        <v>10.050000000000001</v>
      </c>
      <c r="G7">
        <f t="shared" si="1"/>
        <v>26.208731028008138</v>
      </c>
      <c r="H7">
        <v>10</v>
      </c>
      <c r="I7">
        <f t="shared" si="2"/>
        <v>55.521827570020349</v>
      </c>
      <c r="J7">
        <f>H7*G7/SUM(H7:I7)</f>
        <v>4</v>
      </c>
    </row>
    <row r="8" spans="3:10" ht="18.75" thickBot="1" x14ac:dyDescent="0.3">
      <c r="C8" s="4" t="s">
        <v>12</v>
      </c>
      <c r="D8" s="4">
        <v>6.6</v>
      </c>
      <c r="E8" s="4">
        <v>6.3</v>
      </c>
      <c r="F8" s="4">
        <f t="shared" si="0"/>
        <v>6.4499999999999993</v>
      </c>
      <c r="G8">
        <f t="shared" si="1"/>
        <v>16.820528868721638</v>
      </c>
      <c r="H8">
        <v>10</v>
      </c>
      <c r="I8">
        <f t="shared" si="2"/>
        <v>32.051322171804095</v>
      </c>
      <c r="J8">
        <f>H8*G8/SUM(H8:I8)</f>
        <v>4</v>
      </c>
    </row>
    <row r="9" spans="3:10" ht="18.75" thickBot="1" x14ac:dyDescent="0.3">
      <c r="C9" s="4" t="s">
        <v>13</v>
      </c>
      <c r="D9" s="4">
        <v>9.8000000000000007</v>
      </c>
      <c r="E9" s="4">
        <v>9.9</v>
      </c>
      <c r="F9" s="4">
        <f t="shared" si="0"/>
        <v>9.8500000000000014</v>
      </c>
      <c r="G9">
        <f t="shared" si="1"/>
        <v>25.687164241381112</v>
      </c>
      <c r="H9">
        <v>10</v>
      </c>
      <c r="I9">
        <f t="shared" si="2"/>
        <v>54.217910603452779</v>
      </c>
      <c r="J9">
        <f t="shared" ref="J9:J12" si="3">H9*G9/SUM(H9:I9)</f>
        <v>4</v>
      </c>
    </row>
    <row r="10" spans="3:10" ht="18.75" thickBot="1" x14ac:dyDescent="0.3">
      <c r="C10" s="4" t="s">
        <v>14</v>
      </c>
      <c r="D10" s="4">
        <v>6.4</v>
      </c>
      <c r="E10" s="4">
        <v>6.5</v>
      </c>
      <c r="F10" s="4">
        <f t="shared" si="0"/>
        <v>6.45</v>
      </c>
      <c r="G10">
        <f t="shared" si="1"/>
        <v>16.820528868721642</v>
      </c>
      <c r="H10">
        <v>10</v>
      </c>
      <c r="I10">
        <f t="shared" si="2"/>
        <v>32.051322171804102</v>
      </c>
      <c r="J10">
        <f>H10*G10/SUM(H10:I10)</f>
        <v>4</v>
      </c>
    </row>
    <row r="11" spans="3:10" ht="18.75" thickBot="1" x14ac:dyDescent="0.3">
      <c r="C11" s="4" t="s">
        <v>15</v>
      </c>
      <c r="D11" s="4">
        <v>5.9</v>
      </c>
      <c r="E11" s="4">
        <v>6.3</v>
      </c>
      <c r="F11" s="4">
        <f t="shared" si="0"/>
        <v>6.1</v>
      </c>
      <c r="G11">
        <f t="shared" si="1"/>
        <v>15.90778699212434</v>
      </c>
      <c r="H11">
        <v>10</v>
      </c>
      <c r="I11">
        <f t="shared" si="2"/>
        <v>29.769467480310851</v>
      </c>
      <c r="J11">
        <f>H11*G11/SUM(H11:I11)</f>
        <v>4</v>
      </c>
    </row>
    <row r="12" spans="3:10" ht="18.75" thickBot="1" x14ac:dyDescent="0.3">
      <c r="C12" s="4" t="s">
        <v>16</v>
      </c>
      <c r="D12" s="4">
        <v>6.5</v>
      </c>
      <c r="E12" s="4">
        <v>6.5</v>
      </c>
      <c r="F12" s="4">
        <f t="shared" si="0"/>
        <v>6.5</v>
      </c>
      <c r="G12">
        <f t="shared" si="1"/>
        <v>16.950920565378393</v>
      </c>
      <c r="H12">
        <v>10</v>
      </c>
      <c r="I12">
        <f t="shared" si="2"/>
        <v>32.377301413445984</v>
      </c>
      <c r="J12">
        <f t="shared" si="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2017-07-13T23:07:54Z</dcterms:modified>
</cp:coreProperties>
</file>