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36" i="1" l="1"/>
  <c r="A33" i="1"/>
  <c r="E33" i="1" s="1"/>
  <c r="A5" i="1" l="1"/>
  <c r="D6" i="1"/>
  <c r="D34" i="1" l="1"/>
  <c r="A37" i="1" l="1"/>
  <c r="A38" i="1"/>
  <c r="A39" i="1"/>
  <c r="A40" i="1"/>
  <c r="A41" i="1"/>
  <c r="A10" i="1"/>
  <c r="A8" i="1"/>
  <c r="A9" i="1"/>
  <c r="A11" i="1"/>
  <c r="A12" i="1"/>
  <c r="A13" i="1"/>
  <c r="A7" i="1"/>
  <c r="A34" i="1" l="1"/>
  <c r="E34" i="1" s="1"/>
  <c r="E38" i="1"/>
  <c r="E39" i="1"/>
  <c r="E40" i="1"/>
  <c r="H33" i="1"/>
  <c r="A35" i="1"/>
  <c r="E35" i="1" s="1"/>
  <c r="E36" i="1"/>
  <c r="E37" i="1"/>
  <c r="E41" i="1"/>
  <c r="G6" i="1"/>
  <c r="E7" i="1"/>
  <c r="H7" i="1" s="1"/>
  <c r="E8" i="1"/>
  <c r="H8" i="1" s="1"/>
  <c r="E9" i="1"/>
  <c r="H9" i="1" s="1"/>
  <c r="E10" i="1"/>
  <c r="E11" i="1"/>
  <c r="E12" i="1"/>
  <c r="E13" i="1"/>
  <c r="E42" i="1" l="1"/>
  <c r="E5" i="1"/>
  <c r="H5" i="1" s="1"/>
  <c r="H34" i="1"/>
  <c r="G34" i="1"/>
  <c r="H35" i="1"/>
  <c r="H36" i="1"/>
  <c r="H37" i="1"/>
  <c r="D42" i="1"/>
  <c r="H27" i="1"/>
  <c r="E27" i="1"/>
  <c r="H25" i="1"/>
  <c r="E25" i="1"/>
  <c r="H38" i="1" l="1"/>
  <c r="H42" i="1" s="1"/>
  <c r="I42" i="1" s="1"/>
  <c r="A42" i="1"/>
  <c r="G1" i="1" l="1"/>
  <c r="C1" i="1"/>
  <c r="D14" i="1" l="1"/>
  <c r="A6" i="1"/>
  <c r="A14" i="1" s="1"/>
  <c r="E6" i="1" l="1"/>
  <c r="E14" i="1" l="1"/>
  <c r="H6" i="1"/>
  <c r="H10" i="1" l="1"/>
  <c r="H14" i="1" s="1"/>
  <c r="I14" i="1" s="1"/>
</calcChain>
</file>

<file path=xl/sharedStrings.xml><?xml version="1.0" encoding="utf-8"?>
<sst xmlns="http://schemas.openxmlformats.org/spreadsheetml/2006/main" count="115" uniqueCount="36">
  <si>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</si>
  <si>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</si>
  <si>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</si>
  <si>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</si>
  <si>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</si>
  <si>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</si>
  <si>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</si>
  <si>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</si>
  <si>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</si>
  <si>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</si>
  <si>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</si>
  <si>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</si>
  <si>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</si>
  <si>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</si>
  <si>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</si>
  <si>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</si>
  <si>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</si>
  <si>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</si>
  <si>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</si>
  <si>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</si>
  <si>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94 C - 5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</si>
  <si>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</si>
  <si>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</si>
  <si>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</si>
  <si>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</si>
  <si>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</si>
  <si>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</si>
  <si>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</si>
  <si>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</si>
  <si>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</si>
  <si>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1ul</t>
  </si>
  <si>
    <t>72 C, 10 min</t>
  </si>
  <si>
    <t>94 C, 45 s: anneal C, 1 min: 69 C, 1 min: 31x</t>
  </si>
  <si>
    <t>! Previous PCR at 87.5 C didn't work</t>
  </si>
  <si>
    <t>Doing Temperature Ramp from 1) 67.3 ; 2) 68</t>
  </si>
  <si>
    <t>Sample #1 DNA only + Sample 20 control + BL2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</si>
</sst>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selection activeCell="H32" sqref="H32"/>
    </sheetView>
  </sheetViews>
  <sheetFormatPr defaultRowHeight="15" x14ac:dyDescent="0.25"/>
  <cols>
    <col min="1" max="1" width="6.8554687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.85546875" customWidth="1"/>
    <col min="9" max="1025" width="8.5703125"/>
  </cols>
  <sheetData>
    <row r="1" spans="1:9" ht="22.5" customHeight="1" x14ac:dyDescent="0.25">
      <c r="C1" s="23">
        <f ca="1">TODAY()</f>
        <v>42431</v>
      </c>
      <c r="D1" s="23"/>
      <c r="E1" s="23"/>
      <c r="F1" s="23"/>
      <c r="G1" s="8">
        <f ca="1">NOW()</f>
        <v>42431.561921875</v>
      </c>
    </row>
    <row r="2" spans="1:9" ht="21" customHeight="1" x14ac:dyDescent="0.3">
      <c r="A2" s="9"/>
      <c r="B2" s="9"/>
      <c r="C2" s="15" t="s">
        <v>15</v>
      </c>
      <c r="D2" s="16"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0</v>
      </c>
      <c r="B3" s="13" t="s">
        <v>0</v>
      </c>
      <c r="C3" s="14" t="s">
        <v>14</v>
      </c>
      <c r="D3">
        <v>1</v>
      </c>
      <c r="E3" s="24" t="s">
        <v>19</v>
      </c>
      <c r="F3" s="24"/>
      <c r="G3" s="24"/>
      <c r="H3">
        <v>0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0</v>
      </c>
      <c r="B5" t="s">
        <v>0</v>
      </c>
      <c r="C5" s="2" t="s">
        <v>1</v>
      </c>
      <c r="D5">
        <v>0.64</v>
      </c>
      <c r="E5" s="1">
        <f>A5*$H$3</f>
        <v>0</v>
      </c>
      <c r="F5" t="s">
        <v>0</v>
      </c>
      <c r="G5" s="2" t="s">
        <v>1</v>
      </c>
      <c r="H5">
        <f>E5</f>
        <v>0</v>
      </c>
    </row>
    <row r="6" spans="1:9" ht="22.5" customHeight="1" thickBot="1" x14ac:dyDescent="0.3">
      <c r="A6" s="1">
        <f>D6*$A$3</f>
        <v>0</v>
      </c>
      <c r="B6" t="s">
        <v>0</v>
      </c>
      <c r="C6" s="3" t="s">
        <v>18</v>
      </c>
      <c r="D6">
        <f>D3*D2/100</f>
        <v>0.05</v>
      </c>
      <c r="E6" s="1">
        <f t="shared" ref="E6:E13" si="0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ref="A7:A13" si="1">D7*$A$3</f>
        <v>0</v>
      </c>
      <c r="B7" t="s">
        <v>0</v>
      </c>
      <c r="C7" s="3" t="s">
        <v>3</v>
      </c>
      <c r="D7">
        <v>0.1</v>
      </c>
      <c r="E7" s="1">
        <f t="shared" si="0"/>
        <v>0</v>
      </c>
      <c r="F7" t="s">
        <v>0</v>
      </c>
      <c r="G7" s="3" t="s">
        <v>3</v>
      </c>
      <c r="H7">
        <f t="shared" ref="H7:H9" si="2">E7</f>
        <v>0</v>
      </c>
    </row>
    <row r="8" spans="1:9" ht="22.5" customHeight="1" thickBot="1" x14ac:dyDescent="0.3">
      <c r="A8" s="1">
        <f t="shared" si="1"/>
        <v>0</v>
      </c>
      <c r="B8" t="s">
        <v>0</v>
      </c>
      <c r="C8" s="3" t="s">
        <v>7</v>
      </c>
      <c r="D8">
        <v>0.08</v>
      </c>
      <c r="E8" s="1">
        <f t="shared" si="0"/>
        <v>0</v>
      </c>
      <c r="F8" t="s">
        <v>0</v>
      </c>
      <c r="G8" s="3" t="s">
        <v>7</v>
      </c>
      <c r="H8">
        <f t="shared" si="2"/>
        <v>0</v>
      </c>
    </row>
    <row r="9" spans="1:9" ht="22.5" customHeight="1" thickBot="1" x14ac:dyDescent="0.3">
      <c r="A9" s="1">
        <f t="shared" si="1"/>
        <v>0</v>
      </c>
      <c r="B9" t="s">
        <v>0</v>
      </c>
      <c r="C9" s="3" t="s">
        <v>2</v>
      </c>
      <c r="D9">
        <v>0.06</v>
      </c>
      <c r="E9" s="1">
        <f t="shared" si="0"/>
        <v>0</v>
      </c>
      <c r="F9" t="s">
        <v>0</v>
      </c>
      <c r="G9" s="3" t="s">
        <v>2</v>
      </c>
      <c r="H9">
        <f t="shared" si="2"/>
        <v>0</v>
      </c>
    </row>
    <row r="10" spans="1:9" ht="22.5" customHeight="1" thickBot="1" x14ac:dyDescent="0.3">
      <c r="A10" s="1">
        <f t="shared" si="1"/>
        <v>0</v>
      </c>
      <c r="B10" t="s">
        <v>0</v>
      </c>
      <c r="C10" s="3" t="s">
        <v>10</v>
      </c>
      <c r="D10">
        <v>0.02</v>
      </c>
      <c r="E10" s="1">
        <f t="shared" si="0"/>
        <v>0</v>
      </c>
      <c r="F10" t="s">
        <v>0</v>
      </c>
      <c r="G10" s="3" t="s">
        <v>10</v>
      </c>
      <c r="H10" s="7">
        <f>SUM(H5:H9)</f>
        <v>0</v>
      </c>
    </row>
    <row r="11" spans="1:9" ht="22.5" customHeight="1" thickBot="1" x14ac:dyDescent="0.3">
      <c r="A11" s="1">
        <f t="shared" si="1"/>
        <v>0</v>
      </c>
      <c r="B11" t="s">
        <v>0</v>
      </c>
      <c r="C11" s="3" t="s">
        <v>11</v>
      </c>
      <c r="D11">
        <v>0.02</v>
      </c>
      <c r="E11" s="1">
        <f t="shared" si="0"/>
        <v>0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0</v>
      </c>
      <c r="B12" t="s">
        <v>0</v>
      </c>
      <c r="C12" s="3" t="s">
        <v>4</v>
      </c>
      <c r="D12">
        <v>0.02</v>
      </c>
      <c r="E12" s="1">
        <f t="shared" si="0"/>
        <v>0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</v>
      </c>
      <c r="B13" t="s">
        <v>0</v>
      </c>
      <c r="C13" s="3" t="s">
        <v>5</v>
      </c>
      <c r="D13">
        <v>0.01</v>
      </c>
      <c r="E13" s="1">
        <f t="shared" si="0"/>
        <v>0</v>
      </c>
      <c r="F13" t="s">
        <v>0</v>
      </c>
      <c r="G13" s="3" t="s">
        <v>5</v>
      </c>
    </row>
    <row r="14" spans="1:9" ht="22.5" customHeight="1" x14ac:dyDescent="0.3">
      <c r="A14" s="4">
        <f>SUM(A5:A13)</f>
        <v>0</v>
      </c>
      <c r="B14" s="5" t="s">
        <v>0</v>
      </c>
      <c r="C14" s="6" t="s">
        <v>6</v>
      </c>
      <c r="D14">
        <f>SUM(D5:D13)</f>
        <v>1</v>
      </c>
      <c r="E14" s="4">
        <f>SUM(E5:E13)</f>
        <v>0</v>
      </c>
      <c r="F14" s="5" t="s">
        <v>0</v>
      </c>
      <c r="G14" s="6" t="s">
        <v>12</v>
      </c>
      <c r="H14" t="e">
        <f>H10/$H$3</f>
        <v>#DIV/0!</v>
      </c>
      <c r="I14" t="e">
        <f>H14+A13+A12+A11+A10</f>
        <v>#DIV/0!</v>
      </c>
    </row>
    <row r="16" spans="1:9" ht="18.75" customHeight="1" x14ac:dyDescent="0.25">
      <c r="C16" s="9" t="s">
        <v>33</v>
      </c>
      <c r="D16" s="9"/>
      <c r="E16" s="9"/>
      <c r="F16" s="9"/>
      <c r="G16" s="9"/>
      <c r="H16" s="9"/>
      <c r="I16" s="9"/>
    </row>
    <row r="17" spans="1:9" ht="18.75" x14ac:dyDescent="0.25">
      <c r="C17" s="19" t="s">
        <v>34</v>
      </c>
    </row>
    <row r="18" spans="1:9" ht="30.75" customHeight="1" x14ac:dyDescent="0.25">
      <c r="A18" t="s">
        <v>16</v>
      </c>
      <c r="C18" s="25" t="s">
        <v>35</v>
      </c>
      <c r="D18" s="25"/>
      <c r="E18" s="25"/>
      <c r="F18" s="25"/>
      <c r="G18" s="25"/>
      <c r="H18" s="25"/>
      <c r="I18" s="25"/>
    </row>
    <row r="19" spans="1:9" ht="21" customHeight="1" x14ac:dyDescent="0.25">
      <c r="C19" s="9" t="s">
        <v>20</v>
      </c>
      <c r="D19" s="9"/>
      <c r="E19" s="9"/>
      <c r="F19" s="9"/>
      <c r="G19" s="9"/>
      <c r="H19" s="9"/>
      <c r="I19" s="9"/>
    </row>
    <row r="20" spans="1:9" ht="20.25" customHeight="1" x14ac:dyDescent="0.25">
      <c r="C20" s="12" t="s">
        <v>32</v>
      </c>
      <c r="D20" s="12"/>
      <c r="E20" s="12"/>
      <c r="F20" s="12"/>
      <c r="G20" s="12"/>
      <c r="H20" s="12"/>
      <c r="I20" s="12"/>
    </row>
    <row r="21" spans="1:9" x14ac:dyDescent="0.25">
      <c r="C21" s="18" t="s">
        <v>31</v>
      </c>
    </row>
    <row r="22" spans="1:9" x14ac:dyDescent="0.25">
      <c r="C22" s="18" t="s">
        <v>21</v>
      </c>
    </row>
    <row r="23" spans="1:9" x14ac:dyDescent="0.25">
      <c r="A23" t="s">
        <v>22</v>
      </c>
    </row>
    <row r="24" spans="1:9" x14ac:dyDescent="0.25">
      <c r="B24" t="s">
        <v>23</v>
      </c>
      <c r="C24" t="s">
        <v>29</v>
      </c>
      <c r="D24" t="s">
        <v>24</v>
      </c>
      <c r="E24" t="s">
        <v>28</v>
      </c>
      <c r="H24" t="s">
        <v>25</v>
      </c>
    </row>
    <row r="25" spans="1:9" x14ac:dyDescent="0.25">
      <c r="A25" t="s">
        <v>26</v>
      </c>
      <c r="B25">
        <v>20</v>
      </c>
      <c r="C25">
        <v>400</v>
      </c>
      <c r="D25">
        <v>140.00007731366577</v>
      </c>
      <c r="E25">
        <f>(B25*C25)/SUM(B25,D25)</f>
        <v>49.999975839491121</v>
      </c>
      <c r="H25">
        <f>SUM(B25,D25)</f>
        <v>160.00007731366577</v>
      </c>
    </row>
    <row r="27" spans="1:9" x14ac:dyDescent="0.25">
      <c r="A27" t="s">
        <v>27</v>
      </c>
      <c r="B27">
        <v>40</v>
      </c>
      <c r="C27">
        <v>200</v>
      </c>
      <c r="D27">
        <v>120.00010458514556</v>
      </c>
      <c r="E27">
        <f>(B27*C27)/SUM(B27,D27)</f>
        <v>49.999967317163382</v>
      </c>
      <c r="H27">
        <f>SUM(B27,D27)</f>
        <v>160.00010458514555</v>
      </c>
    </row>
    <row r="30" spans="1:9" ht="18.75" x14ac:dyDescent="0.3">
      <c r="A30" s="9"/>
      <c r="B30" s="9"/>
      <c r="C30" s="15" t="s">
        <v>15</v>
      </c>
      <c r="D30" s="16">
        <v>0</v>
      </c>
      <c r="E30" s="17" t="s">
        <v>17</v>
      </c>
      <c r="F30" s="10"/>
      <c r="G30" s="11"/>
      <c r="H30" s="9"/>
    </row>
    <row r="31" spans="1:9" ht="15.75" thickBot="1" x14ac:dyDescent="0.3">
      <c r="A31" s="13">
        <v>30</v>
      </c>
      <c r="B31" s="13" t="s">
        <v>0</v>
      </c>
      <c r="C31" s="14" t="s">
        <v>14</v>
      </c>
      <c r="D31" t="s">
        <v>30</v>
      </c>
      <c r="E31" s="22" t="s">
        <v>19</v>
      </c>
      <c r="F31" s="22"/>
      <c r="G31" s="22"/>
      <c r="H31">
        <v>6</v>
      </c>
      <c r="I31" t="s">
        <v>13</v>
      </c>
    </row>
    <row r="32" spans="1:9" ht="19.5" thickBot="1" x14ac:dyDescent="0.3">
      <c r="A32" s="20" t="s">
        <v>8</v>
      </c>
      <c r="B32" s="21"/>
      <c r="C32" s="2" t="s">
        <v>9</v>
      </c>
      <c r="E32" s="20" t="s">
        <v>8</v>
      </c>
      <c r="F32" s="21"/>
      <c r="G32" s="2" t="s">
        <v>9</v>
      </c>
    </row>
    <row r="33" spans="1:9" ht="21" thickBot="1" x14ac:dyDescent="0.3">
      <c r="A33" s="1">
        <f>D33*$A$31</f>
        <v>20.7</v>
      </c>
      <c r="B33" t="s">
        <v>0</v>
      </c>
      <c r="C33" s="2" t="s">
        <v>1</v>
      </c>
      <c r="D33">
        <v>0.69</v>
      </c>
      <c r="E33" s="1">
        <f>A33*$H$31</f>
        <v>124.19999999999999</v>
      </c>
      <c r="F33" t="s">
        <v>0</v>
      </c>
      <c r="G33" s="2" t="s">
        <v>1</v>
      </c>
      <c r="H33">
        <f>E33</f>
        <v>124.19999999999999</v>
      </c>
    </row>
    <row r="34" spans="1:9" ht="19.5" thickBot="1" x14ac:dyDescent="0.3">
      <c r="A34" s="1">
        <f>D34*$A$31</f>
        <v>0</v>
      </c>
      <c r="B34" t="s">
        <v>0</v>
      </c>
      <c r="C34" s="3" t="s">
        <v>18</v>
      </c>
      <c r="D34">
        <f>D30/100</f>
        <v>0</v>
      </c>
      <c r="E34" s="1">
        <f t="shared" ref="E34:E41" si="3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>D35*$A$31</f>
        <v>3</v>
      </c>
      <c r="B35" t="s">
        <v>0</v>
      </c>
      <c r="C35" s="3" t="s">
        <v>3</v>
      </c>
      <c r="D35">
        <v>0.1</v>
      </c>
      <c r="E35" s="1">
        <f t="shared" si="3"/>
        <v>18</v>
      </c>
      <c r="F35" t="s">
        <v>0</v>
      </c>
      <c r="G35" s="3" t="s">
        <v>3</v>
      </c>
      <c r="H35">
        <f t="shared" ref="H35:H37" si="4">E35</f>
        <v>18</v>
      </c>
    </row>
    <row r="36" spans="1:9" ht="38.25" thickBot="1" x14ac:dyDescent="0.3">
      <c r="A36" s="1">
        <f>D36*$A$31</f>
        <v>2.4</v>
      </c>
      <c r="B36" t="s">
        <v>0</v>
      </c>
      <c r="C36" s="3" t="s">
        <v>7</v>
      </c>
      <c r="D36">
        <v>0.08</v>
      </c>
      <c r="E36" s="1">
        <f t="shared" si="3"/>
        <v>14.399999999999999</v>
      </c>
      <c r="F36" t="s">
        <v>0</v>
      </c>
      <c r="G36" s="3" t="s">
        <v>7</v>
      </c>
      <c r="H36">
        <f t="shared" si="4"/>
        <v>14.399999999999999</v>
      </c>
    </row>
    <row r="37" spans="1:9" ht="19.5" thickBot="1" x14ac:dyDescent="0.3">
      <c r="A37" s="1">
        <f t="shared" ref="A37:A41" si="5">D37*$A$31</f>
        <v>1.7999999999999998</v>
      </c>
      <c r="B37" t="s">
        <v>0</v>
      </c>
      <c r="C37" s="3" t="s">
        <v>2</v>
      </c>
      <c r="D37">
        <v>0.06</v>
      </c>
      <c r="E37" s="1">
        <f t="shared" si="3"/>
        <v>10.799999999999999</v>
      </c>
      <c r="F37" t="s">
        <v>0</v>
      </c>
      <c r="G37" s="3" t="s">
        <v>2</v>
      </c>
      <c r="H37">
        <f t="shared" si="4"/>
        <v>10.799999999999999</v>
      </c>
    </row>
    <row r="38" spans="1:9" ht="19.5" thickBot="1" x14ac:dyDescent="0.3">
      <c r="A38" s="1">
        <f t="shared" si="5"/>
        <v>0.6</v>
      </c>
      <c r="B38" t="s">
        <v>0</v>
      </c>
      <c r="C38" s="3" t="s">
        <v>10</v>
      </c>
      <c r="D38">
        <v>0.02</v>
      </c>
      <c r="E38" s="1">
        <f t="shared" si="3"/>
        <v>3.5999999999999996</v>
      </c>
      <c r="F38" t="s">
        <v>0</v>
      </c>
      <c r="G38" s="3" t="s">
        <v>10</v>
      </c>
      <c r="H38" s="7">
        <f>SUM(H33:H37)</f>
        <v>167.4</v>
      </c>
    </row>
    <row r="39" spans="1:9" ht="19.5" thickBot="1" x14ac:dyDescent="0.3">
      <c r="A39" s="1">
        <f t="shared" si="5"/>
        <v>0.6</v>
      </c>
      <c r="B39" t="s">
        <v>0</v>
      </c>
      <c r="C39" s="3" t="s">
        <v>11</v>
      </c>
      <c r="D39">
        <v>0.02</v>
      </c>
      <c r="E39" s="1">
        <f t="shared" si="3"/>
        <v>3.5999999999999996</v>
      </c>
      <c r="F39" t="s">
        <v>0</v>
      </c>
      <c r="G39" s="3" t="s">
        <v>11</v>
      </c>
    </row>
    <row r="40" spans="1:9" ht="19.5" thickBot="1" x14ac:dyDescent="0.3">
      <c r="A40" s="1">
        <f t="shared" si="5"/>
        <v>0.6</v>
      </c>
      <c r="B40" t="s">
        <v>0</v>
      </c>
      <c r="C40" s="3" t="s">
        <v>4</v>
      </c>
      <c r="D40">
        <v>0.02</v>
      </c>
      <c r="E40" s="1">
        <f t="shared" si="3"/>
        <v>3.5999999999999996</v>
      </c>
      <c r="F40" t="s">
        <v>0</v>
      </c>
      <c r="G40" s="3" t="s">
        <v>4</v>
      </c>
    </row>
    <row r="41" spans="1:9" ht="19.5" thickBot="1" x14ac:dyDescent="0.3">
      <c r="A41" s="1">
        <f t="shared" si="5"/>
        <v>0.3</v>
      </c>
      <c r="B41" t="s">
        <v>0</v>
      </c>
      <c r="C41" s="3" t="s">
        <v>5</v>
      </c>
      <c r="D41">
        <v>0.01</v>
      </c>
      <c r="E41" s="1">
        <f t="shared" si="3"/>
        <v>1.7999999999999998</v>
      </c>
      <c r="F41" t="s">
        <v>0</v>
      </c>
      <c r="G41" s="3" t="s">
        <v>5</v>
      </c>
    </row>
    <row r="42" spans="1:9" ht="18.75" x14ac:dyDescent="0.3">
      <c r="A42" s="4">
        <f>SUM(A33:A41)</f>
        <v>30.000000000000004</v>
      </c>
      <c r="B42" s="5" t="s">
        <v>0</v>
      </c>
      <c r="C42" s="6" t="s">
        <v>6</v>
      </c>
      <c r="D42">
        <f>SUM(D33:D41)</f>
        <v>1</v>
      </c>
      <c r="E42" s="4">
        <f>SUM(E33:E41)</f>
        <v>180</v>
      </c>
      <c r="F42" s="5" t="s">
        <v>0</v>
      </c>
      <c r="G42" s="6" t="s">
        <v>12</v>
      </c>
      <c r="H42">
        <f>H38/$H$31</f>
        <v>27.900000000000002</v>
      </c>
      <c r="I42">
        <f>H42+A41+A40+A39+A38</f>
        <v>30.000000000000007</v>
      </c>
    </row>
  </sheetData>
  <mergeCells count="8">
    <mergeCell ref="A32:B32"/>
    <mergeCell ref="E32:F32"/>
    <mergeCell ref="E31:G31"/>
    <mergeCell ref="C1:F1"/>
    <mergeCell ref="E3:G3"/>
    <mergeCell ref="A4:B4"/>
    <mergeCell ref="E4:F4"/>
    <mergeCell ref="C18:I1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2016-02-24T17:56:27Z</cp:lastPrinted>
  <dcterms:created xsi:type="dcterms:W3CDTF">2006-09-16T00:00:00Z</dcterms:created>
  <dcterms:modified xsi:type="dcterms:W3CDTF">2016-03-02T20:29:11Z</dcterms:modified>
  <dc:language>en-US</dc:language>
</cp:coreProperties>
</file>