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E32" i="1" l="1"/>
  <c r="A33" i="1"/>
  <c r="E33" i="1" s="1"/>
  <c r="H33" i="1" s="1"/>
  <c r="G33" i="1"/>
  <c r="A34" i="1"/>
  <c r="E34" i="1" s="1"/>
  <c r="H34" i="1" s="1"/>
  <c r="A35" i="1"/>
  <c r="E35" i="1"/>
  <c r="H35" i="1" s="1"/>
  <c r="A36" i="1"/>
  <c r="E36" i="1"/>
  <c r="H36" i="1"/>
  <c r="E37" i="1"/>
  <c r="E38" i="1"/>
  <c r="E39" i="1"/>
  <c r="E40" i="1"/>
  <c r="D41" i="1"/>
  <c r="H26" i="1"/>
  <c r="E26" i="1"/>
  <c r="H24" i="1"/>
  <c r="E24" i="1"/>
  <c r="E41" i="1" l="1"/>
  <c r="H32" i="1"/>
  <c r="H37" i="1" s="1"/>
  <c r="H41" i="1" s="1"/>
  <c r="I41" i="1" s="1"/>
  <c r="A41" i="1"/>
  <c r="D2" i="1"/>
  <c r="G6" i="1" l="1"/>
  <c r="A7" i="1"/>
  <c r="A8" i="1"/>
  <c r="E8" i="1" s="1"/>
  <c r="A9" i="1"/>
  <c r="E9" i="1" s="1"/>
  <c r="E10" i="1"/>
  <c r="E11" i="1"/>
  <c r="E12" i="1"/>
  <c r="A13" i="1"/>
  <c r="E13" i="1" s="1"/>
  <c r="E5" i="1"/>
  <c r="G1" i="1"/>
  <c r="C1" i="1"/>
  <c r="E7" i="1" l="1"/>
  <c r="H7" i="1" s="1"/>
  <c r="H5" i="1"/>
  <c r="H9" i="1"/>
  <c r="H8" i="1"/>
  <c r="D14" i="1" l="1"/>
  <c r="A6" i="1"/>
  <c r="E6" i="1" s="1"/>
  <c r="H6" i="1" l="1"/>
  <c r="H10" i="1" s="1"/>
  <c r="H14" i="1" s="1"/>
  <c r="I14" i="1" s="1"/>
  <c r="E14" i="1"/>
  <c r="A14" i="1"/>
</calcChain>
</file>

<file path=xl/sharedStrings.xml><?xml version="1.0" encoding="utf-8"?>
<sst xmlns="http://schemas.openxmlformats.org/spreadsheetml/2006/main" count="113" uniqueCount="34">
  <si>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</si>
  <si>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</si>
  <si>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</si>
  <si>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</si>
  <si>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</si>
  <si>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</si>
  <si>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</si>
  <si>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</si>
  <si>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</si>
  <si>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</si>
  <si>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</si>
  <si>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</si>
  <si>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</si>
  <si>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</si>
  <si>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</si>
  <si>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</si>
  <si>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</si>
  <si>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</si>
  <si>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</si>
  <si>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</si>
  <si>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Genomic DNA BL2 tested in 16S PCR reaction, 2 types with and with no DMSO</t>
  </si>
  <si>
    <t>94 C - 5 min</t>
  </si>
  <si>
    <t>94 C, 45 s: 48 C, 1 min: 72 C, 2 min: 33x</t>
  </si>
  <si>
    <t>72 C, 5 min</t>
  </si>
  <si>
    <t>4 C, inf</t>
  </si>
  <si>
    <t>primers done from stock: 9f 400, 1492r 200: by dilution to 50</t>
  </si>
  <si>
    <t>ul</t>
  </si>
  <si>
    <t>h2o ul</t>
  </si>
  <si>
    <t>ul resulting</t>
  </si>
  <si>
    <t>9f</t>
  </si>
  <si>
    <t>1492r</t>
  </si>
  <si>
    <t>resulting uM</t>
  </si>
  <si>
    <t>stock: uM</t>
  </si>
  <si>
    <t>original protocol with 5x enchancer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</si>
</sst>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1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28" zoomScale="80" zoomScaleNormal="80" workbookViewId="0">
      <selection activeCell="L52" sqref="L52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18">
        <f ca="1">TODAY()</f>
        <v>42375</v>
      </c>
      <c r="D1" s="18"/>
      <c r="E1" s="18"/>
      <c r="F1" s="18"/>
      <c r="G1" s="8">
        <f ca="1">NOW()</f>
        <v>42375.67129189815</v>
      </c>
    </row>
    <row r="2" spans="1:9" ht="21" customHeight="1" x14ac:dyDescent="0.3">
      <c r="A2" s="9"/>
      <c r="B2" s="9"/>
      <c r="C2" s="15" t="s">
        <v>15</v>
      </c>
      <c r="D2" s="16">
        <f>5</f>
        <v>5</v>
      </c>
      <c r="E2" s="17" t="s">
        <v>17</v>
      </c>
      <c r="F2" s="10"/>
      <c r="G2" s="11"/>
      <c r="H2" s="9"/>
    </row>
    <row r="3" spans="1:9" ht="15.75" thickBot="1" x14ac:dyDescent="0.3">
      <c r="A3" s="13">
        <v>40</v>
      </c>
      <c r="B3" s="13" t="s">
        <v>0</v>
      </c>
      <c r="C3" s="14" t="s">
        <v>14</v>
      </c>
      <c r="D3">
        <v>5</v>
      </c>
      <c r="E3" s="19" t="s">
        <v>19</v>
      </c>
      <c r="F3" s="19"/>
      <c r="G3" s="19"/>
      <c r="H3">
        <v>2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v>26.5</v>
      </c>
      <c r="B5" t="s">
        <v>0</v>
      </c>
      <c r="C5" s="2" t="s">
        <v>1</v>
      </c>
      <c r="D5">
        <v>0.64</v>
      </c>
      <c r="E5" s="1">
        <f>A5*$H$3</f>
        <v>53</v>
      </c>
      <c r="F5" t="s">
        <v>0</v>
      </c>
      <c r="G5" s="2" t="s">
        <v>1</v>
      </c>
      <c r="H5">
        <f>E5</f>
        <v>53</v>
      </c>
    </row>
    <row r="6" spans="1:9" ht="22.5" customHeight="1" thickBot="1" x14ac:dyDescent="0.3">
      <c r="A6" s="1">
        <f t="shared" ref="A6:A13" si="0">D6*$A$3</f>
        <v>2</v>
      </c>
      <c r="B6" t="s">
        <v>0</v>
      </c>
      <c r="C6" s="3" t="s">
        <v>18</v>
      </c>
      <c r="D6">
        <v>0.05</v>
      </c>
      <c r="E6" s="1">
        <f t="shared" ref="E6:E13" si="1">A6*$H$3</f>
        <v>4</v>
      </c>
      <c r="F6" t="s">
        <v>0</v>
      </c>
      <c r="G6" s="3" t="str">
        <f>C6</f>
        <v>DMSO 100%</v>
      </c>
      <c r="H6">
        <f>E6</f>
        <v>4</v>
      </c>
    </row>
    <row r="7" spans="1:9" ht="22.5" customHeight="1" thickBot="1" x14ac:dyDescent="0.3">
      <c r="A7" s="1">
        <f t="shared" si="0"/>
        <v>4</v>
      </c>
      <c r="B7" t="s">
        <v>0</v>
      </c>
      <c r="C7" s="3" t="s">
        <v>3</v>
      </c>
      <c r="D7">
        <v>0.1</v>
      </c>
      <c r="E7" s="1">
        <f t="shared" si="1"/>
        <v>8</v>
      </c>
      <c r="F7" t="s">
        <v>0</v>
      </c>
      <c r="G7" s="3" t="s">
        <v>3</v>
      </c>
      <c r="H7">
        <f t="shared" ref="H7:H9" si="2">E7</f>
        <v>8</v>
      </c>
    </row>
    <row r="8" spans="1:9" ht="22.5" customHeight="1" thickBot="1" x14ac:dyDescent="0.3">
      <c r="A8" s="1">
        <f t="shared" si="0"/>
        <v>3.2</v>
      </c>
      <c r="B8" t="s">
        <v>0</v>
      </c>
      <c r="C8" s="3" t="s">
        <v>7</v>
      </c>
      <c r="D8">
        <v>0.08</v>
      </c>
      <c r="E8" s="1">
        <f t="shared" si="1"/>
        <v>6.4</v>
      </c>
      <c r="F8" t="s">
        <v>0</v>
      </c>
      <c r="G8" s="3" t="s">
        <v>7</v>
      </c>
      <c r="H8">
        <f t="shared" si="2"/>
        <v>6.4</v>
      </c>
    </row>
    <row r="9" spans="1:9" ht="22.5" customHeight="1" thickBot="1" x14ac:dyDescent="0.3">
      <c r="A9" s="1">
        <f t="shared" si="0"/>
        <v>2.4</v>
      </c>
      <c r="B9" t="s">
        <v>0</v>
      </c>
      <c r="C9" s="3" t="s">
        <v>2</v>
      </c>
      <c r="D9">
        <v>0.06</v>
      </c>
      <c r="E9" s="1">
        <f t="shared" si="1"/>
        <v>4.8</v>
      </c>
      <c r="F9" t="s">
        <v>0</v>
      </c>
      <c r="G9" s="3" t="s">
        <v>2</v>
      </c>
      <c r="H9">
        <f t="shared" si="2"/>
        <v>4.8</v>
      </c>
    </row>
    <row r="10" spans="1:9" ht="22.5" customHeight="1" thickBot="1" x14ac:dyDescent="0.3">
      <c r="A10" s="1">
        <v>0.5</v>
      </c>
      <c r="B10" t="s">
        <v>0</v>
      </c>
      <c r="C10" s="3" t="s">
        <v>10</v>
      </c>
      <c r="D10">
        <v>0.02</v>
      </c>
      <c r="E10" s="1">
        <f t="shared" si="1"/>
        <v>1</v>
      </c>
      <c r="F10" t="s">
        <v>0</v>
      </c>
      <c r="G10" s="3" t="s">
        <v>10</v>
      </c>
      <c r="H10" s="7">
        <f>SUM(H5:H9)</f>
        <v>76.2</v>
      </c>
    </row>
    <row r="11" spans="1:9" ht="22.5" customHeight="1" thickBot="1" x14ac:dyDescent="0.3">
      <c r="A11" s="1">
        <v>0.5</v>
      </c>
      <c r="B11" t="s">
        <v>0</v>
      </c>
      <c r="C11" s="3" t="s">
        <v>11</v>
      </c>
      <c r="D11">
        <v>0.02</v>
      </c>
      <c r="E11" s="1">
        <f t="shared" si="1"/>
        <v>1</v>
      </c>
      <c r="F11" t="s">
        <v>0</v>
      </c>
      <c r="G11" s="3" t="s">
        <v>11</v>
      </c>
    </row>
    <row r="12" spans="1:9" ht="22.5" customHeight="1" thickBot="1" x14ac:dyDescent="0.3">
      <c r="A12" s="1">
        <v>0.5</v>
      </c>
      <c r="B12" t="s">
        <v>0</v>
      </c>
      <c r="C12" s="3" t="s">
        <v>4</v>
      </c>
      <c r="D12">
        <v>0.02</v>
      </c>
      <c r="E12" s="1">
        <f t="shared" si="1"/>
        <v>1</v>
      </c>
      <c r="F12" t="s">
        <v>0</v>
      </c>
      <c r="G12" s="3" t="s">
        <v>4</v>
      </c>
    </row>
    <row r="13" spans="1:9" ht="22.5" customHeight="1" thickBot="1" x14ac:dyDescent="0.3">
      <c r="A13" s="1">
        <f t="shared" si="0"/>
        <v>0.4</v>
      </c>
      <c r="B13" t="s">
        <v>0</v>
      </c>
      <c r="C13" s="3" t="s">
        <v>5</v>
      </c>
      <c r="D13">
        <v>0.01</v>
      </c>
      <c r="E13" s="1">
        <f t="shared" si="1"/>
        <v>0.8</v>
      </c>
      <c r="F13" t="s">
        <v>0</v>
      </c>
      <c r="G13" s="3" t="s">
        <v>5</v>
      </c>
    </row>
    <row r="14" spans="1:9" ht="22.5" customHeight="1" x14ac:dyDescent="0.3">
      <c r="A14" s="4">
        <f>SUM(A5:A13)</f>
        <v>40</v>
      </c>
      <c r="B14" s="5" t="s">
        <v>0</v>
      </c>
      <c r="C14" s="6" t="s">
        <v>6</v>
      </c>
      <c r="D14">
        <f>SUM(D5:D13)</f>
        <v>1</v>
      </c>
      <c r="E14" s="4">
        <f>SUM(E5:E13)</f>
        <v>80</v>
      </c>
      <c r="F14" s="5" t="s">
        <v>0</v>
      </c>
      <c r="G14" s="6" t="s">
        <v>12</v>
      </c>
      <c r="H14">
        <f>H10/$H$3</f>
        <v>38.1</v>
      </c>
      <c r="I14">
        <f>H14+A13+A12+A11+A10</f>
        <v>40</v>
      </c>
    </row>
    <row r="16" spans="1:9" ht="18.75" x14ac:dyDescent="0.25">
      <c r="C16" s="23" t="s">
        <v>33</v>
      </c>
    </row>
    <row r="17" spans="1:9" ht="21" customHeight="1" x14ac:dyDescent="0.25">
      <c r="A17" t="s">
        <v>16</v>
      </c>
      <c r="C17" s="9" t="s">
        <v>20</v>
      </c>
      <c r="D17" s="9"/>
      <c r="E17" s="9"/>
      <c r="F17" s="9"/>
      <c r="G17" s="9"/>
      <c r="H17" s="9"/>
      <c r="I17" s="9"/>
    </row>
    <row r="18" spans="1:9" ht="21" customHeight="1" x14ac:dyDescent="0.25">
      <c r="C18" s="9" t="s">
        <v>21</v>
      </c>
      <c r="D18" s="9"/>
      <c r="E18" s="9"/>
      <c r="F18" s="9"/>
      <c r="G18" s="9"/>
      <c r="H18" s="9"/>
      <c r="I18" s="9"/>
    </row>
    <row r="19" spans="1:9" ht="20.25" customHeight="1" x14ac:dyDescent="0.25">
      <c r="C19" s="12" t="s">
        <v>22</v>
      </c>
      <c r="D19" s="12"/>
      <c r="E19" s="12"/>
      <c r="F19" s="12"/>
      <c r="G19" s="12"/>
      <c r="H19" s="12"/>
      <c r="I19" s="12"/>
    </row>
    <row r="20" spans="1:9" x14ac:dyDescent="0.25">
      <c r="C20" s="22" t="s">
        <v>23</v>
      </c>
    </row>
    <row r="21" spans="1:9" x14ac:dyDescent="0.25">
      <c r="C21" s="22" t="s">
        <v>24</v>
      </c>
    </row>
    <row r="22" spans="1:9" x14ac:dyDescent="0.25">
      <c r="A22" t="s">
        <v>25</v>
      </c>
    </row>
    <row r="23" spans="1:9" x14ac:dyDescent="0.25">
      <c r="B23" t="s">
        <v>26</v>
      </c>
      <c r="C23" t="s">
        <v>32</v>
      </c>
      <c r="D23" t="s">
        <v>27</v>
      </c>
      <c r="E23" t="s">
        <v>31</v>
      </c>
      <c r="H23" t="s">
        <v>28</v>
      </c>
    </row>
    <row r="24" spans="1:9" x14ac:dyDescent="0.25">
      <c r="A24" t="s">
        <v>29</v>
      </c>
      <c r="B24">
        <v>20</v>
      </c>
      <c r="C24">
        <v>400</v>
      </c>
      <c r="D24">
        <v>140.00007731366577</v>
      </c>
      <c r="E24">
        <f>(B24*C24)/SUM(B24,D24)</f>
        <v>49.999975839491121</v>
      </c>
      <c r="H24">
        <f>SUM(B24,D24)</f>
        <v>160.00007731366577</v>
      </c>
    </row>
    <row r="26" spans="1:9" x14ac:dyDescent="0.25">
      <c r="A26" t="s">
        <v>30</v>
      </c>
      <c r="B26">
        <v>40</v>
      </c>
      <c r="C26">
        <v>200</v>
      </c>
      <c r="D26">
        <v>120.00010458514556</v>
      </c>
      <c r="E26">
        <f>(B26*C26)/SUM(B26,D26)</f>
        <v>49.999967317163382</v>
      </c>
      <c r="H26">
        <f>SUM(B26,D26)</f>
        <v>160.00010458514555</v>
      </c>
    </row>
    <row r="29" spans="1:9" ht="18.75" x14ac:dyDescent="0.3">
      <c r="A29" s="9"/>
      <c r="B29" s="9"/>
      <c r="C29" s="15" t="s">
        <v>15</v>
      </c>
      <c r="D29" s="16">
        <v>0</v>
      </c>
      <c r="E29" s="17" t="s">
        <v>17</v>
      </c>
      <c r="F29" s="10"/>
      <c r="G29" s="11"/>
      <c r="H29" s="9"/>
    </row>
    <row r="30" spans="1:9" ht="15.75" thickBot="1" x14ac:dyDescent="0.3">
      <c r="A30" s="13">
        <v>40</v>
      </c>
      <c r="B30" s="13" t="s">
        <v>0</v>
      </c>
      <c r="C30" s="14" t="s">
        <v>14</v>
      </c>
      <c r="D30">
        <v>5</v>
      </c>
      <c r="E30" s="19" t="s">
        <v>19</v>
      </c>
      <c r="F30" s="19"/>
      <c r="G30" s="19"/>
      <c r="H30">
        <v>2</v>
      </c>
      <c r="I30" t="s">
        <v>13</v>
      </c>
    </row>
    <row r="31" spans="1:9" ht="19.5" thickBot="1" x14ac:dyDescent="0.3">
      <c r="A31" s="20" t="s">
        <v>8</v>
      </c>
      <c r="B31" s="21"/>
      <c r="C31" s="2" t="s">
        <v>9</v>
      </c>
      <c r="E31" s="20" t="s">
        <v>8</v>
      </c>
      <c r="F31" s="21"/>
      <c r="G31" s="2" t="s">
        <v>9</v>
      </c>
    </row>
    <row r="32" spans="1:9" ht="21" thickBot="1" x14ac:dyDescent="0.3">
      <c r="A32" s="1">
        <v>28.5</v>
      </c>
      <c r="B32" t="s">
        <v>0</v>
      </c>
      <c r="C32" s="2" t="s">
        <v>1</v>
      </c>
      <c r="D32">
        <v>0.69</v>
      </c>
      <c r="E32" s="1">
        <f>A32*$H$3</f>
        <v>57</v>
      </c>
      <c r="F32" t="s">
        <v>0</v>
      </c>
      <c r="G32" s="2" t="s">
        <v>1</v>
      </c>
      <c r="H32">
        <f>E32</f>
        <v>57</v>
      </c>
    </row>
    <row r="33" spans="1:9" ht="19.5" thickBot="1" x14ac:dyDescent="0.3">
      <c r="A33" s="1">
        <f>D33*$A$3</f>
        <v>0</v>
      </c>
      <c r="B33" t="s">
        <v>0</v>
      </c>
      <c r="C33" s="3" t="s">
        <v>18</v>
      </c>
      <c r="D33">
        <v>0</v>
      </c>
      <c r="E33" s="1">
        <f t="shared" ref="E33:E40" si="3">A33*$H$3</f>
        <v>0</v>
      </c>
      <c r="F33" t="s">
        <v>0</v>
      </c>
      <c r="G33" s="3" t="str">
        <f>C33</f>
        <v>DMSO 100%</v>
      </c>
      <c r="H33">
        <f>E33</f>
        <v>0</v>
      </c>
    </row>
    <row r="34" spans="1:9" ht="19.5" thickBot="1" x14ac:dyDescent="0.3">
      <c r="A34" s="1">
        <f>D34*$A$3</f>
        <v>4</v>
      </c>
      <c r="B34" t="s">
        <v>0</v>
      </c>
      <c r="C34" s="3" t="s">
        <v>3</v>
      </c>
      <c r="D34">
        <v>0.1</v>
      </c>
      <c r="E34" s="1">
        <f t="shared" si="3"/>
        <v>8</v>
      </c>
      <c r="F34" t="s">
        <v>0</v>
      </c>
      <c r="G34" s="3" t="s">
        <v>3</v>
      </c>
      <c r="H34">
        <f t="shared" ref="H34:H36" si="4">E34</f>
        <v>8</v>
      </c>
    </row>
    <row r="35" spans="1:9" ht="38.25" thickBot="1" x14ac:dyDescent="0.3">
      <c r="A35" s="1">
        <f>D35*$A$3</f>
        <v>3.2</v>
      </c>
      <c r="B35" t="s">
        <v>0</v>
      </c>
      <c r="C35" s="3" t="s">
        <v>7</v>
      </c>
      <c r="D35">
        <v>0.08</v>
      </c>
      <c r="E35" s="1">
        <f t="shared" si="3"/>
        <v>6.4</v>
      </c>
      <c r="F35" t="s">
        <v>0</v>
      </c>
      <c r="G35" s="3" t="s">
        <v>7</v>
      </c>
      <c r="H35">
        <f t="shared" si="4"/>
        <v>6.4</v>
      </c>
    </row>
    <row r="36" spans="1:9" ht="19.5" thickBot="1" x14ac:dyDescent="0.3">
      <c r="A36" s="1">
        <f>D36*$A$3</f>
        <v>2.4</v>
      </c>
      <c r="B36" t="s">
        <v>0</v>
      </c>
      <c r="C36" s="3" t="s">
        <v>2</v>
      </c>
      <c r="D36">
        <v>0.06</v>
      </c>
      <c r="E36" s="1">
        <f t="shared" si="3"/>
        <v>4.8</v>
      </c>
      <c r="F36" t="s">
        <v>0</v>
      </c>
      <c r="G36" s="3" t="s">
        <v>2</v>
      </c>
      <c r="H36">
        <f t="shared" si="4"/>
        <v>4.8</v>
      </c>
    </row>
    <row r="37" spans="1:9" ht="19.5" thickBot="1" x14ac:dyDescent="0.3">
      <c r="A37" s="1">
        <v>0.5</v>
      </c>
      <c r="B37" t="s">
        <v>0</v>
      </c>
      <c r="C37" s="3" t="s">
        <v>10</v>
      </c>
      <c r="D37">
        <v>0.02</v>
      </c>
      <c r="E37" s="1">
        <f t="shared" si="3"/>
        <v>1</v>
      </c>
      <c r="F37" t="s">
        <v>0</v>
      </c>
      <c r="G37" s="3" t="s">
        <v>10</v>
      </c>
      <c r="H37" s="7">
        <f>SUM(H32:H36)</f>
        <v>76.2</v>
      </c>
    </row>
    <row r="38" spans="1:9" ht="19.5" thickBot="1" x14ac:dyDescent="0.3">
      <c r="A38" s="1">
        <v>0.5</v>
      </c>
      <c r="B38" t="s">
        <v>0</v>
      </c>
      <c r="C38" s="3" t="s">
        <v>11</v>
      </c>
      <c r="D38">
        <v>0.02</v>
      </c>
      <c r="E38" s="1">
        <f t="shared" si="3"/>
        <v>1</v>
      </c>
      <c r="F38" t="s">
        <v>0</v>
      </c>
      <c r="G38" s="3" t="s">
        <v>11</v>
      </c>
    </row>
    <row r="39" spans="1:9" ht="19.5" thickBot="1" x14ac:dyDescent="0.3">
      <c r="A39" s="1">
        <v>0.5</v>
      </c>
      <c r="B39" t="s">
        <v>0</v>
      </c>
      <c r="C39" s="3" t="s">
        <v>4</v>
      </c>
      <c r="D39">
        <v>0.02</v>
      </c>
      <c r="E39" s="1">
        <f t="shared" si="3"/>
        <v>1</v>
      </c>
      <c r="F39" t="s">
        <v>0</v>
      </c>
      <c r="G39" s="3" t="s">
        <v>4</v>
      </c>
    </row>
    <row r="40" spans="1:9" ht="19.5" thickBot="1" x14ac:dyDescent="0.3">
      <c r="A40" s="1">
        <v>0.4</v>
      </c>
      <c r="B40" t="s">
        <v>0</v>
      </c>
      <c r="C40" s="3" t="s">
        <v>5</v>
      </c>
      <c r="D40">
        <v>0.01</v>
      </c>
      <c r="E40" s="1">
        <f t="shared" si="3"/>
        <v>0.8</v>
      </c>
      <c r="F40" t="s">
        <v>0</v>
      </c>
      <c r="G40" s="3" t="s">
        <v>5</v>
      </c>
    </row>
    <row r="41" spans="1:9" ht="37.5" x14ac:dyDescent="0.3">
      <c r="A41" s="4">
        <f>SUM(A32:A40)</f>
        <v>40</v>
      </c>
      <c r="B41" s="5" t="s">
        <v>0</v>
      </c>
      <c r="C41" s="6" t="s">
        <v>6</v>
      </c>
      <c r="D41">
        <f>SUM(D32:D40)</f>
        <v>1</v>
      </c>
      <c r="E41" s="4">
        <f>SUM(E32:E40)</f>
        <v>80</v>
      </c>
      <c r="F41" s="5" t="s">
        <v>0</v>
      </c>
      <c r="G41" s="6" t="s">
        <v>12</v>
      </c>
      <c r="H41">
        <f>H37/$H$3</f>
        <v>38.1</v>
      </c>
      <c r="I41">
        <f>H41+A40+A39+A38+A37</f>
        <v>40</v>
      </c>
    </row>
  </sheetData>
  <mergeCells count="7">
    <mergeCell ref="A31:B31"/>
    <mergeCell ref="E31:F31"/>
    <mergeCell ref="E30:G30"/>
    <mergeCell ref="C1:F1"/>
    <mergeCell ref="E3:G3"/>
    <mergeCell ref="A4:B4"/>
    <mergeCell ref="E4:F4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2016-01-06T22:57:50Z</cp:lastPrinted>
  <dcterms:created xsi:type="dcterms:W3CDTF">2006-09-16T00:00:00Z</dcterms:created>
  <dcterms:modified xsi:type="dcterms:W3CDTF">2016-01-06T23:06:51Z</dcterms:modified>
  <dc:language>en-US</dc:language>
</cp:coreProperties>
</file>