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50uL_mix" sheetId="1" r:id="rId1"/>
    <sheet name="Sheet2" sheetId="2" r:id="rId2"/>
    <sheet name="Sheet3" sheetId="3" r:id="rId3"/>
  </sheets>
  <definedNames>
    <definedName name="solver_adj" localSheetId="0" hidden="1">'50uL_mix'!$D$25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'50uL_mix'!$E$25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50</definedName>
    <definedName name="solver_ver" localSheetId="0" hidden="1">3</definedName>
  </definedNames>
  <calcPr calcId="145621" iterateDelta="1E-4"/>
</workbook>
</file>

<file path=xl/calcChain.xml><?xml version="1.0" encoding="utf-8"?>
<calcChain xmlns="http://schemas.openxmlformats.org/spreadsheetml/2006/main">
  <c r="D33" i="1" l="1"/>
  <c r="A33" i="1" s="1"/>
  <c r="E33" i="1" s="1"/>
  <c r="A34" i="1"/>
  <c r="E34" i="1" s="1"/>
  <c r="A35" i="1"/>
  <c r="E35" i="1" s="1"/>
  <c r="A36" i="1"/>
  <c r="E36" i="1" s="1"/>
  <c r="A37" i="1"/>
  <c r="E37" i="1" s="1"/>
  <c r="A38" i="1"/>
  <c r="E38" i="1" s="1"/>
  <c r="A39" i="1"/>
  <c r="E39" i="1" s="1"/>
  <c r="A40" i="1"/>
  <c r="E40" i="1" s="1"/>
  <c r="A32" i="1"/>
  <c r="E32" i="1" s="1"/>
  <c r="A5" i="1"/>
  <c r="D6" i="1"/>
  <c r="A6" i="1" s="1"/>
  <c r="E6" i="1" s="1"/>
  <c r="G6" i="1"/>
  <c r="A7" i="1"/>
  <c r="E7" i="1" s="1"/>
  <c r="H7" i="1" s="1"/>
  <c r="A8" i="1"/>
  <c r="E8" i="1" s="1"/>
  <c r="H8" i="1" s="1"/>
  <c r="A9" i="1"/>
  <c r="E9" i="1" s="1"/>
  <c r="H9" i="1" s="1"/>
  <c r="A10" i="1"/>
  <c r="E10" i="1" s="1"/>
  <c r="A11" i="1"/>
  <c r="E11" i="1" s="1"/>
  <c r="A12" i="1"/>
  <c r="E12" i="1" s="1"/>
  <c r="A13" i="1"/>
  <c r="E13" i="1" s="1"/>
  <c r="A14" i="1" l="1"/>
  <c r="E5" i="1"/>
  <c r="H5" i="1" s="1"/>
  <c r="H6" i="1"/>
  <c r="D14" i="1"/>
  <c r="H33" i="1"/>
  <c r="G33" i="1"/>
  <c r="H34" i="1"/>
  <c r="H35" i="1"/>
  <c r="H36" i="1"/>
  <c r="D41" i="1"/>
  <c r="H10" i="1" l="1"/>
  <c r="H14" i="1" s="1"/>
  <c r="I14" i="1" s="1"/>
  <c r="E14" i="1"/>
  <c r="E41" i="1"/>
  <c r="H32" i="1"/>
  <c r="H37" i="1" s="1"/>
  <c r="H41" i="1" s="1"/>
  <c r="I41" i="1" s="1"/>
  <c r="A41" i="1"/>
  <c r="G1" i="1" l="1"/>
  <c r="C1" i="1"/>
</calcChain>
</file>

<file path=xl/sharedStrings.xml><?xml version="1.0" encoding="utf-8"?>
<sst xmlns="http://schemas.openxmlformats.org/spreadsheetml/2006/main" count="120" uniqueCount="42">
  <si>
    <t>uL</t>
  </si>
  <si>
    <r>
      <t>ddH</t>
    </r>
    <r>
      <rPr>
        <vertAlign val="sub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O</t>
    </r>
  </si>
  <si>
    <t>MgCl2</t>
  </si>
  <si>
    <t>10x PCR buffer</t>
  </si>
  <si>
    <t>DNA template</t>
  </si>
  <si>
    <t>Polymerase</t>
  </si>
  <si>
    <t>Total</t>
  </si>
  <si>
    <t>dNTPs (2.5mM each)</t>
  </si>
  <si>
    <t>Amount</t>
  </si>
  <si>
    <t>Compound</t>
  </si>
  <si>
    <r>
      <t>Pf, 5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</si>
  <si>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r>
      <t xml:space="preserve">Pr, 5 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</si>
  <si>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t>Total |mm per25 ul:</t>
  </si>
  <si>
    <t>x</t>
  </si>
  <si>
    <t>1X_65ul 1.5ul Mg+</t>
  </si>
  <si>
    <t>Additive: DMSO</t>
  </si>
  <si>
    <t>%</t>
  </si>
  <si>
    <t>DMSO 100%</t>
  </si>
  <si>
    <t>x                        Master Mix (no primers)</t>
  </si>
  <si>
    <t>1ul</t>
  </si>
  <si>
    <t>Here are a recipe for master mix and cycling conditions for 18S:</t>
  </si>
  <si>
    <t>Reaction mixture with Pfu polymerase per 30ul reaction:</t>
  </si>
  <si>
    <t>water 22.23ul</t>
  </si>
  <si>
    <t xml:space="preserve">buffer 3ul </t>
  </si>
  <si>
    <t>dNTPs 0.2ul of a 25uM solution</t>
  </si>
  <si>
    <t>forward primer 1.56ul of a 10uM solution</t>
  </si>
  <si>
    <t>reverse primer 1.56ul of a 10uM solution</t>
  </si>
  <si>
    <t>Pfu polymerase 0.25ul</t>
  </si>
  <si>
    <t>template DNA 1ul</t>
  </si>
  <si>
    <t>PCR conditions:</t>
  </si>
  <si>
    <t>Cheers,</t>
  </si>
  <si>
    <t>Angela.</t>
  </si>
  <si>
    <t xml:space="preserve">95C for 5 minutes,10 cycles of touchdown PCR: 95C for 30s, 60C for 30s (decreasing at 0.5C/cycle), and 72C for 30s, followed by 30 cycles: 95C for 30s, 55C for 30s, and 72C for  for 5 minutes. 30s, and 72C for 5 minutes. </t>
  </si>
  <si>
    <t>1a light colony pcr from phototrophs 16s</t>
  </si>
  <si>
    <t>1b  light colony pcr from phototrophs 18s</t>
  </si>
  <si>
    <t>2a  dark colony pcr from phototrophs 16s</t>
  </si>
  <si>
    <t>2b dark colony pcr from phototrophs 16s</t>
  </si>
  <si>
    <t>3a crp2-2 plate 16s</t>
  </si>
  <si>
    <t>3b crp2-2 plate 18s</t>
  </si>
  <si>
    <t>4a bl2 16s</t>
  </si>
  <si>
    <t>4b bl2 18s</t>
  </si>
  <si>
    <t>Primer: 100 nm: use twice less : 0.6 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</si>
</sst>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  <family val="2"/>
      <charset val="1"/>
    </font>
    <font>
      <sz val="14"/>
      <color rgb="FF000000"/>
      <name val="Times New Roman"/>
      <family val="1"/>
      <charset val="204"/>
    </font>
    <font>
      <vertAlign val="subscript"/>
      <sz val="14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1"/>
    </font>
    <font>
      <b/>
      <sz val="14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4"/>
      <color rgb="FF000000"/>
      <name val="Calibri"/>
      <family val="2"/>
      <charset val="1"/>
    </font>
    <font>
      <sz val="18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E6B9B8"/>
        <bgColor rgb="FFFFCC99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3" borderId="0" xfId="0" applyFont="1" applyFill="1"/>
    <xf numFmtId="0" fontId="4" fillId="0" borderId="0" xfId="0" applyFont="1"/>
    <xf numFmtId="0" fontId="5" fillId="0" borderId="4" xfId="0" applyFont="1" applyBorder="1" applyAlignment="1">
      <alignment vertical="center" wrapText="1"/>
    </xf>
    <xf numFmtId="0" fontId="6" fillId="0" borderId="0" xfId="0" applyFont="1"/>
    <xf numFmtId="22" fontId="0" fillId="0" borderId="0" xfId="0" applyNumberFormat="1" applyAlignment="1">
      <alignment horizontal="center"/>
    </xf>
    <xf numFmtId="0" fontId="0" fillId="0" borderId="6" xfId="0" applyBorder="1"/>
    <xf numFmtId="14" fontId="0" fillId="0" borderId="6" xfId="0" applyNumberFormat="1" applyBorder="1" applyAlignment="1">
      <alignment horizontal="center"/>
    </xf>
    <xf numFmtId="22" fontId="0" fillId="0" borderId="6" xfId="0" applyNumberFormat="1" applyBorder="1"/>
    <xf numFmtId="0" fontId="0" fillId="0" borderId="8" xfId="0" applyBorder="1"/>
    <xf numFmtId="0" fontId="0" fillId="0" borderId="7" xfId="0" applyBorder="1" applyAlignment="1"/>
    <xf numFmtId="0" fontId="0" fillId="0" borderId="7" xfId="0" applyBorder="1" applyAlignment="1">
      <alignment horizontal="center"/>
    </xf>
    <xf numFmtId="14" fontId="7" fillId="0" borderId="6" xfId="0" applyNumberFormat="1" applyFont="1" applyBorder="1" applyAlignment="1">
      <alignment horizontal="center" vertical="center"/>
    </xf>
    <xf numFmtId="0" fontId="8" fillId="0" borderId="6" xfId="0" applyNumberFormat="1" applyFont="1" applyBorder="1" applyAlignment="1">
      <alignment horizontal="center"/>
    </xf>
    <xf numFmtId="14" fontId="8" fillId="0" borderId="6" xfId="0" applyNumberFormat="1" applyFont="1" applyBorder="1" applyAlignment="1">
      <alignment horizontal="left"/>
    </xf>
    <xf numFmtId="0" fontId="0" fillId="0" borderId="0" xfId="0" applyFill="1" applyBorder="1"/>
    <xf numFmtId="0" fontId="1" fillId="0" borderId="0" xfId="0" applyFont="1" applyFill="1" applyBorder="1" applyAlignment="1">
      <alignment vertical="center"/>
    </xf>
    <xf numFmtId="0" fontId="0" fillId="0" borderId="7" xfId="0" applyBorder="1" applyAlignment="1">
      <alignment horizontal="center"/>
    </xf>
    <xf numFmtId="0" fontId="0" fillId="0" borderId="0" xfId="0" applyAlignment="1">
      <alignment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7" fillId="0" borderId="0" xfId="0" applyNumberFormat="1" applyFont="1" applyAlignment="1">
      <alignment horizontal="center" vertical="center"/>
    </xf>
    <xf numFmtId="0" fontId="0" fillId="0" borderId="7" xfId="0" applyBorder="1" applyAlignment="1">
      <alignment horizontal="center"/>
    </xf>
    <xf numFmtId="0" fontId="9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topLeftCell="A10" zoomScale="80" zoomScaleNormal="80" workbookViewId="0">
      <selection activeCell="E19" sqref="E19"/>
    </sheetView>
  </sheetViews>
  <sheetFormatPr defaultRowHeight="15" x14ac:dyDescent="0.25"/>
  <cols>
    <col min="1" max="1" width="7.5703125" customWidth="1"/>
    <col min="2" max="2" width="5.42578125"/>
    <col min="3" max="3" width="24.28515625" customWidth="1"/>
    <col min="4" max="4" width="6.85546875" customWidth="1"/>
    <col min="5" max="5" width="6.5703125" customWidth="1"/>
    <col min="6" max="6" width="4" customWidth="1"/>
    <col min="7" max="7" width="24.42578125" customWidth="1"/>
    <col min="8" max="8" width="6" customWidth="1"/>
    <col min="9" max="1025" width="8.5703125"/>
  </cols>
  <sheetData>
    <row r="1" spans="1:9" ht="22.5" customHeight="1" x14ac:dyDescent="0.25">
      <c r="C1" s="25">
        <f ca="1">TODAY()</f>
        <v>42478</v>
      </c>
      <c r="D1" s="25"/>
      <c r="E1" s="25"/>
      <c r="F1" s="25"/>
      <c r="G1" s="8">
        <f ca="1">NOW()</f>
        <v>42478.625934722222</v>
      </c>
    </row>
    <row r="2" spans="1:9" ht="21" customHeight="1" x14ac:dyDescent="0.3">
      <c r="A2" s="9"/>
      <c r="B2" s="9"/>
      <c r="C2" s="15" t="s">
        <v>15</v>
      </c>
      <c r="D2" s="16">
        <v>0</v>
      </c>
      <c r="E2" s="17" t="s">
        <v>16</v>
      </c>
      <c r="F2" s="10"/>
      <c r="G2" s="11"/>
      <c r="H2" s="9"/>
    </row>
    <row r="3" spans="1:9" ht="15.75" thickBot="1" x14ac:dyDescent="0.3">
      <c r="A3" s="13">
        <v>60</v>
      </c>
      <c r="B3" s="13" t="s">
        <v>0</v>
      </c>
      <c r="C3" s="14" t="s">
        <v>14</v>
      </c>
      <c r="D3" t="s">
        <v>19</v>
      </c>
      <c r="E3" s="26" t="s">
        <v>18</v>
      </c>
      <c r="F3" s="26"/>
      <c r="G3" s="26"/>
      <c r="H3">
        <v>2</v>
      </c>
      <c r="I3" t="s">
        <v>13</v>
      </c>
    </row>
    <row r="4" spans="1:9" ht="18" customHeight="1" thickBot="1" x14ac:dyDescent="0.3">
      <c r="A4" s="22" t="s">
        <v>8</v>
      </c>
      <c r="B4" s="23"/>
      <c r="C4" s="2" t="s">
        <v>9</v>
      </c>
      <c r="E4" s="22" t="s">
        <v>8</v>
      </c>
      <c r="F4" s="23"/>
      <c r="G4" s="2" t="s">
        <v>9</v>
      </c>
    </row>
    <row r="5" spans="1:9" ht="22.5" customHeight="1" thickBot="1" x14ac:dyDescent="0.3">
      <c r="A5" s="1">
        <f>D5*$A$3</f>
        <v>41.4</v>
      </c>
      <c r="B5" t="s">
        <v>0</v>
      </c>
      <c r="C5" s="2" t="s">
        <v>1</v>
      </c>
      <c r="D5">
        <v>0.69</v>
      </c>
      <c r="E5" s="1">
        <f>A5*$H$3</f>
        <v>82.8</v>
      </c>
      <c r="F5" t="s">
        <v>0</v>
      </c>
      <c r="G5" s="2" t="s">
        <v>1</v>
      </c>
      <c r="H5">
        <f>E5</f>
        <v>82.8</v>
      </c>
    </row>
    <row r="6" spans="1:9" ht="22.5" customHeight="1" thickBot="1" x14ac:dyDescent="0.3">
      <c r="A6" s="1">
        <f t="shared" ref="A6:A13" si="0">D6*$A$3</f>
        <v>0</v>
      </c>
      <c r="B6" t="s">
        <v>0</v>
      </c>
      <c r="C6" s="3" t="s">
        <v>17</v>
      </c>
      <c r="D6">
        <f>D2/100</f>
        <v>0</v>
      </c>
      <c r="E6" s="1">
        <f t="shared" ref="E6:E13" si="1">A6*$H$3</f>
        <v>0</v>
      </c>
      <c r="F6" t="s">
        <v>0</v>
      </c>
      <c r="G6" s="3" t="str">
        <f>C6</f>
        <v>DMSO 100%</v>
      </c>
      <c r="H6">
        <f>E6</f>
        <v>0</v>
      </c>
    </row>
    <row r="7" spans="1:9" ht="22.5" customHeight="1" thickBot="1" x14ac:dyDescent="0.3">
      <c r="A7" s="1">
        <f t="shared" si="0"/>
        <v>6</v>
      </c>
      <c r="B7" t="s">
        <v>0</v>
      </c>
      <c r="C7" s="3" t="s">
        <v>3</v>
      </c>
      <c r="D7">
        <v>0.1</v>
      </c>
      <c r="E7" s="1">
        <f t="shared" si="1"/>
        <v>12</v>
      </c>
      <c r="F7" t="s">
        <v>0</v>
      </c>
      <c r="G7" s="3" t="s">
        <v>3</v>
      </c>
      <c r="H7">
        <f t="shared" ref="H7:H9" si="2">E7</f>
        <v>12</v>
      </c>
    </row>
    <row r="8" spans="1:9" ht="22.5" customHeight="1" thickBot="1" x14ac:dyDescent="0.3">
      <c r="A8" s="1">
        <f t="shared" si="0"/>
        <v>4.8</v>
      </c>
      <c r="B8" t="s">
        <v>0</v>
      </c>
      <c r="C8" s="3" t="s">
        <v>7</v>
      </c>
      <c r="D8">
        <v>0.08</v>
      </c>
      <c r="E8" s="1">
        <f t="shared" si="1"/>
        <v>9.6</v>
      </c>
      <c r="F8" t="s">
        <v>0</v>
      </c>
      <c r="G8" s="3" t="s">
        <v>7</v>
      </c>
      <c r="H8">
        <f t="shared" si="2"/>
        <v>9.6</v>
      </c>
    </row>
    <row r="9" spans="1:9" ht="22.5" customHeight="1" thickBot="1" x14ac:dyDescent="0.3">
      <c r="A9" s="1">
        <f t="shared" si="0"/>
        <v>3.5999999999999996</v>
      </c>
      <c r="B9" t="s">
        <v>0</v>
      </c>
      <c r="C9" s="3" t="s">
        <v>2</v>
      </c>
      <c r="D9">
        <v>0.06</v>
      </c>
      <c r="E9" s="1">
        <f t="shared" si="1"/>
        <v>7.1999999999999993</v>
      </c>
      <c r="F9" t="s">
        <v>0</v>
      </c>
      <c r="G9" s="3" t="s">
        <v>2</v>
      </c>
      <c r="H9">
        <f t="shared" si="2"/>
        <v>7.1999999999999993</v>
      </c>
    </row>
    <row r="10" spans="1:9" ht="22.5" customHeight="1" thickBot="1" x14ac:dyDescent="0.3">
      <c r="A10" s="1">
        <f t="shared" si="0"/>
        <v>1.2</v>
      </c>
      <c r="B10" t="s">
        <v>0</v>
      </c>
      <c r="C10" s="3" t="s">
        <v>10</v>
      </c>
      <c r="D10">
        <v>0.02</v>
      </c>
      <c r="E10" s="1">
        <f t="shared" si="1"/>
        <v>2.4</v>
      </c>
      <c r="F10" t="s">
        <v>0</v>
      </c>
      <c r="G10" s="3" t="s">
        <v>10</v>
      </c>
      <c r="H10" s="7">
        <f>SUM(H5:H9)</f>
        <v>111.6</v>
      </c>
    </row>
    <row r="11" spans="1:9" ht="22.5" customHeight="1" thickBot="1" x14ac:dyDescent="0.3">
      <c r="A11" s="1">
        <f t="shared" si="0"/>
        <v>1.2</v>
      </c>
      <c r="B11" t="s">
        <v>0</v>
      </c>
      <c r="C11" s="3" t="s">
        <v>11</v>
      </c>
      <c r="D11">
        <v>0.02</v>
      </c>
      <c r="E11" s="1">
        <f t="shared" si="1"/>
        <v>2.4</v>
      </c>
      <c r="F11" t="s">
        <v>0</v>
      </c>
      <c r="G11" s="3" t="s">
        <v>11</v>
      </c>
    </row>
    <row r="12" spans="1:9" ht="22.5" customHeight="1" thickBot="1" x14ac:dyDescent="0.3">
      <c r="A12" s="1">
        <f t="shared" si="0"/>
        <v>1.2</v>
      </c>
      <c r="B12" t="s">
        <v>0</v>
      </c>
      <c r="C12" s="3" t="s">
        <v>4</v>
      </c>
      <c r="D12">
        <v>0.02</v>
      </c>
      <c r="E12" s="1">
        <f t="shared" si="1"/>
        <v>2.4</v>
      </c>
      <c r="F12" t="s">
        <v>0</v>
      </c>
      <c r="G12" s="3" t="s">
        <v>4</v>
      </c>
    </row>
    <row r="13" spans="1:9" ht="22.5" customHeight="1" thickBot="1" x14ac:dyDescent="0.3">
      <c r="A13" s="1">
        <f t="shared" si="0"/>
        <v>0.6</v>
      </c>
      <c r="B13" t="s">
        <v>0</v>
      </c>
      <c r="C13" s="3" t="s">
        <v>5</v>
      </c>
      <c r="D13">
        <v>0.01</v>
      </c>
      <c r="E13" s="1">
        <f t="shared" si="1"/>
        <v>1.2</v>
      </c>
      <c r="F13" t="s">
        <v>0</v>
      </c>
      <c r="G13" s="3" t="s">
        <v>5</v>
      </c>
    </row>
    <row r="14" spans="1:9" ht="22.5" customHeight="1" x14ac:dyDescent="0.3">
      <c r="A14" s="4">
        <f>SUM(A5:A13)</f>
        <v>60.000000000000007</v>
      </c>
      <c r="B14" s="5" t="s">
        <v>0</v>
      </c>
      <c r="C14" s="6" t="s">
        <v>6</v>
      </c>
      <c r="D14">
        <f>SUM(D5:D13)</f>
        <v>1</v>
      </c>
      <c r="E14" s="4">
        <f>SUM(E5:E13)</f>
        <v>120.00000000000001</v>
      </c>
      <c r="F14" s="5" t="s">
        <v>0</v>
      </c>
      <c r="G14" s="6" t="s">
        <v>12</v>
      </c>
      <c r="H14">
        <f>H10/$H$3</f>
        <v>55.8</v>
      </c>
      <c r="I14">
        <f>H14+A13+A12+A11+A10</f>
        <v>60.000000000000007</v>
      </c>
    </row>
    <row r="16" spans="1:9" ht="18.75" x14ac:dyDescent="0.25">
      <c r="C16" s="19" t="s">
        <v>20</v>
      </c>
    </row>
    <row r="17" spans="1:9" ht="21" customHeight="1" x14ac:dyDescent="0.25">
      <c r="C17" s="9" t="s">
        <v>21</v>
      </c>
      <c r="D17" s="9"/>
      <c r="E17" s="9"/>
      <c r="F17" s="9"/>
      <c r="G17" s="9"/>
      <c r="H17" s="9"/>
      <c r="I17" s="9"/>
    </row>
    <row r="18" spans="1:9" ht="21" customHeight="1" x14ac:dyDescent="0.25">
      <c r="C18" s="9" t="s">
        <v>22</v>
      </c>
      <c r="D18" s="9"/>
      <c r="E18" s="9" t="s">
        <v>41</v>
      </c>
      <c r="F18" s="9"/>
      <c r="G18" s="9"/>
      <c r="H18" s="9"/>
      <c r="I18" s="9"/>
    </row>
    <row r="19" spans="1:9" ht="20.25" customHeight="1" x14ac:dyDescent="0.25">
      <c r="C19" s="12" t="s">
        <v>23</v>
      </c>
      <c r="D19" s="12"/>
      <c r="E19" s="12"/>
      <c r="F19" s="12"/>
      <c r="G19" s="12" t="s">
        <v>33</v>
      </c>
      <c r="H19" s="12"/>
      <c r="I19" s="12"/>
    </row>
    <row r="20" spans="1:9" x14ac:dyDescent="0.25">
      <c r="C20" s="18" t="s">
        <v>24</v>
      </c>
      <c r="G20" t="s">
        <v>34</v>
      </c>
    </row>
    <row r="21" spans="1:9" x14ac:dyDescent="0.25">
      <c r="C21" s="18" t="s">
        <v>25</v>
      </c>
      <c r="G21" t="s">
        <v>35</v>
      </c>
    </row>
    <row r="22" spans="1:9" x14ac:dyDescent="0.25">
      <c r="C22" t="s">
        <v>26</v>
      </c>
      <c r="G22" t="s">
        <v>36</v>
      </c>
    </row>
    <row r="23" spans="1:9" x14ac:dyDescent="0.25">
      <c r="C23" t="s">
        <v>27</v>
      </c>
      <c r="G23" t="s">
        <v>37</v>
      </c>
    </row>
    <row r="24" spans="1:9" x14ac:dyDescent="0.25">
      <c r="C24" t="s">
        <v>28</v>
      </c>
      <c r="G24" t="s">
        <v>38</v>
      </c>
    </row>
    <row r="25" spans="1:9" x14ac:dyDescent="0.25">
      <c r="G25" t="s">
        <v>39</v>
      </c>
    </row>
    <row r="26" spans="1:9" x14ac:dyDescent="0.25">
      <c r="C26" t="s">
        <v>29</v>
      </c>
      <c r="G26" t="s">
        <v>40</v>
      </c>
    </row>
    <row r="27" spans="1:9" s="21" customFormat="1" ht="99.75" customHeight="1" x14ac:dyDescent="0.25">
      <c r="C27" s="27" t="s">
        <v>32</v>
      </c>
      <c r="D27" s="27"/>
      <c r="E27" s="27"/>
      <c r="F27" s="27"/>
      <c r="G27" s="27"/>
      <c r="H27" s="27"/>
      <c r="I27" s="27"/>
    </row>
    <row r="29" spans="1:9" ht="18.75" x14ac:dyDescent="0.3">
      <c r="A29" s="9"/>
      <c r="B29" s="9"/>
      <c r="C29" s="15" t="s">
        <v>30</v>
      </c>
      <c r="D29" s="16">
        <v>0</v>
      </c>
      <c r="E29" s="17" t="s">
        <v>16</v>
      </c>
      <c r="F29" s="10"/>
      <c r="G29" s="11"/>
      <c r="H29" s="9"/>
    </row>
    <row r="30" spans="1:9" ht="15.75" thickBot="1" x14ac:dyDescent="0.3">
      <c r="A30" s="13">
        <v>40</v>
      </c>
      <c r="B30" s="13" t="s">
        <v>0</v>
      </c>
      <c r="C30" s="20" t="s">
        <v>31</v>
      </c>
      <c r="D30" t="s">
        <v>19</v>
      </c>
      <c r="E30" s="24" t="s">
        <v>18</v>
      </c>
      <c r="F30" s="24"/>
      <c r="G30" s="24"/>
      <c r="H30">
        <v>0</v>
      </c>
      <c r="I30" t="s">
        <v>13</v>
      </c>
    </row>
    <row r="31" spans="1:9" ht="19.5" thickBot="1" x14ac:dyDescent="0.3">
      <c r="A31" s="22" t="s">
        <v>8</v>
      </c>
      <c r="B31" s="23"/>
      <c r="C31" s="2" t="s">
        <v>9</v>
      </c>
      <c r="E31" s="22" t="s">
        <v>8</v>
      </c>
      <c r="F31" s="23"/>
      <c r="G31" s="2" t="s">
        <v>9</v>
      </c>
    </row>
    <row r="32" spans="1:9" ht="21" thickBot="1" x14ac:dyDescent="0.3">
      <c r="A32" s="1">
        <f>D32*$A$30</f>
        <v>27.599999999999998</v>
      </c>
      <c r="B32" t="s">
        <v>0</v>
      </c>
      <c r="C32" s="2" t="s">
        <v>1</v>
      </c>
      <c r="D32">
        <v>0.69</v>
      </c>
      <c r="E32" s="1">
        <f>A32*$H$30</f>
        <v>0</v>
      </c>
      <c r="F32" t="s">
        <v>0</v>
      </c>
      <c r="G32" s="2" t="s">
        <v>1</v>
      </c>
      <c r="H32">
        <f>E32</f>
        <v>0</v>
      </c>
    </row>
    <row r="33" spans="1:9" ht="19.5" thickBot="1" x14ac:dyDescent="0.3">
      <c r="A33" s="1">
        <f t="shared" ref="A33:A40" si="3">D33*$A$30</f>
        <v>0</v>
      </c>
      <c r="B33" t="s">
        <v>0</v>
      </c>
      <c r="C33" s="3" t="s">
        <v>17</v>
      </c>
      <c r="D33">
        <f>D29/100</f>
        <v>0</v>
      </c>
      <c r="E33" s="1">
        <f t="shared" ref="E33:E40" si="4">A33*$H$30</f>
        <v>0</v>
      </c>
      <c r="F33" t="s">
        <v>0</v>
      </c>
      <c r="G33" s="3" t="str">
        <f>C33</f>
        <v>DMSO 100%</v>
      </c>
      <c r="H33">
        <f>E33</f>
        <v>0</v>
      </c>
    </row>
    <row r="34" spans="1:9" ht="19.5" thickBot="1" x14ac:dyDescent="0.3">
      <c r="A34" s="1">
        <f t="shared" si="3"/>
        <v>4</v>
      </c>
      <c r="B34" t="s">
        <v>0</v>
      </c>
      <c r="C34" s="3" t="s">
        <v>3</v>
      </c>
      <c r="D34">
        <v>0.1</v>
      </c>
      <c r="E34" s="1">
        <f t="shared" si="4"/>
        <v>0</v>
      </c>
      <c r="F34" t="s">
        <v>0</v>
      </c>
      <c r="G34" s="3" t="s">
        <v>3</v>
      </c>
      <c r="H34">
        <f t="shared" ref="H34:H36" si="5">E34</f>
        <v>0</v>
      </c>
    </row>
    <row r="35" spans="1:9" ht="38.25" thickBot="1" x14ac:dyDescent="0.3">
      <c r="A35" s="1">
        <f t="shared" si="3"/>
        <v>3.2</v>
      </c>
      <c r="B35" t="s">
        <v>0</v>
      </c>
      <c r="C35" s="3" t="s">
        <v>7</v>
      </c>
      <c r="D35">
        <v>0.08</v>
      </c>
      <c r="E35" s="1">
        <f t="shared" si="4"/>
        <v>0</v>
      </c>
      <c r="F35" t="s">
        <v>0</v>
      </c>
      <c r="G35" s="3" t="s">
        <v>7</v>
      </c>
      <c r="H35">
        <f t="shared" si="5"/>
        <v>0</v>
      </c>
    </row>
    <row r="36" spans="1:9" ht="19.5" thickBot="1" x14ac:dyDescent="0.3">
      <c r="A36" s="1">
        <f t="shared" si="3"/>
        <v>2.4</v>
      </c>
      <c r="B36" t="s">
        <v>0</v>
      </c>
      <c r="C36" s="3" t="s">
        <v>2</v>
      </c>
      <c r="D36">
        <v>0.06</v>
      </c>
      <c r="E36" s="1">
        <f t="shared" si="4"/>
        <v>0</v>
      </c>
      <c r="F36" t="s">
        <v>0</v>
      </c>
      <c r="G36" s="3" t="s">
        <v>2</v>
      </c>
      <c r="H36">
        <f t="shared" si="5"/>
        <v>0</v>
      </c>
    </row>
    <row r="37" spans="1:9" ht="19.5" thickBot="1" x14ac:dyDescent="0.3">
      <c r="A37" s="1">
        <f t="shared" si="3"/>
        <v>0.8</v>
      </c>
      <c r="B37" t="s">
        <v>0</v>
      </c>
      <c r="C37" s="3" t="s">
        <v>10</v>
      </c>
      <c r="D37">
        <v>0.02</v>
      </c>
      <c r="E37" s="1">
        <f t="shared" si="4"/>
        <v>0</v>
      </c>
      <c r="F37" t="s">
        <v>0</v>
      </c>
      <c r="G37" s="3" t="s">
        <v>10</v>
      </c>
      <c r="H37" s="7">
        <f>SUM(H32:H36)</f>
        <v>0</v>
      </c>
    </row>
    <row r="38" spans="1:9" ht="19.5" thickBot="1" x14ac:dyDescent="0.3">
      <c r="A38" s="1">
        <f t="shared" si="3"/>
        <v>0.8</v>
      </c>
      <c r="B38" t="s">
        <v>0</v>
      </c>
      <c r="C38" s="3" t="s">
        <v>11</v>
      </c>
      <c r="D38">
        <v>0.02</v>
      </c>
      <c r="E38" s="1">
        <f t="shared" si="4"/>
        <v>0</v>
      </c>
      <c r="F38" t="s">
        <v>0</v>
      </c>
      <c r="G38" s="3" t="s">
        <v>11</v>
      </c>
    </row>
    <row r="39" spans="1:9" ht="19.5" thickBot="1" x14ac:dyDescent="0.3">
      <c r="A39" s="1">
        <f t="shared" si="3"/>
        <v>0.8</v>
      </c>
      <c r="B39" t="s">
        <v>0</v>
      </c>
      <c r="C39" s="3" t="s">
        <v>4</v>
      </c>
      <c r="D39">
        <v>0.02</v>
      </c>
      <c r="E39" s="1">
        <f t="shared" si="4"/>
        <v>0</v>
      </c>
      <c r="F39" t="s">
        <v>0</v>
      </c>
      <c r="G39" s="3" t="s">
        <v>4</v>
      </c>
    </row>
    <row r="40" spans="1:9" ht="19.5" thickBot="1" x14ac:dyDescent="0.3">
      <c r="A40" s="1">
        <f t="shared" si="3"/>
        <v>0.4</v>
      </c>
      <c r="B40" t="s">
        <v>0</v>
      </c>
      <c r="C40" s="3" t="s">
        <v>5</v>
      </c>
      <c r="D40">
        <v>0.01</v>
      </c>
      <c r="E40" s="1">
        <f t="shared" si="4"/>
        <v>0</v>
      </c>
      <c r="F40" t="s">
        <v>0</v>
      </c>
      <c r="G40" s="3" t="s">
        <v>5</v>
      </c>
    </row>
    <row r="41" spans="1:9" ht="37.5" x14ac:dyDescent="0.3">
      <c r="A41" s="4">
        <f>SUM(A32:A40)</f>
        <v>39.999999999999986</v>
      </c>
      <c r="B41" s="5" t="s">
        <v>0</v>
      </c>
      <c r="C41" s="6" t="s">
        <v>6</v>
      </c>
      <c r="D41">
        <f>SUM(D32:D40)</f>
        <v>1</v>
      </c>
      <c r="E41" s="4">
        <f>SUM(E32:E40)</f>
        <v>0</v>
      </c>
      <c r="F41" s="5" t="s">
        <v>0</v>
      </c>
      <c r="G41" s="6" t="s">
        <v>12</v>
      </c>
      <c r="H41">
        <f>H37/$H$3</f>
        <v>0</v>
      </c>
      <c r="I41">
        <f>H41+A40+A39+A38+A37</f>
        <v>2.8</v>
      </c>
    </row>
  </sheetData>
  <mergeCells count="8">
    <mergeCell ref="A31:B31"/>
    <mergeCell ref="E31:F31"/>
    <mergeCell ref="E30:G30"/>
    <mergeCell ref="C1:F1"/>
    <mergeCell ref="E3:G3"/>
    <mergeCell ref="A4:B4"/>
    <mergeCell ref="E4:F4"/>
    <mergeCell ref="C27:I27"/>
  </mergeCells>
  <pageMargins left="1.8249999999999997" right="0.7" top="0.75" bottom="0.75" header="0.51180555555555496" footer="0.51180555555555496"/>
  <pageSetup scale="77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50uL_mix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</dc:creator>
  <cp:lastModifiedBy>Andriy Sheremet</cp:lastModifiedBy>
  <cp:revision>0</cp:revision>
  <cp:lastPrinted>2016-04-18T21:02:16Z</cp:lastPrinted>
  <dcterms:created xsi:type="dcterms:W3CDTF">2006-09-16T00:00:00Z</dcterms:created>
  <dcterms:modified xsi:type="dcterms:W3CDTF">2016-04-18T21:02:51Z</dcterms:modified>
  <dc:language>en-US</dc:language>
</cp:coreProperties>
</file>