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c\protocols\pcr\pcr\"/>
    </mc:Choice>
  </mc:AlternateContent>
  <bookViews>
    <workbookView xWindow="0" yWindow="0" windowWidth="16380" windowHeight="8190" xr2:uid="{00000000-000D-0000-FFFF-FFFF00000000}"/>
  </bookViews>
  <sheets>
    <sheet name="50uL_mix" sheetId="1" r:id="rId1"/>
    <sheet name="Sheet2" sheetId="2" r:id="rId2"/>
    <sheet name="Sheet3" sheetId="3" r:id="rId3"/>
  </sheets>
  <definedNames>
    <definedName name="solver_adj" localSheetId="0" hidden="1">'50uL_mix'!$D$26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'50uL_mix'!$E$26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50</definedName>
    <definedName name="solver_ver" localSheetId="0" hidden="1">3</definedName>
  </definedNames>
  <calcPr calcId="171027"/>
</workbook>
</file>

<file path=xl/calcChain.xml><?xml version="1.0" encoding="utf-8"?>
<calcChain xmlns="http://schemas.openxmlformats.org/spreadsheetml/2006/main">
  <c r="M6" i="1" l="1"/>
  <c r="K5" i="1"/>
  <c r="K6" i="1"/>
  <c r="K7" i="1"/>
  <c r="K8" i="1"/>
  <c r="K9" i="1"/>
  <c r="K10" i="1"/>
  <c r="K11" i="1"/>
  <c r="K12" i="1"/>
  <c r="K4" i="1"/>
  <c r="A8" i="1" l="1"/>
  <c r="A7" i="1" l="1"/>
  <c r="A6" i="1"/>
  <c r="A13" i="1" l="1"/>
  <c r="G10" i="1" l="1"/>
  <c r="G9" i="1"/>
  <c r="G2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andriy</author>
  </authors>
  <commentList>
    <comment ref="A4" authorId="0" shapeId="0" xr:uid="{B7230C76-206B-4B12-AA58-E11622D40248}">
      <text>
        <r>
          <rPr>
            <b/>
            <sz val="9"/>
            <color indexed="81"/>
            <rFont val="Tahoma"/>
            <family val="2"/>
          </rPr>
          <t>andriy:</t>
        </r>
        <r>
          <rPr>
            <sz val="9"/>
            <color indexed="81"/>
            <rFont val="Tahoma"/>
            <family val="2"/>
          </rPr>
          <t xml:space="preserve">
enter total reaction volume here</t>
        </r>
      </text>
    </comment>
  </commentList>
</comments>
</file>

<file path=xl/sharedStrings.xml><?xml version="1.0" encoding="utf-8"?>
<sst xmlns="http://schemas.openxmlformats.org/spreadsheetml/2006/main" count="102" uniqueCount="48">
  <si>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</si>
  <si>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</si>
  <si>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DNA template</t>
  </si>
  <si>
    <t>Polymerase</t>
  </si>
  <si>
    <t>Total</t>
  </si>
  <si>
    <t>Amount</t>
  </si>
  <si>
    <t>Compound</t>
  </si>
  <si>
    <t>1X_65ul 1.5ul Mg+</t>
  </si>
  <si>
    <t>Additive: DMSO</t>
  </si>
  <si>
    <t>Notes:</t>
  </si>
  <si>
    <t>%</t>
  </si>
  <si>
    <t>DMSO 100%</t>
  </si>
  <si>
    <t>4'</t>
  </si>
  <si>
    <t>C</t>
  </si>
  <si>
    <t>35 cycles</t>
  </si>
  <si>
    <t>7"</t>
  </si>
  <si>
    <t>inf</t>
  </si>
  <si>
    <t>Worked as before, but amplicons are too short</t>
  </si>
  <si>
    <t>Using Premix F</t>
  </si>
  <si>
    <t>Premix F</t>
  </si>
  <si>
    <t>final primer concentration</t>
  </si>
  <si>
    <t>uM</t>
  </si>
  <si>
    <t>High annelaing tep</t>
  </si>
  <si>
    <t>High prier conc</t>
  </si>
  <si>
    <t>day02</t>
  </si>
  <si>
    <t>c2</t>
  </si>
  <si>
    <t>67 and 62 C tried for annealing temperatures</t>
  </si>
  <si>
    <t>pp_assays</t>
  </si>
  <si>
    <t>20'</t>
  </si>
  <si>
    <t>Pf</t>
  </si>
  <si>
    <t>Pr</t>
  </si>
  <si>
    <t>nM</t>
  </si>
  <si>
    <t>10^5-1879</t>
  </si>
  <si>
    <t>10^5-new</t>
  </si>
  <si>
    <t>2-2</t>
  </si>
  <si>
    <t>2-5</t>
  </si>
  <si>
    <t>dc250</t>
  </si>
  <si>
    <t>dc25</t>
  </si>
  <si>
    <t>3-2</t>
  </si>
  <si>
    <t>3-5</t>
  </si>
  <si>
    <t>pf</t>
  </si>
  <si>
    <t>pr</t>
  </si>
  <si>
    <t>2f</t>
  </si>
  <si>
    <t>2r</t>
  </si>
  <si>
    <t>af</t>
  </si>
  <si>
    <t>ar</t>
  </si>
  <si>
    <t>cf</t>
  </si>
  <si>
    <t>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</si>
</sst>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20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3" fillId="3" borderId="0" xfId="0" applyFont="1" applyFill="1"/>
    <xf numFmtId="0" fontId="3" fillId="0" borderId="0" xfId="0" applyFont="1"/>
    <xf numFmtId="0" fontId="4" fillId="0" borderId="4" xfId="0" applyFont="1" applyBorder="1" applyAlignment="1">
      <alignment vertical="center" wrapText="1"/>
    </xf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5" fillId="0" borderId="6" xfId="0" applyNumberFormat="1" applyFont="1" applyBorder="1" applyAlignment="1">
      <alignment horizontal="center" vertical="center"/>
    </xf>
    <xf numFmtId="0" fontId="6" fillId="0" borderId="6" xfId="0" applyNumberFormat="1" applyFont="1" applyBorder="1" applyAlignment="1">
      <alignment horizontal="center"/>
    </xf>
    <xf numFmtId="14" fontId="6" fillId="0" borderId="6" xfId="0" applyNumberFormat="1" applyFont="1" applyBorder="1" applyAlignment="1">
      <alignment horizontal="left"/>
    </xf>
    <xf numFmtId="0" fontId="0" fillId="0" borderId="0" xfId="0" applyFill="1" applyBorder="1"/>
    <xf numFmtId="0" fontId="1" fillId="0" borderId="0" xfId="0" applyFont="1" applyFill="1" applyBorder="1" applyAlignment="1">
      <alignment vertical="center"/>
    </xf>
    <xf numFmtId="0" fontId="0" fillId="0" borderId="7" xfId="0" applyBorder="1" applyAlignment="1">
      <alignment horizontal="center"/>
    </xf>
    <xf numFmtId="0" fontId="4" fillId="0" borderId="0" xfId="0" applyFont="1" applyBorder="1" applyAlignment="1">
      <alignment vertical="center" wrapText="1"/>
    </xf>
    <xf numFmtId="0" fontId="7" fillId="0" borderId="0" xfId="0" applyFont="1"/>
    <xf numFmtId="0" fontId="0" fillId="0" borderId="0" xfId="0" applyFill="1" applyBorder="1" applyAlignment="1">
      <alignment horizontal="right"/>
    </xf>
    <xf numFmtId="0" fontId="8" fillId="0" borderId="0" xfId="0" applyFont="1" applyAlignment="1">
      <alignment horizontal="left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6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zoomScale="80" zoomScaleNormal="80" workbookViewId="0">
      <selection activeCell="S19" sqref="S19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5" width="8.5703125"/>
    <col min="16" max="16" width="10.140625" style="31" customWidth="1"/>
    <col min="17" max="1025" width="8.5703125"/>
  </cols>
  <sheetData>
    <row r="1" spans="1:22" s="23" customFormat="1" ht="26.25" x14ac:dyDescent="0.4">
      <c r="A1" s="23" t="s">
        <v>18</v>
      </c>
    </row>
    <row r="2" spans="1:22" ht="22.5" customHeight="1" x14ac:dyDescent="0.25">
      <c r="C2" s="27">
        <f ca="1">TODAY()</f>
        <v>43063</v>
      </c>
      <c r="D2" s="27"/>
      <c r="E2" s="27"/>
      <c r="F2" s="27"/>
      <c r="G2" s="7">
        <f ca="1">NOW()</f>
        <v>43063.599663657405</v>
      </c>
    </row>
    <row r="3" spans="1:22" ht="21" customHeight="1" x14ac:dyDescent="0.3">
      <c r="A3" s="8"/>
      <c r="B3" s="8"/>
      <c r="C3" s="14" t="s">
        <v>8</v>
      </c>
      <c r="D3" s="15">
        <v>0</v>
      </c>
      <c r="E3" s="16" t="s">
        <v>10</v>
      </c>
      <c r="F3" s="9"/>
      <c r="G3" s="10"/>
      <c r="H3" s="8"/>
    </row>
    <row r="4" spans="1:22" ht="15.75" thickBot="1" x14ac:dyDescent="0.3">
      <c r="A4" s="12">
        <v>50</v>
      </c>
      <c r="B4" s="12" t="s">
        <v>0</v>
      </c>
      <c r="C4" s="13" t="s">
        <v>7</v>
      </c>
      <c r="E4" s="19"/>
      <c r="F4" s="19"/>
      <c r="G4" s="19" t="s">
        <v>20</v>
      </c>
      <c r="K4">
        <f>A4*16</f>
        <v>800</v>
      </c>
    </row>
    <row r="5" spans="1:22" ht="18" customHeight="1" thickBot="1" x14ac:dyDescent="0.3">
      <c r="A5" s="28" t="s">
        <v>5</v>
      </c>
      <c r="B5" s="29"/>
      <c r="C5" s="2" t="s">
        <v>6</v>
      </c>
      <c r="K5" t="e">
        <f t="shared" ref="K5:K12" si="0">A5*16</f>
        <v>#VALUE!</v>
      </c>
    </row>
    <row r="6" spans="1:22" ht="22.5" customHeight="1" thickBot="1" x14ac:dyDescent="0.3">
      <c r="A6" s="1">
        <f>A4-SUM(A8:A12)</f>
        <v>19.5</v>
      </c>
      <c r="B6" t="s">
        <v>0</v>
      </c>
      <c r="C6" s="2" t="s">
        <v>1</v>
      </c>
      <c r="K6">
        <f t="shared" si="0"/>
        <v>312</v>
      </c>
      <c r="M6">
        <f>(K6+K8)/16</f>
        <v>44.5</v>
      </c>
    </row>
    <row r="7" spans="1:22" ht="22.5" customHeight="1" thickBot="1" x14ac:dyDescent="0.3">
      <c r="A7" s="1">
        <f t="shared" ref="A7" si="1">D7*$A$4</f>
        <v>0</v>
      </c>
      <c r="B7" t="s">
        <v>0</v>
      </c>
      <c r="C7" s="3" t="s">
        <v>11</v>
      </c>
      <c r="K7">
        <f t="shared" si="0"/>
        <v>0</v>
      </c>
      <c r="Q7" t="s">
        <v>40</v>
      </c>
      <c r="R7" t="s">
        <v>41</v>
      </c>
    </row>
    <row r="8" spans="1:22" ht="22.5" customHeight="1" thickBot="1" x14ac:dyDescent="0.3">
      <c r="A8" s="1">
        <f>A4/2</f>
        <v>25</v>
      </c>
      <c r="B8" t="s">
        <v>0</v>
      </c>
      <c r="C8" s="3" t="s">
        <v>19</v>
      </c>
      <c r="K8">
        <f t="shared" si="0"/>
        <v>400</v>
      </c>
      <c r="O8">
        <v>1</v>
      </c>
      <c r="P8" s="31" t="s">
        <v>32</v>
      </c>
      <c r="Q8" t="s">
        <v>42</v>
      </c>
      <c r="R8" t="s">
        <v>43</v>
      </c>
    </row>
    <row r="9" spans="1:22" ht="22.5" customHeight="1" thickBot="1" x14ac:dyDescent="0.3">
      <c r="A9" s="1">
        <v>2</v>
      </c>
      <c r="B9" t="s">
        <v>0</v>
      </c>
      <c r="C9" s="3" t="s">
        <v>29</v>
      </c>
      <c r="D9">
        <v>5</v>
      </c>
      <c r="E9" t="s">
        <v>21</v>
      </c>
      <c r="G9">
        <f>A9*D9/A13*1000</f>
        <v>200</v>
      </c>
      <c r="H9" t="s">
        <v>31</v>
      </c>
      <c r="K9">
        <f t="shared" si="0"/>
        <v>32</v>
      </c>
      <c r="O9">
        <v>2</v>
      </c>
      <c r="P9" s="31" t="s">
        <v>33</v>
      </c>
      <c r="Q9" t="s">
        <v>42</v>
      </c>
      <c r="R9" t="s">
        <v>43</v>
      </c>
    </row>
    <row r="10" spans="1:22" ht="22.5" customHeight="1" thickBot="1" x14ac:dyDescent="0.3">
      <c r="A10" s="1">
        <v>2</v>
      </c>
      <c r="B10" t="s">
        <v>0</v>
      </c>
      <c r="C10" s="3" t="s">
        <v>30</v>
      </c>
      <c r="D10">
        <v>5</v>
      </c>
      <c r="E10" t="s">
        <v>21</v>
      </c>
      <c r="G10">
        <f>A10*D10/A13*1000</f>
        <v>200</v>
      </c>
      <c r="H10" t="s">
        <v>31</v>
      </c>
      <c r="K10">
        <f t="shared" si="0"/>
        <v>32</v>
      </c>
      <c r="O10">
        <v>3</v>
      </c>
      <c r="P10" s="31" t="s">
        <v>34</v>
      </c>
      <c r="Q10" t="s">
        <v>42</v>
      </c>
      <c r="R10" t="s">
        <v>43</v>
      </c>
    </row>
    <row r="11" spans="1:22" ht="22.5" customHeight="1" thickBot="1" x14ac:dyDescent="0.3">
      <c r="A11" s="1">
        <v>1</v>
      </c>
      <c r="B11" t="s">
        <v>0</v>
      </c>
      <c r="C11" s="3" t="s">
        <v>2</v>
      </c>
      <c r="K11">
        <f t="shared" si="0"/>
        <v>16</v>
      </c>
      <c r="O11">
        <v>4</v>
      </c>
      <c r="P11" s="31" t="s">
        <v>35</v>
      </c>
      <c r="Q11" t="s">
        <v>42</v>
      </c>
      <c r="R11" t="s">
        <v>43</v>
      </c>
    </row>
    <row r="12" spans="1:22" ht="22.5" customHeight="1" thickBot="1" x14ac:dyDescent="0.3">
      <c r="A12" s="1">
        <v>0.5</v>
      </c>
      <c r="B12" t="s">
        <v>0</v>
      </c>
      <c r="C12" s="3" t="s">
        <v>3</v>
      </c>
      <c r="K12">
        <f t="shared" si="0"/>
        <v>8</v>
      </c>
      <c r="O12">
        <v>5</v>
      </c>
      <c r="P12" s="31" t="s">
        <v>36</v>
      </c>
      <c r="Q12" t="s">
        <v>42</v>
      </c>
      <c r="R12" t="s">
        <v>43</v>
      </c>
    </row>
    <row r="13" spans="1:22" ht="22.5" customHeight="1" x14ac:dyDescent="0.3">
      <c r="A13" s="4">
        <f>SUM(A6:A12)</f>
        <v>50</v>
      </c>
      <c r="B13" s="5" t="s">
        <v>0</v>
      </c>
      <c r="C13" s="6" t="s">
        <v>4</v>
      </c>
      <c r="O13">
        <v>6</v>
      </c>
      <c r="P13" s="31" t="s">
        <v>37</v>
      </c>
      <c r="Q13" t="s">
        <v>42</v>
      </c>
      <c r="R13" t="s">
        <v>43</v>
      </c>
    </row>
    <row r="14" spans="1:22" ht="22.5" customHeight="1" x14ac:dyDescent="0.3">
      <c r="A14" t="s">
        <v>9</v>
      </c>
      <c r="B14" s="21" t="s">
        <v>17</v>
      </c>
      <c r="C14" s="20"/>
      <c r="E14" s="4"/>
      <c r="F14" s="5"/>
      <c r="G14" s="20"/>
      <c r="O14">
        <v>7</v>
      </c>
      <c r="P14" s="31" t="s">
        <v>38</v>
      </c>
      <c r="Q14" t="s">
        <v>42</v>
      </c>
      <c r="R14" t="s">
        <v>43</v>
      </c>
    </row>
    <row r="15" spans="1:22" x14ac:dyDescent="0.25">
      <c r="O15">
        <v>8</v>
      </c>
      <c r="P15" s="31" t="s">
        <v>39</v>
      </c>
      <c r="Q15" t="s">
        <v>42</v>
      </c>
      <c r="R15" t="s">
        <v>43</v>
      </c>
    </row>
    <row r="16" spans="1:22" ht="18.75" x14ac:dyDescent="0.25">
      <c r="C16" s="18" t="s">
        <v>27</v>
      </c>
      <c r="F16" t="s">
        <v>12</v>
      </c>
      <c r="G16">
        <v>95</v>
      </c>
      <c r="H16" t="s">
        <v>13</v>
      </c>
      <c r="O16">
        <v>9</v>
      </c>
      <c r="P16" s="31" t="s">
        <v>34</v>
      </c>
      <c r="Q16" t="s">
        <v>44</v>
      </c>
      <c r="R16" t="s">
        <v>45</v>
      </c>
      <c r="V16" s="30"/>
    </row>
    <row r="17" spans="1:18" ht="21" customHeight="1" x14ac:dyDescent="0.25">
      <c r="A17" t="s">
        <v>9</v>
      </c>
      <c r="B17">
        <v>1</v>
      </c>
      <c r="C17" s="8">
        <v>2</v>
      </c>
      <c r="D17" s="8"/>
      <c r="E17" s="8"/>
      <c r="F17" s="8" t="s">
        <v>28</v>
      </c>
      <c r="G17" s="8">
        <v>95</v>
      </c>
      <c r="H17" s="8" t="s">
        <v>13</v>
      </c>
      <c r="I17" s="24" t="s">
        <v>14</v>
      </c>
      <c r="O17">
        <v>10</v>
      </c>
      <c r="P17" s="31" t="s">
        <v>35</v>
      </c>
      <c r="Q17" t="s">
        <v>44</v>
      </c>
      <c r="R17" t="s">
        <v>45</v>
      </c>
    </row>
    <row r="18" spans="1:18" ht="21" customHeight="1" x14ac:dyDescent="0.25">
      <c r="B18">
        <v>2</v>
      </c>
      <c r="C18" s="8">
        <v>4</v>
      </c>
      <c r="D18" s="8"/>
      <c r="E18" s="8"/>
      <c r="F18" s="8" t="s">
        <v>28</v>
      </c>
      <c r="G18" s="8">
        <v>57</v>
      </c>
      <c r="H18" t="s">
        <v>13</v>
      </c>
      <c r="I18" s="25"/>
      <c r="O18">
        <v>11</v>
      </c>
      <c r="P18" s="31" t="s">
        <v>36</v>
      </c>
      <c r="Q18" t="s">
        <v>44</v>
      </c>
      <c r="R18" t="s">
        <v>45</v>
      </c>
    </row>
    <row r="19" spans="1:18" ht="20.25" customHeight="1" x14ac:dyDescent="0.25">
      <c r="B19">
        <v>3</v>
      </c>
      <c r="C19" s="11">
        <v>7</v>
      </c>
      <c r="D19" s="11"/>
      <c r="E19" s="11"/>
      <c r="F19" s="11" t="s">
        <v>28</v>
      </c>
      <c r="G19" s="11">
        <v>72</v>
      </c>
      <c r="H19" s="8" t="s">
        <v>13</v>
      </c>
      <c r="I19" s="26"/>
      <c r="O19">
        <v>12</v>
      </c>
      <c r="P19" s="31" t="s">
        <v>37</v>
      </c>
      <c r="Q19" t="s">
        <v>44</v>
      </c>
      <c r="R19" t="s">
        <v>45</v>
      </c>
    </row>
    <row r="20" spans="1:18" x14ac:dyDescent="0.25">
      <c r="B20">
        <v>4</v>
      </c>
      <c r="C20" s="22" t="s">
        <v>24</v>
      </c>
      <c r="F20" s="17" t="s">
        <v>15</v>
      </c>
      <c r="G20" s="17">
        <v>72</v>
      </c>
      <c r="H20" t="s">
        <v>13</v>
      </c>
      <c r="O20">
        <v>13</v>
      </c>
      <c r="P20" s="31" t="s">
        <v>34</v>
      </c>
      <c r="Q20" t="s">
        <v>46</v>
      </c>
      <c r="R20" t="s">
        <v>47</v>
      </c>
    </row>
    <row r="21" spans="1:18" x14ac:dyDescent="0.25">
      <c r="B21">
        <v>5</v>
      </c>
      <c r="C21" s="22" t="s">
        <v>25</v>
      </c>
      <c r="F21" s="17" t="s">
        <v>16</v>
      </c>
      <c r="G21" s="17">
        <v>4</v>
      </c>
      <c r="H21" s="8" t="s">
        <v>13</v>
      </c>
      <c r="O21">
        <v>14</v>
      </c>
      <c r="P21" s="31" t="s">
        <v>35</v>
      </c>
      <c r="Q21" t="s">
        <v>46</v>
      </c>
      <c r="R21" t="s">
        <v>47</v>
      </c>
    </row>
    <row r="22" spans="1:18" x14ac:dyDescent="0.25">
      <c r="O22">
        <v>15</v>
      </c>
      <c r="P22" s="31" t="s">
        <v>36</v>
      </c>
      <c r="Q22" t="s">
        <v>46</v>
      </c>
      <c r="R22" t="s">
        <v>47</v>
      </c>
    </row>
    <row r="23" spans="1:18" x14ac:dyDescent="0.25">
      <c r="A23" t="s">
        <v>9</v>
      </c>
      <c r="C23" t="s">
        <v>22</v>
      </c>
      <c r="O23">
        <v>16</v>
      </c>
      <c r="P23" s="31" t="s">
        <v>37</v>
      </c>
      <c r="Q23" t="s">
        <v>46</v>
      </c>
      <c r="R23" t="s">
        <v>47</v>
      </c>
    </row>
    <row r="24" spans="1:18" x14ac:dyDescent="0.25">
      <c r="C24" t="s">
        <v>23</v>
      </c>
    </row>
    <row r="26" spans="1:18" x14ac:dyDescent="0.25">
      <c r="A26" t="s">
        <v>9</v>
      </c>
      <c r="C26" t="s">
        <v>26</v>
      </c>
    </row>
  </sheetData>
  <mergeCells count="4">
    <mergeCell ref="A1:XFD1"/>
    <mergeCell ref="I17:I19"/>
    <mergeCell ref="C2:F2"/>
    <mergeCell ref="A5:B5"/>
  </mergeCells>
  <pageMargins left="1.8249999999999997" right="0.7" top="0.75" bottom="0.75" header="0.51180555555555496" footer="0.51180555555555496"/>
  <pageSetup scale="77" firstPageNumber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</cp:lastModifiedBy>
  <cp:revision>0</cp:revision>
  <cp:lastPrinted>2017-11-24T18:07:16Z</cp:lastPrinted>
  <dcterms:created xsi:type="dcterms:W3CDTF">2006-09-16T00:00:00Z</dcterms:created>
  <dcterms:modified xsi:type="dcterms:W3CDTF">2017-11-24T22:40:52Z</dcterms:modified>
  <dc:language>en-US</dc:language>
</cp:coreProperties>
</file>