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definedNames>
    <definedName name="solver_adj" localSheetId="0" hidden="1">Sheet1!$L$5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N5" i="1" l="1"/>
  <c r="A4" i="1"/>
  <c r="A5" i="1"/>
  <c r="A6" i="1"/>
  <c r="A3" i="1"/>
  <c r="C12" i="1" l="1"/>
  <c r="D1" i="1" l="1"/>
  <c r="B1" i="1"/>
  <c r="F5" i="1" l="1"/>
  <c r="F3" i="1" s="1"/>
  <c r="F7" i="1" s="1"/>
  <c r="F6" i="1"/>
</calcChain>
</file>

<file path=xl/sharedStrings.xml><?xml version="1.0" encoding="utf-8"?>
<sst xmlns="http://schemas.openxmlformats.org/spreadsheetml/2006/main" count="88" uniqueCount="58">
  <si>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</si>
  <si>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</si>
  <si>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</si>
  <si>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</si>
  <si>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</si>
  <si>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</si>
  <si>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</si>
  <si>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</si>
  <si>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</si>
  <si>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</si>
  <si>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</si>
  <si>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</si>
  <si>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</si>
  <si>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</si>
  <si>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</si>
  <si>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</si>
  <si>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</si>
  <si>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1e5</t>
  </si>
  <si>
    <t>Std 1e3</t>
  </si>
  <si>
    <t>per 1 ul</t>
  </si>
  <si>
    <t>primer concentration</t>
  </si>
  <si>
    <t>Stock:</t>
  </si>
  <si>
    <t>primer final concentration</t>
  </si>
  <si>
    <t>uM</t>
  </si>
  <si>
    <t>A189F 100uM</t>
  </si>
  <si>
    <t>675R 100 uM</t>
  </si>
  <si>
    <t>primer vol</t>
  </si>
  <si>
    <t>final vol</t>
  </si>
  <si>
    <t>final C</t>
  </si>
  <si>
    <t>Primer1 100</t>
  </si>
  <si>
    <t>Primer2 100</t>
  </si>
  <si>
    <t>s</t>
  </si>
  <si>
    <t>annealing</t>
  </si>
  <si>
    <t>23''</t>
  </si>
  <si>
    <t>hold</t>
  </si>
  <si>
    <t>10'</t>
  </si>
  <si>
    <t>denature</t>
  </si>
  <si>
    <t>10''</t>
  </si>
  <si>
    <t>synth</t>
  </si>
  <si>
    <t>melt curve</t>
  </si>
  <si>
    <t>x40</t>
  </si>
  <si>
    <t>! Original assay says 67 C, since I didn't get much using normal pcr at 67, I've done 62, consider of increasing temperature</t>
  </si>
  <si>
    <t>d02</t>
  </si>
  <si>
    <t>2M2</t>
  </si>
  <si>
    <t>4M2</t>
  </si>
  <si>
    <t>14M2</t>
  </si>
  <si>
    <t>8M2</t>
  </si>
  <si>
    <t>9aM2</t>
  </si>
  <si>
    <t>14M9</t>
  </si>
  <si>
    <t>4M9</t>
  </si>
  <si>
    <t>8M9</t>
  </si>
  <si>
    <t>9aM9</t>
  </si>
  <si>
    <t>c2M2</t>
  </si>
  <si>
    <t>c2M9</t>
  </si>
  <si>
    <t>2m9</t>
  </si>
  <si>
    <t>c2m9</t>
  </si>
  <si>
    <t>Results:</t>
  </si>
  <si>
    <t>9 Months Didn’t work: DNA extract murky, didn't wash properly, redo 9 months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</si>
</sst>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/>
    <xf numFmtId="0" fontId="0" fillId="0" borderId="0" xfId="0" applyBorder="1"/>
    <xf numFmtId="0" fontId="0" fillId="3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/>
    <xf numFmtId="0" fontId="0" fillId="3" borderId="10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3" borderId="11" xfId="0" applyFont="1" applyFill="1" applyBorder="1"/>
  </cellXfs>
  <cellStyles count="1">
    <cellStyle name="Normal" xfId="0" builtinId="0"/>
  </cellStyles>
  <dxfs count="4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3:B46" totalsRowShown="0" headerRowDxfId="3" headerRowBorderDxfId="2">
  <autoFilter ref="A13:B46"/>
  <tableColumns count="2">
    <tableColumn id="3" name="Name"/>
    <tableColumn id="1" name="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3:E46" totalsRowShown="0" headerRowDxfId="1" tableBorderDxfId="0">
  <autoFilter ref="D13:E46"/>
  <tableColumns count="2">
    <tableColumn id="1" name="Name"/>
    <tableColumn id="2" name="Numb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4" workbookViewId="0">
      <selection activeCell="M6" sqref="M6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4" ht="15.75" x14ac:dyDescent="0.25">
      <c r="B1" s="5">
        <f ca="1">TODAY()</f>
        <v>42822</v>
      </c>
      <c r="D1" s="24">
        <f ca="1">NOW()</f>
        <v>42822.690992245371</v>
      </c>
      <c r="E1" s="24"/>
    </row>
    <row r="2" spans="1:14" x14ac:dyDescent="0.25">
      <c r="A2" t="s">
        <v>19</v>
      </c>
      <c r="C2" t="s">
        <v>1</v>
      </c>
      <c r="D2" s="1" t="s">
        <v>10</v>
      </c>
      <c r="E2" s="2">
        <v>40</v>
      </c>
      <c r="F2" s="21" t="s">
        <v>9</v>
      </c>
      <c r="G2" s="22"/>
      <c r="H2" s="23"/>
      <c r="I2" s="4"/>
      <c r="J2" t="s">
        <v>20</v>
      </c>
    </row>
    <row r="3" spans="1:14" x14ac:dyDescent="0.25">
      <c r="A3">
        <f>C3/10</f>
        <v>0.48</v>
      </c>
      <c r="B3" t="s">
        <v>0</v>
      </c>
      <c r="C3">
        <v>4.8</v>
      </c>
      <c r="E3" t="s">
        <v>0</v>
      </c>
      <c r="F3">
        <f>E2*(C7+C9)-F4-F5-F6</f>
        <v>480</v>
      </c>
      <c r="G3" t="s">
        <v>1</v>
      </c>
    </row>
    <row r="4" spans="1:14" x14ac:dyDescent="0.25">
      <c r="A4">
        <f t="shared" ref="A4:A6" si="0">C4/10</f>
        <v>0.5</v>
      </c>
      <c r="B4" t="s">
        <v>2</v>
      </c>
      <c r="C4">
        <v>5</v>
      </c>
      <c r="E4" t="s">
        <v>2</v>
      </c>
      <c r="F4">
        <f>E2*(C7+C9)/2</f>
        <v>500</v>
      </c>
      <c r="G4" t="s">
        <v>1</v>
      </c>
      <c r="J4" t="s">
        <v>21</v>
      </c>
      <c r="L4" t="s">
        <v>26</v>
      </c>
      <c r="M4" t="s">
        <v>27</v>
      </c>
      <c r="N4" t="s">
        <v>28</v>
      </c>
    </row>
    <row r="5" spans="1:14" x14ac:dyDescent="0.25">
      <c r="A5">
        <f t="shared" si="0"/>
        <v>0.01</v>
      </c>
      <c r="B5" t="s">
        <v>24</v>
      </c>
      <c r="C5">
        <v>0.1</v>
      </c>
      <c r="E5" t="s">
        <v>29</v>
      </c>
      <c r="F5">
        <f>E2*(C7+C9)/100</f>
        <v>10</v>
      </c>
      <c r="G5" t="s">
        <v>1</v>
      </c>
      <c r="J5">
        <v>100</v>
      </c>
      <c r="K5" t="s">
        <v>23</v>
      </c>
      <c r="L5">
        <v>6.6</v>
      </c>
      <c r="M5">
        <v>660</v>
      </c>
      <c r="N5">
        <f>L5*J5/M5</f>
        <v>1</v>
      </c>
    </row>
    <row r="6" spans="1:14" x14ac:dyDescent="0.25">
      <c r="A6">
        <f t="shared" si="0"/>
        <v>0.01</v>
      </c>
      <c r="B6" t="s">
        <v>25</v>
      </c>
      <c r="C6">
        <v>0.1</v>
      </c>
      <c r="E6" t="s">
        <v>30</v>
      </c>
      <c r="F6">
        <f>E2*(C7+1)/100</f>
        <v>10</v>
      </c>
      <c r="G6" t="s">
        <v>1</v>
      </c>
    </row>
    <row r="7" spans="1:14" x14ac:dyDescent="0.25">
      <c r="B7" s="3" t="s">
        <v>11</v>
      </c>
      <c r="C7" s="3">
        <v>24</v>
      </c>
      <c r="D7" s="3"/>
      <c r="E7" s="3" t="s">
        <v>3</v>
      </c>
      <c r="F7" s="3">
        <f>SUM(F3:F6)</f>
        <v>1000</v>
      </c>
      <c r="G7" s="3" t="s">
        <v>1</v>
      </c>
      <c r="J7" t="s">
        <v>22</v>
      </c>
    </row>
    <row r="8" spans="1:14" x14ac:dyDescent="0.25">
      <c r="B8" t="s">
        <v>4</v>
      </c>
      <c r="J8">
        <v>1</v>
      </c>
      <c r="K8" t="s">
        <v>23</v>
      </c>
    </row>
    <row r="9" spans="1:14" x14ac:dyDescent="0.25">
      <c r="B9" t="s">
        <v>5</v>
      </c>
      <c r="C9">
        <v>1</v>
      </c>
      <c r="J9" t="s">
        <v>34</v>
      </c>
      <c r="K9">
        <v>95</v>
      </c>
      <c r="L9" t="s">
        <v>35</v>
      </c>
    </row>
    <row r="10" spans="1:14" x14ac:dyDescent="0.25">
      <c r="B10" t="s">
        <v>6</v>
      </c>
      <c r="C10">
        <v>6</v>
      </c>
      <c r="J10" t="s">
        <v>36</v>
      </c>
      <c r="K10">
        <v>95</v>
      </c>
      <c r="L10" t="s">
        <v>37</v>
      </c>
      <c r="M10" s="25" t="s">
        <v>40</v>
      </c>
    </row>
    <row r="11" spans="1:14" x14ac:dyDescent="0.25">
      <c r="B11" t="s">
        <v>7</v>
      </c>
      <c r="C11">
        <v>24</v>
      </c>
      <c r="J11" t="s">
        <v>32</v>
      </c>
      <c r="K11">
        <v>62</v>
      </c>
      <c r="L11" t="s">
        <v>33</v>
      </c>
      <c r="M11" s="25"/>
      <c r="N11" t="s">
        <v>41</v>
      </c>
    </row>
    <row r="12" spans="1:14" x14ac:dyDescent="0.25">
      <c r="B12" t="s">
        <v>8</v>
      </c>
      <c r="C12">
        <f>COUNT(A14:H46)</f>
        <v>38</v>
      </c>
      <c r="J12" t="s">
        <v>38</v>
      </c>
      <c r="K12">
        <v>72</v>
      </c>
      <c r="L12" t="s">
        <v>33</v>
      </c>
      <c r="M12" s="25"/>
    </row>
    <row r="13" spans="1:14" x14ac:dyDescent="0.25">
      <c r="A13" s="6" t="s">
        <v>12</v>
      </c>
      <c r="B13" s="7" t="s">
        <v>13</v>
      </c>
      <c r="C13" s="3"/>
      <c r="D13" s="19" t="s">
        <v>12</v>
      </c>
      <c r="E13" s="20" t="s">
        <v>13</v>
      </c>
      <c r="J13" t="s">
        <v>39</v>
      </c>
    </row>
    <row r="14" spans="1:14" x14ac:dyDescent="0.25">
      <c r="A14" s="8" t="s">
        <v>14</v>
      </c>
      <c r="B14" s="9">
        <v>1</v>
      </c>
      <c r="D14" s="17" t="s">
        <v>47</v>
      </c>
      <c r="E14" s="29">
        <v>33</v>
      </c>
    </row>
    <row r="15" spans="1:14" x14ac:dyDescent="0.25">
      <c r="A15" s="10" t="s">
        <v>14</v>
      </c>
      <c r="B15" s="11">
        <v>2</v>
      </c>
      <c r="D15" s="16" t="s">
        <v>47</v>
      </c>
      <c r="E15" s="31">
        <v>34</v>
      </c>
    </row>
    <row r="16" spans="1:14" x14ac:dyDescent="0.25">
      <c r="A16" s="10" t="s">
        <v>17</v>
      </c>
      <c r="B16" s="11">
        <v>3</v>
      </c>
      <c r="D16" s="17" t="s">
        <v>52</v>
      </c>
      <c r="E16" s="33">
        <v>35</v>
      </c>
    </row>
    <row r="17" spans="1:15" x14ac:dyDescent="0.25">
      <c r="A17" s="12" t="s">
        <v>17</v>
      </c>
      <c r="B17" s="13">
        <v>4</v>
      </c>
      <c r="D17" s="16" t="s">
        <v>52</v>
      </c>
      <c r="E17" s="34">
        <v>36</v>
      </c>
      <c r="J17" s="14">
        <v>100000000</v>
      </c>
    </row>
    <row r="18" spans="1:15" x14ac:dyDescent="0.25">
      <c r="A18" t="s">
        <v>15</v>
      </c>
      <c r="B18">
        <v>5</v>
      </c>
      <c r="D18" s="15" t="s">
        <v>16</v>
      </c>
      <c r="E18" s="17">
        <v>37</v>
      </c>
    </row>
    <row r="19" spans="1:15" x14ac:dyDescent="0.25">
      <c r="A19" t="s">
        <v>15</v>
      </c>
      <c r="B19">
        <v>6</v>
      </c>
      <c r="D19" s="16" t="s">
        <v>16</v>
      </c>
      <c r="E19" s="16">
        <v>38</v>
      </c>
      <c r="I19" t="s">
        <v>56</v>
      </c>
      <c r="J19" t="s">
        <v>57</v>
      </c>
    </row>
    <row r="20" spans="1:15" x14ac:dyDescent="0.25">
      <c r="A20" t="s">
        <v>18</v>
      </c>
      <c r="B20">
        <v>7</v>
      </c>
      <c r="E20" s="17"/>
    </row>
    <row r="21" spans="1:15" x14ac:dyDescent="0.25">
      <c r="A21" t="s">
        <v>18</v>
      </c>
      <c r="B21">
        <v>8</v>
      </c>
      <c r="E21" s="16"/>
    </row>
    <row r="22" spans="1:15" x14ac:dyDescent="0.25">
      <c r="A22" s="15"/>
      <c r="B22" s="15"/>
      <c r="D22" s="28"/>
      <c r="E22" s="29"/>
    </row>
    <row r="23" spans="1:15" x14ac:dyDescent="0.25">
      <c r="A23" s="8" t="s">
        <v>42</v>
      </c>
      <c r="B23" s="9">
        <v>9</v>
      </c>
      <c r="C23" s="15"/>
      <c r="D23" s="30"/>
      <c r="E23" s="31"/>
      <c r="F23" s="15"/>
    </row>
    <row r="24" spans="1:15" x14ac:dyDescent="0.25">
      <c r="A24" s="10" t="s">
        <v>42</v>
      </c>
      <c r="B24" s="11">
        <v>10</v>
      </c>
      <c r="C24" s="15"/>
      <c r="D24" s="32"/>
      <c r="E24" s="33"/>
      <c r="F24" s="15"/>
    </row>
    <row r="25" spans="1:15" x14ac:dyDescent="0.25">
      <c r="A25" t="s">
        <v>55</v>
      </c>
      <c r="B25" s="11">
        <v>11</v>
      </c>
      <c r="C25" s="15"/>
      <c r="D25" s="27"/>
      <c r="E25" s="34"/>
      <c r="F25" s="15"/>
    </row>
    <row r="26" spans="1:15" x14ac:dyDescent="0.25">
      <c r="A26" t="s">
        <v>55</v>
      </c>
      <c r="B26" s="13">
        <v>12</v>
      </c>
      <c r="C26" s="15"/>
      <c r="D26" s="17"/>
      <c r="E26" s="17"/>
      <c r="F26" s="15"/>
    </row>
    <row r="27" spans="1:15" x14ac:dyDescent="0.25">
      <c r="A27" s="10" t="s">
        <v>48</v>
      </c>
      <c r="B27" s="15">
        <v>13</v>
      </c>
      <c r="C27" s="15"/>
      <c r="D27" s="16"/>
      <c r="E27" s="16"/>
      <c r="F27" s="15"/>
    </row>
    <row r="28" spans="1:15" x14ac:dyDescent="0.25">
      <c r="A28" s="12" t="s">
        <v>48</v>
      </c>
      <c r="B28" s="15">
        <v>14</v>
      </c>
      <c r="C28" s="15"/>
      <c r="D28" s="17"/>
      <c r="E28" s="17"/>
      <c r="F28" s="15"/>
    </row>
    <row r="29" spans="1:15" x14ac:dyDescent="0.25">
      <c r="A29" t="s">
        <v>49</v>
      </c>
      <c r="B29" s="15">
        <v>15</v>
      </c>
      <c r="C29" s="15"/>
      <c r="D29" s="16"/>
      <c r="E29" s="16"/>
      <c r="F29" s="15"/>
    </row>
    <row r="30" spans="1:15" x14ac:dyDescent="0.25">
      <c r="A30" t="s">
        <v>49</v>
      </c>
      <c r="B30" s="15">
        <v>16</v>
      </c>
      <c r="C30" s="15"/>
      <c r="D30" s="28"/>
      <c r="E30" s="29"/>
      <c r="F30" s="15"/>
      <c r="O30" t="s">
        <v>31</v>
      </c>
    </row>
    <row r="31" spans="1:15" x14ac:dyDescent="0.25">
      <c r="A31" s="26" t="s">
        <v>50</v>
      </c>
      <c r="B31" s="9">
        <v>17</v>
      </c>
      <c r="C31" s="15"/>
      <c r="D31" s="30"/>
      <c r="E31" s="31"/>
      <c r="F31" s="15"/>
    </row>
    <row r="32" spans="1:15" x14ac:dyDescent="0.25">
      <c r="A32" s="27" t="s">
        <v>50</v>
      </c>
      <c r="B32" s="11">
        <v>18</v>
      </c>
      <c r="C32" s="15"/>
      <c r="D32" s="32"/>
      <c r="E32" s="29"/>
      <c r="F32" s="15"/>
    </row>
    <row r="33" spans="1:6" x14ac:dyDescent="0.25">
      <c r="A33" s="18" t="s">
        <v>51</v>
      </c>
      <c r="B33" s="11">
        <v>19</v>
      </c>
      <c r="C33" s="15"/>
      <c r="D33" s="27"/>
      <c r="E33" s="31"/>
      <c r="F33" s="15"/>
    </row>
    <row r="34" spans="1:6" x14ac:dyDescent="0.25">
      <c r="A34" s="16" t="s">
        <v>51</v>
      </c>
      <c r="B34" s="13">
        <v>20</v>
      </c>
      <c r="C34" s="15"/>
      <c r="D34" s="17"/>
      <c r="E34" s="29"/>
      <c r="F34" s="15"/>
    </row>
    <row r="35" spans="1:6" x14ac:dyDescent="0.25">
      <c r="A35" s="15" t="s">
        <v>54</v>
      </c>
      <c r="B35" s="15">
        <v>21</v>
      </c>
      <c r="C35" s="15"/>
      <c r="D35" s="16"/>
      <c r="E35" s="31"/>
      <c r="F35" s="15"/>
    </row>
    <row r="36" spans="1:6" x14ac:dyDescent="0.25">
      <c r="A36" s="15" t="s">
        <v>54</v>
      </c>
      <c r="B36" s="15">
        <v>22</v>
      </c>
      <c r="C36" s="15"/>
      <c r="D36" s="17"/>
      <c r="E36" s="29"/>
      <c r="F36" s="15"/>
    </row>
    <row r="37" spans="1:6" x14ac:dyDescent="0.25">
      <c r="A37" t="s">
        <v>53</v>
      </c>
      <c r="B37" s="15">
        <v>23</v>
      </c>
      <c r="C37" s="15"/>
      <c r="D37" s="16"/>
      <c r="E37" s="31"/>
      <c r="F37" s="15"/>
    </row>
    <row r="38" spans="1:6" x14ac:dyDescent="0.25">
      <c r="A38" t="s">
        <v>53</v>
      </c>
      <c r="B38" s="15">
        <v>24</v>
      </c>
      <c r="C38" s="15"/>
      <c r="D38" s="17"/>
      <c r="E38" s="29"/>
      <c r="F38" s="15"/>
    </row>
    <row r="39" spans="1:6" x14ac:dyDescent="0.25">
      <c r="A39" s="28" t="s">
        <v>43</v>
      </c>
      <c r="B39" s="9">
        <v>25</v>
      </c>
      <c r="C39" s="15"/>
      <c r="D39" s="16"/>
      <c r="E39" s="31"/>
      <c r="F39" s="15"/>
    </row>
    <row r="40" spans="1:6" x14ac:dyDescent="0.25">
      <c r="A40" s="30" t="s">
        <v>43</v>
      </c>
      <c r="B40" s="11">
        <v>26</v>
      </c>
      <c r="C40" s="15"/>
      <c r="D40" s="17"/>
      <c r="E40" s="29"/>
      <c r="F40" s="15"/>
    </row>
    <row r="41" spans="1:6" x14ac:dyDescent="0.25">
      <c r="A41" s="17" t="s">
        <v>45</v>
      </c>
      <c r="B41" s="11">
        <v>27</v>
      </c>
      <c r="C41" s="15"/>
      <c r="D41" s="16"/>
      <c r="E41" s="31"/>
      <c r="F41" s="15"/>
    </row>
    <row r="42" spans="1:6" x14ac:dyDescent="0.25">
      <c r="A42" s="16" t="s">
        <v>45</v>
      </c>
      <c r="B42" s="13">
        <v>28</v>
      </c>
      <c r="C42" s="15"/>
      <c r="D42" s="17"/>
      <c r="E42" s="29"/>
      <c r="F42" s="15"/>
    </row>
    <row r="43" spans="1:6" x14ac:dyDescent="0.25">
      <c r="A43" s="28" t="s">
        <v>44</v>
      </c>
      <c r="B43" s="15">
        <v>29</v>
      </c>
      <c r="C43" s="15"/>
      <c r="D43" s="16"/>
      <c r="E43" s="31"/>
      <c r="F43" s="15"/>
    </row>
    <row r="44" spans="1:6" x14ac:dyDescent="0.25">
      <c r="A44" s="30" t="s">
        <v>44</v>
      </c>
      <c r="B44" s="15">
        <v>30</v>
      </c>
      <c r="C44" s="15"/>
      <c r="D44" s="15"/>
      <c r="E44" s="29"/>
      <c r="F44" s="15"/>
    </row>
    <row r="45" spans="1:6" x14ac:dyDescent="0.25">
      <c r="A45" s="17" t="s">
        <v>46</v>
      </c>
      <c r="B45" s="15">
        <v>31</v>
      </c>
      <c r="C45" s="15"/>
      <c r="D45" s="16"/>
      <c r="E45" s="31"/>
      <c r="F45" s="15"/>
    </row>
    <row r="46" spans="1:6" x14ac:dyDescent="0.25">
      <c r="A46" s="16" t="s">
        <v>46</v>
      </c>
      <c r="B46" s="15">
        <v>32</v>
      </c>
      <c r="C46" s="15"/>
      <c r="D46" s="17"/>
      <c r="E46" s="17"/>
      <c r="F46" s="15"/>
    </row>
    <row r="47" spans="1:6" x14ac:dyDescent="0.25">
      <c r="A47" s="15"/>
      <c r="B47" s="15"/>
      <c r="C47" s="15"/>
      <c r="D47" s="15"/>
      <c r="E47" s="15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2017-03-25T04:32:00Z</cp:lastPrinted>
  <dcterms:created xsi:type="dcterms:W3CDTF">2016-09-23T22:40:59Z</dcterms:created>
  <dcterms:modified xsi:type="dcterms:W3CDTF">2017-03-28T22:35:06Z</dcterms:modified>
</cp:coreProperties>
</file>