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14355" windowHeight="4680"/>
  </bookViews>
  <sheets>
    <sheet name="Sheet1" sheetId="1" r:id="rId1"/>
    <sheet name="Supplementary Data" sheetId="2" r:id="rId2"/>
    <sheet name="Sheet3" sheetId="3" r:id="rId3"/>
  </sheets>
  <definedNames>
    <definedName name="solver_adj" localSheetId="0" hidden="1">Sheet1!#REF!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Sheet1!#REF!</definedName>
    <definedName name="solver_pre" localSheetId="0" hidden="1">0.000001</definedName>
    <definedName name="solver_rbv" localSheetId="0" hidden="1">2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20</definedName>
    <definedName name="solver_ver" localSheetId="0" hidden="1">3</definedName>
  </definedNames>
  <calcPr calcId="145621" iterateDelta="1E-4"/>
</workbook>
</file>

<file path=xl/calcChain.xml><?xml version="1.0" encoding="utf-8"?>
<calcChain xmlns="http://schemas.openxmlformats.org/spreadsheetml/2006/main">
  <c r="I20" i="1" l="1"/>
  <c r="D20" i="1"/>
  <c r="F16" i="1"/>
  <c r="A16" i="1"/>
  <c r="I42" i="1" l="1"/>
  <c r="J42" i="1"/>
  <c r="H42" i="1"/>
  <c r="E42" i="1"/>
  <c r="D42" i="1"/>
  <c r="C42" i="1"/>
  <c r="I40" i="1"/>
  <c r="D40" i="1"/>
  <c r="D16" i="1" l="1"/>
  <c r="I16" i="1"/>
  <c r="I14" i="1" l="1"/>
  <c r="I12" i="1" l="1"/>
  <c r="I18" i="1" s="1"/>
  <c r="I19" i="1" l="1"/>
  <c r="I22" i="1" s="1"/>
  <c r="D14" i="1"/>
  <c r="J14" i="1" l="1"/>
  <c r="E14" i="1"/>
  <c r="H14" i="1"/>
  <c r="C14" i="1"/>
  <c r="I2" i="1" l="1"/>
  <c r="A2" i="1"/>
  <c r="D12" i="1" l="1"/>
  <c r="D18" i="1" s="1"/>
  <c r="D19" i="1" s="1"/>
  <c r="D22" i="1" l="1"/>
</calcChain>
</file>

<file path=xl/sharedStrings.xml><?xml version="1.0" encoding="utf-8"?>
<sst xmlns="http://schemas.openxmlformats.org/spreadsheetml/2006/main" count="95" uniqueCount="31">
  <si>
    <t>Total:</t>
  </si>
  <si>
    <t>nuclease-free water</t>
  </si>
  <si>
    <t>uL</t>
  </si>
  <si>
    <t>Mass Concentrations</t>
  </si>
  <si>
    <t>ug/mL</t>
  </si>
  <si>
    <t>ng/uL</t>
  </si>
  <si>
    <t>ug/uL</t>
  </si>
  <si>
    <t>Mass</t>
  </si>
  <si>
    <t>Reaction vol</t>
  </si>
  <si>
    <t>Plasmid purified DNA, buff elut</t>
  </si>
  <si>
    <t>pcr184</t>
  </si>
  <si>
    <t>clones</t>
  </si>
  <si>
    <t>Tango Buffer</t>
  </si>
  <si>
    <t>Reaction volume from before</t>
  </si>
  <si>
    <t>BglII</t>
  </si>
  <si>
    <t>https://www.thermofisher.com/ca/en/home/brands/thermo-scientific/molecular-biology/thermo-scientific-restriction-modifying-enzymes/restriction-enzymes-thermo-scientific/double-digest-calculator-thermo-scientific.html</t>
  </si>
  <si>
    <t>! Do heat inactivation before the ligation start!!!!!!!!!!!!!!!!!!!!!!!!!!!!!!!!!!!!!!!!!!!!!!!!!!!!!!!!!!!!!!!</t>
  </si>
  <si>
    <t>80 C 20 min</t>
  </si>
  <si>
    <t>SacI&amp;BglII First Step</t>
  </si>
  <si>
    <t>SacI&amp;BglII Second step</t>
  </si>
  <si>
    <t>SacII</t>
  </si>
  <si>
    <t>Controls</t>
  </si>
  <si>
    <t>crp2_secondSubCloning</t>
  </si>
  <si>
    <t>Plasmid Purified DNA</t>
  </si>
  <si>
    <t>10X Buffer O</t>
  </si>
  <si>
    <t>2X SacI</t>
  </si>
  <si>
    <t>2x Sac I</t>
  </si>
  <si>
    <t>Plasmid purified DNA</t>
  </si>
  <si>
    <t>BglII&amp;SacI Double Digest</t>
  </si>
  <si>
    <t>crp2 (cln5)</t>
  </si>
  <si>
    <t>crp11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</si>
</sst>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3">
    <xf numFmtId="0" fontId="0" fillId="0" borderId="0" xfId="0"/>
    <xf numFmtId="0" fontId="0" fillId="2" borderId="1" xfId="0" applyFill="1" applyBorder="1"/>
    <xf numFmtId="0" fontId="0" fillId="2" borderId="1" xfId="0" applyFill="1" applyBorder="1" applyAlignment="1">
      <alignment horizontal="left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left"/>
    </xf>
    <xf numFmtId="0" fontId="0" fillId="2" borderId="2" xfId="0" applyFill="1" applyBorder="1" applyAlignment="1"/>
    <xf numFmtId="0" fontId="0" fillId="2" borderId="3" xfId="0" applyFill="1" applyBorder="1" applyAlignment="1"/>
    <xf numFmtId="0" fontId="0" fillId="2" borderId="4" xfId="0" applyFill="1" applyBorder="1" applyAlignment="1"/>
    <xf numFmtId="0" fontId="0" fillId="0" borderId="0" xfId="0" applyFill="1"/>
    <xf numFmtId="0" fontId="3" fillId="0" borderId="0" xfId="0" applyFont="1" applyAlignment="1"/>
    <xf numFmtId="0" fontId="1" fillId="3" borderId="2" xfId="0" applyFont="1" applyFill="1" applyBorder="1" applyAlignment="1"/>
    <xf numFmtId="0" fontId="1" fillId="3" borderId="3" xfId="0" applyFont="1" applyFill="1" applyBorder="1" applyAlignment="1"/>
    <xf numFmtId="0" fontId="3" fillId="0" borderId="0" xfId="0" applyFont="1"/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3" fillId="0" borderId="0" xfId="0" applyFont="1" applyAlignment="1">
      <alignment horizontal="center" vertical="center" wrapText="1"/>
    </xf>
    <xf numFmtId="14" fontId="2" fillId="0" borderId="0" xfId="0" applyNumberFormat="1" applyFont="1" applyAlignment="1">
      <alignment horizontal="center"/>
    </xf>
    <xf numFmtId="22" fontId="0" fillId="0" borderId="0" xfId="0" applyNumberFormat="1" applyAlignment="1">
      <alignment horizontal="center"/>
    </xf>
    <xf numFmtId="0" fontId="0" fillId="0" borderId="5" xfId="0" applyBorder="1" applyAlignment="1">
      <alignment horizontal="center"/>
    </xf>
    <xf numFmtId="0" fontId="4" fillId="0" borderId="0" xfId="1" applyAlignment="1">
      <alignment horizontal="center" wrapText="1"/>
    </xf>
    <xf numFmtId="0" fontId="0" fillId="0" borderId="0" xfId="0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A4" totalsRowShown="0">
  <autoFilter ref="A1:A4"/>
  <tableColumns count="1">
    <tableColumn id="1" name="Mass Concentra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thermofisher.com/ca/en/home/brands/thermo-scientific/molecular-biology/thermo-scientific-restriction-modifying-enzymes/restriction-enzymes-thermo-scientific/double-digest-calculator-thermo-scientific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tabSelected="1" topLeftCell="A2" workbookViewId="0">
      <selection activeCell="M13" sqref="M13"/>
    </sheetView>
  </sheetViews>
  <sheetFormatPr defaultRowHeight="15" x14ac:dyDescent="0.25"/>
  <cols>
    <col min="1" max="1" width="10.85546875" customWidth="1"/>
    <col min="2" max="2" width="11.7109375" customWidth="1"/>
    <col min="3" max="3" width="7.28515625" customWidth="1"/>
    <col min="4" max="4" width="6.5703125" customWidth="1"/>
    <col min="5" max="5" width="7.28515625" customWidth="1"/>
    <col min="6" max="6" width="9.42578125" customWidth="1"/>
    <col min="7" max="7" width="11.28515625" customWidth="1"/>
    <col min="8" max="8" width="6" customWidth="1"/>
    <col min="10" max="10" width="7.140625" customWidth="1"/>
  </cols>
  <sheetData>
    <row r="1" spans="1:10" ht="51.75" customHeight="1" x14ac:dyDescent="0.25">
      <c r="A1" s="17" t="s">
        <v>28</v>
      </c>
      <c r="B1" s="17"/>
      <c r="C1" s="17"/>
      <c r="D1" s="17"/>
      <c r="E1" s="17"/>
      <c r="F1" s="17"/>
      <c r="G1" s="17"/>
      <c r="H1" s="17"/>
      <c r="I1" s="17"/>
      <c r="J1" s="17"/>
    </row>
    <row r="2" spans="1:10" ht="18.75" x14ac:dyDescent="0.3">
      <c r="A2" s="18">
        <f ca="1">TODAY()</f>
        <v>42354</v>
      </c>
      <c r="B2" s="18"/>
      <c r="C2" s="18"/>
      <c r="D2" s="18"/>
      <c r="E2" s="18"/>
      <c r="F2" s="9"/>
      <c r="I2" s="19">
        <f ca="1">NOW()</f>
        <v>42354.454710532409</v>
      </c>
      <c r="J2" s="19"/>
    </row>
    <row r="3" spans="1:10" x14ac:dyDescent="0.25">
      <c r="A3" s="20"/>
      <c r="B3" s="20"/>
      <c r="C3" s="20"/>
      <c r="D3" s="20"/>
      <c r="E3" s="20"/>
      <c r="F3" s="20"/>
      <c r="G3" s="20"/>
      <c r="H3" s="20"/>
      <c r="I3" s="20"/>
      <c r="J3" s="20"/>
    </row>
    <row r="4" spans="1:10" x14ac:dyDescent="0.25">
      <c r="A4" s="15" t="s">
        <v>18</v>
      </c>
      <c r="B4" s="15"/>
      <c r="C4" s="15"/>
      <c r="D4" s="15"/>
      <c r="E4" s="15"/>
      <c r="F4" s="15"/>
      <c r="G4" s="15"/>
      <c r="H4" s="15"/>
      <c r="I4" s="15"/>
      <c r="J4" s="15"/>
    </row>
    <row r="5" spans="1:10" x14ac:dyDescent="0.25">
      <c r="A5" s="16" t="s">
        <v>29</v>
      </c>
      <c r="B5" s="16"/>
      <c r="C5" s="5"/>
      <c r="D5" s="6">
        <v>260</v>
      </c>
      <c r="E5" s="7" t="s">
        <v>5</v>
      </c>
      <c r="F5" s="16" t="s">
        <v>30</v>
      </c>
      <c r="G5" s="16"/>
      <c r="H5" s="5"/>
      <c r="I5" s="6">
        <v>250</v>
      </c>
      <c r="J5" s="7" t="s">
        <v>5</v>
      </c>
    </row>
    <row r="6" spans="1:10" x14ac:dyDescent="0.25">
      <c r="A6" s="10"/>
      <c r="B6" s="11" t="s">
        <v>8</v>
      </c>
      <c r="C6" s="11">
        <v>70</v>
      </c>
      <c r="D6" s="11" t="s">
        <v>2</v>
      </c>
      <c r="E6" s="11"/>
      <c r="F6" s="10"/>
      <c r="G6" s="11" t="s">
        <v>8</v>
      </c>
      <c r="H6" s="11">
        <v>70</v>
      </c>
      <c r="I6" s="11" t="s">
        <v>2</v>
      </c>
      <c r="J6" s="11"/>
    </row>
    <row r="7" spans="1:10" x14ac:dyDescent="0.25">
      <c r="A7" s="13" t="s">
        <v>1</v>
      </c>
      <c r="B7" s="13"/>
      <c r="C7" s="13"/>
      <c r="D7" s="1">
        <v>47.2</v>
      </c>
      <c r="E7" s="2" t="s">
        <v>2</v>
      </c>
      <c r="F7" s="13" t="s">
        <v>1</v>
      </c>
      <c r="G7" s="13"/>
      <c r="H7" s="13"/>
      <c r="I7" s="1">
        <v>47.2</v>
      </c>
      <c r="J7" s="2" t="s">
        <v>2</v>
      </c>
    </row>
    <row r="8" spans="1:10" x14ac:dyDescent="0.25">
      <c r="A8" s="13" t="s">
        <v>12</v>
      </c>
      <c r="B8" s="13"/>
      <c r="C8" s="13"/>
      <c r="D8" s="1">
        <v>7</v>
      </c>
      <c r="E8" s="2" t="s">
        <v>2</v>
      </c>
      <c r="F8" s="13" t="s">
        <v>12</v>
      </c>
      <c r="G8" s="13"/>
      <c r="H8" s="13"/>
      <c r="I8" s="1">
        <v>7</v>
      </c>
      <c r="J8" s="2" t="s">
        <v>2</v>
      </c>
    </row>
    <row r="9" spans="1:10" x14ac:dyDescent="0.25">
      <c r="A9" s="13" t="s">
        <v>9</v>
      </c>
      <c r="B9" s="13"/>
      <c r="C9" s="13"/>
      <c r="D9" s="1">
        <v>10</v>
      </c>
      <c r="E9" s="2" t="s">
        <v>2</v>
      </c>
      <c r="F9" s="13" t="s">
        <v>27</v>
      </c>
      <c r="G9" s="13"/>
      <c r="H9" s="13"/>
      <c r="I9" s="1">
        <v>10</v>
      </c>
      <c r="J9" s="2" t="s">
        <v>2</v>
      </c>
    </row>
    <row r="10" spans="1:10" x14ac:dyDescent="0.25">
      <c r="A10" s="13" t="s">
        <v>25</v>
      </c>
      <c r="B10" s="13"/>
      <c r="C10" s="13"/>
      <c r="D10" s="1">
        <v>2.8</v>
      </c>
      <c r="E10" s="2" t="s">
        <v>2</v>
      </c>
      <c r="F10" s="13" t="s">
        <v>26</v>
      </c>
      <c r="G10" s="13"/>
      <c r="H10" s="13"/>
      <c r="I10" s="1">
        <v>2.8</v>
      </c>
      <c r="J10" s="2" t="s">
        <v>2</v>
      </c>
    </row>
    <row r="11" spans="1:10" x14ac:dyDescent="0.25">
      <c r="A11" s="13"/>
      <c r="B11" s="13"/>
      <c r="C11" s="13"/>
      <c r="D11" s="1"/>
      <c r="E11" s="2"/>
      <c r="F11" s="13"/>
      <c r="G11" s="13"/>
      <c r="H11" s="13"/>
      <c r="I11" s="1"/>
      <c r="J11" s="2"/>
    </row>
    <row r="12" spans="1:10" x14ac:dyDescent="0.25">
      <c r="A12" s="14" t="s">
        <v>0</v>
      </c>
      <c r="B12" s="14"/>
      <c r="C12" s="14"/>
      <c r="D12" s="3">
        <f>SUM(D7:D11)</f>
        <v>67</v>
      </c>
      <c r="E12" s="4" t="s">
        <v>2</v>
      </c>
      <c r="F12" s="14" t="s">
        <v>0</v>
      </c>
      <c r="G12" s="14"/>
      <c r="H12" s="14"/>
      <c r="I12" s="3">
        <f>SUM(I7:I11)</f>
        <v>67</v>
      </c>
      <c r="J12" s="4" t="s">
        <v>2</v>
      </c>
    </row>
    <row r="14" spans="1:10" x14ac:dyDescent="0.25">
      <c r="B14" t="s">
        <v>7</v>
      </c>
      <c r="C14">
        <f>C5</f>
        <v>0</v>
      </c>
      <c r="D14">
        <f>D9*D5/1000</f>
        <v>2.6</v>
      </c>
      <c r="E14" s="8" t="str">
        <f>"ug"</f>
        <v>ug</v>
      </c>
      <c r="G14" t="s">
        <v>7</v>
      </c>
      <c r="H14">
        <f>H5</f>
        <v>0</v>
      </c>
      <c r="I14">
        <f>I5*I9/1000</f>
        <v>2.5</v>
      </c>
      <c r="J14" t="str">
        <f>"ug"</f>
        <v>ug</v>
      </c>
    </row>
    <row r="15" spans="1:10" x14ac:dyDescent="0.25">
      <c r="A15" s="15" t="s">
        <v>19</v>
      </c>
      <c r="B15" s="15"/>
      <c r="C15" s="15"/>
      <c r="D15" s="15"/>
      <c r="E15" s="15"/>
      <c r="F15" s="15"/>
      <c r="G15" s="15"/>
      <c r="H15" s="15"/>
      <c r="I15" s="15"/>
      <c r="J15" s="15"/>
    </row>
    <row r="16" spans="1:10" x14ac:dyDescent="0.25">
      <c r="A16" s="16" t="str">
        <f>A5</f>
        <v>crp2 (cln5)</v>
      </c>
      <c r="B16" s="16"/>
      <c r="C16" s="5" t="s">
        <v>11</v>
      </c>
      <c r="D16" s="6">
        <f>D5</f>
        <v>260</v>
      </c>
      <c r="E16" s="7" t="s">
        <v>5</v>
      </c>
      <c r="F16" s="16" t="str">
        <f>F5</f>
        <v>crp11</v>
      </c>
      <c r="G16" s="16"/>
      <c r="H16" s="5" t="s">
        <v>10</v>
      </c>
      <c r="I16" s="6">
        <f>I5</f>
        <v>250</v>
      </c>
      <c r="J16" s="7" t="s">
        <v>5</v>
      </c>
    </row>
    <row r="17" spans="1:10" ht="15" customHeight="1" x14ac:dyDescent="0.25">
      <c r="A17" s="10"/>
      <c r="B17" s="11" t="s">
        <v>8</v>
      </c>
      <c r="C17" s="11">
        <v>25</v>
      </c>
      <c r="D17" s="11" t="s">
        <v>2</v>
      </c>
      <c r="E17" s="11"/>
      <c r="F17" s="10"/>
      <c r="G17" s="11" t="s">
        <v>8</v>
      </c>
      <c r="H17" s="11">
        <v>25</v>
      </c>
      <c r="I17" s="11" t="s">
        <v>2</v>
      </c>
      <c r="J17" s="11"/>
    </row>
    <row r="18" spans="1:10" x14ac:dyDescent="0.25">
      <c r="A18" s="13" t="s">
        <v>13</v>
      </c>
      <c r="B18" s="13"/>
      <c r="C18" s="13"/>
      <c r="D18" s="1">
        <f>D12</f>
        <v>67</v>
      </c>
      <c r="E18" s="2" t="s">
        <v>2</v>
      </c>
      <c r="F18" s="13" t="s">
        <v>13</v>
      </c>
      <c r="G18" s="13"/>
      <c r="H18" s="13"/>
      <c r="I18" s="1">
        <f>I12</f>
        <v>67</v>
      </c>
      <c r="J18" s="2" t="s">
        <v>2</v>
      </c>
    </row>
    <row r="19" spans="1:10" x14ac:dyDescent="0.25">
      <c r="A19" s="13" t="s">
        <v>12</v>
      </c>
      <c r="B19" s="13"/>
      <c r="C19" s="13"/>
      <c r="D19" s="1">
        <f>D18/8</f>
        <v>8.375</v>
      </c>
      <c r="E19" s="2" t="s">
        <v>2</v>
      </c>
      <c r="F19" s="13" t="s">
        <v>12</v>
      </c>
      <c r="G19" s="13"/>
      <c r="H19" s="13"/>
      <c r="I19" s="1">
        <f>I18/8</f>
        <v>8.375</v>
      </c>
      <c r="J19" s="2" t="s">
        <v>2</v>
      </c>
    </row>
    <row r="20" spans="1:10" x14ac:dyDescent="0.25">
      <c r="A20" s="13" t="s">
        <v>14</v>
      </c>
      <c r="B20" s="13"/>
      <c r="C20" s="13"/>
      <c r="D20" s="1">
        <f>D10/2</f>
        <v>1.4</v>
      </c>
      <c r="E20" s="2" t="s">
        <v>2</v>
      </c>
      <c r="F20" s="13" t="s">
        <v>14</v>
      </c>
      <c r="G20" s="13"/>
      <c r="H20" s="13"/>
      <c r="I20" s="1">
        <f>I10/2</f>
        <v>1.4</v>
      </c>
      <c r="J20" s="2" t="s">
        <v>2</v>
      </c>
    </row>
    <row r="21" spans="1:10" x14ac:dyDescent="0.25">
      <c r="A21" s="13"/>
      <c r="B21" s="13"/>
      <c r="C21" s="13"/>
      <c r="D21" s="1"/>
      <c r="E21" s="2"/>
      <c r="F21" s="13"/>
      <c r="G21" s="13"/>
      <c r="H21" s="13"/>
      <c r="I21" s="1"/>
      <c r="J21" s="2"/>
    </row>
    <row r="22" spans="1:10" x14ac:dyDescent="0.25">
      <c r="A22" s="14" t="s">
        <v>0</v>
      </c>
      <c r="B22" s="14"/>
      <c r="C22" s="14"/>
      <c r="D22" s="3">
        <f>SUM(D18:D21)</f>
        <v>76.775000000000006</v>
      </c>
      <c r="E22" s="4" t="s">
        <v>2</v>
      </c>
      <c r="F22" s="14" t="s">
        <v>0</v>
      </c>
      <c r="G22" s="14"/>
      <c r="H22" s="14"/>
      <c r="I22" s="3">
        <f>SUM(I18:I21)</f>
        <v>76.775000000000006</v>
      </c>
      <c r="J22" s="4" t="s">
        <v>2</v>
      </c>
    </row>
    <row r="26" spans="1:10" x14ac:dyDescent="0.25">
      <c r="A26" s="21" t="s">
        <v>15</v>
      </c>
      <c r="B26" s="22"/>
      <c r="C26" s="22"/>
      <c r="D26" s="22"/>
      <c r="E26" s="22"/>
      <c r="F26" s="22"/>
      <c r="G26" s="22"/>
      <c r="H26" s="22"/>
      <c r="I26" s="22"/>
      <c r="J26" s="22"/>
    </row>
    <row r="29" spans="1:10" x14ac:dyDescent="0.25">
      <c r="A29" t="s">
        <v>16</v>
      </c>
    </row>
    <row r="30" spans="1:10" ht="15.75" x14ac:dyDescent="0.25">
      <c r="B30" s="12" t="s">
        <v>17</v>
      </c>
    </row>
    <row r="32" spans="1:10" x14ac:dyDescent="0.25">
      <c r="A32" s="15" t="s">
        <v>20</v>
      </c>
      <c r="B32" s="15"/>
      <c r="C32" s="15"/>
      <c r="D32" s="15"/>
      <c r="E32" s="15"/>
      <c r="F32" s="15"/>
      <c r="G32" s="15"/>
      <c r="H32" s="15"/>
      <c r="I32" s="15"/>
      <c r="J32" s="15"/>
    </row>
    <row r="33" spans="1:10" x14ac:dyDescent="0.25">
      <c r="A33" s="16" t="s">
        <v>22</v>
      </c>
      <c r="B33" s="16"/>
      <c r="C33" s="5"/>
      <c r="D33" s="6">
        <v>250</v>
      </c>
      <c r="E33" s="7" t="s">
        <v>5</v>
      </c>
      <c r="F33" s="16" t="s">
        <v>21</v>
      </c>
      <c r="G33" s="16"/>
      <c r="H33" s="5"/>
      <c r="I33" s="6">
        <v>150</v>
      </c>
      <c r="J33" s="7" t="s">
        <v>5</v>
      </c>
    </row>
    <row r="34" spans="1:10" x14ac:dyDescent="0.25">
      <c r="A34" s="10"/>
      <c r="B34" s="11" t="s">
        <v>8</v>
      </c>
      <c r="C34" s="11">
        <v>25</v>
      </c>
      <c r="D34" s="11" t="s">
        <v>2</v>
      </c>
      <c r="E34" s="11"/>
      <c r="F34" s="10"/>
      <c r="G34" s="11" t="s">
        <v>8</v>
      </c>
      <c r="H34" s="11">
        <v>25</v>
      </c>
      <c r="I34" s="11" t="s">
        <v>2</v>
      </c>
      <c r="J34" s="11"/>
    </row>
    <row r="35" spans="1:10" x14ac:dyDescent="0.25">
      <c r="A35" s="13" t="s">
        <v>1</v>
      </c>
      <c r="B35" s="13"/>
      <c r="C35" s="13"/>
      <c r="D35" s="1">
        <v>15</v>
      </c>
      <c r="E35" s="2" t="s">
        <v>2</v>
      </c>
      <c r="F35" s="13" t="s">
        <v>1</v>
      </c>
      <c r="G35" s="13"/>
      <c r="H35" s="13"/>
      <c r="I35" s="1">
        <v>14</v>
      </c>
      <c r="J35" s="2" t="s">
        <v>2</v>
      </c>
    </row>
    <row r="36" spans="1:10" x14ac:dyDescent="0.25">
      <c r="A36" s="13" t="s">
        <v>24</v>
      </c>
      <c r="B36" s="13"/>
      <c r="C36" s="13"/>
      <c r="D36" s="1">
        <v>2</v>
      </c>
      <c r="E36" s="2" t="s">
        <v>2</v>
      </c>
      <c r="F36" s="13" t="s">
        <v>24</v>
      </c>
      <c r="G36" s="13"/>
      <c r="H36" s="13"/>
      <c r="I36" s="1">
        <v>2</v>
      </c>
      <c r="J36" s="2" t="s">
        <v>2</v>
      </c>
    </row>
    <row r="37" spans="1:10" x14ac:dyDescent="0.25">
      <c r="A37" s="13" t="s">
        <v>9</v>
      </c>
      <c r="B37" s="13"/>
      <c r="C37" s="13"/>
      <c r="D37" s="1">
        <v>2</v>
      </c>
      <c r="E37" s="2" t="s">
        <v>2</v>
      </c>
      <c r="F37" s="13" t="s">
        <v>23</v>
      </c>
      <c r="G37" s="13"/>
      <c r="H37" s="13"/>
      <c r="I37" s="1">
        <v>3</v>
      </c>
      <c r="J37" s="2" t="s">
        <v>2</v>
      </c>
    </row>
    <row r="38" spans="1:10" x14ac:dyDescent="0.25">
      <c r="A38" s="13" t="s">
        <v>20</v>
      </c>
      <c r="B38" s="13"/>
      <c r="C38" s="13"/>
      <c r="D38" s="1">
        <v>1</v>
      </c>
      <c r="E38" s="2" t="s">
        <v>2</v>
      </c>
      <c r="F38" s="13" t="s">
        <v>20</v>
      </c>
      <c r="G38" s="13"/>
      <c r="H38" s="13"/>
      <c r="I38" s="1">
        <v>1</v>
      </c>
      <c r="J38" s="2" t="s">
        <v>2</v>
      </c>
    </row>
    <row r="39" spans="1:10" x14ac:dyDescent="0.25">
      <c r="A39" s="13"/>
      <c r="B39" s="13"/>
      <c r="C39" s="13"/>
      <c r="D39" s="1"/>
      <c r="E39" s="2"/>
      <c r="F39" s="13"/>
      <c r="G39" s="13"/>
      <c r="H39" s="13"/>
      <c r="I39" s="1"/>
      <c r="J39" s="2"/>
    </row>
    <row r="40" spans="1:10" x14ac:dyDescent="0.25">
      <c r="A40" s="14" t="s">
        <v>0</v>
      </c>
      <c r="B40" s="14"/>
      <c r="C40" s="14"/>
      <c r="D40" s="3">
        <f>SUM(D35:D39)</f>
        <v>20</v>
      </c>
      <c r="E40" s="4" t="s">
        <v>2</v>
      </c>
      <c r="F40" s="14" t="s">
        <v>0</v>
      </c>
      <c r="G40" s="14"/>
      <c r="H40" s="14"/>
      <c r="I40" s="3">
        <f>SUM(I35:I39)</f>
        <v>20</v>
      </c>
      <c r="J40" s="4" t="s">
        <v>2</v>
      </c>
    </row>
    <row r="42" spans="1:10" x14ac:dyDescent="0.25">
      <c r="B42" t="s">
        <v>7</v>
      </c>
      <c r="C42">
        <f>C33</f>
        <v>0</v>
      </c>
      <c r="D42">
        <f>D37*D33/1000</f>
        <v>0.5</v>
      </c>
      <c r="E42" s="8" t="str">
        <f>"ug"</f>
        <v>ug</v>
      </c>
      <c r="G42" t="s">
        <v>7</v>
      </c>
      <c r="H42">
        <f>H33</f>
        <v>0</v>
      </c>
      <c r="I42">
        <f>I33*I37/1000</f>
        <v>0.45</v>
      </c>
      <c r="J42" t="str">
        <f>"ug"</f>
        <v>ug</v>
      </c>
    </row>
  </sheetData>
  <mergeCells count="48">
    <mergeCell ref="A26:J26"/>
    <mergeCell ref="A22:C22"/>
    <mergeCell ref="F22:H22"/>
    <mergeCell ref="A20:C20"/>
    <mergeCell ref="F20:H20"/>
    <mergeCell ref="A21:C21"/>
    <mergeCell ref="F21:H21"/>
    <mergeCell ref="A15:J15"/>
    <mergeCell ref="A16:B16"/>
    <mergeCell ref="F16:G16"/>
    <mergeCell ref="A18:C18"/>
    <mergeCell ref="F18:H18"/>
    <mergeCell ref="A19:C19"/>
    <mergeCell ref="F19:H19"/>
    <mergeCell ref="A5:B5"/>
    <mergeCell ref="F5:G5"/>
    <mergeCell ref="A7:C7"/>
    <mergeCell ref="F7:H7"/>
    <mergeCell ref="A8:C8"/>
    <mergeCell ref="F8:H8"/>
    <mergeCell ref="A12:C12"/>
    <mergeCell ref="F12:H12"/>
    <mergeCell ref="A9:C9"/>
    <mergeCell ref="F9:H9"/>
    <mergeCell ref="A10:C10"/>
    <mergeCell ref="F10:H10"/>
    <mergeCell ref="A11:C11"/>
    <mergeCell ref="F11:H11"/>
    <mergeCell ref="A1:J1"/>
    <mergeCell ref="A4:J4"/>
    <mergeCell ref="A2:E2"/>
    <mergeCell ref="I2:J2"/>
    <mergeCell ref="A3:J3"/>
    <mergeCell ref="A32:J32"/>
    <mergeCell ref="A33:B33"/>
    <mergeCell ref="F33:G33"/>
    <mergeCell ref="A35:C35"/>
    <mergeCell ref="F35:H35"/>
    <mergeCell ref="A39:C39"/>
    <mergeCell ref="F39:H39"/>
    <mergeCell ref="A40:C40"/>
    <mergeCell ref="F40:H40"/>
    <mergeCell ref="A36:C36"/>
    <mergeCell ref="F36:H36"/>
    <mergeCell ref="A37:C37"/>
    <mergeCell ref="F37:H37"/>
    <mergeCell ref="A38:C38"/>
    <mergeCell ref="F38:H38"/>
  </mergeCells>
  <hyperlinks>
    <hyperlink ref="A26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5" sqref="A5"/>
    </sheetView>
  </sheetViews>
  <sheetFormatPr defaultRowHeight="15" x14ac:dyDescent="0.25"/>
  <cols>
    <col min="1" max="1" width="21.5703125" customWidth="1"/>
  </cols>
  <sheetData>
    <row r="1" spans="1:1" x14ac:dyDescent="0.25">
      <c r="A1" t="s">
        <v>3</v>
      </c>
    </row>
    <row r="2" spans="1:1" x14ac:dyDescent="0.25">
      <c r="A2" t="s">
        <v>4</v>
      </c>
    </row>
    <row r="3" spans="1:1" x14ac:dyDescent="0.25">
      <c r="A3" t="s">
        <v>5</v>
      </c>
    </row>
    <row r="4" spans="1:1" x14ac:dyDescent="0.25">
      <c r="A4" t="s">
        <v>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Supplementary Data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Andriy Sheremet</dc:creator>
  <cp:lastModifiedBy>Andriy Sheremet</cp:lastModifiedBy>
  <cp:lastPrinted>2015-12-16T17:54:33Z</cp:lastPrinted>
  <dcterms:created xsi:type="dcterms:W3CDTF">2015-06-01T21:13:06Z</dcterms:created>
  <dcterms:modified xsi:type="dcterms:W3CDTF">2015-12-16T17:54:48Z</dcterms:modified>
</cp:coreProperties>
</file>