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5FD8888A-8B07-4976-8F0D-ADE88AFC9481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09112017" sheetId="1" r:id="rId1"/>
  </sheets>
  <definedNames>
    <definedName name="solver_adj" localSheetId="0" hidden="1">'09112017'!$K$81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'09112017'!$L$81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4</definedName>
    <definedName name="solver_ver" localSheetId="0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0" i="1" l="1"/>
  <c r="H81" i="1"/>
  <c r="I82" i="1"/>
  <c r="H86" i="1" l="1"/>
  <c r="O2" i="1" l="1"/>
  <c r="I71" i="1" l="1"/>
  <c r="K71" i="1" s="1"/>
  <c r="L71" i="1" s="1"/>
  <c r="I70" i="1"/>
  <c r="I69" i="1"/>
  <c r="I68" i="1"/>
  <c r="K68" i="1" s="1"/>
  <c r="L68" i="1" s="1"/>
  <c r="I67" i="1"/>
  <c r="I66" i="1"/>
  <c r="I65" i="1"/>
  <c r="I64" i="1"/>
  <c r="K64" i="1" s="1"/>
  <c r="N64" i="1" s="1"/>
  <c r="I63" i="1"/>
  <c r="I62" i="1"/>
  <c r="I61" i="1"/>
  <c r="I60" i="1"/>
  <c r="K60" i="1" s="1"/>
  <c r="N60" i="1" s="1"/>
  <c r="I59" i="1"/>
  <c r="I58" i="1"/>
  <c r="I57" i="1"/>
  <c r="I56" i="1"/>
  <c r="K56" i="1" s="1"/>
  <c r="N56" i="1" s="1"/>
  <c r="I55" i="1"/>
  <c r="I54" i="1"/>
  <c r="I53" i="1"/>
  <c r="I52" i="1"/>
  <c r="K52" i="1" s="1"/>
  <c r="I51" i="1"/>
  <c r="I50" i="1"/>
  <c r="I49" i="1"/>
  <c r="I48" i="1"/>
  <c r="K48" i="1" s="1"/>
  <c r="N48" i="1" s="1"/>
  <c r="I47" i="1"/>
  <c r="I46" i="1"/>
  <c r="I45" i="1"/>
  <c r="I44" i="1"/>
  <c r="K44" i="1" s="1"/>
  <c r="N44" i="1" s="1"/>
  <c r="I43" i="1"/>
  <c r="I42" i="1"/>
  <c r="I41" i="1"/>
  <c r="I40" i="1"/>
  <c r="K40" i="1" s="1"/>
  <c r="N40" i="1" s="1"/>
  <c r="I39" i="1"/>
  <c r="I38" i="1"/>
  <c r="I37" i="1"/>
  <c r="I36" i="1"/>
  <c r="K36" i="1" s="1"/>
  <c r="N36" i="1" s="1"/>
  <c r="I35" i="1"/>
  <c r="I34" i="1"/>
  <c r="I33" i="1"/>
  <c r="I32" i="1"/>
  <c r="K32" i="1" s="1"/>
  <c r="N32" i="1" s="1"/>
  <c r="I31" i="1"/>
  <c r="I30" i="1"/>
  <c r="I29" i="1"/>
  <c r="I28" i="1"/>
  <c r="K28" i="1" s="1"/>
  <c r="N28" i="1" s="1"/>
  <c r="K30" i="1"/>
  <c r="N30" i="1" s="1"/>
  <c r="K31" i="1"/>
  <c r="N31" i="1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K34" i="1" s="1"/>
  <c r="N34" i="1" s="1"/>
  <c r="J35" i="1"/>
  <c r="K35" i="1" s="1"/>
  <c r="N35" i="1" s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I27" i="1"/>
  <c r="I26" i="1"/>
  <c r="I25" i="1"/>
  <c r="I24" i="1"/>
  <c r="I23" i="1"/>
  <c r="I22" i="1"/>
  <c r="L52" i="1" l="1"/>
  <c r="N52" i="1"/>
  <c r="K25" i="1"/>
  <c r="L25" i="1" s="1"/>
  <c r="K69" i="1"/>
  <c r="L69" i="1" s="1"/>
  <c r="K24" i="1"/>
  <c r="L24" i="1" s="1"/>
  <c r="K29" i="1"/>
  <c r="L29" i="1" s="1"/>
  <c r="K37" i="1"/>
  <c r="K45" i="1"/>
  <c r="N45" i="1" s="1"/>
  <c r="K57" i="1"/>
  <c r="K65" i="1"/>
  <c r="N65" i="1" s="1"/>
  <c r="K27" i="1"/>
  <c r="K23" i="1"/>
  <c r="L23" i="1" s="1"/>
  <c r="L30" i="1"/>
  <c r="L34" i="1"/>
  <c r="K33" i="1"/>
  <c r="K41" i="1"/>
  <c r="N41" i="1" s="1"/>
  <c r="K49" i="1"/>
  <c r="N49" i="1" s="1"/>
  <c r="K53" i="1"/>
  <c r="K61" i="1"/>
  <c r="K26" i="1"/>
  <c r="K22" i="1"/>
  <c r="L22" i="1" s="1"/>
  <c r="L31" i="1"/>
  <c r="L35" i="1"/>
  <c r="K39" i="1"/>
  <c r="N39" i="1" s="1"/>
  <c r="K43" i="1"/>
  <c r="N43" i="1" s="1"/>
  <c r="K47" i="1"/>
  <c r="N47" i="1" s="1"/>
  <c r="K51" i="1"/>
  <c r="K55" i="1"/>
  <c r="N55" i="1" s="1"/>
  <c r="K59" i="1"/>
  <c r="N59" i="1" s="1"/>
  <c r="K63" i="1"/>
  <c r="K67" i="1"/>
  <c r="L67" i="1" s="1"/>
  <c r="K70" i="1"/>
  <c r="L70" i="1" s="1"/>
  <c r="K66" i="1"/>
  <c r="L66" i="1" s="1"/>
  <c r="L65" i="1"/>
  <c r="L64" i="1"/>
  <c r="K62" i="1"/>
  <c r="L60" i="1"/>
  <c r="L59" i="1"/>
  <c r="K58" i="1"/>
  <c r="L56" i="1"/>
  <c r="L55" i="1"/>
  <c r="K54" i="1"/>
  <c r="L50" i="1"/>
  <c r="K50" i="1"/>
  <c r="N50" i="1" s="1"/>
  <c r="L49" i="1"/>
  <c r="L48" i="1"/>
  <c r="L47" i="1"/>
  <c r="K46" i="1"/>
  <c r="L45" i="1"/>
  <c r="L44" i="1"/>
  <c r="L43" i="1"/>
  <c r="K42" i="1"/>
  <c r="N42" i="1" s="1"/>
  <c r="L41" i="1"/>
  <c r="L40" i="1"/>
  <c r="L39" i="1"/>
  <c r="K38" i="1"/>
  <c r="L36" i="1"/>
  <c r="L32" i="1"/>
  <c r="L28" i="1"/>
  <c r="N81" i="1"/>
  <c r="L51" i="1" l="1"/>
  <c r="N51" i="1"/>
  <c r="L61" i="1"/>
  <c r="N61" i="1"/>
  <c r="L27" i="1"/>
  <c r="N27" i="1"/>
  <c r="L54" i="1"/>
  <c r="N54" i="1"/>
  <c r="L63" i="1"/>
  <c r="N63" i="1"/>
  <c r="L53" i="1"/>
  <c r="N53" i="1"/>
  <c r="L58" i="1"/>
  <c r="N58" i="1"/>
  <c r="L37" i="1"/>
  <c r="N37" i="1"/>
  <c r="L38" i="1"/>
  <c r="N38" i="1"/>
  <c r="L57" i="1"/>
  <c r="N57" i="1"/>
  <c r="L33" i="1"/>
  <c r="N33" i="1"/>
  <c r="L42" i="1"/>
  <c r="L46" i="1"/>
  <c r="N46" i="1"/>
  <c r="L62" i="1"/>
  <c r="N62" i="1"/>
  <c r="L26" i="1"/>
  <c r="N26" i="1"/>
  <c r="L81" i="1"/>
  <c r="K86" i="1"/>
  <c r="L8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K3" i="1" s="1"/>
  <c r="I4" i="1"/>
  <c r="K4" i="1" s="1"/>
  <c r="L4" i="1" s="1"/>
  <c r="I5" i="1"/>
  <c r="K5" i="1" s="1"/>
  <c r="I6" i="1"/>
  <c r="I7" i="1"/>
  <c r="K7" i="1" s="1"/>
  <c r="I8" i="1"/>
  <c r="K8" i="1" s="1"/>
  <c r="L8" i="1" s="1"/>
  <c r="I9" i="1"/>
  <c r="K9" i="1" s="1"/>
  <c r="L9" i="1" s="1"/>
  <c r="I10" i="1"/>
  <c r="K10" i="1" s="1"/>
  <c r="I11" i="1"/>
  <c r="I12" i="1"/>
  <c r="K12" i="1" s="1"/>
  <c r="L12" i="1" s="1"/>
  <c r="I13" i="1"/>
  <c r="K13" i="1" s="1"/>
  <c r="I14" i="1"/>
  <c r="K14" i="1" s="1"/>
  <c r="I15" i="1"/>
  <c r="I16" i="1"/>
  <c r="K16" i="1" s="1"/>
  <c r="L16" i="1" s="1"/>
  <c r="I17" i="1"/>
  <c r="K17" i="1" s="1"/>
  <c r="L17" i="1" s="1"/>
  <c r="I18" i="1"/>
  <c r="K18" i="1" s="1"/>
  <c r="L18" i="1" s="1"/>
  <c r="I19" i="1"/>
  <c r="K19" i="1" s="1"/>
  <c r="I20" i="1"/>
  <c r="K20" i="1" s="1"/>
  <c r="L20" i="1" s="1"/>
  <c r="I21" i="1"/>
  <c r="K21" i="1" s="1"/>
  <c r="I2" i="1"/>
  <c r="K11" i="1" l="1"/>
  <c r="L11" i="1" s="1"/>
  <c r="K15" i="1"/>
  <c r="L15" i="1" s="1"/>
  <c r="L5" i="1"/>
  <c r="K2" i="1"/>
  <c r="L2" i="1" s="1"/>
  <c r="K6" i="1"/>
  <c r="L6" i="1" s="1"/>
  <c r="L14" i="1"/>
  <c r="L21" i="1"/>
  <c r="L13" i="1"/>
  <c r="L7" i="1"/>
  <c r="L3" i="1"/>
  <c r="L19" i="1"/>
  <c r="L10" i="1"/>
</calcChain>
</file>

<file path=xl/sharedStrings.xml><?xml version="1.0" encoding="utf-8"?>
<sst xmlns="http://schemas.openxmlformats.org/spreadsheetml/2006/main" count="156" uniqueCount="47">
  <si>
    <t>name</t>
  </si>
  <si>
    <t>mass_conc</t>
  </si>
  <si>
    <t>molar_conc</t>
  </si>
  <si>
    <t>molar_ul</t>
  </si>
  <si>
    <t>h2o_ml</t>
  </si>
  <si>
    <t>final_conc</t>
  </si>
  <si>
    <t>Metagenome normalization</t>
  </si>
  <si>
    <t>dc25</t>
  </si>
  <si>
    <t>c, ng/ul</t>
  </si>
  <si>
    <t>dh2o_ul</t>
  </si>
  <si>
    <t>total_ul</t>
  </si>
  <si>
    <t>total_ng/ul</t>
  </si>
  <si>
    <t>pcr2 id</t>
  </si>
  <si>
    <t>pcr1 id</t>
  </si>
  <si>
    <t>#PCR2</t>
  </si>
  <si>
    <t>#PCR1</t>
  </si>
  <si>
    <t>forward Primer</t>
  </si>
  <si>
    <t>reverse Primer</t>
  </si>
  <si>
    <t>Forward_2</t>
  </si>
  <si>
    <t>r23</t>
  </si>
  <si>
    <t>Forward_3</t>
  </si>
  <si>
    <t>Forward_5</t>
  </si>
  <si>
    <t>Forward_6</t>
  </si>
  <si>
    <t>Forward_7</t>
  </si>
  <si>
    <t>Forward_8</t>
  </si>
  <si>
    <t>Forward_10</t>
  </si>
  <si>
    <t>Forward_11</t>
  </si>
  <si>
    <t>r24</t>
  </si>
  <si>
    <t>r26</t>
  </si>
  <si>
    <t>r27</t>
  </si>
  <si>
    <t>r28</t>
  </si>
  <si>
    <t>r29</t>
  </si>
  <si>
    <t>Forward_13</t>
  </si>
  <si>
    <t>r1</t>
  </si>
  <si>
    <t>Forward_15</t>
  </si>
  <si>
    <t>Forward_16</t>
  </si>
  <si>
    <t>Forward_17</t>
  </si>
  <si>
    <t>Forward_18</t>
  </si>
  <si>
    <t>Forward_20</t>
  </si>
  <si>
    <t>Forward_21</t>
  </si>
  <si>
    <t>Forward_22</t>
  </si>
  <si>
    <t>r2</t>
  </si>
  <si>
    <t>r5</t>
  </si>
  <si>
    <t>do it twice</t>
  </si>
  <si>
    <t>low</t>
  </si>
  <si>
    <t>solute_ul</t>
  </si>
  <si>
    <t>m7_MG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</si>
</sst>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0" fillId="2" borderId="3" xfId="0" applyFill="1" applyBorder="1"/>
    <xf numFmtId="0" fontId="0" fillId="2" borderId="0" xfId="0" applyFill="1" applyBorder="1"/>
    <xf numFmtId="0" fontId="0" fillId="0" borderId="4" xfId="0" applyBorder="1"/>
    <xf numFmtId="0" fontId="0" fillId="2" borderId="5" xfId="0" applyFill="1" applyBorder="1"/>
    <xf numFmtId="0" fontId="0" fillId="4" borderId="5" xfId="0" applyFill="1" applyBorder="1"/>
    <xf numFmtId="0" fontId="0" fillId="4" borderId="0" xfId="0" applyFill="1" applyBorder="1"/>
    <xf numFmtId="0" fontId="0" fillId="0" borderId="6" xfId="0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"/>
  <sheetViews>
    <sheetView tabSelected="1" topLeftCell="A32" workbookViewId="0">
      <selection activeCell="O45" sqref="O45"/>
    </sheetView>
  </sheetViews>
  <sheetFormatPr defaultRowHeight="15" x14ac:dyDescent="0.25"/>
  <cols>
    <col min="1" max="1" width="7.28515625" customWidth="1"/>
    <col min="2" max="2" width="6.85546875" customWidth="1"/>
    <col min="3" max="3" width="13.85546875" customWidth="1"/>
    <col min="4" max="4" width="9" customWidth="1"/>
    <col min="7" max="7" width="12.85546875" customWidth="1"/>
    <col min="8" max="8" width="11" customWidth="1"/>
    <col min="9" max="9" width="11.140625" customWidth="1"/>
  </cols>
  <sheetData>
    <row r="1" spans="1:15" ht="30" x14ac:dyDescent="0.25">
      <c r="A1" s="1" t="s">
        <v>14</v>
      </c>
      <c r="B1" s="1" t="s">
        <v>15</v>
      </c>
      <c r="C1" s="1" t="s">
        <v>16</v>
      </c>
      <c r="D1" s="1" t="s">
        <v>17</v>
      </c>
      <c r="E1" t="s">
        <v>0</v>
      </c>
      <c r="F1" t="s">
        <v>13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5" x14ac:dyDescent="0.25">
      <c r="A2" s="2">
        <v>1</v>
      </c>
      <c r="B2" s="3">
        <v>1</v>
      </c>
      <c r="C2" s="10" t="s">
        <v>18</v>
      </c>
      <c r="D2" s="11" t="s">
        <v>19</v>
      </c>
      <c r="G2">
        <v>1</v>
      </c>
      <c r="H2">
        <v>19.600000000000001</v>
      </c>
      <c r="I2">
        <f>H2/660/581*1000000</f>
        <v>51.113545089448714</v>
      </c>
      <c r="J2">
        <f>10</f>
        <v>10</v>
      </c>
      <c r="K2">
        <f>I2*J2/4-10</f>
        <v>117.78386272362178</v>
      </c>
      <c r="L2">
        <f>I2*J2/(J2+K2)</f>
        <v>4</v>
      </c>
      <c r="O2">
        <f>K2/2</f>
        <v>58.89193136181089</v>
      </c>
    </row>
    <row r="3" spans="1:15" x14ac:dyDescent="0.25">
      <c r="A3" s="2">
        <v>2</v>
      </c>
      <c r="B3" s="4">
        <v>2</v>
      </c>
      <c r="C3" s="10" t="s">
        <v>20</v>
      </c>
      <c r="D3" s="9" t="s">
        <v>19</v>
      </c>
      <c r="G3">
        <v>2</v>
      </c>
      <c r="H3">
        <v>9.3000000000000007</v>
      </c>
      <c r="I3">
        <f t="shared" ref="I3:I71" si="0">H3/660/581*1000000</f>
        <v>24.252855578156783</v>
      </c>
      <c r="J3">
        <f>10</f>
        <v>10</v>
      </c>
      <c r="K3">
        <f t="shared" ref="K3:K71" si="1">I3*J3/4-10</f>
        <v>50.632138945391958</v>
      </c>
      <c r="L3">
        <f t="shared" ref="L3:L71" si="2">I3*J3/(J3+K3)</f>
        <v>4</v>
      </c>
    </row>
    <row r="4" spans="1:15" x14ac:dyDescent="0.25">
      <c r="A4" s="2">
        <v>3</v>
      </c>
      <c r="B4" s="4">
        <v>3</v>
      </c>
      <c r="C4" s="10" t="s">
        <v>21</v>
      </c>
      <c r="D4" s="9" t="s">
        <v>19</v>
      </c>
      <c r="G4">
        <v>3</v>
      </c>
      <c r="H4">
        <v>11.8</v>
      </c>
      <c r="I4">
        <f t="shared" si="0"/>
        <v>30.77244041099463</v>
      </c>
      <c r="J4">
        <f>10</f>
        <v>10</v>
      </c>
      <c r="K4">
        <f t="shared" si="1"/>
        <v>66.931101027486577</v>
      </c>
      <c r="L4">
        <f t="shared" si="2"/>
        <v>4</v>
      </c>
    </row>
    <row r="5" spans="1:15" x14ac:dyDescent="0.25">
      <c r="A5" s="2">
        <v>4</v>
      </c>
      <c r="B5" s="4">
        <v>4</v>
      </c>
      <c r="C5" s="10" t="s">
        <v>22</v>
      </c>
      <c r="D5" s="9" t="s">
        <v>19</v>
      </c>
      <c r="G5">
        <v>4</v>
      </c>
      <c r="H5">
        <v>4.83</v>
      </c>
      <c r="I5">
        <f t="shared" si="0"/>
        <v>12.595837897042717</v>
      </c>
      <c r="J5">
        <f>10</f>
        <v>10</v>
      </c>
      <c r="K5">
        <f t="shared" si="1"/>
        <v>21.489594742606791</v>
      </c>
      <c r="L5">
        <f t="shared" si="2"/>
        <v>4</v>
      </c>
    </row>
    <row r="6" spans="1:15" x14ac:dyDescent="0.25">
      <c r="A6" s="2">
        <v>5</v>
      </c>
      <c r="B6" s="4">
        <v>5</v>
      </c>
      <c r="C6" s="10" t="s">
        <v>23</v>
      </c>
      <c r="D6" s="11" t="s">
        <v>19</v>
      </c>
      <c r="G6">
        <v>5</v>
      </c>
      <c r="H6">
        <v>7.66</v>
      </c>
      <c r="I6">
        <f t="shared" si="0"/>
        <v>19.976007927815157</v>
      </c>
      <c r="J6">
        <f>10</f>
        <v>10</v>
      </c>
      <c r="K6">
        <f t="shared" si="1"/>
        <v>39.940019819537895</v>
      </c>
      <c r="L6">
        <f t="shared" si="2"/>
        <v>4</v>
      </c>
    </row>
    <row r="7" spans="1:15" x14ac:dyDescent="0.25">
      <c r="A7" s="2">
        <v>6</v>
      </c>
      <c r="B7" s="4">
        <v>6</v>
      </c>
      <c r="C7" s="10" t="s">
        <v>24</v>
      </c>
      <c r="D7" s="9" t="s">
        <v>19</v>
      </c>
      <c r="G7">
        <v>6</v>
      </c>
      <c r="H7">
        <v>5.8</v>
      </c>
      <c r="I7">
        <f t="shared" si="0"/>
        <v>15.125436812183798</v>
      </c>
      <c r="J7">
        <f>10</f>
        <v>10</v>
      </c>
      <c r="K7">
        <f t="shared" si="1"/>
        <v>27.813592030459496</v>
      </c>
      <c r="L7">
        <f t="shared" si="2"/>
        <v>4</v>
      </c>
    </row>
    <row r="8" spans="1:15" x14ac:dyDescent="0.25">
      <c r="A8" s="2">
        <v>7</v>
      </c>
      <c r="B8" s="4">
        <v>7</v>
      </c>
      <c r="C8" s="10" t="s">
        <v>25</v>
      </c>
      <c r="D8" s="9" t="s">
        <v>19</v>
      </c>
      <c r="G8">
        <v>7</v>
      </c>
      <c r="H8">
        <v>8.84</v>
      </c>
      <c r="I8">
        <f t="shared" si="0"/>
        <v>23.053251968914619</v>
      </c>
      <c r="J8">
        <f>10</f>
        <v>10</v>
      </c>
      <c r="K8">
        <f t="shared" si="1"/>
        <v>47.63312992228655</v>
      </c>
      <c r="L8">
        <f t="shared" si="2"/>
        <v>4</v>
      </c>
    </row>
    <row r="9" spans="1:15" x14ac:dyDescent="0.25">
      <c r="A9" s="2">
        <v>8</v>
      </c>
      <c r="B9" s="4">
        <v>8</v>
      </c>
      <c r="C9" s="10" t="s">
        <v>26</v>
      </c>
      <c r="D9" s="9" t="s">
        <v>19</v>
      </c>
      <c r="G9">
        <v>8</v>
      </c>
      <c r="H9">
        <v>9.2100000000000009</v>
      </c>
      <c r="I9">
        <f t="shared" si="0"/>
        <v>24.018150524174622</v>
      </c>
      <c r="J9">
        <f>10</f>
        <v>10</v>
      </c>
      <c r="K9">
        <f t="shared" si="1"/>
        <v>50.045376310436552</v>
      </c>
      <c r="L9">
        <f t="shared" si="2"/>
        <v>4</v>
      </c>
    </row>
    <row r="10" spans="1:15" x14ac:dyDescent="0.25">
      <c r="A10" s="2">
        <v>9</v>
      </c>
      <c r="B10" s="5">
        <v>9</v>
      </c>
      <c r="C10" s="10" t="s">
        <v>18</v>
      </c>
      <c r="D10" s="12" t="s">
        <v>27</v>
      </c>
      <c r="G10">
        <v>9</v>
      </c>
      <c r="H10">
        <v>8</v>
      </c>
      <c r="I10">
        <f t="shared" si="0"/>
        <v>20.862671465081103</v>
      </c>
      <c r="J10">
        <f>10</f>
        <v>10</v>
      </c>
      <c r="K10">
        <f t="shared" si="1"/>
        <v>42.15667866270276</v>
      </c>
      <c r="L10">
        <f t="shared" si="2"/>
        <v>4</v>
      </c>
    </row>
    <row r="11" spans="1:15" x14ac:dyDescent="0.25">
      <c r="A11" s="2">
        <v>10</v>
      </c>
      <c r="B11" s="5">
        <v>10</v>
      </c>
      <c r="C11" s="10" t="s">
        <v>20</v>
      </c>
      <c r="D11" s="12" t="s">
        <v>27</v>
      </c>
      <c r="G11">
        <v>10</v>
      </c>
      <c r="H11">
        <v>6.67</v>
      </c>
      <c r="I11">
        <f t="shared" si="0"/>
        <v>17.394252334011373</v>
      </c>
      <c r="J11">
        <f>10</f>
        <v>10</v>
      </c>
      <c r="K11">
        <f t="shared" si="1"/>
        <v>33.485630835028431</v>
      </c>
      <c r="L11">
        <f t="shared" si="2"/>
        <v>4</v>
      </c>
    </row>
    <row r="12" spans="1:15" x14ac:dyDescent="0.25">
      <c r="A12" s="2">
        <v>11</v>
      </c>
      <c r="B12" s="5">
        <v>11</v>
      </c>
      <c r="C12" s="10" t="s">
        <v>21</v>
      </c>
      <c r="D12" s="12" t="s">
        <v>27</v>
      </c>
      <c r="G12">
        <v>11</v>
      </c>
      <c r="H12">
        <v>5.93</v>
      </c>
      <c r="I12">
        <f t="shared" si="0"/>
        <v>15.464455223491369</v>
      </c>
      <c r="J12">
        <f>10</f>
        <v>10</v>
      </c>
      <c r="K12">
        <f t="shared" si="1"/>
        <v>28.661138058728419</v>
      </c>
      <c r="L12">
        <f t="shared" si="2"/>
        <v>4</v>
      </c>
    </row>
    <row r="13" spans="1:15" x14ac:dyDescent="0.25">
      <c r="A13" s="2">
        <v>12</v>
      </c>
      <c r="B13" s="5">
        <v>12</v>
      </c>
      <c r="C13" s="10" t="s">
        <v>22</v>
      </c>
      <c r="D13" s="12" t="s">
        <v>27</v>
      </c>
      <c r="G13">
        <v>12</v>
      </c>
      <c r="H13">
        <v>4.3099999999999996</v>
      </c>
      <c r="I13">
        <f t="shared" si="0"/>
        <v>11.239764251812444</v>
      </c>
      <c r="J13">
        <f>10</f>
        <v>10</v>
      </c>
      <c r="K13">
        <f t="shared" si="1"/>
        <v>18.099410629531111</v>
      </c>
      <c r="L13">
        <f t="shared" si="2"/>
        <v>4</v>
      </c>
    </row>
    <row r="14" spans="1:15" x14ac:dyDescent="0.25">
      <c r="A14" s="2">
        <v>13</v>
      </c>
      <c r="B14" s="5">
        <v>13</v>
      </c>
      <c r="C14" s="10" t="s">
        <v>23</v>
      </c>
      <c r="D14" s="12" t="s">
        <v>27</v>
      </c>
      <c r="G14">
        <v>13</v>
      </c>
      <c r="H14">
        <v>3.71</v>
      </c>
      <c r="I14">
        <f t="shared" si="0"/>
        <v>9.6750638919313623</v>
      </c>
      <c r="J14">
        <f>10</f>
        <v>10</v>
      </c>
      <c r="K14">
        <f t="shared" si="1"/>
        <v>14.187659729828404</v>
      </c>
      <c r="L14">
        <f t="shared" si="2"/>
        <v>4</v>
      </c>
    </row>
    <row r="15" spans="1:15" x14ac:dyDescent="0.25">
      <c r="A15" s="2">
        <v>14</v>
      </c>
      <c r="B15" s="5">
        <v>14</v>
      </c>
      <c r="C15" s="10" t="s">
        <v>24</v>
      </c>
      <c r="D15" s="12" t="s">
        <v>27</v>
      </c>
      <c r="G15">
        <v>14</v>
      </c>
      <c r="H15">
        <v>3.83</v>
      </c>
      <c r="I15">
        <f t="shared" si="0"/>
        <v>9.9880039639075786</v>
      </c>
      <c r="J15">
        <f>10</f>
        <v>10</v>
      </c>
      <c r="K15">
        <f t="shared" si="1"/>
        <v>14.970009909768947</v>
      </c>
      <c r="L15">
        <f t="shared" si="2"/>
        <v>4</v>
      </c>
    </row>
    <row r="16" spans="1:15" x14ac:dyDescent="0.25">
      <c r="A16" s="2">
        <v>15</v>
      </c>
      <c r="B16" s="5">
        <v>15</v>
      </c>
      <c r="C16" s="10" t="s">
        <v>25</v>
      </c>
      <c r="D16" s="12" t="s">
        <v>27</v>
      </c>
      <c r="G16">
        <v>15</v>
      </c>
      <c r="H16">
        <v>10.199999999999999</v>
      </c>
      <c r="I16">
        <f t="shared" si="0"/>
        <v>26.599906117978403</v>
      </c>
      <c r="J16">
        <f>10</f>
        <v>10</v>
      </c>
      <c r="K16">
        <f t="shared" si="1"/>
        <v>56.499765294946002</v>
      </c>
      <c r="L16">
        <f t="shared" si="2"/>
        <v>4</v>
      </c>
    </row>
    <row r="17" spans="1:14" x14ac:dyDescent="0.25">
      <c r="A17" s="2">
        <v>16</v>
      </c>
      <c r="B17" s="5">
        <v>16</v>
      </c>
      <c r="C17" s="10" t="s">
        <v>26</v>
      </c>
      <c r="D17" s="12" t="s">
        <v>27</v>
      </c>
      <c r="G17">
        <v>16</v>
      </c>
      <c r="H17">
        <v>6.66</v>
      </c>
      <c r="I17">
        <f t="shared" si="0"/>
        <v>17.368173994680021</v>
      </c>
      <c r="J17">
        <f>10</f>
        <v>10</v>
      </c>
      <c r="K17">
        <f t="shared" si="1"/>
        <v>33.420434986700052</v>
      </c>
      <c r="L17">
        <f t="shared" si="2"/>
        <v>4</v>
      </c>
    </row>
    <row r="18" spans="1:14" x14ac:dyDescent="0.25">
      <c r="A18" s="2">
        <v>17</v>
      </c>
      <c r="B18" s="4">
        <v>17</v>
      </c>
      <c r="C18" s="10" t="s">
        <v>18</v>
      </c>
      <c r="D18" s="9" t="s">
        <v>28</v>
      </c>
      <c r="G18">
        <v>17</v>
      </c>
      <c r="H18">
        <v>5.22</v>
      </c>
      <c r="I18">
        <f t="shared" si="0"/>
        <v>13.61289313096542</v>
      </c>
      <c r="J18">
        <f>10</f>
        <v>10</v>
      </c>
      <c r="K18">
        <f t="shared" si="1"/>
        <v>24.032232827413551</v>
      </c>
      <c r="L18">
        <f t="shared" si="2"/>
        <v>4</v>
      </c>
    </row>
    <row r="19" spans="1:14" x14ac:dyDescent="0.25">
      <c r="A19" s="2">
        <v>18</v>
      </c>
      <c r="B19" s="4">
        <v>18</v>
      </c>
      <c r="C19" s="10" t="s">
        <v>20</v>
      </c>
      <c r="D19" s="9" t="s">
        <v>28</v>
      </c>
      <c r="G19">
        <v>18</v>
      </c>
      <c r="H19">
        <v>7.7</v>
      </c>
      <c r="I19">
        <f t="shared" si="0"/>
        <v>20.080321285140563</v>
      </c>
      <c r="J19">
        <f>10</f>
        <v>10</v>
      </c>
      <c r="K19">
        <f t="shared" si="1"/>
        <v>40.200803212851412</v>
      </c>
      <c r="L19">
        <f t="shared" si="2"/>
        <v>4</v>
      </c>
    </row>
    <row r="20" spans="1:14" x14ac:dyDescent="0.25">
      <c r="A20" s="2">
        <v>19</v>
      </c>
      <c r="B20" s="4">
        <v>19</v>
      </c>
      <c r="C20" s="10" t="s">
        <v>21</v>
      </c>
      <c r="D20" s="9" t="s">
        <v>28</v>
      </c>
      <c r="G20">
        <v>19</v>
      </c>
      <c r="H20">
        <v>8.92</v>
      </c>
      <c r="I20">
        <f t="shared" si="0"/>
        <v>23.261878683565428</v>
      </c>
      <c r="J20">
        <f>10</f>
        <v>10</v>
      </c>
      <c r="K20">
        <f t="shared" si="1"/>
        <v>48.154696708913569</v>
      </c>
      <c r="L20">
        <f t="shared" si="2"/>
        <v>4</v>
      </c>
    </row>
    <row r="21" spans="1:14" x14ac:dyDescent="0.25">
      <c r="A21" s="2">
        <v>20</v>
      </c>
      <c r="B21" s="4">
        <v>20</v>
      </c>
      <c r="C21" s="10" t="s">
        <v>22</v>
      </c>
      <c r="D21" s="9" t="s">
        <v>28</v>
      </c>
      <c r="G21">
        <v>20</v>
      </c>
      <c r="H21">
        <v>6.78</v>
      </c>
      <c r="I21">
        <f t="shared" si="0"/>
        <v>17.681114066656235</v>
      </c>
      <c r="J21">
        <f>10</f>
        <v>10</v>
      </c>
      <c r="K21">
        <f t="shared" si="1"/>
        <v>34.202785166640588</v>
      </c>
      <c r="L21">
        <f t="shared" si="2"/>
        <v>4</v>
      </c>
    </row>
    <row r="22" spans="1:14" x14ac:dyDescent="0.25">
      <c r="A22" s="2">
        <v>21</v>
      </c>
      <c r="B22" s="4">
        <v>21</v>
      </c>
      <c r="C22" s="10" t="s">
        <v>23</v>
      </c>
      <c r="D22" s="9" t="s">
        <v>28</v>
      </c>
      <c r="G22">
        <v>21</v>
      </c>
      <c r="H22">
        <v>5.21</v>
      </c>
      <c r="I22">
        <f t="shared" si="0"/>
        <v>13.586814791634069</v>
      </c>
      <c r="J22">
        <f>10</f>
        <v>10</v>
      </c>
      <c r="K22">
        <f t="shared" si="1"/>
        <v>23.967036979085172</v>
      </c>
      <c r="L22">
        <f t="shared" si="2"/>
        <v>4</v>
      </c>
    </row>
    <row r="23" spans="1:14" x14ac:dyDescent="0.25">
      <c r="A23" s="2">
        <v>22</v>
      </c>
      <c r="B23" s="4">
        <v>22</v>
      </c>
      <c r="C23" s="10" t="s">
        <v>24</v>
      </c>
      <c r="D23" s="9" t="s">
        <v>28</v>
      </c>
      <c r="G23">
        <v>22</v>
      </c>
      <c r="H23">
        <v>4.41</v>
      </c>
      <c r="I23">
        <f t="shared" si="0"/>
        <v>11.500547645125959</v>
      </c>
      <c r="J23">
        <f>10</f>
        <v>10</v>
      </c>
      <c r="K23">
        <f t="shared" si="1"/>
        <v>18.751369112814899</v>
      </c>
      <c r="L23">
        <f t="shared" si="2"/>
        <v>4</v>
      </c>
    </row>
    <row r="24" spans="1:14" x14ac:dyDescent="0.25">
      <c r="A24" s="2">
        <v>23</v>
      </c>
      <c r="B24" s="4">
        <v>23</v>
      </c>
      <c r="C24" s="10" t="s">
        <v>25</v>
      </c>
      <c r="D24" s="9" t="s">
        <v>28</v>
      </c>
      <c r="G24">
        <v>23</v>
      </c>
      <c r="H24">
        <v>4.66</v>
      </c>
      <c r="I24">
        <f t="shared" si="0"/>
        <v>12.152506128409744</v>
      </c>
      <c r="J24">
        <f>10</f>
        <v>10</v>
      </c>
      <c r="K24">
        <f t="shared" si="1"/>
        <v>20.381265321024358</v>
      </c>
      <c r="L24">
        <f t="shared" si="2"/>
        <v>4</v>
      </c>
    </row>
    <row r="25" spans="1:14" x14ac:dyDescent="0.25">
      <c r="A25" s="2">
        <v>24</v>
      </c>
      <c r="B25" s="4">
        <v>24</v>
      </c>
      <c r="C25" s="10" t="s">
        <v>26</v>
      </c>
      <c r="D25" s="9" t="s">
        <v>28</v>
      </c>
      <c r="G25">
        <v>24</v>
      </c>
      <c r="H25">
        <v>7.83</v>
      </c>
      <c r="I25">
        <f t="shared" si="0"/>
        <v>20.41933969644813</v>
      </c>
      <c r="J25">
        <f>10</f>
        <v>10</v>
      </c>
      <c r="K25">
        <f t="shared" si="1"/>
        <v>41.048349241120327</v>
      </c>
      <c r="L25">
        <f t="shared" si="2"/>
        <v>4</v>
      </c>
    </row>
    <row r="26" spans="1:14" x14ac:dyDescent="0.25">
      <c r="A26" s="2">
        <v>25</v>
      </c>
      <c r="B26" s="5">
        <v>25</v>
      </c>
      <c r="C26" s="10" t="s">
        <v>18</v>
      </c>
      <c r="D26" s="13" t="s">
        <v>29</v>
      </c>
      <c r="G26">
        <v>25</v>
      </c>
      <c r="H26">
        <v>26.1</v>
      </c>
      <c r="I26">
        <f t="shared" si="0"/>
        <v>68.064465654827103</v>
      </c>
      <c r="J26">
        <f>10</f>
        <v>10</v>
      </c>
      <c r="K26">
        <f t="shared" si="1"/>
        <v>160.16116413706777</v>
      </c>
      <c r="L26">
        <f t="shared" si="2"/>
        <v>4</v>
      </c>
      <c r="N26">
        <f>K26/2</f>
        <v>80.080582068533886</v>
      </c>
    </row>
    <row r="27" spans="1:14" x14ac:dyDescent="0.25">
      <c r="A27" s="2">
        <v>26</v>
      </c>
      <c r="B27" s="5">
        <v>26</v>
      </c>
      <c r="C27" s="10" t="s">
        <v>20</v>
      </c>
      <c r="D27" s="13" t="s">
        <v>29</v>
      </c>
      <c r="G27">
        <v>26</v>
      </c>
      <c r="H27">
        <v>26.2</v>
      </c>
      <c r="I27">
        <f t="shared" si="0"/>
        <v>68.325249048140606</v>
      </c>
      <c r="J27">
        <f>10</f>
        <v>10</v>
      </c>
      <c r="K27">
        <f t="shared" si="1"/>
        <v>160.81312262035152</v>
      </c>
      <c r="L27">
        <f t="shared" si="2"/>
        <v>4</v>
      </c>
      <c r="N27">
        <f>K27/2</f>
        <v>80.406561310175761</v>
      </c>
    </row>
    <row r="28" spans="1:14" x14ac:dyDescent="0.25">
      <c r="A28" s="2">
        <v>27</v>
      </c>
      <c r="B28" s="5">
        <v>27</v>
      </c>
      <c r="C28" s="10" t="s">
        <v>21</v>
      </c>
      <c r="D28" s="13" t="s">
        <v>29</v>
      </c>
      <c r="G28">
        <v>27</v>
      </c>
      <c r="H28">
        <v>25.9</v>
      </c>
      <c r="I28">
        <f t="shared" si="0"/>
        <v>67.542898868200069</v>
      </c>
      <c r="J28">
        <f>10</f>
        <v>10</v>
      </c>
      <c r="K28">
        <f t="shared" si="1"/>
        <v>158.85724717050016</v>
      </c>
      <c r="L28">
        <f t="shared" si="2"/>
        <v>4</v>
      </c>
      <c r="N28">
        <f>K28/2</f>
        <v>79.428623585250079</v>
      </c>
    </row>
    <row r="29" spans="1:14" x14ac:dyDescent="0.25">
      <c r="A29" s="2">
        <v>28</v>
      </c>
      <c r="B29" s="5">
        <v>28</v>
      </c>
      <c r="C29" s="10" t="s">
        <v>22</v>
      </c>
      <c r="D29" s="13" t="s">
        <v>29</v>
      </c>
      <c r="G29">
        <v>28</v>
      </c>
      <c r="H29">
        <v>11.1</v>
      </c>
      <c r="I29">
        <f t="shared" si="0"/>
        <v>28.946956657800033</v>
      </c>
      <c r="J29">
        <f>10</f>
        <v>10</v>
      </c>
      <c r="K29">
        <f t="shared" si="1"/>
        <v>62.367391644500088</v>
      </c>
      <c r="L29">
        <f t="shared" si="2"/>
        <v>4</v>
      </c>
    </row>
    <row r="30" spans="1:14" x14ac:dyDescent="0.25">
      <c r="A30" s="2">
        <v>29</v>
      </c>
      <c r="B30" s="5">
        <v>29</v>
      </c>
      <c r="C30" s="10" t="s">
        <v>23</v>
      </c>
      <c r="D30" s="13" t="s">
        <v>29</v>
      </c>
      <c r="G30">
        <v>29</v>
      </c>
      <c r="H30">
        <v>24.9</v>
      </c>
      <c r="I30">
        <f t="shared" si="0"/>
        <v>64.935064935064929</v>
      </c>
      <c r="J30">
        <f>10</f>
        <v>10</v>
      </c>
      <c r="K30">
        <f t="shared" si="1"/>
        <v>152.33766233766232</v>
      </c>
      <c r="L30">
        <f t="shared" si="2"/>
        <v>4</v>
      </c>
      <c r="N30">
        <f t="shared" ref="N30:N65" si="3">K30/2</f>
        <v>76.168831168831161</v>
      </c>
    </row>
    <row r="31" spans="1:14" x14ac:dyDescent="0.25">
      <c r="A31" s="2">
        <v>30</v>
      </c>
      <c r="B31" s="5">
        <v>30</v>
      </c>
      <c r="C31" s="10" t="s">
        <v>24</v>
      </c>
      <c r="D31" s="13" t="s">
        <v>29</v>
      </c>
      <c r="G31">
        <v>30</v>
      </c>
      <c r="H31">
        <v>10.3</v>
      </c>
      <c r="I31">
        <f t="shared" si="0"/>
        <v>26.860689511291923</v>
      </c>
      <c r="J31">
        <f>10</f>
        <v>10</v>
      </c>
      <c r="K31">
        <f t="shared" si="1"/>
        <v>57.151723778229808</v>
      </c>
      <c r="L31">
        <f t="shared" si="2"/>
        <v>4</v>
      </c>
      <c r="N31">
        <f t="shared" si="3"/>
        <v>28.575861889114904</v>
      </c>
    </row>
    <row r="32" spans="1:14" x14ac:dyDescent="0.25">
      <c r="A32" s="2">
        <v>31</v>
      </c>
      <c r="B32" s="5">
        <v>32</v>
      </c>
      <c r="C32" s="10" t="s">
        <v>25</v>
      </c>
      <c r="D32" s="13" t="s">
        <v>29</v>
      </c>
      <c r="G32">
        <v>31</v>
      </c>
      <c r="H32">
        <v>14.1</v>
      </c>
      <c r="I32">
        <f t="shared" si="0"/>
        <v>36.770458457205443</v>
      </c>
      <c r="J32">
        <f>10</f>
        <v>10</v>
      </c>
      <c r="K32">
        <f t="shared" si="1"/>
        <v>81.926146143013611</v>
      </c>
      <c r="L32">
        <f t="shared" si="2"/>
        <v>4</v>
      </c>
      <c r="N32">
        <f t="shared" si="3"/>
        <v>40.963073071506805</v>
      </c>
    </row>
    <row r="33" spans="1:14" x14ac:dyDescent="0.25">
      <c r="A33" s="2">
        <v>32</v>
      </c>
      <c r="B33" s="4">
        <v>33</v>
      </c>
      <c r="C33" s="10" t="s">
        <v>26</v>
      </c>
      <c r="D33" s="13" t="s">
        <v>29</v>
      </c>
      <c r="G33">
        <v>32</v>
      </c>
      <c r="H33">
        <v>12.5</v>
      </c>
      <c r="I33">
        <f t="shared" si="0"/>
        <v>32.597924164189223</v>
      </c>
      <c r="J33">
        <f>10</f>
        <v>10</v>
      </c>
      <c r="K33">
        <f t="shared" si="1"/>
        <v>71.494810410473065</v>
      </c>
      <c r="L33">
        <f t="shared" si="2"/>
        <v>4</v>
      </c>
      <c r="N33">
        <f t="shared" si="3"/>
        <v>35.747405205236532</v>
      </c>
    </row>
    <row r="34" spans="1:14" x14ac:dyDescent="0.25">
      <c r="A34" s="2">
        <v>33</v>
      </c>
      <c r="B34" s="4">
        <v>34</v>
      </c>
      <c r="C34" s="10" t="s">
        <v>18</v>
      </c>
      <c r="D34" s="9" t="s">
        <v>30</v>
      </c>
      <c r="G34">
        <v>33</v>
      </c>
      <c r="H34">
        <v>14.3</v>
      </c>
      <c r="I34">
        <f t="shared" si="0"/>
        <v>37.29202524383247</v>
      </c>
      <c r="J34">
        <f>10</f>
        <v>10</v>
      </c>
      <c r="K34">
        <f t="shared" si="1"/>
        <v>83.230063109581181</v>
      </c>
      <c r="L34">
        <f t="shared" si="2"/>
        <v>4</v>
      </c>
      <c r="N34">
        <f t="shared" si="3"/>
        <v>41.61503155479059</v>
      </c>
    </row>
    <row r="35" spans="1:14" x14ac:dyDescent="0.25">
      <c r="A35" s="2">
        <v>34</v>
      </c>
      <c r="B35" s="4">
        <v>35</v>
      </c>
      <c r="C35" s="10" t="s">
        <v>20</v>
      </c>
      <c r="D35" s="9" t="s">
        <v>30</v>
      </c>
      <c r="G35">
        <v>34</v>
      </c>
      <c r="H35">
        <v>14.1</v>
      </c>
      <c r="I35">
        <f t="shared" si="0"/>
        <v>36.770458457205443</v>
      </c>
      <c r="J35">
        <f>10</f>
        <v>10</v>
      </c>
      <c r="K35">
        <f t="shared" si="1"/>
        <v>81.926146143013611</v>
      </c>
      <c r="L35">
        <f t="shared" si="2"/>
        <v>4</v>
      </c>
      <c r="N35">
        <f t="shared" si="3"/>
        <v>40.963073071506805</v>
      </c>
    </row>
    <row r="36" spans="1:14" x14ac:dyDescent="0.25">
      <c r="A36" s="2">
        <v>35</v>
      </c>
      <c r="B36" s="4">
        <v>37</v>
      </c>
      <c r="C36" s="10" t="s">
        <v>21</v>
      </c>
      <c r="D36" s="9" t="s">
        <v>30</v>
      </c>
      <c r="G36">
        <v>35</v>
      </c>
      <c r="H36">
        <v>8.73</v>
      </c>
      <c r="I36">
        <f t="shared" si="0"/>
        <v>22.766390236269757</v>
      </c>
      <c r="J36">
        <f>10</f>
        <v>10</v>
      </c>
      <c r="K36">
        <f t="shared" si="1"/>
        <v>46.915975590674392</v>
      </c>
      <c r="L36">
        <f t="shared" si="2"/>
        <v>4</v>
      </c>
      <c r="N36">
        <f t="shared" si="3"/>
        <v>23.457987795337196</v>
      </c>
    </row>
    <row r="37" spans="1:14" x14ac:dyDescent="0.25">
      <c r="A37" s="2">
        <v>36</v>
      </c>
      <c r="B37" s="4">
        <v>38</v>
      </c>
      <c r="C37" s="10" t="s">
        <v>22</v>
      </c>
      <c r="D37" s="9" t="s">
        <v>30</v>
      </c>
      <c r="G37">
        <v>36</v>
      </c>
      <c r="H37">
        <v>10.8</v>
      </c>
      <c r="I37">
        <f t="shared" si="0"/>
        <v>28.164606477859493</v>
      </c>
      <c r="J37">
        <f>10</f>
        <v>10</v>
      </c>
      <c r="K37">
        <f t="shared" si="1"/>
        <v>60.411516194648726</v>
      </c>
      <c r="L37">
        <f t="shared" si="2"/>
        <v>4</v>
      </c>
      <c r="N37">
        <f t="shared" si="3"/>
        <v>30.205758097324363</v>
      </c>
    </row>
    <row r="38" spans="1:14" x14ac:dyDescent="0.25">
      <c r="A38" s="2">
        <v>37</v>
      </c>
      <c r="B38" s="4">
        <v>39</v>
      </c>
      <c r="C38" s="10" t="s">
        <v>23</v>
      </c>
      <c r="D38" s="9" t="s">
        <v>30</v>
      </c>
      <c r="G38">
        <v>37</v>
      </c>
      <c r="H38">
        <v>11.3</v>
      </c>
      <c r="I38">
        <f t="shared" si="0"/>
        <v>29.468523444427063</v>
      </c>
      <c r="J38">
        <f>10</f>
        <v>10</v>
      </c>
      <c r="K38">
        <f t="shared" si="1"/>
        <v>63.671308611067658</v>
      </c>
      <c r="L38">
        <f t="shared" si="2"/>
        <v>4</v>
      </c>
      <c r="N38">
        <f t="shared" si="3"/>
        <v>31.835654305533829</v>
      </c>
    </row>
    <row r="39" spans="1:14" x14ac:dyDescent="0.25">
      <c r="A39" s="2">
        <v>38</v>
      </c>
      <c r="B39" s="4">
        <v>40</v>
      </c>
      <c r="C39" s="10" t="s">
        <v>24</v>
      </c>
      <c r="D39" s="9" t="s">
        <v>30</v>
      </c>
      <c r="G39">
        <v>38</v>
      </c>
      <c r="H39">
        <v>9.7200000000000006</v>
      </c>
      <c r="I39">
        <f t="shared" si="0"/>
        <v>25.348145830073541</v>
      </c>
      <c r="J39">
        <f>10</f>
        <v>10</v>
      </c>
      <c r="K39">
        <f t="shared" si="1"/>
        <v>53.370364575183856</v>
      </c>
      <c r="L39">
        <f t="shared" si="2"/>
        <v>4</v>
      </c>
      <c r="N39">
        <f t="shared" si="3"/>
        <v>26.685182287591928</v>
      </c>
    </row>
    <row r="40" spans="1:14" x14ac:dyDescent="0.25">
      <c r="A40" s="2">
        <v>39</v>
      </c>
      <c r="B40" s="5">
        <v>41</v>
      </c>
      <c r="C40" s="10" t="s">
        <v>25</v>
      </c>
      <c r="D40" s="9" t="s">
        <v>30</v>
      </c>
      <c r="G40">
        <v>39</v>
      </c>
      <c r="H40">
        <v>4.91</v>
      </c>
      <c r="I40">
        <f t="shared" si="0"/>
        <v>12.804464611693527</v>
      </c>
      <c r="J40">
        <f>10</f>
        <v>10</v>
      </c>
      <c r="K40">
        <f t="shared" si="1"/>
        <v>22.011161529233817</v>
      </c>
      <c r="L40">
        <f t="shared" si="2"/>
        <v>4</v>
      </c>
      <c r="N40">
        <f t="shared" si="3"/>
        <v>11.005580764616909</v>
      </c>
    </row>
    <row r="41" spans="1:14" x14ac:dyDescent="0.25">
      <c r="A41" s="2">
        <v>40</v>
      </c>
      <c r="B41" s="5">
        <v>45</v>
      </c>
      <c r="C41" s="10" t="s">
        <v>26</v>
      </c>
      <c r="D41" s="9" t="s">
        <v>30</v>
      </c>
      <c r="G41">
        <v>40</v>
      </c>
      <c r="H41">
        <v>5.92</v>
      </c>
      <c r="I41">
        <f t="shared" si="0"/>
        <v>15.438376884160016</v>
      </c>
      <c r="J41">
        <f>10</f>
        <v>10</v>
      </c>
      <c r="K41">
        <f t="shared" si="1"/>
        <v>28.59594221040004</v>
      </c>
      <c r="L41">
        <f t="shared" si="2"/>
        <v>4</v>
      </c>
      <c r="N41">
        <f t="shared" si="3"/>
        <v>14.29797110520002</v>
      </c>
    </row>
    <row r="42" spans="1:14" x14ac:dyDescent="0.25">
      <c r="A42" s="2">
        <v>41</v>
      </c>
      <c r="B42" s="6">
        <v>46</v>
      </c>
      <c r="C42" s="10" t="s">
        <v>18</v>
      </c>
      <c r="D42" s="13" t="s">
        <v>31</v>
      </c>
      <c r="G42">
        <v>41</v>
      </c>
      <c r="H42">
        <v>21.7</v>
      </c>
      <c r="I42">
        <f t="shared" si="0"/>
        <v>56.589996349032489</v>
      </c>
      <c r="J42">
        <f>10</f>
        <v>10</v>
      </c>
      <c r="K42">
        <f t="shared" si="1"/>
        <v>131.47499087258123</v>
      </c>
      <c r="L42">
        <f t="shared" si="2"/>
        <v>4</v>
      </c>
      <c r="N42">
        <f t="shared" si="3"/>
        <v>65.737495436290615</v>
      </c>
    </row>
    <row r="43" spans="1:14" x14ac:dyDescent="0.25">
      <c r="A43" s="2">
        <v>42</v>
      </c>
      <c r="B43" s="4">
        <v>49</v>
      </c>
      <c r="C43" s="10" t="s">
        <v>20</v>
      </c>
      <c r="D43" s="13" t="s">
        <v>31</v>
      </c>
      <c r="G43">
        <v>42</v>
      </c>
      <c r="H43">
        <v>16.7</v>
      </c>
      <c r="I43">
        <f t="shared" si="0"/>
        <v>43.550826683356803</v>
      </c>
      <c r="J43">
        <f>10</f>
        <v>10</v>
      </c>
      <c r="K43">
        <f t="shared" si="1"/>
        <v>98.877066708392007</v>
      </c>
      <c r="L43">
        <f t="shared" si="2"/>
        <v>4</v>
      </c>
      <c r="N43">
        <f t="shared" si="3"/>
        <v>49.438533354196004</v>
      </c>
    </row>
    <row r="44" spans="1:14" x14ac:dyDescent="0.25">
      <c r="A44" s="2">
        <v>43</v>
      </c>
      <c r="B44" s="4">
        <v>50</v>
      </c>
      <c r="C44" s="10" t="s">
        <v>21</v>
      </c>
      <c r="D44" s="13" t="s">
        <v>31</v>
      </c>
      <c r="G44">
        <v>43</v>
      </c>
      <c r="H44">
        <v>8.7100000000000009</v>
      </c>
      <c r="I44">
        <f t="shared" si="0"/>
        <v>22.714233557607056</v>
      </c>
      <c r="J44">
        <f>10</f>
        <v>10</v>
      </c>
      <c r="K44">
        <f t="shared" si="1"/>
        <v>46.785583894017641</v>
      </c>
      <c r="L44">
        <f t="shared" si="2"/>
        <v>4</v>
      </c>
      <c r="N44">
        <f t="shared" si="3"/>
        <v>23.392791947008821</v>
      </c>
    </row>
    <row r="45" spans="1:14" x14ac:dyDescent="0.25">
      <c r="A45" s="2">
        <v>44</v>
      </c>
      <c r="B45" s="4">
        <v>55</v>
      </c>
      <c r="C45" s="10" t="s">
        <v>22</v>
      </c>
      <c r="D45" s="13" t="s">
        <v>31</v>
      </c>
      <c r="G45">
        <v>44</v>
      </c>
      <c r="H45">
        <v>4.7699999999999996</v>
      </c>
      <c r="I45">
        <f t="shared" si="0"/>
        <v>12.439367861054606</v>
      </c>
      <c r="J45">
        <f>10</f>
        <v>10</v>
      </c>
      <c r="K45">
        <f t="shared" si="1"/>
        <v>21.098419652636515</v>
      </c>
      <c r="L45">
        <f t="shared" si="2"/>
        <v>4</v>
      </c>
      <c r="N45">
        <f t="shared" si="3"/>
        <v>10.549209826318258</v>
      </c>
    </row>
    <row r="46" spans="1:14" x14ac:dyDescent="0.25">
      <c r="A46" s="2">
        <v>45</v>
      </c>
      <c r="B46" s="5">
        <v>58</v>
      </c>
      <c r="C46" s="10" t="s">
        <v>23</v>
      </c>
      <c r="D46" s="13" t="s">
        <v>31</v>
      </c>
      <c r="G46">
        <v>45</v>
      </c>
      <c r="H46">
        <v>10.8</v>
      </c>
      <c r="I46">
        <f t="shared" si="0"/>
        <v>28.164606477859493</v>
      </c>
      <c r="J46">
        <f>10</f>
        <v>10</v>
      </c>
      <c r="K46">
        <f t="shared" si="1"/>
        <v>60.411516194648726</v>
      </c>
      <c r="L46">
        <f t="shared" si="2"/>
        <v>4</v>
      </c>
      <c r="N46">
        <f t="shared" si="3"/>
        <v>30.205758097324363</v>
      </c>
    </row>
    <row r="47" spans="1:14" x14ac:dyDescent="0.25">
      <c r="A47" s="2">
        <v>46</v>
      </c>
      <c r="B47" s="5">
        <v>59</v>
      </c>
      <c r="C47" s="10" t="s">
        <v>24</v>
      </c>
      <c r="D47" s="13" t="s">
        <v>31</v>
      </c>
      <c r="G47">
        <v>46</v>
      </c>
      <c r="H47">
        <v>9.58</v>
      </c>
      <c r="I47">
        <f t="shared" si="0"/>
        <v>24.983049079434622</v>
      </c>
      <c r="J47">
        <f>10</f>
        <v>10</v>
      </c>
      <c r="K47">
        <f t="shared" si="1"/>
        <v>52.457622698586555</v>
      </c>
      <c r="L47">
        <f t="shared" si="2"/>
        <v>4</v>
      </c>
      <c r="N47">
        <f t="shared" si="3"/>
        <v>26.228811349293277</v>
      </c>
    </row>
    <row r="48" spans="1:14" x14ac:dyDescent="0.25">
      <c r="A48" s="2">
        <v>47</v>
      </c>
      <c r="B48" s="5">
        <v>60</v>
      </c>
      <c r="C48" s="10" t="s">
        <v>25</v>
      </c>
      <c r="D48" s="13" t="s">
        <v>31</v>
      </c>
      <c r="G48">
        <v>47</v>
      </c>
      <c r="H48">
        <v>5.79</v>
      </c>
      <c r="I48">
        <f t="shared" si="0"/>
        <v>15.099358472852447</v>
      </c>
      <c r="J48">
        <f>10</f>
        <v>10</v>
      </c>
      <c r="K48">
        <f t="shared" si="1"/>
        <v>27.748396182131117</v>
      </c>
      <c r="L48">
        <f t="shared" si="2"/>
        <v>4</v>
      </c>
      <c r="N48">
        <f t="shared" si="3"/>
        <v>13.874198091065558</v>
      </c>
    </row>
    <row r="49" spans="1:14" x14ac:dyDescent="0.25">
      <c r="A49" s="2">
        <v>48</v>
      </c>
      <c r="B49" s="5">
        <v>61</v>
      </c>
      <c r="C49" s="10" t="s">
        <v>26</v>
      </c>
      <c r="D49" s="13" t="s">
        <v>31</v>
      </c>
      <c r="G49">
        <v>48</v>
      </c>
      <c r="H49">
        <v>1.64</v>
      </c>
      <c r="I49">
        <f t="shared" si="0"/>
        <v>4.276847650341626</v>
      </c>
      <c r="J49">
        <f>10</f>
        <v>10</v>
      </c>
      <c r="K49">
        <f t="shared" si="1"/>
        <v>0.69211912585406488</v>
      </c>
      <c r="L49">
        <f t="shared" si="2"/>
        <v>4</v>
      </c>
      <c r="N49">
        <f t="shared" si="3"/>
        <v>0.34605956292703244</v>
      </c>
    </row>
    <row r="50" spans="1:14" x14ac:dyDescent="0.25">
      <c r="A50" s="2">
        <v>49</v>
      </c>
      <c r="B50" s="7">
        <v>63</v>
      </c>
      <c r="C50" s="10" t="s">
        <v>32</v>
      </c>
      <c r="D50" s="9" t="s">
        <v>33</v>
      </c>
      <c r="G50">
        <v>49</v>
      </c>
      <c r="H50">
        <v>13.4</v>
      </c>
      <c r="I50">
        <f t="shared" si="0"/>
        <v>34.944974704010846</v>
      </c>
      <c r="J50">
        <f>10</f>
        <v>10</v>
      </c>
      <c r="K50">
        <f t="shared" si="1"/>
        <v>77.362436760027123</v>
      </c>
      <c r="L50">
        <f t="shared" si="2"/>
        <v>4</v>
      </c>
      <c r="N50">
        <f t="shared" si="3"/>
        <v>38.681218380013561</v>
      </c>
    </row>
    <row r="51" spans="1:14" x14ac:dyDescent="0.25">
      <c r="A51" s="2">
        <v>50</v>
      </c>
      <c r="B51" s="5">
        <v>64</v>
      </c>
      <c r="C51" s="10" t="s">
        <v>34</v>
      </c>
      <c r="D51" s="9" t="s">
        <v>33</v>
      </c>
      <c r="G51">
        <v>50</v>
      </c>
      <c r="H51">
        <v>13.2</v>
      </c>
      <c r="I51">
        <f t="shared" si="0"/>
        <v>34.423407917383827</v>
      </c>
      <c r="J51">
        <f>10</f>
        <v>10</v>
      </c>
      <c r="K51">
        <f t="shared" si="1"/>
        <v>76.058519793459567</v>
      </c>
      <c r="L51">
        <f t="shared" si="2"/>
        <v>4</v>
      </c>
      <c r="N51">
        <f t="shared" si="3"/>
        <v>38.029259896729783</v>
      </c>
    </row>
    <row r="52" spans="1:14" x14ac:dyDescent="0.25">
      <c r="A52" s="2">
        <v>51</v>
      </c>
      <c r="B52" s="4">
        <v>65</v>
      </c>
      <c r="C52" s="10" t="s">
        <v>35</v>
      </c>
      <c r="D52" s="9" t="s">
        <v>33</v>
      </c>
      <c r="G52">
        <v>51</v>
      </c>
      <c r="H52">
        <v>13.3</v>
      </c>
      <c r="I52">
        <f t="shared" si="0"/>
        <v>34.684191310697337</v>
      </c>
      <c r="J52">
        <f>10</f>
        <v>10</v>
      </c>
      <c r="K52">
        <f t="shared" si="1"/>
        <v>76.710478276743345</v>
      </c>
      <c r="L52">
        <f t="shared" si="2"/>
        <v>4</v>
      </c>
      <c r="N52">
        <f t="shared" si="3"/>
        <v>38.355239138371672</v>
      </c>
    </row>
    <row r="53" spans="1:14" x14ac:dyDescent="0.25">
      <c r="A53" s="2">
        <v>52</v>
      </c>
      <c r="B53" s="4">
        <v>66</v>
      </c>
      <c r="C53" s="10" t="s">
        <v>36</v>
      </c>
      <c r="D53" s="9" t="s">
        <v>33</v>
      </c>
      <c r="G53">
        <v>52</v>
      </c>
      <c r="H53">
        <v>11.6</v>
      </c>
      <c r="I53">
        <f t="shared" si="0"/>
        <v>30.250873624367596</v>
      </c>
      <c r="J53">
        <f>10</f>
        <v>10</v>
      </c>
      <c r="K53">
        <f t="shared" si="1"/>
        <v>65.627184060918992</v>
      </c>
      <c r="L53">
        <f t="shared" si="2"/>
        <v>4</v>
      </c>
      <c r="N53">
        <f t="shared" si="3"/>
        <v>32.813592030459496</v>
      </c>
    </row>
    <row r="54" spans="1:14" x14ac:dyDescent="0.25">
      <c r="A54" s="2">
        <v>53</v>
      </c>
      <c r="B54" s="4">
        <v>67</v>
      </c>
      <c r="C54" s="10" t="s">
        <v>37</v>
      </c>
      <c r="D54" s="9" t="s">
        <v>33</v>
      </c>
      <c r="G54">
        <v>53</v>
      </c>
      <c r="H54">
        <v>7.85</v>
      </c>
      <c r="I54">
        <f t="shared" si="0"/>
        <v>20.471496375110831</v>
      </c>
      <c r="J54">
        <f>10</f>
        <v>10</v>
      </c>
      <c r="K54">
        <f t="shared" si="1"/>
        <v>41.178740937777079</v>
      </c>
      <c r="L54">
        <f t="shared" si="2"/>
        <v>4</v>
      </c>
      <c r="N54">
        <f t="shared" si="3"/>
        <v>20.589370468888539</v>
      </c>
    </row>
    <row r="55" spans="1:14" x14ac:dyDescent="0.25">
      <c r="A55" s="2">
        <v>54</v>
      </c>
      <c r="B55" s="4">
        <v>68</v>
      </c>
      <c r="C55" s="10" t="s">
        <v>38</v>
      </c>
      <c r="D55" s="9" t="s">
        <v>33</v>
      </c>
      <c r="G55">
        <v>54</v>
      </c>
      <c r="H55">
        <v>12.9</v>
      </c>
      <c r="I55">
        <f t="shared" si="0"/>
        <v>33.641057737443283</v>
      </c>
      <c r="J55">
        <f>10</f>
        <v>10</v>
      </c>
      <c r="K55">
        <f t="shared" si="1"/>
        <v>74.102644343608205</v>
      </c>
      <c r="L55">
        <f t="shared" si="2"/>
        <v>4</v>
      </c>
      <c r="N55">
        <f t="shared" si="3"/>
        <v>37.051322171804102</v>
      </c>
    </row>
    <row r="56" spans="1:14" x14ac:dyDescent="0.25">
      <c r="A56" s="2">
        <v>55</v>
      </c>
      <c r="B56" s="4">
        <v>69</v>
      </c>
      <c r="C56" s="14" t="s">
        <v>39</v>
      </c>
      <c r="D56" s="9" t="s">
        <v>33</v>
      </c>
      <c r="G56">
        <v>55</v>
      </c>
      <c r="H56">
        <v>8.66</v>
      </c>
      <c r="I56">
        <f t="shared" si="0"/>
        <v>22.583841860950297</v>
      </c>
      <c r="J56">
        <f>10</f>
        <v>10</v>
      </c>
      <c r="K56">
        <f t="shared" si="1"/>
        <v>46.459604652375745</v>
      </c>
      <c r="L56">
        <f t="shared" si="2"/>
        <v>4</v>
      </c>
      <c r="N56">
        <f t="shared" si="3"/>
        <v>23.229802326187873</v>
      </c>
    </row>
    <row r="57" spans="1:14" x14ac:dyDescent="0.25">
      <c r="A57" s="2">
        <v>56</v>
      </c>
      <c r="B57" s="5">
        <v>31</v>
      </c>
      <c r="C57" s="10" t="s">
        <v>40</v>
      </c>
      <c r="D57" s="11" t="s">
        <v>33</v>
      </c>
      <c r="G57">
        <v>56</v>
      </c>
      <c r="H57">
        <v>10.199999999999999</v>
      </c>
      <c r="I57">
        <f t="shared" si="0"/>
        <v>26.599906117978403</v>
      </c>
      <c r="J57">
        <f>10</f>
        <v>10</v>
      </c>
      <c r="K57">
        <f t="shared" si="1"/>
        <v>56.499765294946002</v>
      </c>
      <c r="L57">
        <f t="shared" si="2"/>
        <v>4</v>
      </c>
      <c r="N57">
        <f t="shared" si="3"/>
        <v>28.249882647473001</v>
      </c>
    </row>
    <row r="58" spans="1:14" x14ac:dyDescent="0.25">
      <c r="A58" s="2">
        <v>57</v>
      </c>
      <c r="B58" s="4">
        <v>36</v>
      </c>
      <c r="C58" s="10" t="s">
        <v>32</v>
      </c>
      <c r="D58" s="13" t="s">
        <v>41</v>
      </c>
      <c r="G58">
        <v>57</v>
      </c>
      <c r="H58">
        <v>17.7</v>
      </c>
      <c r="I58">
        <f t="shared" si="0"/>
        <v>46.158660616491936</v>
      </c>
      <c r="J58">
        <f>10</f>
        <v>10</v>
      </c>
      <c r="K58">
        <f t="shared" si="1"/>
        <v>105.39665154122984</v>
      </c>
      <c r="L58">
        <f t="shared" si="2"/>
        <v>4</v>
      </c>
      <c r="N58">
        <f t="shared" si="3"/>
        <v>52.698325770614922</v>
      </c>
    </row>
    <row r="59" spans="1:14" x14ac:dyDescent="0.25">
      <c r="A59" s="2">
        <v>58</v>
      </c>
      <c r="B59" s="5">
        <v>42</v>
      </c>
      <c r="C59" s="10" t="s">
        <v>34</v>
      </c>
      <c r="D59" s="13" t="s">
        <v>41</v>
      </c>
      <c r="G59">
        <v>58</v>
      </c>
      <c r="H59">
        <v>3.78</v>
      </c>
      <c r="I59">
        <f t="shared" si="0"/>
        <v>9.8576122672508202</v>
      </c>
      <c r="J59">
        <f>10</f>
        <v>10</v>
      </c>
      <c r="K59">
        <f t="shared" si="1"/>
        <v>14.644030668127051</v>
      </c>
      <c r="L59">
        <f t="shared" si="2"/>
        <v>4</v>
      </c>
      <c r="N59">
        <f t="shared" si="3"/>
        <v>7.3220153340635257</v>
      </c>
    </row>
    <row r="60" spans="1:14" x14ac:dyDescent="0.25">
      <c r="A60" s="2">
        <v>59</v>
      </c>
      <c r="B60" s="5">
        <v>43</v>
      </c>
      <c r="C60" s="10" t="s">
        <v>35</v>
      </c>
      <c r="D60" s="13" t="s">
        <v>41</v>
      </c>
      <c r="G60">
        <v>59</v>
      </c>
      <c r="H60">
        <v>11.3</v>
      </c>
      <c r="I60">
        <f t="shared" si="0"/>
        <v>29.468523444427063</v>
      </c>
      <c r="J60">
        <f>10</f>
        <v>10</v>
      </c>
      <c r="K60">
        <f t="shared" si="1"/>
        <v>63.671308611067658</v>
      </c>
      <c r="L60">
        <f t="shared" si="2"/>
        <v>4</v>
      </c>
      <c r="N60">
        <f t="shared" si="3"/>
        <v>31.835654305533829</v>
      </c>
    </row>
    <row r="61" spans="1:14" x14ac:dyDescent="0.25">
      <c r="A61" s="2">
        <v>60</v>
      </c>
      <c r="B61" s="4">
        <v>51</v>
      </c>
      <c r="C61" s="10" t="s">
        <v>36</v>
      </c>
      <c r="D61" s="13" t="s">
        <v>41</v>
      </c>
      <c r="G61">
        <v>60</v>
      </c>
      <c r="H61">
        <v>13.2</v>
      </c>
      <c r="I61">
        <f t="shared" si="0"/>
        <v>34.423407917383827</v>
      </c>
      <c r="J61">
        <f>10</f>
        <v>10</v>
      </c>
      <c r="K61">
        <f t="shared" si="1"/>
        <v>76.058519793459567</v>
      </c>
      <c r="L61">
        <f t="shared" si="2"/>
        <v>4</v>
      </c>
      <c r="N61">
        <f t="shared" si="3"/>
        <v>38.029259896729783</v>
      </c>
    </row>
    <row r="62" spans="1:14" x14ac:dyDescent="0.25">
      <c r="A62" s="2">
        <v>61</v>
      </c>
      <c r="B62" s="4">
        <v>52</v>
      </c>
      <c r="C62" s="10" t="s">
        <v>37</v>
      </c>
      <c r="D62" s="13" t="s">
        <v>41</v>
      </c>
      <c r="G62">
        <v>61</v>
      </c>
      <c r="H62">
        <v>25.5</v>
      </c>
      <c r="I62">
        <f t="shared" si="0"/>
        <v>66.499765294946016</v>
      </c>
      <c r="J62">
        <f>10</f>
        <v>10</v>
      </c>
      <c r="K62">
        <f t="shared" si="1"/>
        <v>156.24941323736505</v>
      </c>
      <c r="L62">
        <f t="shared" si="2"/>
        <v>4</v>
      </c>
      <c r="N62">
        <f t="shared" si="3"/>
        <v>78.124706618682524</v>
      </c>
    </row>
    <row r="63" spans="1:14" x14ac:dyDescent="0.25">
      <c r="A63" s="2">
        <v>62</v>
      </c>
      <c r="B63" s="4">
        <v>54</v>
      </c>
      <c r="C63" s="10" t="s">
        <v>38</v>
      </c>
      <c r="D63" s="13" t="s">
        <v>41</v>
      </c>
      <c r="G63">
        <v>62</v>
      </c>
      <c r="H63">
        <v>7.02</v>
      </c>
      <c r="I63">
        <f t="shared" si="0"/>
        <v>18.306994210608668</v>
      </c>
      <c r="J63">
        <f>10</f>
        <v>10</v>
      </c>
      <c r="K63">
        <f t="shared" si="1"/>
        <v>35.767485526521668</v>
      </c>
      <c r="L63">
        <f t="shared" si="2"/>
        <v>4</v>
      </c>
      <c r="N63">
        <f t="shared" si="3"/>
        <v>17.883742763260834</v>
      </c>
    </row>
    <row r="64" spans="1:14" x14ac:dyDescent="0.25">
      <c r="A64" s="2">
        <v>63</v>
      </c>
      <c r="B64" s="4">
        <v>56</v>
      </c>
      <c r="C64" s="10" t="s">
        <v>39</v>
      </c>
      <c r="D64" s="13" t="s">
        <v>41</v>
      </c>
      <c r="G64">
        <v>63</v>
      </c>
      <c r="H64">
        <v>3.6</v>
      </c>
      <c r="I64">
        <f t="shared" si="0"/>
        <v>9.3882021592864966</v>
      </c>
      <c r="J64">
        <f>10</f>
        <v>10</v>
      </c>
      <c r="K64">
        <f t="shared" si="1"/>
        <v>13.47050539821624</v>
      </c>
      <c r="L64">
        <f t="shared" si="2"/>
        <v>4</v>
      </c>
      <c r="N64">
        <f t="shared" si="3"/>
        <v>6.7352526991081199</v>
      </c>
    </row>
    <row r="65" spans="1:14" x14ac:dyDescent="0.25">
      <c r="A65" s="2">
        <v>64</v>
      </c>
      <c r="B65" s="6">
        <v>62</v>
      </c>
      <c r="C65" s="10" t="s">
        <v>40</v>
      </c>
      <c r="D65" s="13" t="s">
        <v>41</v>
      </c>
      <c r="G65">
        <v>64</v>
      </c>
      <c r="H65">
        <v>8.4</v>
      </c>
      <c r="I65">
        <f t="shared" si="0"/>
        <v>21.90580503833516</v>
      </c>
      <c r="J65">
        <f>10</f>
        <v>10</v>
      </c>
      <c r="K65">
        <f t="shared" si="1"/>
        <v>44.7645125958379</v>
      </c>
      <c r="L65">
        <f t="shared" si="2"/>
        <v>4</v>
      </c>
      <c r="N65">
        <f t="shared" si="3"/>
        <v>22.38225629791895</v>
      </c>
    </row>
    <row r="66" spans="1:14" x14ac:dyDescent="0.25">
      <c r="A66" s="2">
        <v>65</v>
      </c>
      <c r="B66" s="5">
        <v>44</v>
      </c>
      <c r="C66" s="10"/>
      <c r="D66" s="9"/>
      <c r="H66" t="s">
        <v>44</v>
      </c>
      <c r="I66" t="e">
        <f t="shared" si="0"/>
        <v>#VALUE!</v>
      </c>
      <c r="J66">
        <f>10</f>
        <v>10</v>
      </c>
      <c r="K66" t="e">
        <f t="shared" si="1"/>
        <v>#VALUE!</v>
      </c>
      <c r="L66" t="e">
        <f t="shared" si="2"/>
        <v>#VALUE!</v>
      </c>
    </row>
    <row r="67" spans="1:14" x14ac:dyDescent="0.25">
      <c r="A67" s="2">
        <v>66</v>
      </c>
      <c r="B67" s="7"/>
      <c r="C67" s="10"/>
      <c r="D67" s="9"/>
      <c r="I67">
        <f t="shared" si="0"/>
        <v>0</v>
      </c>
      <c r="J67">
        <f>10</f>
        <v>10</v>
      </c>
      <c r="K67">
        <f t="shared" si="1"/>
        <v>-10</v>
      </c>
      <c r="L67" t="e">
        <f t="shared" si="2"/>
        <v>#DIV/0!</v>
      </c>
    </row>
    <row r="68" spans="1:14" x14ac:dyDescent="0.25">
      <c r="A68" s="2">
        <v>67</v>
      </c>
      <c r="B68" s="5">
        <v>48</v>
      </c>
      <c r="C68" s="10" t="s">
        <v>21</v>
      </c>
      <c r="D68" s="9" t="s">
        <v>42</v>
      </c>
      <c r="E68" t="s">
        <v>43</v>
      </c>
      <c r="G68">
        <v>67</v>
      </c>
      <c r="H68">
        <v>3.23</v>
      </c>
      <c r="I68">
        <f t="shared" si="0"/>
        <v>8.4233036040264953</v>
      </c>
      <c r="J68">
        <f>10</f>
        <v>10</v>
      </c>
      <c r="K68">
        <f t="shared" si="1"/>
        <v>11.058259010066237</v>
      </c>
      <c r="L68">
        <f t="shared" si="2"/>
        <v>4</v>
      </c>
    </row>
    <row r="69" spans="1:14" x14ac:dyDescent="0.25">
      <c r="A69" s="2">
        <v>68</v>
      </c>
      <c r="B69" s="4">
        <v>53</v>
      </c>
      <c r="C69" s="10"/>
      <c r="D69" s="9"/>
      <c r="H69" t="s">
        <v>44</v>
      </c>
      <c r="I69" t="e">
        <f t="shared" si="0"/>
        <v>#VALUE!</v>
      </c>
      <c r="J69">
        <f>10</f>
        <v>10</v>
      </c>
      <c r="K69" t="e">
        <f t="shared" si="1"/>
        <v>#VALUE!</v>
      </c>
      <c r="L69" t="e">
        <f t="shared" si="2"/>
        <v>#VALUE!</v>
      </c>
    </row>
    <row r="70" spans="1:14" x14ac:dyDescent="0.25">
      <c r="A70" s="2">
        <v>69</v>
      </c>
      <c r="B70" s="5">
        <v>57</v>
      </c>
      <c r="C70" s="10" t="s">
        <v>20</v>
      </c>
      <c r="D70" s="9" t="s">
        <v>42</v>
      </c>
      <c r="G70">
        <v>69</v>
      </c>
      <c r="H70">
        <v>2.23</v>
      </c>
      <c r="I70">
        <f t="shared" si="0"/>
        <v>5.8154696708913569</v>
      </c>
      <c r="J70">
        <f>10</f>
        <v>10</v>
      </c>
      <c r="K70">
        <f t="shared" si="1"/>
        <v>4.5386741772283923</v>
      </c>
      <c r="L70">
        <f t="shared" si="2"/>
        <v>4</v>
      </c>
    </row>
    <row r="71" spans="1:14" x14ac:dyDescent="0.25">
      <c r="A71" s="2">
        <v>70</v>
      </c>
      <c r="B71" s="8">
        <v>70</v>
      </c>
      <c r="C71" s="10"/>
      <c r="D71" s="15"/>
      <c r="G71">
        <v>70</v>
      </c>
      <c r="H71" t="s">
        <v>44</v>
      </c>
      <c r="I71" t="e">
        <f t="shared" si="0"/>
        <v>#VALUE!</v>
      </c>
      <c r="J71">
        <f>10</f>
        <v>10</v>
      </c>
      <c r="K71" t="e">
        <f t="shared" si="1"/>
        <v>#VALUE!</v>
      </c>
      <c r="L71" t="e">
        <f t="shared" si="2"/>
        <v>#VALUE!</v>
      </c>
    </row>
    <row r="80" spans="1:14" x14ac:dyDescent="0.25">
      <c r="K80">
        <f>SUM(J81:K81)</f>
        <v>16.149999504562579</v>
      </c>
    </row>
    <row r="81" spans="7:14" x14ac:dyDescent="0.25">
      <c r="G81" t="s">
        <v>46</v>
      </c>
      <c r="H81">
        <f>AVERAGE(H82:H83)</f>
        <v>2.855</v>
      </c>
      <c r="I81">
        <v>6.46</v>
      </c>
      <c r="J81">
        <v>10</v>
      </c>
      <c r="K81">
        <v>6.1499995045625813</v>
      </c>
      <c r="L81">
        <f>I81*J81/(J81+K81)</f>
        <v>4.0000001227089621</v>
      </c>
      <c r="N81">
        <f>(H82+H83)/2</f>
        <v>2.855</v>
      </c>
    </row>
    <row r="82" spans="7:14" x14ac:dyDescent="0.25">
      <c r="H82">
        <v>2.84</v>
      </c>
      <c r="I82">
        <f>H83/660/669*1000000</f>
        <v>6.4999773519952901</v>
      </c>
    </row>
    <row r="83" spans="7:14" x14ac:dyDescent="0.25">
      <c r="H83">
        <v>2.87</v>
      </c>
    </row>
    <row r="84" spans="7:14" x14ac:dyDescent="0.25">
      <c r="H84" t="s">
        <v>6</v>
      </c>
    </row>
    <row r="85" spans="7:14" x14ac:dyDescent="0.25">
      <c r="H85" t="s">
        <v>8</v>
      </c>
      <c r="I85" t="s">
        <v>45</v>
      </c>
      <c r="J85" t="s">
        <v>9</v>
      </c>
      <c r="K85" t="s">
        <v>10</v>
      </c>
      <c r="L85" t="s">
        <v>11</v>
      </c>
    </row>
    <row r="86" spans="7:14" x14ac:dyDescent="0.25">
      <c r="G86" t="s">
        <v>7</v>
      </c>
      <c r="H86">
        <f>(1.72+1.94)/2</f>
        <v>1.83</v>
      </c>
      <c r="I86">
        <v>10</v>
      </c>
      <c r="J86">
        <v>81.500098931303796</v>
      </c>
      <c r="K86">
        <f>J86+I86</f>
        <v>91.500098931303796</v>
      </c>
      <c r="L86">
        <f>H86*I86/K86</f>
        <v>0.19999978375694683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09112017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2018-06-19T22:27:16Z</dcterms:modified>
</cp:coreProperties>
</file>