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09112017" sheetId="1" r:id="rId1"/>
  </sheets>
  <definedNames>
    <definedName name="solver_adj" localSheetId="0" hidden="1">'09112017'!$E$27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'09112017'!$G$27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0.2</definedName>
    <definedName name="solver_ver" localSheetId="0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2" i="1" l="1"/>
  <c r="D22" i="1"/>
  <c r="D23" i="1"/>
  <c r="F22" i="1" l="1"/>
  <c r="G22" i="1" s="1"/>
  <c r="F27" i="1"/>
  <c r="G27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F3" i="1"/>
  <c r="D4" i="1"/>
  <c r="F4" i="1"/>
  <c r="D5" i="1"/>
  <c r="D6" i="1"/>
  <c r="F6" i="1"/>
  <c r="D7" i="1"/>
  <c r="F7" i="1"/>
  <c r="D8" i="1"/>
  <c r="F8" i="1"/>
  <c r="D9" i="1"/>
  <c r="D10" i="1"/>
  <c r="F10" i="1"/>
  <c r="D11" i="1"/>
  <c r="F11" i="1"/>
  <c r="D12" i="1"/>
  <c r="F12" i="1"/>
  <c r="D13" i="1"/>
  <c r="D14" i="1"/>
  <c r="F14" i="1"/>
  <c r="D15" i="1"/>
  <c r="F15" i="1"/>
  <c r="D16" i="1"/>
  <c r="F16" i="1"/>
  <c r="D17" i="1"/>
  <c r="D18" i="1"/>
  <c r="F18" i="1"/>
  <c r="D19" i="1"/>
  <c r="F19" i="1"/>
  <c r="D20" i="1"/>
  <c r="F20" i="1"/>
  <c r="D21" i="1"/>
  <c r="D2" i="1"/>
  <c r="F2" i="1"/>
  <c r="G2" i="1"/>
  <c r="F21" i="1"/>
  <c r="G21" i="1"/>
  <c r="F17" i="1"/>
  <c r="G17" i="1"/>
  <c r="F13" i="1"/>
  <c r="G13" i="1"/>
  <c r="F9" i="1"/>
  <c r="G9" i="1"/>
  <c r="F5" i="1"/>
  <c r="G5" i="1"/>
  <c r="G20" i="1"/>
  <c r="G16" i="1"/>
  <c r="G12" i="1"/>
  <c r="G8" i="1"/>
  <c r="G4" i="1"/>
  <c r="G19" i="1"/>
  <c r="G15" i="1"/>
  <c r="G11" i="1"/>
  <c r="G7" i="1"/>
  <c r="G3" i="1"/>
  <c r="G18" i="1"/>
  <c r="G14" i="1"/>
  <c r="G10" i="1"/>
  <c r="G6" i="1"/>
</calcChain>
</file>

<file path=xl/sharedStrings.xml><?xml version="1.0" encoding="utf-8"?>
<sst xmlns="http://schemas.openxmlformats.org/spreadsheetml/2006/main" count="15" uniqueCount="15">
  <si>
    <t>name</t>
  </si>
  <si>
    <t>mass_conc</t>
  </si>
  <si>
    <t>molar_conc</t>
  </si>
  <si>
    <t>molar_ul</t>
  </si>
  <si>
    <t>h2o_ml</t>
  </si>
  <si>
    <t>final_conc</t>
  </si>
  <si>
    <t>id</t>
  </si>
  <si>
    <t>Metagenome normalization</t>
  </si>
  <si>
    <t>dc25</t>
  </si>
  <si>
    <t>c, ng/ul</t>
  </si>
  <si>
    <t>solvent_ul</t>
  </si>
  <si>
    <t>dh2o_ul</t>
  </si>
  <si>
    <t>total_ul</t>
  </si>
  <si>
    <t>total_ng/ul</t>
  </si>
  <si>
    <t>mgdc25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</si>
</sst>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7" workbookViewId="0">
      <selection activeCell="M18" sqref="M18"/>
    </sheetView>
  </sheetViews>
  <sheetFormatPr defaultRowHeight="15" x14ac:dyDescent="0.25"/>
  <cols>
    <col min="2" max="2" width="12.85546875" customWidth="1"/>
    <col min="3" max="3" width="11" customWidth="1"/>
    <col min="4" max="4" width="11.140625" customWidth="1"/>
  </cols>
  <sheetData>
    <row r="1" spans="1:7" x14ac:dyDescent="0.25">
      <c r="A1" t="s">
        <v>0</v>
      </c>
      <c r="B1" t="s">
        <v>6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B2">
        <v>1</v>
      </c>
      <c r="C2">
        <v>7.35</v>
      </c>
      <c r="D2">
        <f>C2/660/581*1000000</f>
        <v>19.167579408543261</v>
      </c>
      <c r="E2">
        <f>10</f>
        <v>10</v>
      </c>
      <c r="F2">
        <f>D2*E2/4-10</f>
        <v>37.918948521358153</v>
      </c>
      <c r="G2">
        <f>D2*E2/(E2+F2)</f>
        <v>4</v>
      </c>
    </row>
    <row r="3" spans="1:7" x14ac:dyDescent="0.25">
      <c r="B3">
        <v>2</v>
      </c>
      <c r="C3">
        <v>10.3</v>
      </c>
      <c r="D3">
        <f t="shared" ref="D3:D23" si="0">C3/660/581*1000000</f>
        <v>26.860689511291923</v>
      </c>
      <c r="E3">
        <f>10</f>
        <v>10</v>
      </c>
      <c r="F3">
        <f t="shared" ref="F3:F22" si="1">D3*E3/4-10</f>
        <v>57.151723778229808</v>
      </c>
      <c r="G3">
        <f t="shared" ref="G3:G22" si="2">D3*E3/(E3+F3)</f>
        <v>4</v>
      </c>
    </row>
    <row r="4" spans="1:7" x14ac:dyDescent="0.25">
      <c r="B4">
        <v>3</v>
      </c>
      <c r="C4">
        <v>9.61</v>
      </c>
      <c r="D4">
        <f t="shared" si="0"/>
        <v>25.061284097428675</v>
      </c>
      <c r="E4">
        <f>10</f>
        <v>10</v>
      </c>
      <c r="F4">
        <f t="shared" si="1"/>
        <v>52.653210243571692</v>
      </c>
      <c r="G4">
        <f t="shared" si="2"/>
        <v>4</v>
      </c>
    </row>
    <row r="5" spans="1:7" x14ac:dyDescent="0.25">
      <c r="B5">
        <v>4</v>
      </c>
      <c r="C5">
        <v>9.76</v>
      </c>
      <c r="D5">
        <f t="shared" si="0"/>
        <v>25.452459187398947</v>
      </c>
      <c r="E5">
        <f>10</f>
        <v>10</v>
      </c>
      <c r="F5">
        <f t="shared" si="1"/>
        <v>53.631147968497366</v>
      </c>
      <c r="G5">
        <f t="shared" si="2"/>
        <v>4</v>
      </c>
    </row>
    <row r="6" spans="1:7" x14ac:dyDescent="0.25">
      <c r="B6">
        <v>5</v>
      </c>
      <c r="C6">
        <v>9.26</v>
      </c>
      <c r="D6">
        <f t="shared" si="0"/>
        <v>24.148542220831377</v>
      </c>
      <c r="E6">
        <f>10</f>
        <v>10</v>
      </c>
      <c r="F6">
        <f t="shared" si="1"/>
        <v>50.371355552078441</v>
      </c>
      <c r="G6">
        <f t="shared" si="2"/>
        <v>4</v>
      </c>
    </row>
    <row r="7" spans="1:7" x14ac:dyDescent="0.25">
      <c r="B7">
        <v>6</v>
      </c>
      <c r="C7">
        <v>9.83</v>
      </c>
      <c r="D7">
        <f t="shared" si="0"/>
        <v>25.635007562718403</v>
      </c>
      <c r="E7">
        <f>10</f>
        <v>10</v>
      </c>
      <c r="F7">
        <f t="shared" si="1"/>
        <v>54.087518906796006</v>
      </c>
      <c r="G7">
        <f t="shared" si="2"/>
        <v>4</v>
      </c>
    </row>
    <row r="8" spans="1:7" x14ac:dyDescent="0.25">
      <c r="B8">
        <v>7</v>
      </c>
      <c r="C8">
        <v>9.4700000000000006</v>
      </c>
      <c r="D8">
        <f t="shared" si="0"/>
        <v>24.69618734678976</v>
      </c>
      <c r="E8">
        <f>10</f>
        <v>10</v>
      </c>
      <c r="F8">
        <f t="shared" si="1"/>
        <v>51.740468366974397</v>
      </c>
      <c r="G8">
        <f t="shared" si="2"/>
        <v>4</v>
      </c>
    </row>
    <row r="9" spans="1:7" x14ac:dyDescent="0.25">
      <c r="B9">
        <v>8</v>
      </c>
      <c r="C9">
        <v>8.77</v>
      </c>
      <c r="D9">
        <f t="shared" si="0"/>
        <v>22.870703593595159</v>
      </c>
      <c r="E9">
        <f>10</f>
        <v>10</v>
      </c>
      <c r="F9">
        <f t="shared" si="1"/>
        <v>47.176758983987895</v>
      </c>
      <c r="G9">
        <f t="shared" si="2"/>
        <v>4</v>
      </c>
    </row>
    <row r="10" spans="1:7" x14ac:dyDescent="0.25">
      <c r="B10">
        <v>9</v>
      </c>
      <c r="C10">
        <v>9.4499999999999993</v>
      </c>
      <c r="D10">
        <f t="shared" si="0"/>
        <v>24.644030668127051</v>
      </c>
      <c r="E10">
        <f>10</f>
        <v>10</v>
      </c>
      <c r="F10">
        <f t="shared" si="1"/>
        <v>51.610076670317625</v>
      </c>
      <c r="G10">
        <f t="shared" si="2"/>
        <v>4</v>
      </c>
    </row>
    <row r="11" spans="1:7" x14ac:dyDescent="0.25">
      <c r="B11">
        <v>10</v>
      </c>
      <c r="C11">
        <v>9.3000000000000007</v>
      </c>
      <c r="D11">
        <f t="shared" si="0"/>
        <v>24.252855578156783</v>
      </c>
      <c r="E11">
        <f>10</f>
        <v>10</v>
      </c>
      <c r="F11">
        <f t="shared" si="1"/>
        <v>50.632138945391958</v>
      </c>
      <c r="G11">
        <f t="shared" si="2"/>
        <v>4</v>
      </c>
    </row>
    <row r="12" spans="1:7" x14ac:dyDescent="0.25">
      <c r="B12">
        <v>11</v>
      </c>
      <c r="C12">
        <v>10.8</v>
      </c>
      <c r="D12">
        <f t="shared" si="0"/>
        <v>28.164606477859493</v>
      </c>
      <c r="E12">
        <f>10</f>
        <v>10</v>
      </c>
      <c r="F12">
        <f t="shared" si="1"/>
        <v>60.411516194648726</v>
      </c>
      <c r="G12">
        <f t="shared" si="2"/>
        <v>4</v>
      </c>
    </row>
    <row r="13" spans="1:7" x14ac:dyDescent="0.25">
      <c r="B13">
        <v>12</v>
      </c>
      <c r="C13">
        <v>8.19</v>
      </c>
      <c r="D13">
        <f t="shared" si="0"/>
        <v>21.358159912376777</v>
      </c>
      <c r="E13">
        <f>10</f>
        <v>10</v>
      </c>
      <c r="F13">
        <f t="shared" si="1"/>
        <v>43.395399780941943</v>
      </c>
      <c r="G13">
        <f t="shared" si="2"/>
        <v>4</v>
      </c>
    </row>
    <row r="14" spans="1:7" x14ac:dyDescent="0.25">
      <c r="B14">
        <v>13</v>
      </c>
      <c r="C14">
        <v>11.3</v>
      </c>
      <c r="D14">
        <f t="shared" si="0"/>
        <v>29.468523444427063</v>
      </c>
      <c r="E14">
        <f>10</f>
        <v>10</v>
      </c>
      <c r="F14">
        <f t="shared" si="1"/>
        <v>63.671308611067658</v>
      </c>
      <c r="G14">
        <f t="shared" si="2"/>
        <v>4</v>
      </c>
    </row>
    <row r="15" spans="1:7" x14ac:dyDescent="0.25">
      <c r="B15">
        <v>14</v>
      </c>
      <c r="C15">
        <v>14</v>
      </c>
      <c r="D15">
        <f t="shared" si="0"/>
        <v>36.509675063891933</v>
      </c>
      <c r="E15">
        <f>10</f>
        <v>10</v>
      </c>
      <c r="F15">
        <f t="shared" si="1"/>
        <v>81.274187659729833</v>
      </c>
      <c r="G15">
        <f t="shared" si="2"/>
        <v>4</v>
      </c>
    </row>
    <row r="16" spans="1:7" x14ac:dyDescent="0.25">
      <c r="B16">
        <v>15</v>
      </c>
      <c r="C16">
        <v>13.4</v>
      </c>
      <c r="D16">
        <f t="shared" si="0"/>
        <v>34.944974704010846</v>
      </c>
      <c r="E16">
        <f>10</f>
        <v>10</v>
      </c>
      <c r="F16">
        <f t="shared" si="1"/>
        <v>77.362436760027123</v>
      </c>
      <c r="G16">
        <f t="shared" si="2"/>
        <v>4</v>
      </c>
    </row>
    <row r="17" spans="2:9" x14ac:dyDescent="0.25">
      <c r="B17">
        <v>16</v>
      </c>
      <c r="C17">
        <v>12.1</v>
      </c>
      <c r="D17">
        <f t="shared" si="0"/>
        <v>31.55479059093517</v>
      </c>
      <c r="E17">
        <f>10</f>
        <v>10</v>
      </c>
      <c r="F17">
        <f t="shared" si="1"/>
        <v>68.886976477337925</v>
      </c>
      <c r="G17">
        <f t="shared" si="2"/>
        <v>4</v>
      </c>
    </row>
    <row r="18" spans="2:9" x14ac:dyDescent="0.25">
      <c r="B18">
        <v>17</v>
      </c>
      <c r="C18">
        <v>16</v>
      </c>
      <c r="D18">
        <f t="shared" si="0"/>
        <v>41.725342930162206</v>
      </c>
      <c r="E18">
        <f>10</f>
        <v>10</v>
      </c>
      <c r="F18">
        <f t="shared" si="1"/>
        <v>94.313357325405519</v>
      </c>
      <c r="G18">
        <f t="shared" si="2"/>
        <v>4</v>
      </c>
    </row>
    <row r="19" spans="2:9" x14ac:dyDescent="0.25">
      <c r="B19">
        <v>18</v>
      </c>
      <c r="C19">
        <v>14.9</v>
      </c>
      <c r="D19">
        <f t="shared" si="0"/>
        <v>38.856725603713556</v>
      </c>
      <c r="E19">
        <f>10</f>
        <v>10</v>
      </c>
      <c r="F19">
        <f t="shared" si="1"/>
        <v>87.141814009283891</v>
      </c>
      <c r="G19">
        <f t="shared" si="2"/>
        <v>4</v>
      </c>
    </row>
    <row r="20" spans="2:9" x14ac:dyDescent="0.25">
      <c r="B20">
        <v>19</v>
      </c>
      <c r="C20">
        <v>13.7</v>
      </c>
      <c r="D20">
        <f t="shared" si="0"/>
        <v>35.727324883951383</v>
      </c>
      <c r="E20">
        <f>10</f>
        <v>10</v>
      </c>
      <c r="F20">
        <f t="shared" si="1"/>
        <v>79.318312209878457</v>
      </c>
      <c r="G20">
        <f t="shared" si="2"/>
        <v>4</v>
      </c>
    </row>
    <row r="21" spans="2:9" x14ac:dyDescent="0.25">
      <c r="B21">
        <v>20</v>
      </c>
      <c r="C21">
        <v>15.7</v>
      </c>
      <c r="D21">
        <f t="shared" si="0"/>
        <v>40.942992750221663</v>
      </c>
      <c r="E21">
        <f>10</f>
        <v>10</v>
      </c>
      <c r="F21">
        <f t="shared" si="1"/>
        <v>92.357481875554157</v>
      </c>
      <c r="G21">
        <f t="shared" si="2"/>
        <v>4</v>
      </c>
    </row>
    <row r="22" spans="2:9" x14ac:dyDescent="0.25">
      <c r="B22" t="s">
        <v>14</v>
      </c>
      <c r="C22">
        <v>2.63</v>
      </c>
      <c r="D22">
        <f>C22/660/973*1000000</f>
        <v>4.0954249587343101</v>
      </c>
      <c r="E22">
        <v>20</v>
      </c>
      <c r="F22">
        <f t="shared" si="1"/>
        <v>10.47712479367155</v>
      </c>
      <c r="G22">
        <f t="shared" si="2"/>
        <v>2.6875402364626653</v>
      </c>
      <c r="I22">
        <f>(C22+C23)/2</f>
        <v>2.59</v>
      </c>
    </row>
    <row r="23" spans="2:9" x14ac:dyDescent="0.25">
      <c r="C23">
        <v>2.5499999999999998</v>
      </c>
      <c r="D23">
        <f>C23/660/973*1000000</f>
        <v>3.9708492945903013</v>
      </c>
    </row>
    <row r="25" spans="2:9" x14ac:dyDescent="0.25">
      <c r="C25" t="s">
        <v>7</v>
      </c>
    </row>
    <row r="26" spans="2:9" x14ac:dyDescent="0.25">
      <c r="C26" t="s">
        <v>9</v>
      </c>
      <c r="D26" t="s">
        <v>10</v>
      </c>
      <c r="E26" t="s">
        <v>11</v>
      </c>
      <c r="F26" t="s">
        <v>12</v>
      </c>
      <c r="G26" t="s">
        <v>13</v>
      </c>
    </row>
    <row r="27" spans="2:9" x14ac:dyDescent="0.25">
      <c r="B27" t="s">
        <v>8</v>
      </c>
      <c r="C27">
        <v>0.39</v>
      </c>
      <c r="D27">
        <v>5</v>
      </c>
      <c r="E27">
        <v>4.75</v>
      </c>
      <c r="F27">
        <f>E27+D27</f>
        <v>9.75</v>
      </c>
      <c r="G27">
        <f>C27*D27/F27</f>
        <v>0.2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09112017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2018-01-09T20:03:34Z</dcterms:modified>
</cp:coreProperties>
</file>