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_work_20180526_TM7730G\IAK_orarend_2018_19_1f\"/>
    </mc:Choice>
  </mc:AlternateContent>
  <bookViews>
    <workbookView xWindow="34880" yWindow="0" windowWidth="18410" windowHeight="9160"/>
  </bookViews>
  <sheets>
    <sheet name="Haloterv" sheetId="7" r:id="rId1"/>
    <sheet name="Tantargyak" sheetId="5" r:id="rId2"/>
    <sheet name="Oktatok" sheetId="6" r:id="rId3"/>
  </sheets>
  <definedNames>
    <definedName name="_xlnm._FilterDatabase" localSheetId="2" hidden="1">Oktatok!$A$20:$H$50</definedName>
    <definedName name="_xlnm.Print_Area" localSheetId="0">Haloterv!$A$2:$AF$15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3" i="6" l="1"/>
  <c r="E42" i="6"/>
  <c r="E41" i="6"/>
  <c r="F40" i="6"/>
  <c r="E39" i="6"/>
  <c r="E38" i="6"/>
  <c r="F37" i="6"/>
  <c r="E37" i="6"/>
  <c r="F36" i="6"/>
  <c r="E36" i="6"/>
  <c r="E35" i="6"/>
  <c r="G14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F4" i="6"/>
  <c r="F14" i="6" s="1"/>
  <c r="D4" i="6"/>
  <c r="C4" i="6"/>
  <c r="D3" i="6"/>
  <c r="C3" i="6"/>
  <c r="D2" i="6"/>
  <c r="C2" i="6"/>
  <c r="D14" i="6" l="1"/>
  <c r="E5" i="6"/>
  <c r="E6" i="6"/>
  <c r="E7" i="6"/>
  <c r="E8" i="6"/>
  <c r="E9" i="6"/>
  <c r="E10" i="6"/>
  <c r="E11" i="6"/>
  <c r="E12" i="6"/>
  <c r="C14" i="6"/>
  <c r="E3" i="6"/>
  <c r="E4" i="6"/>
  <c r="E2" i="6"/>
  <c r="E14" i="6" l="1"/>
  <c r="E16" i="6" s="1"/>
  <c r="E18" i="6" s="1"/>
  <c r="F32" i="5" l="1"/>
  <c r="F34" i="5" s="1"/>
  <c r="G32" i="5"/>
  <c r="H32" i="5"/>
  <c r="F24" i="5"/>
  <c r="F26" i="5"/>
  <c r="F25" i="5"/>
  <c r="F23" i="5" l="1"/>
  <c r="F22" i="5"/>
  <c r="F21" i="5"/>
  <c r="D19" i="5" l="1"/>
  <c r="D18" i="5"/>
  <c r="D17" i="5"/>
  <c r="E16" i="5"/>
  <c r="D16" i="5"/>
  <c r="D15" i="5"/>
  <c r="E14" i="5"/>
  <c r="D14" i="5"/>
  <c r="D13" i="5"/>
  <c r="F19" i="5"/>
  <c r="F18" i="5" l="1"/>
  <c r="F17" i="5"/>
  <c r="F15" i="5"/>
  <c r="E13" i="5"/>
  <c r="F13" i="5" s="1"/>
  <c r="D12" i="5"/>
  <c r="F12" i="5" s="1"/>
  <c r="F14" i="5" l="1"/>
  <c r="F16" i="5"/>
  <c r="F11" i="5" l="1"/>
  <c r="F10" i="5" l="1"/>
  <c r="F9" i="5"/>
  <c r="F8" i="5"/>
  <c r="F7" i="5"/>
  <c r="F6" i="5"/>
  <c r="F5" i="5"/>
  <c r="F4" i="5"/>
</calcChain>
</file>

<file path=xl/sharedStrings.xml><?xml version="1.0" encoding="utf-8"?>
<sst xmlns="http://schemas.openxmlformats.org/spreadsheetml/2006/main" count="511" uniqueCount="277">
  <si>
    <t>Bikfalvi P.</t>
  </si>
  <si>
    <t>Tantárgykód</t>
  </si>
  <si>
    <t>Tantárgy</t>
  </si>
  <si>
    <t>Előadás</t>
  </si>
  <si>
    <t>gyakorlat</t>
  </si>
  <si>
    <t>Valós terhelés</t>
  </si>
  <si>
    <t>Formális terhelés</t>
  </si>
  <si>
    <t>Megjegyzés</t>
  </si>
  <si>
    <t>Műszaki kommunikáció</t>
  </si>
  <si>
    <t>Oktató</t>
  </si>
  <si>
    <t>Gyakorlat</t>
  </si>
  <si>
    <t>Összes</t>
  </si>
  <si>
    <t>Bálint G.</t>
  </si>
  <si>
    <t>Dadvandipour S.</t>
  </si>
  <si>
    <t>Dudás L.</t>
  </si>
  <si>
    <t>Hornyák O.</t>
  </si>
  <si>
    <t>Kulcsár Gy.</t>
  </si>
  <si>
    <t>Nehéz K.</t>
  </si>
  <si>
    <t>EA</t>
  </si>
  <si>
    <t>gy</t>
  </si>
  <si>
    <t>Tipus</t>
  </si>
  <si>
    <t>N</t>
  </si>
  <si>
    <t>Típus</t>
  </si>
  <si>
    <t>GEIAK100-B</t>
  </si>
  <si>
    <t>GEIAK120-B</t>
  </si>
  <si>
    <t>Integrált vállalati rendszerek</t>
  </si>
  <si>
    <t>Oktatók száma</t>
  </si>
  <si>
    <t>Terhelés/oktató</t>
  </si>
  <si>
    <t>Formális</t>
  </si>
  <si>
    <t>+ Formális</t>
  </si>
  <si>
    <t>Hétfő</t>
  </si>
  <si>
    <t>Kedd</t>
  </si>
  <si>
    <t>Szerda</t>
  </si>
  <si>
    <t>Csütörtök</t>
  </si>
  <si>
    <t>Péntek</t>
  </si>
  <si>
    <t>Szombat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</si>
  <si>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</si>
  <si>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</si>
  <si>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</si>
  <si>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</si>
  <si>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</si>
  <si>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</si>
  <si>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</si>
  <si>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</si>
  <si>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</si>
  <si>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</si>
  <si>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</si>
  <si>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</si>
  <si>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Oktató:</t>
  </si>
  <si>
    <t>Bálint Gusztáv</t>
  </si>
  <si>
    <t>Dr. Bikfalvi Péter</t>
  </si>
  <si>
    <t>Dr. Dadvandipour Samad</t>
  </si>
  <si>
    <t>Dr. Dudás László</t>
  </si>
  <si>
    <t>Dr. Hornyák Olivér</t>
  </si>
  <si>
    <t>Dr. Kulcsár Gyula</t>
  </si>
  <si>
    <t>Dr. Kulcsárné Forrai Mónika</t>
  </si>
  <si>
    <t>Dr. Nehéz Károly</t>
  </si>
  <si>
    <t xml:space="preserve">INTEGRÁLT VÁLLALATI RENDSZ.    GEIAK120-B                Dadv. S.    </t>
  </si>
  <si>
    <t xml:space="preserve">integrált vállalati rendsz.   GEIAK120-B   Bikfalvi P.       </t>
  </si>
  <si>
    <t>Konzultációs időpont:</t>
  </si>
  <si>
    <t>Alkalmazott Informatikai Intézeti Tanszék</t>
  </si>
  <si>
    <t>GEIAK130-B</t>
  </si>
  <si>
    <t>Mest. Intelligencia alapok</t>
  </si>
  <si>
    <t xml:space="preserve">mest. int. a.      GEIAK130-B Dudás L. G3BIT (10) Inf./15      </t>
  </si>
  <si>
    <t xml:space="preserve">mest. int. a.      GEIAK130-B Dudás L. G3BGI (35) Inf./15      </t>
  </si>
  <si>
    <t>4 gyakorlat</t>
  </si>
  <si>
    <t xml:space="preserve">G3BIT-W       G3BPI           G3BGI </t>
  </si>
  <si>
    <t xml:space="preserve">MEST. INT. ALAP.     GEIAK130-B Dudás L.      </t>
  </si>
  <si>
    <t>GEIAK160-B</t>
  </si>
  <si>
    <t>Szg-es gyártásirányítás</t>
  </si>
  <si>
    <t>SZÁM.GÉP. GYÁRTÁS-IRÁNYÍTÁS   GEIAK160-B</t>
  </si>
  <si>
    <t>GEIAK230-B</t>
  </si>
  <si>
    <t>Szg-es termeléstervezés és ir.</t>
  </si>
  <si>
    <t xml:space="preserve">SZG. TERM. TERV. ÉS IRÁNYÍTÁS   GEIAK230-B   Bikfalvi P.       </t>
  </si>
  <si>
    <t xml:space="preserve">szg. term. terv. és irányítás   GEIAK230-B   Bikfalvi P.       </t>
  </si>
  <si>
    <t xml:space="preserve">G3BS (26)       Inf./15                   </t>
  </si>
  <si>
    <t>GEIAK150-B</t>
  </si>
  <si>
    <t>A termelésinformatika alapjai</t>
  </si>
  <si>
    <t xml:space="preserve">A TERM. INFO. ALAPJAI GEIAK150-B Kulcsár Gy.         </t>
  </si>
  <si>
    <t xml:space="preserve">a term. info. alapjai GEIAK150-B Kulcsár Gy.         </t>
  </si>
  <si>
    <t>GEIAK110-B</t>
  </si>
  <si>
    <t>Vállalati informatika</t>
  </si>
  <si>
    <t>Virtuális vállalat</t>
  </si>
  <si>
    <t>GEIAK180-B</t>
  </si>
  <si>
    <t xml:space="preserve">G4BGI (18)  G4BIT (10)            Inf./15 </t>
  </si>
  <si>
    <t>virtuális vállalat      GEIAK180-B   GEIAK181-B         Kulcsár Gy.</t>
  </si>
  <si>
    <t xml:space="preserve">VIRTUÁLIS VÁLLALAT GEIAK180-B   GEIAK181-B          </t>
  </si>
  <si>
    <t>MIE</t>
  </si>
  <si>
    <t>+ MIE</t>
  </si>
  <si>
    <t>VÁLLALATI INFORM.  GEIAK110-B   Mihály K.</t>
  </si>
  <si>
    <t>vállalati inform. GEIAK110-B Mihály K.</t>
  </si>
  <si>
    <t>Mihály K.</t>
  </si>
  <si>
    <t>műsz. kom. GEIAK100-B  Szabó M.</t>
  </si>
  <si>
    <t>műsz. kom. GEIAK100-B   Szabó M.</t>
  </si>
  <si>
    <t>Szabó M.</t>
  </si>
  <si>
    <t>Kulcsár Gy.  G4BGI (18)  G4BIT (10)            In/15</t>
  </si>
  <si>
    <t>"1/2"</t>
  </si>
  <si>
    <t xml:space="preserve">mest. int. a.      GEIAK130-B Dudás L. G3BPI (22) Inf./15      </t>
  </si>
  <si>
    <t>konzultáció    Mihály K.</t>
  </si>
  <si>
    <t>Mihály Krisztián</t>
  </si>
  <si>
    <t>2018/2019. I. félév</t>
  </si>
  <si>
    <t>G1BI1         Inf./15 (25)</t>
  </si>
  <si>
    <t xml:space="preserve"> G1BI1-3           XXX. ea. (75)</t>
  </si>
  <si>
    <t>G1BI3         Inf./15 (25)</t>
  </si>
  <si>
    <t>G1BI2         Inf./15 (25)</t>
  </si>
  <si>
    <t xml:space="preserve"> G3BIT (10)    G3BIW (20)                       X. ea.      </t>
  </si>
  <si>
    <t xml:space="preserve">G3BIW (20) Inf./15                  </t>
  </si>
  <si>
    <t xml:space="preserve">G3BIT (10) Inf./15                  </t>
  </si>
  <si>
    <t xml:space="preserve"> XXXII. ea. (87)</t>
  </si>
  <si>
    <t xml:space="preserve">mest. int. a.      GEIAK130-B Dudás L. G3BIW (20) Inf./15      </t>
  </si>
  <si>
    <t xml:space="preserve"> Hornyák O.     G3BIT (10) G3BGI (35) Inf./15  </t>
  </si>
  <si>
    <t xml:space="preserve">szám.gép. gyártás-irányítás  GEIAK160-B </t>
  </si>
  <si>
    <t xml:space="preserve"> Hornyák O.     G3BIT (10) G3BGI (35)  Inf./15  </t>
  </si>
  <si>
    <t xml:space="preserve">G3BIT (10)  G3BGI (35)           Inf./15 </t>
  </si>
  <si>
    <t xml:space="preserve">G3BIT (10) G3BGI (35)             Inf./15 </t>
  </si>
  <si>
    <t>!1                 G3BIT (10) Inf./15</t>
  </si>
  <si>
    <t>!1                G3BIT (10) Inf./15</t>
  </si>
  <si>
    <t xml:space="preserve">!1                G3BIT (10) Inf./15 </t>
  </si>
  <si>
    <t xml:space="preserve">!1                 Inf./8b </t>
  </si>
  <si>
    <t>GEIAK201-B</t>
  </si>
  <si>
    <t>Szamítástechnika</t>
  </si>
  <si>
    <t xml:space="preserve">SZÁM.TECH.       GEIAK200B   GEIAK201B  GEIAK201-B Dudás L.                </t>
  </si>
  <si>
    <t xml:space="preserve">G1BG, G1BM G1BS,G1BMR  G1BV, G1BJ               XXXII.ea (272) </t>
  </si>
  <si>
    <t>G1BS2               A1/204 (22)</t>
  </si>
  <si>
    <t>szám.tech.     GEIAK201-B                Bálint G.</t>
  </si>
  <si>
    <t>G1BS1               A1/201 (22)</t>
  </si>
  <si>
    <t>G1BJ1               A1/201 (15)</t>
  </si>
  <si>
    <t>G1BJ2               A1/204 (15)</t>
  </si>
  <si>
    <t>G1BG1               A1/201 (25)</t>
  </si>
  <si>
    <t>G1BG2               A1/204 (25)</t>
  </si>
  <si>
    <t>G1BG3               A1/201 (25)</t>
  </si>
  <si>
    <t>G1BV1               A1/201 (31)</t>
  </si>
  <si>
    <t>G1BMR               A1/201 (23)</t>
  </si>
  <si>
    <t>12x2 óra gyakorlat új belépőknek és 2x2 óra gyakorlat ismétlőknek</t>
  </si>
  <si>
    <t>G1BG4               A1/201 (25)</t>
  </si>
  <si>
    <t>L</t>
  </si>
  <si>
    <t>GEIAK100-BL</t>
  </si>
  <si>
    <t xml:space="preserve">MŰSZ.KOMM.  GEIAK100-BL BIL   </t>
  </si>
  <si>
    <t xml:space="preserve">LEVELEZŐS  0,57 óra/hét  16.00-19.30  </t>
  </si>
  <si>
    <t>2018.10.05.        2018.11.16.  Inf./101</t>
  </si>
  <si>
    <t xml:space="preserve">LEVELEZŐS  0,57 óra/hét  12.30-15.50  </t>
  </si>
  <si>
    <t>2018.10.26.        2018.12.07.  Inf./101</t>
  </si>
  <si>
    <t xml:space="preserve">szám.tech.     GEIAK201BL GEIAK201-BL BGL-G, BSL </t>
  </si>
  <si>
    <t xml:space="preserve">LEVELEZŐS  0,29 óra/hét  8.30-11.50    </t>
  </si>
  <si>
    <t>2018.10.20. 2018.11.17.   Inf./15</t>
  </si>
  <si>
    <t xml:space="preserve">LEVELEZŐS  0,58 óra/hét  8.30-11.50    </t>
  </si>
  <si>
    <t>2018.10.05.   Inf./15</t>
  </si>
  <si>
    <t xml:space="preserve">SZÁM.TECH.     GEIAK201BL GEIAK201-BL BGL-G, BSL </t>
  </si>
  <si>
    <t xml:space="preserve">SZÁM.TECH.     GEIAK201BL GEIAK201-BL BGL-G, BSL, BVL-V </t>
  </si>
  <si>
    <t>2018.09.15. XXX. ea.</t>
  </si>
  <si>
    <t xml:space="preserve">LEVELEZŐS  0,29 óra/hét  12.30-15.50    </t>
  </si>
  <si>
    <t>2018.09.22. XXX. ea.</t>
  </si>
  <si>
    <t xml:space="preserve">LEVELEZŐS  0,29 óra/hét  12.20-15.40    </t>
  </si>
  <si>
    <t xml:space="preserve">LEVELEZŐS  0,29 óra/hét  16.00-19.30    </t>
  </si>
  <si>
    <t>2018.09.28. XXX. ea.</t>
  </si>
  <si>
    <t>GEIAK201-BL</t>
  </si>
  <si>
    <t>Számítástechnika</t>
  </si>
  <si>
    <t>MEST. INT. ALAPOK    GEIAK130-BL  BIL</t>
  </si>
  <si>
    <t>mest. int. alapok    GEIAK130-BL  BIL</t>
  </si>
  <si>
    <t xml:space="preserve">Dudás L.          </t>
  </si>
  <si>
    <t xml:space="preserve">  LEVELEZŐS 1,14 óra/hét 16.00-19.30</t>
  </si>
  <si>
    <t>2018.12.14.   Inf./15</t>
  </si>
  <si>
    <t xml:space="preserve">  LEVELEZŐS 0,29 óra/hét 12.30-15.50</t>
  </si>
  <si>
    <t>2018.09.21.  2018.10.05. 2018.10.19. 2018.11.16.    Inf./15</t>
  </si>
  <si>
    <t>GEIAK130-BL</t>
  </si>
  <si>
    <t>Mest. intelligencia alapok</t>
  </si>
  <si>
    <t xml:space="preserve"> LEVELEZŐS 0,57 óra/hét 8.30-11.50              </t>
  </si>
  <si>
    <t xml:space="preserve">Bikfalvi P.              </t>
  </si>
  <si>
    <t xml:space="preserve">SZG. TERM. TERV. ÉS IRÁNYÍTÁS   GEIAK230-BL -BSL  LR     </t>
  </si>
  <si>
    <t>2018.09.15. 2018.09.29.     Inf./15</t>
  </si>
  <si>
    <t xml:space="preserve"> LEVELEZŐS 0,57 óra/hét 16.30-19.30              </t>
  </si>
  <si>
    <t>2018.09.14. 2018.09.28.     Inf./15</t>
  </si>
  <si>
    <t>GEIAK230-BL</t>
  </si>
  <si>
    <t>Dadv. S.</t>
  </si>
  <si>
    <t xml:space="preserve">INTEGRÁLT VÁLLALATI RENDSZ.    GEIAK120-BL                 BIL    </t>
  </si>
  <si>
    <t>LEVELEZŐS 0,86 óra/hét 16.0-19.30</t>
  </si>
  <si>
    <t>2018.10.26. 2018,11.23. 2018.12.07.          Inf./101</t>
  </si>
  <si>
    <t>LEVELEZŐS 0,29 óra/hét 12.30-15.50</t>
  </si>
  <si>
    <t>2018.10.05.         Inf./101</t>
  </si>
  <si>
    <t xml:space="preserve"> LEVELEZŐS 0,29 óra/hét 16.00-19.30              </t>
  </si>
  <si>
    <t xml:space="preserve">integrált vállalati rendsz.   GEIAK120-BL BIL  </t>
  </si>
  <si>
    <t>2018.12.14.    Inf./15</t>
  </si>
  <si>
    <t>GEIAK120-BL</t>
  </si>
  <si>
    <t xml:space="preserve">SZAKMAI ANGOL E.    GEIAK???                FR              Dadv. S.   </t>
  </si>
  <si>
    <t>2018.10.19.         Inf./101</t>
  </si>
  <si>
    <t>LEVELEZŐS 0,22 óra/hét 12.30-15.00</t>
  </si>
  <si>
    <t>LEVELEZŐS 0,22 óra/hét 16.00-18.30</t>
  </si>
  <si>
    <t>2018.09.28.         Inf./101</t>
  </si>
  <si>
    <t>GEIAK???</t>
  </si>
  <si>
    <t>Szakmai angol előkészítő</t>
  </si>
  <si>
    <t>INFORM. RENDSZ. AL.APJAI    GEIAK???    FR</t>
  </si>
  <si>
    <t xml:space="preserve">Nehéz K.          </t>
  </si>
  <si>
    <t xml:space="preserve"> 2018.09.28.  Inf./101</t>
  </si>
  <si>
    <t xml:space="preserve">  LEVELEZŐS 0,29 óra/hét 15.100-18.30</t>
  </si>
  <si>
    <t>2017.10.19.  Inf./101</t>
  </si>
  <si>
    <t>Informatikai rendszerek alapjai</t>
  </si>
  <si>
    <t xml:space="preserve">INFORM. ALAPISM.    GEIAK101-F     FR  </t>
  </si>
  <si>
    <t>2018.11.23.        2018.12.07.  Inf./15</t>
  </si>
  <si>
    <t xml:space="preserve">LEVELEZŐS  0,29 óra/hét  8.30-11.50  </t>
  </si>
  <si>
    <t>2018.10.27.          Inf./15</t>
  </si>
  <si>
    <t>GEIAK101-F</t>
  </si>
  <si>
    <t>Informatikai alapismeretek</t>
  </si>
  <si>
    <t>GEIAL535M-a</t>
  </si>
  <si>
    <t>Degree Thesis A</t>
  </si>
  <si>
    <t>E</t>
  </si>
  <si>
    <t>GEIAK209B-a</t>
  </si>
  <si>
    <t>Intro. to Technical English</t>
  </si>
  <si>
    <t>GEIAK134B-a</t>
  </si>
  <si>
    <t>Intelligent Vehicles</t>
  </si>
  <si>
    <t>GEIAK205M-a</t>
  </si>
  <si>
    <t>Digital Manufacturing</t>
  </si>
  <si>
    <t>4x1,5</t>
  </si>
  <si>
    <t>Erasmus</t>
  </si>
  <si>
    <t>Az angol nyelvű MSc képzésben: 4x1,5</t>
  </si>
  <si>
    <t xml:space="preserve">DEGREE THESIS A  GEIAL535M-a              Dadv. S. </t>
  </si>
  <si>
    <t xml:space="preserve"> G 2MIE       English MSC                  Inf./15 (5)         </t>
  </si>
  <si>
    <t xml:space="preserve">INTRO. TO TECHNICAL ENGLISH GEIAK209B-a               Dadv. S. </t>
  </si>
  <si>
    <t xml:space="preserve">INTELLIGENT VEHICLES GEIAK134B-a               Dadv. S. </t>
  </si>
  <si>
    <t xml:space="preserve">DIGITAL MANUFACT. GEIAK205M-a               Dadv. S. </t>
  </si>
  <si>
    <t>G1BM1              A1/201 (19)</t>
  </si>
  <si>
    <t>Demonstrátor</t>
  </si>
  <si>
    <t>szám.tech.     GEIAK201-B                 Fehér M. Demonstrátor</t>
  </si>
  <si>
    <t>szám.tech.     GEIAK201-B                 Simon B. Demonstrátor</t>
  </si>
  <si>
    <t>G1BG0               A1/201 (22)</t>
  </si>
  <si>
    <t>G1BG7               A1/201 (22)</t>
  </si>
  <si>
    <t>szám.tech.     GEIAK201-B                 Kazup L. Demonstrátor</t>
  </si>
  <si>
    <t>Összesített</t>
  </si>
  <si>
    <t>Tanszéki összes terhelés</t>
  </si>
  <si>
    <t xml:space="preserve">MŰSZ. KOM.  GEIAK100-B            Nehéz K.     Bálint G.     </t>
  </si>
  <si>
    <t xml:space="preserve">IT          GEIAK210B-a            Dudás L. </t>
  </si>
  <si>
    <t xml:space="preserve"> ERASMUS                      EN  (1)               Inf./10</t>
  </si>
  <si>
    <t xml:space="preserve"> ERASMUS                      EN  (4)               Inf./10</t>
  </si>
  <si>
    <t xml:space="preserve">COMPUTER STUDIES          GEIAK200B-a            Dudás L. </t>
  </si>
  <si>
    <t>GEIAK210B-a</t>
  </si>
  <si>
    <t>Information Technology</t>
  </si>
  <si>
    <t>GEIAK200B-a</t>
  </si>
  <si>
    <t>Computer Studies</t>
  </si>
  <si>
    <t>Intro. to  Neural Network</t>
  </si>
  <si>
    <t>GEIAK132B-a</t>
  </si>
  <si>
    <t xml:space="preserve">INTRO. TO NEURAL NETWORK GEIAK132B-a               Dadv. S. </t>
  </si>
  <si>
    <t>!2 Péntek 16:00-20:00</t>
  </si>
  <si>
    <t>konzultáció Dudás L.  Inf./10</t>
  </si>
  <si>
    <t xml:space="preserve">szám.tech.          GEIAK201-B        K. Forrai M.                              </t>
  </si>
  <si>
    <t>konzultáció        K. Forrai M.      Inf./9</t>
  </si>
  <si>
    <t>konzultáció      Kulcsár Gy.      Inf./9</t>
  </si>
  <si>
    <t>konzultáció                 K. Forrai M.      Inf./9</t>
  </si>
  <si>
    <t>konzultáció       Kulcsár Gy.     Inf./9</t>
  </si>
  <si>
    <t>K. Forrai M.</t>
  </si>
  <si>
    <t xml:space="preserve"> ERASMUS         EN                  Inf./ 114         </t>
  </si>
  <si>
    <t xml:space="preserve"> ERASMUS         EN                  Inf./ 14         </t>
  </si>
  <si>
    <t xml:space="preserve"> ERASMUS         EN                  Inf./114        </t>
  </si>
  <si>
    <t xml:space="preserve"> ERASMUS         EN                  Inf./114         </t>
  </si>
  <si>
    <t xml:space="preserve">konzultáció               Dadv. S. </t>
  </si>
  <si>
    <t xml:space="preserve"> Inf./ 9         </t>
  </si>
  <si>
    <t>Csütörtök 10:00-12:00</t>
  </si>
  <si>
    <t>Kedd 12:00-14:00</t>
  </si>
  <si>
    <t xml:space="preserve">konzultáció Bikfalvi P.      </t>
  </si>
  <si>
    <t xml:space="preserve">Inf./14                   </t>
  </si>
  <si>
    <t>Hétfő 8:00-11:00</t>
  </si>
  <si>
    <t>Hétfő 14:00-1500                             Szerda 14:00-15:00</t>
  </si>
  <si>
    <t>Hétfő 14:00-1500                            Szerda 14:00-15:00</t>
  </si>
  <si>
    <t xml:space="preserve">Inf./11          </t>
  </si>
  <si>
    <t xml:space="preserve">konzultáció             </t>
  </si>
  <si>
    <t>Hétfő 10:00-12:00                       Szerda 14:00-15:00</t>
  </si>
  <si>
    <t>konzultáció   Bálint G.    Inf./10</t>
  </si>
  <si>
    <t>G1BG5               A1/204 (25)</t>
  </si>
  <si>
    <t>szám.tech.     GEIAK201-B                 Kriston D. Demonstrátor</t>
  </si>
  <si>
    <t>Szerda 12:00-14:00</t>
  </si>
  <si>
    <t>Kedd 14:00-16:00</t>
  </si>
  <si>
    <t>Inf./13</t>
  </si>
  <si>
    <t>konzultáció Hornyák O.</t>
  </si>
  <si>
    <t>Konzultáció</t>
  </si>
  <si>
    <t>Kötelező konzultáció</t>
  </si>
  <si>
    <t>Szabó Martin</t>
  </si>
  <si>
    <t>Hétfő 12:00-14:00</t>
  </si>
  <si>
    <t>konzultáció      Szabó M.</t>
  </si>
  <si>
    <t xml:space="preserve">Inf./8.b.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</si>
</sst>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11"/>
      <color theme="1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indexed="9"/>
      <name val="Arial"/>
      <family val="2"/>
      <charset val="238"/>
    </font>
    <font>
      <b/>
      <sz val="10"/>
      <color indexed="9"/>
      <name val="Arial"/>
      <family val="2"/>
      <charset val="238"/>
    </font>
    <font>
      <b/>
      <sz val="8"/>
      <color theme="0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color indexed="9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sz val="8"/>
      <color indexed="9"/>
      <name val="Arial"/>
      <family val="2"/>
      <charset val="238"/>
    </font>
    <font>
      <sz val="8"/>
      <color theme="0"/>
      <name val="Arial"/>
      <family val="2"/>
      <charset val="238"/>
    </font>
    <font>
      <sz val="8"/>
      <color theme="1"/>
      <name val="Arial"/>
      <family val="2"/>
      <charset val="238"/>
    </font>
    <font>
      <sz val="8"/>
      <color theme="1" tint="-0.34998626667073579"/>
      <name val="Arial"/>
      <family val="2"/>
      <charset val="238"/>
    </font>
    <font>
      <b/>
      <sz val="24"/>
      <name val="Arial"/>
      <family val="2"/>
      <charset val="238"/>
    </font>
    <font>
      <b/>
      <sz val="12"/>
      <name val="Futura Md BT"/>
      <family val="2"/>
    </font>
    <font>
      <b/>
      <sz val="8"/>
      <color theme="1" tint="-0.34998626667073579"/>
      <name val="Arial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8C8B0"/>
        <bgColor indexed="64"/>
      </patternFill>
    </fill>
    <fill>
      <patternFill patternType="solid">
        <fgColor rgb="FFC0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double">
        <color theme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double">
        <color theme="1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</borders>
  <cellStyleXfs count="10">
    <xf numFmtId="0" fontId="0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171">
    <xf numFmtId="0" fontId="0" fillId="0" borderId="0" xfId="0"/>
    <xf numFmtId="11" fontId="4" fillId="0" borderId="0" xfId="0" applyNumberFormat="1" applyFont="1" applyAlignment="1">
      <alignment horizontal="center"/>
    </xf>
    <xf numFmtId="11" fontId="4" fillId="0" borderId="0" xfId="0" applyNumberFormat="1" applyFont="1" applyAlignment="1">
      <alignment horizontal="center" wrapText="1"/>
    </xf>
    <xf numFmtId="11" fontId="0" fillId="0" borderId="0" xfId="0" applyNumberFormat="1" applyAlignment="1">
      <alignment horizontal="left"/>
    </xf>
    <xf numFmtId="49" fontId="5" fillId="0" borderId="0" xfId="0" applyNumberFormat="1" applyFont="1"/>
    <xf numFmtId="2" fontId="6" fillId="0" borderId="0" xfId="0" applyNumberFormat="1" applyFont="1"/>
    <xf numFmtId="0" fontId="0" fillId="0" borderId="0" xfId="0"/>
    <xf numFmtId="0" fontId="5" fillId="0" borderId="0" xfId="0" applyFont="1"/>
    <xf numFmtId="11" fontId="5" fillId="0" borderId="0" xfId="1" applyNumberFormat="1" applyFont="1" applyAlignment="1">
      <alignment horizontal="center" wrapText="1"/>
    </xf>
    <xf numFmtId="11" fontId="4" fillId="0" borderId="0" xfId="1" applyNumberFormat="1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2" fontId="7" fillId="0" borderId="0" xfId="0" applyNumberFormat="1" applyFont="1"/>
    <xf numFmtId="0" fontId="7" fillId="0" borderId="0" xfId="0" applyFont="1"/>
    <xf numFmtId="0" fontId="3" fillId="0" borderId="0" xfId="1"/>
    <xf numFmtId="0" fontId="5" fillId="0" borderId="0" xfId="1" applyFont="1"/>
    <xf numFmtId="0" fontId="7" fillId="0" borderId="0" xfId="1" applyFont="1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Border="1"/>
    <xf numFmtId="0" fontId="4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7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14" fontId="16" fillId="0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/>
    <xf numFmtId="0" fontId="5" fillId="3" borderId="0" xfId="0" applyFont="1" applyFill="1"/>
    <xf numFmtId="0" fontId="4" fillId="3" borderId="0" xfId="0" applyFont="1" applyFill="1" applyBorder="1"/>
    <xf numFmtId="16" fontId="15" fillId="0" borderId="0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/>
    <xf numFmtId="0" fontId="5" fillId="0" borderId="0" xfId="2" applyBorder="1" applyAlignment="1"/>
    <xf numFmtId="0" fontId="5" fillId="0" borderId="0" xfId="2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5" fillId="0" borderId="0" xfId="2" applyFont="1" applyFill="1" applyBorder="1" applyAlignment="1">
      <alignment vertical="center" wrapText="1"/>
    </xf>
    <xf numFmtId="0" fontId="0" fillId="0" borderId="0" xfId="0"/>
    <xf numFmtId="0" fontId="4" fillId="2" borderId="15" xfId="0" applyFont="1" applyFill="1" applyBorder="1" applyAlignment="1">
      <alignment horizontal="center" vertical="center"/>
    </xf>
    <xf numFmtId="49" fontId="21" fillId="3" borderId="16" xfId="0" applyNumberFormat="1" applyFont="1" applyFill="1" applyBorder="1" applyAlignment="1">
      <alignment horizontal="center" vertical="center"/>
    </xf>
    <xf numFmtId="49" fontId="21" fillId="3" borderId="17" xfId="0" applyNumberFormat="1" applyFont="1" applyFill="1" applyBorder="1" applyAlignment="1">
      <alignment horizontal="center" vertical="center"/>
    </xf>
    <xf numFmtId="49" fontId="21" fillId="3" borderId="18" xfId="0" applyNumberFormat="1" applyFont="1" applyFill="1" applyBorder="1" applyAlignment="1">
      <alignment horizontal="center" vertical="center"/>
    </xf>
    <xf numFmtId="0" fontId="0" fillId="0" borderId="0" xfId="0"/>
    <xf numFmtId="0" fontId="5" fillId="0" borderId="0" xfId="0" applyFont="1"/>
    <xf numFmtId="0" fontId="5" fillId="0" borderId="0" xfId="2"/>
    <xf numFmtId="0" fontId="5" fillId="0" borderId="0" xfId="2" applyFont="1"/>
    <xf numFmtId="0" fontId="0" fillId="0" borderId="0" xfId="0"/>
    <xf numFmtId="0" fontId="5" fillId="0" borderId="0" xfId="0" applyFont="1"/>
    <xf numFmtId="0" fontId="0" fillId="0" borderId="0" xfId="0" applyFont="1"/>
    <xf numFmtId="0" fontId="4" fillId="0" borderId="0" xfId="0" applyFont="1"/>
    <xf numFmtId="0" fontId="12" fillId="8" borderId="4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2" fontId="0" fillId="0" borderId="0" xfId="0" applyNumberFormat="1"/>
    <xf numFmtId="0" fontId="14" fillId="12" borderId="2" xfId="0" applyFont="1" applyFill="1" applyBorder="1" applyAlignment="1">
      <alignment horizontal="center" vertical="center" wrapText="1"/>
    </xf>
    <xf numFmtId="0" fontId="14" fillId="12" borderId="4" xfId="0" applyFont="1" applyFill="1" applyBorder="1" applyAlignment="1">
      <alignment horizontal="center" vertical="center" wrapText="1"/>
    </xf>
    <xf numFmtId="0" fontId="14" fillId="13" borderId="2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0" fontId="14" fillId="13" borderId="21" xfId="2" applyFont="1" applyFill="1" applyBorder="1" applyAlignment="1">
      <alignment horizontal="center" vertical="center" wrapText="1"/>
    </xf>
    <xf numFmtId="0" fontId="14" fillId="13" borderId="21" xfId="0" applyFont="1" applyFill="1" applyBorder="1" applyAlignment="1">
      <alignment horizontal="center" vertical="center" wrapText="1"/>
    </xf>
    <xf numFmtId="0" fontId="22" fillId="13" borderId="22" xfId="2" applyFont="1" applyFill="1" applyBorder="1" applyAlignment="1">
      <alignment horizontal="center" vertical="center" wrapText="1"/>
    </xf>
    <xf numFmtId="0" fontId="11" fillId="5" borderId="2" xfId="2" applyFont="1" applyFill="1" applyBorder="1" applyAlignment="1">
      <alignment horizontal="center" vertical="center" wrapText="1"/>
    </xf>
    <xf numFmtId="0" fontId="13" fillId="2" borderId="20" xfId="2" applyFont="1" applyFill="1" applyBorder="1" applyAlignment="1">
      <alignment horizontal="center" vertical="center" wrapText="1"/>
    </xf>
    <xf numFmtId="0" fontId="13" fillId="2" borderId="4" xfId="2" applyFont="1" applyFill="1" applyBorder="1" applyAlignment="1">
      <alignment horizontal="center" vertical="center" wrapText="1"/>
    </xf>
    <xf numFmtId="0" fontId="12" fillId="6" borderId="20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4" fillId="14" borderId="20" xfId="2" applyFont="1" applyFill="1" applyBorder="1" applyAlignment="1">
      <alignment horizontal="center" vertical="center" wrapText="1"/>
    </xf>
    <xf numFmtId="0" fontId="14" fillId="14" borderId="2" xfId="2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4" xfId="0" applyFont="1" applyFill="1" applyBorder="1" applyAlignment="1">
      <alignment horizontal="center" vertical="center" wrapText="1"/>
    </xf>
    <xf numFmtId="49" fontId="21" fillId="3" borderId="24" xfId="0" applyNumberFormat="1" applyFont="1" applyFill="1" applyBorder="1" applyAlignment="1">
      <alignment horizontal="center" vertical="center"/>
    </xf>
    <xf numFmtId="0" fontId="14" fillId="13" borderId="4" xfId="0" applyFont="1" applyFill="1" applyBorder="1" applyAlignment="1">
      <alignment horizontal="center" vertical="center" wrapText="1"/>
    </xf>
    <xf numFmtId="49" fontId="21" fillId="3" borderId="25" xfId="0" applyNumberFormat="1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 wrapText="1"/>
    </xf>
    <xf numFmtId="0" fontId="14" fillId="15" borderId="4" xfId="0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wrapText="1"/>
    </xf>
    <xf numFmtId="0" fontId="0" fillId="0" borderId="0" xfId="0" applyBorder="1" applyAlignment="1"/>
    <xf numFmtId="0" fontId="9" fillId="16" borderId="23" xfId="0" applyFont="1" applyFill="1" applyBorder="1" applyAlignment="1">
      <alignment horizontal="center" vertical="center"/>
    </xf>
    <xf numFmtId="0" fontId="4" fillId="16" borderId="20" xfId="0" applyFont="1" applyFill="1" applyBorder="1"/>
    <xf numFmtId="0" fontId="13" fillId="4" borderId="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top" wrapText="1"/>
    </xf>
    <xf numFmtId="0" fontId="22" fillId="13" borderId="4" xfId="0" applyFont="1" applyFill="1" applyBorder="1" applyAlignment="1">
      <alignment horizontal="center" vertical="center" wrapText="1"/>
    </xf>
    <xf numFmtId="0" fontId="14" fillId="13" borderId="2" xfId="2" applyFont="1" applyFill="1" applyBorder="1" applyAlignment="1">
      <alignment horizontal="center" vertical="center" wrapText="1"/>
    </xf>
    <xf numFmtId="0" fontId="14" fillId="13" borderId="20" xfId="2" applyFont="1" applyFill="1" applyBorder="1" applyAlignment="1">
      <alignment horizontal="center" vertical="center" wrapText="1"/>
    </xf>
    <xf numFmtId="0" fontId="22" fillId="13" borderId="4" xfId="2" applyFont="1" applyFill="1" applyBorder="1" applyAlignment="1">
      <alignment horizontal="center" vertical="center" wrapText="1"/>
    </xf>
    <xf numFmtId="14" fontId="14" fillId="14" borderId="4" xfId="2" applyNumberFormat="1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 wrapText="1"/>
    </xf>
    <xf numFmtId="0" fontId="14" fillId="13" borderId="5" xfId="0" applyFont="1" applyFill="1" applyBorder="1" applyAlignment="1">
      <alignment horizontal="center" vertical="center" wrapText="1"/>
    </xf>
    <xf numFmtId="0" fontId="4" fillId="16" borderId="3" xfId="0" applyFont="1" applyFill="1" applyBorder="1"/>
    <xf numFmtId="0" fontId="11" fillId="4" borderId="2" xfId="2" applyFont="1" applyFill="1" applyBorder="1" applyAlignment="1">
      <alignment horizontal="center" vertical="center" wrapText="1"/>
    </xf>
    <xf numFmtId="0" fontId="13" fillId="4" borderId="20" xfId="2" applyFont="1" applyFill="1" applyBorder="1" applyAlignment="1">
      <alignment horizontal="center" vertical="center" wrapText="1"/>
    </xf>
    <xf numFmtId="0" fontId="13" fillId="4" borderId="4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 wrapText="1"/>
    </xf>
    <xf numFmtId="0" fontId="4" fillId="3" borderId="27" xfId="0" applyFont="1" applyFill="1" applyBorder="1"/>
    <xf numFmtId="0" fontId="4" fillId="16" borderId="28" xfId="0" applyFont="1" applyFill="1" applyBorder="1"/>
    <xf numFmtId="0" fontId="12" fillId="8" borderId="28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22" fillId="13" borderId="28" xfId="0" applyFont="1" applyFill="1" applyBorder="1" applyAlignment="1">
      <alignment horizontal="center" vertical="center" wrapText="1"/>
    </xf>
    <xf numFmtId="0" fontId="22" fillId="13" borderId="28" xfId="2" applyFont="1" applyFill="1" applyBorder="1" applyAlignment="1">
      <alignment horizontal="center" vertical="center" wrapText="1"/>
    </xf>
    <xf numFmtId="0" fontId="13" fillId="2" borderId="28" xfId="2" applyFont="1" applyFill="1" applyBorder="1" applyAlignment="1">
      <alignment horizontal="center" vertical="center" wrapText="1"/>
    </xf>
    <xf numFmtId="14" fontId="14" fillId="14" borderId="28" xfId="2" applyNumberFormat="1" applyFont="1" applyFill="1" applyBorder="1" applyAlignment="1">
      <alignment horizontal="center" vertical="center" wrapText="1"/>
    </xf>
    <xf numFmtId="0" fontId="12" fillId="6" borderId="28" xfId="0" applyFont="1" applyFill="1" applyBorder="1" applyAlignment="1">
      <alignment horizontal="center" vertical="center" wrapText="1"/>
    </xf>
    <xf numFmtId="0" fontId="11" fillId="9" borderId="23" xfId="0" applyFont="1" applyFill="1" applyBorder="1" applyAlignment="1">
      <alignment horizontal="center" vertical="center" wrapText="1"/>
    </xf>
    <xf numFmtId="0" fontId="14" fillId="12" borderId="23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4" fillId="13" borderId="23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0" borderId="0" xfId="0" applyFont="1" applyAlignment="1">
      <alignment horizontal="left"/>
    </xf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12" xfId="0" applyFont="1" applyBorder="1"/>
    <xf numFmtId="0" fontId="4" fillId="0" borderId="14" xfId="0" applyFont="1" applyBorder="1"/>
    <xf numFmtId="0" fontId="4" fillId="0" borderId="0" xfId="2" applyFont="1" applyFill="1" applyBorder="1" applyAlignment="1">
      <alignment horizontal="center" vertical="center" wrapText="1"/>
    </xf>
    <xf numFmtId="0" fontId="4" fillId="16" borderId="29" xfId="0" applyFont="1" applyFill="1" applyBorder="1"/>
    <xf numFmtId="0" fontId="9" fillId="2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0" borderId="14" xfId="0" applyFont="1" applyBorder="1" applyAlignment="1">
      <alignment horizontal="right"/>
    </xf>
    <xf numFmtId="0" fontId="0" fillId="0" borderId="14" xfId="0" applyBorder="1" applyAlignment="1"/>
    <xf numFmtId="0" fontId="20" fillId="0" borderId="14" xfId="5" applyFont="1" applyBorder="1" applyAlignment="1">
      <alignment horizontal="center"/>
    </xf>
    <xf numFmtId="0" fontId="9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4" fillId="0" borderId="5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0" fontId="5" fillId="0" borderId="0" xfId="2" applyBorder="1" applyAlignment="1">
      <alignment horizontal="left" vertical="center"/>
    </xf>
    <xf numFmtId="0" fontId="4" fillId="0" borderId="1" xfId="2" applyFont="1" applyBorder="1" applyAlignment="1">
      <alignment horizontal="left"/>
    </xf>
    <xf numFmtId="0" fontId="4" fillId="0" borderId="13" xfId="2" applyFont="1" applyBorder="1" applyAlignment="1">
      <alignment horizontal="left"/>
    </xf>
    <xf numFmtId="0" fontId="5" fillId="0" borderId="13" xfId="2" applyBorder="1" applyAlignment="1">
      <alignment horizontal="left"/>
    </xf>
    <xf numFmtId="0" fontId="4" fillId="0" borderId="5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 wrapText="1"/>
    </xf>
    <xf numFmtId="0" fontId="5" fillId="0" borderId="0" xfId="2" applyBorder="1" applyAlignment="1">
      <alignment horizontal="left" vertical="center" wrapText="1"/>
    </xf>
    <xf numFmtId="0" fontId="9" fillId="2" borderId="9" xfId="0" applyFon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 wrapText="1"/>
    </xf>
    <xf numFmtId="0" fontId="4" fillId="0" borderId="0" xfId="2" applyFont="1" applyBorder="1" applyAlignment="1">
      <alignment horizontal="left" vertical="center" wrapText="1"/>
    </xf>
    <xf numFmtId="0" fontId="4" fillId="0" borderId="12" xfId="2" applyFont="1" applyBorder="1" applyAlignment="1">
      <alignment horizontal="left" vertical="center"/>
    </xf>
    <xf numFmtId="0" fontId="4" fillId="0" borderId="14" xfId="2" applyFont="1" applyBorder="1" applyAlignment="1">
      <alignment horizontal="left" vertical="center"/>
    </xf>
    <xf numFmtId="0" fontId="4" fillId="0" borderId="14" xfId="2" applyFont="1" applyFill="1" applyBorder="1" applyAlignment="1">
      <alignment horizontal="center" vertical="center" wrapText="1"/>
    </xf>
    <xf numFmtId="0" fontId="4" fillId="0" borderId="11" xfId="2" applyFont="1" applyFill="1" applyBorder="1" applyAlignment="1">
      <alignment horizontal="center" vertical="center" wrapText="1"/>
    </xf>
    <xf numFmtId="0" fontId="4" fillId="0" borderId="13" xfId="2" applyFont="1" applyFill="1" applyBorder="1" applyAlignment="1">
      <alignment horizontal="center" wrapText="1"/>
    </xf>
    <xf numFmtId="0" fontId="4" fillId="0" borderId="10" xfId="2" applyFont="1" applyFill="1" applyBorder="1" applyAlignment="1">
      <alignment horizontal="center" wrapText="1"/>
    </xf>
    <xf numFmtId="0" fontId="4" fillId="0" borderId="0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5" fillId="0" borderId="0" xfId="0" applyFont="1" applyAlignment="1"/>
    <xf numFmtId="0" fontId="0" fillId="0" borderId="0" xfId="0" applyAlignment="1"/>
    <xf numFmtId="0" fontId="5" fillId="0" borderId="0" xfId="0" applyFont="1" applyAlignment="1">
      <alignment horizontal="left"/>
    </xf>
    <xf numFmtId="0" fontId="4" fillId="16" borderId="30" xfId="0" applyFont="1" applyFill="1" applyBorder="1"/>
  </cellXfs>
  <cellStyles count="10">
    <cellStyle name="Normál" xfId="0" builtinId="0"/>
    <cellStyle name="Normál 2" xfId="2"/>
    <cellStyle name="Normál 3" xfId="3"/>
    <cellStyle name="Normál 3 2" xfId="4"/>
    <cellStyle name="Normál 4" xfId="1"/>
    <cellStyle name="Normál 4 2" xfId="6"/>
    <cellStyle name="Normál 4 2 2" xfId="9"/>
    <cellStyle name="Normál 4 3" xfId="7"/>
    <cellStyle name="Normál 5" xfId="5"/>
    <cellStyle name="Normál 5 2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8C8B0"/>
      <color rgb="FF9CC8C8"/>
      <color rgb="FFC8C8C8"/>
      <color rgb="FFE8E8E8"/>
      <color rgb="FFE8DEE8"/>
      <color rgb="FF404040"/>
      <color rgb="FFC4C4C4"/>
      <color rgb="FF008000"/>
      <color rgb="FF00B0F0"/>
      <color rgb="FF00C4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FFFFFF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27"/>
  <sheetViews>
    <sheetView tabSelected="1" zoomScale="25" zoomScaleNormal="25" zoomScaleSheetLayoutView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08984375" defaultRowHeight="13"/>
  <cols>
    <col min="1" max="1" width="6.08984375" style="19" customWidth="1"/>
    <col min="2" max="6" width="10.90625" style="19" customWidth="1"/>
    <col min="7" max="7" width="2.26953125" style="55" customWidth="1"/>
    <col min="8" max="10" width="10.90625" style="17" customWidth="1"/>
    <col min="11" max="11" width="2.26953125" style="55" customWidth="1"/>
    <col min="12" max="12" width="10.90625" style="19" customWidth="1"/>
    <col min="13" max="13" width="10.90625" style="55" customWidth="1"/>
    <col min="14" max="16" width="10.90625" style="19" customWidth="1"/>
    <col min="17" max="17" width="10.90625" style="55" customWidth="1"/>
    <col min="18" max="18" width="2.26953125" style="55" customWidth="1"/>
    <col min="19" max="19" width="10.90625" style="19" customWidth="1"/>
    <col min="20" max="20" width="10.90625" style="55" customWidth="1"/>
    <col min="21" max="21" width="10.90625" style="19" customWidth="1"/>
    <col min="22" max="22" width="2.26953125" style="55" customWidth="1"/>
    <col min="23" max="32" width="10.90625" style="19" customWidth="1"/>
    <col min="33" max="33" width="2.26953125" style="55" customWidth="1"/>
    <col min="34" max="34" width="10.90625" style="19" customWidth="1"/>
    <col min="35" max="35" width="10.90625" style="16" customWidth="1"/>
    <col min="36" max="37" width="10.90625" style="19" customWidth="1"/>
    <col min="38" max="38" width="2.26953125" style="55" customWidth="1"/>
    <col min="39" max="64" width="10.90625" style="19" customWidth="1"/>
    <col min="65" max="16384" width="9.08984375" style="19"/>
  </cols>
  <sheetData>
    <row r="1" spans="1:68" ht="45.75" customHeight="1" thickBot="1">
      <c r="A1" s="142" t="s">
        <v>60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0" t="s">
        <v>100</v>
      </c>
      <c r="AJ1" s="141"/>
      <c r="AK1" s="141"/>
      <c r="AL1" s="88"/>
    </row>
    <row r="2" spans="1:68" s="20" customFormat="1" ht="25.4" customHeight="1" thickBot="1">
      <c r="A2" s="44"/>
      <c r="B2" s="137" t="s">
        <v>30</v>
      </c>
      <c r="C2" s="143"/>
      <c r="D2" s="143"/>
      <c r="E2" s="143"/>
      <c r="F2" s="143"/>
      <c r="G2" s="89"/>
      <c r="H2" s="143" t="s">
        <v>31</v>
      </c>
      <c r="I2" s="143"/>
      <c r="J2" s="143"/>
      <c r="K2" s="89"/>
      <c r="L2" s="137" t="s">
        <v>32</v>
      </c>
      <c r="M2" s="143"/>
      <c r="N2" s="143"/>
      <c r="O2" s="143"/>
      <c r="P2" s="143"/>
      <c r="Q2" s="121"/>
      <c r="R2" s="89"/>
      <c r="S2" s="137" t="s">
        <v>33</v>
      </c>
      <c r="T2" s="143"/>
      <c r="U2" s="144"/>
      <c r="V2" s="89"/>
      <c r="W2" s="137" t="s">
        <v>34</v>
      </c>
      <c r="X2" s="143"/>
      <c r="Y2" s="143"/>
      <c r="Z2" s="143"/>
      <c r="AA2" s="143"/>
      <c r="AB2" s="143"/>
      <c r="AC2" s="143"/>
      <c r="AD2" s="143"/>
      <c r="AE2" s="143"/>
      <c r="AF2" s="156"/>
      <c r="AG2" s="89"/>
      <c r="AH2" s="137" t="s">
        <v>35</v>
      </c>
      <c r="AI2" s="138"/>
      <c r="AJ2" s="138"/>
      <c r="AK2" s="139"/>
      <c r="AL2" s="89"/>
      <c r="AM2" s="21"/>
      <c r="AS2" s="21"/>
      <c r="AU2" s="21"/>
      <c r="AV2" s="21"/>
      <c r="AW2" s="21"/>
      <c r="AX2" s="21"/>
    </row>
    <row r="3" spans="1:68" ht="60" customHeight="1" thickBot="1">
      <c r="A3" s="82" t="s">
        <v>36</v>
      </c>
      <c r="B3" s="67" t="s">
        <v>124</v>
      </c>
      <c r="E3" s="123" t="s">
        <v>262</v>
      </c>
      <c r="G3" s="90"/>
      <c r="H3" s="60" t="s">
        <v>58</v>
      </c>
      <c r="I3" s="91" t="s">
        <v>228</v>
      </c>
      <c r="K3" s="90"/>
      <c r="R3" s="90"/>
      <c r="S3" s="93" t="s">
        <v>97</v>
      </c>
      <c r="T3" s="17"/>
      <c r="V3" s="90"/>
      <c r="W3" s="80" t="s">
        <v>89</v>
      </c>
      <c r="X3" s="85" t="s">
        <v>222</v>
      </c>
      <c r="AG3" s="90"/>
      <c r="AH3" s="99" t="s">
        <v>142</v>
      </c>
      <c r="AI3" s="99" t="s">
        <v>148</v>
      </c>
      <c r="AJ3" s="60" t="s">
        <v>168</v>
      </c>
      <c r="AK3" s="67" t="s">
        <v>196</v>
      </c>
      <c r="AL3" s="90"/>
      <c r="AO3" s="55"/>
      <c r="AS3" s="23"/>
      <c r="AT3" s="24"/>
      <c r="AU3" s="25"/>
      <c r="AV3" s="25"/>
      <c r="AW3" s="22"/>
      <c r="AX3" s="23"/>
      <c r="AY3" s="17"/>
      <c r="AZ3" s="17"/>
      <c r="BB3" s="18"/>
      <c r="BC3" s="26"/>
      <c r="BD3" s="26"/>
      <c r="BE3" s="26"/>
      <c r="BF3" s="26"/>
      <c r="BG3" s="26"/>
      <c r="BH3" s="26"/>
      <c r="BI3" s="27"/>
      <c r="BJ3" s="18"/>
      <c r="BK3" s="18"/>
      <c r="BM3" s="18"/>
      <c r="BN3" s="18"/>
      <c r="BO3" s="18"/>
      <c r="BP3" s="18"/>
    </row>
    <row r="4" spans="1:68" ht="60" customHeight="1" thickBot="1">
      <c r="A4" s="82" t="s">
        <v>37</v>
      </c>
      <c r="B4" s="83" t="s">
        <v>219</v>
      </c>
      <c r="E4" s="125" t="s">
        <v>17</v>
      </c>
      <c r="G4" s="90"/>
      <c r="H4" s="61" t="s">
        <v>106</v>
      </c>
      <c r="I4" s="92" t="s">
        <v>102</v>
      </c>
      <c r="K4" s="90"/>
      <c r="R4" s="90"/>
      <c r="V4" s="90"/>
      <c r="W4" s="81" t="s">
        <v>115</v>
      </c>
      <c r="X4" s="86" t="s">
        <v>223</v>
      </c>
      <c r="AG4" s="90"/>
      <c r="AH4" s="68" t="s">
        <v>12</v>
      </c>
      <c r="AI4" s="68" t="s">
        <v>12</v>
      </c>
      <c r="AJ4" s="78" t="s">
        <v>167</v>
      </c>
      <c r="AK4" s="68" t="s">
        <v>12</v>
      </c>
      <c r="AL4" s="90"/>
      <c r="AO4" s="55"/>
      <c r="AS4" s="23"/>
      <c r="AT4" s="24"/>
      <c r="AU4" s="25"/>
      <c r="AV4" s="25"/>
      <c r="AW4" s="22"/>
      <c r="AX4" s="23"/>
      <c r="BB4" s="18"/>
      <c r="BC4" s="26"/>
      <c r="BD4" s="26"/>
      <c r="BE4" s="26"/>
      <c r="BF4" s="26"/>
      <c r="BG4" s="26"/>
      <c r="BH4" s="26"/>
      <c r="BI4" s="28"/>
      <c r="BJ4" s="18"/>
      <c r="BK4" s="18"/>
      <c r="BM4" s="18"/>
      <c r="BN4" s="18"/>
      <c r="BO4" s="18"/>
      <c r="BP4" s="18"/>
    </row>
    <row r="5" spans="1:68" ht="60" customHeight="1" thickBot="1">
      <c r="A5" s="82" t="s">
        <v>38</v>
      </c>
      <c r="B5" s="85" t="s">
        <v>266</v>
      </c>
      <c r="C5" s="65" t="s">
        <v>242</v>
      </c>
      <c r="D5" s="122" t="s">
        <v>86</v>
      </c>
      <c r="E5" s="124" t="s">
        <v>261</v>
      </c>
      <c r="F5" s="127" t="s">
        <v>264</v>
      </c>
      <c r="G5" s="90"/>
      <c r="H5" s="60" t="s">
        <v>58</v>
      </c>
      <c r="K5" s="90"/>
      <c r="L5" s="94" t="s">
        <v>232</v>
      </c>
      <c r="M5" s="67" t="s">
        <v>124</v>
      </c>
      <c r="O5" s="65" t="s">
        <v>242</v>
      </c>
      <c r="P5" s="58" t="s">
        <v>78</v>
      </c>
      <c r="R5" s="90"/>
      <c r="S5" s="97" t="s">
        <v>121</v>
      </c>
      <c r="T5" s="76" t="s">
        <v>252</v>
      </c>
      <c r="V5" s="90"/>
      <c r="W5" s="80" t="s">
        <v>89</v>
      </c>
      <c r="X5" s="85" t="s">
        <v>221</v>
      </c>
      <c r="AG5" s="90"/>
      <c r="AH5" s="100" t="s">
        <v>145</v>
      </c>
      <c r="AI5" s="100" t="s">
        <v>143</v>
      </c>
      <c r="AJ5" s="78" t="s">
        <v>166</v>
      </c>
      <c r="AK5" s="68" t="s">
        <v>198</v>
      </c>
      <c r="AL5" s="90"/>
      <c r="AO5" s="55"/>
      <c r="AS5" s="18"/>
      <c r="AT5" s="24"/>
      <c r="AU5" s="17"/>
      <c r="AV5" s="17"/>
      <c r="AW5" s="17"/>
      <c r="AX5" s="17"/>
      <c r="AY5" s="17"/>
      <c r="BB5" s="18"/>
      <c r="BC5" s="26"/>
      <c r="BD5" s="26"/>
      <c r="BE5" s="26"/>
      <c r="BF5" s="26"/>
      <c r="BG5" s="26"/>
      <c r="BH5" s="26"/>
      <c r="BI5" s="28"/>
      <c r="BJ5" s="18"/>
    </row>
    <row r="6" spans="1:68" ht="60" customHeight="1" thickBot="1">
      <c r="A6" s="82" t="s">
        <v>39</v>
      </c>
      <c r="B6" s="86" t="s">
        <v>265</v>
      </c>
      <c r="C6" s="66" t="s">
        <v>130</v>
      </c>
      <c r="D6" s="59" t="s">
        <v>95</v>
      </c>
      <c r="F6" s="127" t="s">
        <v>264</v>
      </c>
      <c r="G6" s="90"/>
      <c r="H6" s="61" t="s">
        <v>107</v>
      </c>
      <c r="K6" s="90"/>
      <c r="L6" s="95" t="s">
        <v>231</v>
      </c>
      <c r="M6" s="83" t="s">
        <v>126</v>
      </c>
      <c r="O6" s="66" t="s">
        <v>127</v>
      </c>
      <c r="P6" s="59" t="s">
        <v>114</v>
      </c>
      <c r="R6" s="90"/>
      <c r="S6" s="95" t="s">
        <v>122</v>
      </c>
      <c r="T6" s="77" t="s">
        <v>253</v>
      </c>
      <c r="V6" s="90"/>
      <c r="W6" s="81" t="s">
        <v>116</v>
      </c>
      <c r="X6" s="86" t="s">
        <v>224</v>
      </c>
      <c r="AG6" s="90"/>
      <c r="AH6" s="101" t="s">
        <v>144</v>
      </c>
      <c r="AI6" s="101" t="s">
        <v>149</v>
      </c>
      <c r="AJ6" s="102" t="s">
        <v>169</v>
      </c>
      <c r="AK6" s="98" t="s">
        <v>199</v>
      </c>
      <c r="AL6" s="90"/>
      <c r="AM6" s="7"/>
      <c r="AO6" s="55"/>
      <c r="AT6" s="17"/>
      <c r="AU6" s="18"/>
      <c r="BB6" s="18"/>
      <c r="BC6" s="26"/>
      <c r="BD6" s="27"/>
      <c r="BE6" s="26"/>
      <c r="BF6" s="26"/>
      <c r="BG6" s="26"/>
      <c r="BH6" s="26"/>
      <c r="BI6" s="28"/>
      <c r="BJ6" s="18"/>
    </row>
    <row r="7" spans="1:68" ht="60" customHeight="1" thickBot="1">
      <c r="A7" s="46" t="s">
        <v>40</v>
      </c>
      <c r="B7" s="62" t="s">
        <v>275</v>
      </c>
      <c r="C7" s="65" t="s">
        <v>242</v>
      </c>
      <c r="D7" s="58" t="s">
        <v>85</v>
      </c>
      <c r="G7" s="90"/>
      <c r="H7" s="60" t="s">
        <v>256</v>
      </c>
      <c r="I7" s="76" t="s">
        <v>57</v>
      </c>
      <c r="K7" s="90"/>
      <c r="L7" s="93" t="s">
        <v>241</v>
      </c>
      <c r="M7" s="67" t="s">
        <v>124</v>
      </c>
      <c r="O7" s="65" t="s">
        <v>242</v>
      </c>
      <c r="P7" s="58" t="s">
        <v>79</v>
      </c>
      <c r="R7" s="90"/>
      <c r="S7" s="85" t="s">
        <v>225</v>
      </c>
      <c r="T7" s="76" t="s">
        <v>214</v>
      </c>
      <c r="V7" s="90"/>
      <c r="W7" s="80" t="s">
        <v>90</v>
      </c>
      <c r="X7" s="67" t="s">
        <v>137</v>
      </c>
      <c r="Y7" s="99" t="s">
        <v>142</v>
      </c>
      <c r="Z7" s="72" t="s">
        <v>158</v>
      </c>
      <c r="AB7" s="76" t="s">
        <v>174</v>
      </c>
      <c r="AD7" s="76" t="s">
        <v>183</v>
      </c>
      <c r="AE7" s="106" t="s">
        <v>190</v>
      </c>
      <c r="AG7" s="90"/>
      <c r="AI7" s="69" t="s">
        <v>148</v>
      </c>
      <c r="AL7" s="90"/>
      <c r="AO7" s="23"/>
      <c r="AQ7" s="24"/>
      <c r="AS7" s="16"/>
      <c r="AZ7" s="29"/>
      <c r="BB7" s="18"/>
      <c r="BC7" s="30"/>
      <c r="BD7" s="26"/>
      <c r="BE7" s="28"/>
      <c r="BF7" s="26"/>
      <c r="BG7" s="26"/>
      <c r="BH7" s="31"/>
      <c r="BI7" s="26"/>
      <c r="BJ7" s="18"/>
    </row>
    <row r="8" spans="1:68" ht="60" customHeight="1" thickBot="1">
      <c r="A8" s="45" t="s">
        <v>41</v>
      </c>
      <c r="B8" s="63" t="s">
        <v>276</v>
      </c>
      <c r="C8" s="66" t="s">
        <v>134</v>
      </c>
      <c r="D8" s="59" t="s">
        <v>84</v>
      </c>
      <c r="G8" s="90"/>
      <c r="H8" s="61" t="s">
        <v>257</v>
      </c>
      <c r="I8" s="77" t="s">
        <v>105</v>
      </c>
      <c r="J8" s="62" t="s">
        <v>93</v>
      </c>
      <c r="K8" s="90"/>
      <c r="L8" s="93" t="s">
        <v>241</v>
      </c>
      <c r="M8" s="83" t="s">
        <v>128</v>
      </c>
      <c r="O8" s="66" t="s">
        <v>129</v>
      </c>
      <c r="P8" s="59" t="s">
        <v>113</v>
      </c>
      <c r="R8" s="90"/>
      <c r="S8" s="86" t="s">
        <v>131</v>
      </c>
      <c r="T8" s="77" t="s">
        <v>215</v>
      </c>
      <c r="V8" s="90"/>
      <c r="W8" s="81" t="s">
        <v>117</v>
      </c>
      <c r="X8" s="68" t="s">
        <v>12</v>
      </c>
      <c r="Y8" s="68" t="s">
        <v>12</v>
      </c>
      <c r="Z8" s="73" t="s">
        <v>159</v>
      </c>
      <c r="AB8" s="75" t="s">
        <v>173</v>
      </c>
      <c r="AD8" s="75" t="s">
        <v>185</v>
      </c>
      <c r="AE8" s="107" t="s">
        <v>191</v>
      </c>
      <c r="AG8" s="90"/>
      <c r="AI8" s="70" t="s">
        <v>12</v>
      </c>
      <c r="AL8" s="90"/>
      <c r="AZ8" s="29"/>
      <c r="BB8" s="18"/>
      <c r="BC8" s="30"/>
      <c r="BD8" s="26"/>
      <c r="BE8" s="28"/>
      <c r="BF8" s="26"/>
      <c r="BG8" s="26"/>
      <c r="BH8" s="31"/>
      <c r="BI8" s="26"/>
      <c r="BJ8" s="18"/>
    </row>
    <row r="9" spans="1:68" ht="60" customHeight="1" thickBot="1">
      <c r="A9" s="84" t="s">
        <v>42</v>
      </c>
      <c r="B9" s="62" t="s">
        <v>92</v>
      </c>
      <c r="C9" s="120" t="s">
        <v>243</v>
      </c>
      <c r="D9" s="119" t="s">
        <v>244</v>
      </c>
      <c r="E9" s="85" t="s">
        <v>222</v>
      </c>
      <c r="F9" s="85" t="s">
        <v>221</v>
      </c>
      <c r="G9" s="90"/>
      <c r="H9" s="57" t="s">
        <v>270</v>
      </c>
      <c r="I9" s="76" t="s">
        <v>216</v>
      </c>
      <c r="J9" s="63" t="s">
        <v>101</v>
      </c>
      <c r="K9" s="90"/>
      <c r="L9" s="94" t="s">
        <v>67</v>
      </c>
      <c r="M9" s="127" t="s">
        <v>264</v>
      </c>
      <c r="N9" s="126" t="s">
        <v>74</v>
      </c>
      <c r="O9" s="120" t="s">
        <v>245</v>
      </c>
      <c r="P9" s="119" t="s">
        <v>246</v>
      </c>
      <c r="Q9" s="76" t="s">
        <v>217</v>
      </c>
      <c r="R9" s="90"/>
      <c r="S9" s="85" t="s">
        <v>225</v>
      </c>
      <c r="T9" s="76" t="s">
        <v>214</v>
      </c>
      <c r="V9" s="90"/>
      <c r="W9" s="80" t="s">
        <v>90</v>
      </c>
      <c r="X9" s="68" t="s">
        <v>140</v>
      </c>
      <c r="Y9" s="100" t="s">
        <v>150</v>
      </c>
      <c r="Z9" s="73" t="s">
        <v>162</v>
      </c>
      <c r="AB9" s="75" t="s">
        <v>177</v>
      </c>
      <c r="AD9" s="77" t="s">
        <v>184</v>
      </c>
      <c r="AE9" s="107" t="s">
        <v>162</v>
      </c>
      <c r="AG9" s="90"/>
      <c r="AI9" s="69" t="s">
        <v>152</v>
      </c>
      <c r="AL9" s="90"/>
      <c r="AM9" s="16"/>
      <c r="BB9" s="18"/>
      <c r="BC9" s="31"/>
      <c r="BD9" s="26"/>
      <c r="BE9" s="28"/>
      <c r="BF9" s="32"/>
      <c r="BG9" s="26"/>
      <c r="BH9" s="31"/>
      <c r="BI9" s="26"/>
      <c r="BJ9" s="18"/>
    </row>
    <row r="10" spans="1:68" ht="60" customHeight="1" thickBot="1">
      <c r="A10" s="82" t="s">
        <v>43</v>
      </c>
      <c r="B10" s="63" t="s">
        <v>103</v>
      </c>
      <c r="E10" s="86" t="s">
        <v>125</v>
      </c>
      <c r="F10" s="86" t="s">
        <v>123</v>
      </c>
      <c r="G10" s="90"/>
      <c r="H10" s="56" t="s">
        <v>269</v>
      </c>
      <c r="I10" s="77" t="s">
        <v>248</v>
      </c>
      <c r="J10" s="93" t="s">
        <v>63</v>
      </c>
      <c r="K10" s="90"/>
      <c r="L10" s="96" t="s">
        <v>66</v>
      </c>
      <c r="N10" s="61" t="s">
        <v>75</v>
      </c>
      <c r="Q10" s="77" t="s">
        <v>250</v>
      </c>
      <c r="R10" s="90"/>
      <c r="S10" s="86" t="s">
        <v>132</v>
      </c>
      <c r="T10" s="77" t="s">
        <v>215</v>
      </c>
      <c r="V10" s="90"/>
      <c r="W10" s="81" t="s">
        <v>117</v>
      </c>
      <c r="X10" s="98" t="s">
        <v>141</v>
      </c>
      <c r="Y10" s="101" t="s">
        <v>146</v>
      </c>
      <c r="Z10" s="74" t="s">
        <v>161</v>
      </c>
      <c r="AB10" s="77" t="s">
        <v>178</v>
      </c>
      <c r="AE10" s="108" t="s">
        <v>192</v>
      </c>
      <c r="AF10" s="109" t="s">
        <v>190</v>
      </c>
      <c r="AG10" s="105"/>
      <c r="AI10" s="71" t="s">
        <v>151</v>
      </c>
      <c r="AL10" s="90"/>
      <c r="AX10" s="18"/>
      <c r="AY10" s="18"/>
      <c r="AZ10" s="18"/>
      <c r="BC10" s="31"/>
      <c r="BD10" s="26"/>
      <c r="BE10" s="28"/>
      <c r="BF10" s="26"/>
      <c r="BG10" s="26"/>
      <c r="BH10" s="33"/>
      <c r="BI10" s="26"/>
    </row>
    <row r="11" spans="1:68" ht="60" customHeight="1" thickBot="1">
      <c r="A11" s="82" t="s">
        <v>44</v>
      </c>
      <c r="B11" s="62" t="s">
        <v>93</v>
      </c>
      <c r="G11" s="90"/>
      <c r="H11" s="57" t="s">
        <v>70</v>
      </c>
      <c r="I11" s="76" t="s">
        <v>218</v>
      </c>
      <c r="J11" s="94" t="s">
        <v>229</v>
      </c>
      <c r="K11" s="90"/>
      <c r="L11" s="95" t="s">
        <v>108</v>
      </c>
      <c r="N11" s="60" t="s">
        <v>73</v>
      </c>
      <c r="O11" s="55"/>
      <c r="P11" s="55"/>
      <c r="R11" s="90"/>
      <c r="S11" s="93" t="s">
        <v>109</v>
      </c>
      <c r="T11" s="76" t="s">
        <v>239</v>
      </c>
      <c r="U11" s="55"/>
      <c r="V11" s="90"/>
      <c r="W11" s="80" t="s">
        <v>98</v>
      </c>
      <c r="X11" s="67" t="s">
        <v>137</v>
      </c>
      <c r="Y11" s="99" t="s">
        <v>147</v>
      </c>
      <c r="Z11" s="72" t="s">
        <v>157</v>
      </c>
      <c r="AA11" s="60" t="s">
        <v>168</v>
      </c>
      <c r="AB11" s="76" t="s">
        <v>174</v>
      </c>
      <c r="AC11" s="79" t="s">
        <v>180</v>
      </c>
      <c r="AD11" s="76" t="s">
        <v>183</v>
      </c>
      <c r="AE11" s="103" t="s">
        <v>196</v>
      </c>
      <c r="AF11" s="107" t="s">
        <v>191</v>
      </c>
      <c r="AG11" s="105"/>
      <c r="AH11" s="55"/>
      <c r="AI11" s="55"/>
      <c r="AJ11" s="55"/>
      <c r="AK11" s="55"/>
      <c r="AL11" s="90"/>
      <c r="AO11" s="7"/>
      <c r="AS11" s="18"/>
      <c r="AT11" s="16"/>
      <c r="AW11" s="18"/>
      <c r="AX11" s="24"/>
      <c r="AY11" s="22"/>
      <c r="AZ11" s="24"/>
      <c r="BC11" s="31"/>
      <c r="BD11" s="26"/>
      <c r="BE11" s="28"/>
      <c r="BF11" s="27"/>
      <c r="BG11" s="26"/>
      <c r="BH11" s="27"/>
      <c r="BI11" s="27"/>
      <c r="BJ11" s="23"/>
    </row>
    <row r="12" spans="1:68" ht="60" customHeight="1" thickBot="1">
      <c r="A12" s="82" t="s">
        <v>45</v>
      </c>
      <c r="B12" s="63" t="s">
        <v>104</v>
      </c>
      <c r="C12" s="55"/>
      <c r="D12" s="55"/>
      <c r="E12" s="55"/>
      <c r="F12" s="55"/>
      <c r="G12" s="90"/>
      <c r="H12" s="56" t="s">
        <v>110</v>
      </c>
      <c r="I12" s="77" t="s">
        <v>249</v>
      </c>
      <c r="J12" s="95" t="s">
        <v>230</v>
      </c>
      <c r="K12" s="90"/>
      <c r="N12" s="61" t="s">
        <v>75</v>
      </c>
      <c r="O12" s="55"/>
      <c r="P12" s="55"/>
      <c r="R12" s="90"/>
      <c r="S12" s="93" t="s">
        <v>64</v>
      </c>
      <c r="T12" s="77" t="s">
        <v>251</v>
      </c>
      <c r="U12" s="55"/>
      <c r="V12" s="90"/>
      <c r="W12" s="81" t="s">
        <v>118</v>
      </c>
      <c r="X12" s="68" t="s">
        <v>12</v>
      </c>
      <c r="Y12" s="68" t="s">
        <v>12</v>
      </c>
      <c r="Z12" s="73" t="s">
        <v>159</v>
      </c>
      <c r="AA12" s="78" t="s">
        <v>167</v>
      </c>
      <c r="AB12" s="75" t="s">
        <v>173</v>
      </c>
      <c r="AC12" s="78" t="s">
        <v>167</v>
      </c>
      <c r="AD12" s="75" t="s">
        <v>186</v>
      </c>
      <c r="AE12" s="104" t="s">
        <v>12</v>
      </c>
      <c r="AF12" s="107" t="s">
        <v>193</v>
      </c>
      <c r="AG12" s="105"/>
      <c r="AH12" s="55"/>
      <c r="AI12" s="55"/>
      <c r="AJ12" s="55"/>
      <c r="AK12" s="55"/>
      <c r="AL12" s="90"/>
      <c r="AS12" s="18"/>
      <c r="AT12" s="16"/>
      <c r="AX12" s="24"/>
      <c r="AY12" s="22"/>
      <c r="AZ12" s="24"/>
      <c r="BB12" s="18"/>
      <c r="BC12" s="31"/>
      <c r="BD12" s="26"/>
      <c r="BE12" s="28"/>
      <c r="BF12" s="27"/>
      <c r="BG12" s="26"/>
      <c r="BH12" s="27"/>
      <c r="BI12" s="27"/>
      <c r="BJ12" s="23"/>
    </row>
    <row r="13" spans="1:68" s="34" customFormat="1" ht="60" customHeight="1" thickBot="1">
      <c r="A13" s="45" t="s">
        <v>46</v>
      </c>
      <c r="B13" s="130"/>
      <c r="C13" s="18"/>
      <c r="D13" s="18"/>
      <c r="E13" s="18"/>
      <c r="F13" s="18"/>
      <c r="G13" s="136"/>
      <c r="H13" s="57" t="s">
        <v>111</v>
      </c>
      <c r="I13" s="55"/>
      <c r="J13" s="55"/>
      <c r="K13" s="90"/>
      <c r="L13" s="55"/>
      <c r="M13" s="55"/>
      <c r="N13" s="55"/>
      <c r="O13" s="55"/>
      <c r="P13" s="55"/>
      <c r="Q13" s="55"/>
      <c r="R13" s="90"/>
      <c r="S13" s="55"/>
      <c r="T13" s="55"/>
      <c r="U13" s="55"/>
      <c r="V13" s="90"/>
      <c r="W13" s="80" t="s">
        <v>98</v>
      </c>
      <c r="X13" s="68" t="s">
        <v>138</v>
      </c>
      <c r="Y13" s="100" t="s">
        <v>153</v>
      </c>
      <c r="Z13" s="73" t="s">
        <v>160</v>
      </c>
      <c r="AA13" s="78" t="s">
        <v>170</v>
      </c>
      <c r="AB13" s="75" t="s">
        <v>175</v>
      </c>
      <c r="AC13" s="78" t="s">
        <v>179</v>
      </c>
      <c r="AD13" s="77" t="s">
        <v>187</v>
      </c>
      <c r="AE13" s="104" t="s">
        <v>138</v>
      </c>
      <c r="AF13" s="108" t="s">
        <v>194</v>
      </c>
      <c r="AG13" s="105"/>
      <c r="AH13" s="55"/>
      <c r="AI13" s="55"/>
      <c r="AJ13" s="55"/>
      <c r="AK13" s="55"/>
      <c r="AL13" s="90"/>
      <c r="AS13" s="36"/>
      <c r="AX13" s="24"/>
      <c r="AY13" s="22"/>
      <c r="AZ13" s="22"/>
      <c r="BB13" s="36"/>
      <c r="BC13" s="31"/>
      <c r="BD13" s="28"/>
      <c r="BE13" s="28"/>
      <c r="BF13" s="26"/>
      <c r="BG13" s="37"/>
      <c r="BH13" s="26"/>
      <c r="BI13" s="26"/>
      <c r="BJ13" s="23"/>
    </row>
    <row r="14" spans="1:68" s="34" customFormat="1" ht="60" customHeight="1" thickBot="1">
      <c r="A14" s="47" t="s">
        <v>47</v>
      </c>
      <c r="B14" s="131"/>
      <c r="C14" s="132"/>
      <c r="D14" s="132"/>
      <c r="E14" s="132"/>
      <c r="F14" s="132"/>
      <c r="G14" s="170"/>
      <c r="H14" s="112" t="s">
        <v>112</v>
      </c>
      <c r="I14" s="133"/>
      <c r="J14" s="134"/>
      <c r="K14" s="111"/>
      <c r="L14" s="134"/>
      <c r="M14" s="134"/>
      <c r="N14" s="134"/>
      <c r="O14" s="134"/>
      <c r="P14" s="134"/>
      <c r="Q14" s="134"/>
      <c r="R14" s="111"/>
      <c r="S14" s="134"/>
      <c r="T14" s="134"/>
      <c r="U14" s="134"/>
      <c r="V14" s="111"/>
      <c r="W14" s="113" t="s">
        <v>118</v>
      </c>
      <c r="X14" s="114" t="s">
        <v>139</v>
      </c>
      <c r="Y14" s="115" t="s">
        <v>154</v>
      </c>
      <c r="Z14" s="116" t="s">
        <v>163</v>
      </c>
      <c r="AA14" s="117" t="s">
        <v>171</v>
      </c>
      <c r="AB14" s="118" t="s">
        <v>176</v>
      </c>
      <c r="AC14" s="117" t="s">
        <v>181</v>
      </c>
      <c r="AD14" s="110"/>
      <c r="AE14" s="114" t="s">
        <v>197</v>
      </c>
      <c r="AF14" s="110"/>
      <c r="AG14" s="111"/>
      <c r="AH14" s="134"/>
      <c r="AI14" s="134"/>
      <c r="AJ14" s="134"/>
      <c r="AK14" s="134"/>
      <c r="AL14" s="111"/>
      <c r="AS14" s="36"/>
      <c r="AX14" s="24"/>
      <c r="AY14" s="22"/>
      <c r="AZ14" s="22"/>
      <c r="BA14" s="35"/>
      <c r="BC14" s="31"/>
      <c r="BD14" s="28"/>
      <c r="BE14" s="28"/>
      <c r="BF14" s="27"/>
      <c r="BG14" s="27"/>
      <c r="BH14" s="26"/>
      <c r="BI14" s="26"/>
      <c r="BJ14" s="23"/>
    </row>
    <row r="15" spans="1:68" ht="14" thickTop="1" thickBot="1">
      <c r="A15" s="3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X15" s="88"/>
      <c r="Y15" s="88"/>
      <c r="Z15" s="18"/>
      <c r="AA15" s="18"/>
      <c r="AB15" s="18"/>
      <c r="AC15" s="18"/>
      <c r="AD15" s="18"/>
      <c r="AE15" s="18"/>
      <c r="AF15" s="18"/>
      <c r="AG15" s="88"/>
      <c r="AH15" s="18"/>
      <c r="AI15" s="18"/>
      <c r="AJ15" s="18"/>
      <c r="AK15" s="18"/>
      <c r="AL15" s="88"/>
      <c r="AS15" s="16"/>
      <c r="AW15" s="18"/>
      <c r="BC15" s="18"/>
      <c r="BD15" s="18"/>
      <c r="BE15" s="18"/>
      <c r="BF15" s="18"/>
      <c r="BG15" s="18"/>
      <c r="BH15" s="18"/>
      <c r="BI15" s="18"/>
    </row>
    <row r="16" spans="1:68" s="55" customFormat="1" ht="12.75" customHeight="1">
      <c r="B16" s="150" t="s">
        <v>48</v>
      </c>
      <c r="C16" s="151"/>
      <c r="D16" s="152"/>
      <c r="E16" s="163" t="s">
        <v>59</v>
      </c>
      <c r="F16" s="163"/>
      <c r="G16" s="164"/>
      <c r="H16" s="87"/>
      <c r="I16" s="39"/>
      <c r="L16" s="53"/>
      <c r="M16" s="53"/>
      <c r="N16" s="87"/>
      <c r="O16" s="53"/>
      <c r="P16" s="53"/>
      <c r="Q16" s="53"/>
      <c r="R16" s="53"/>
      <c r="S16" s="53"/>
      <c r="T16" s="53"/>
      <c r="U16" s="87"/>
      <c r="Y16" s="87"/>
      <c r="AE16" s="16"/>
      <c r="AF16" s="16"/>
      <c r="AH16" s="16"/>
      <c r="AI16" s="16"/>
      <c r="AJ16" s="87"/>
      <c r="AK16" s="16"/>
      <c r="AL16" s="16"/>
      <c r="AO16" s="87"/>
    </row>
    <row r="17" spans="2:41" s="55" customFormat="1" ht="30" customHeight="1">
      <c r="B17" s="153" t="s">
        <v>49</v>
      </c>
      <c r="C17" s="154"/>
      <c r="D17" s="155"/>
      <c r="E17" s="165" t="s">
        <v>263</v>
      </c>
      <c r="F17" s="165"/>
      <c r="G17" s="166"/>
      <c r="H17" s="135"/>
      <c r="I17" s="40"/>
      <c r="L17" s="53"/>
      <c r="M17" s="53"/>
      <c r="N17" s="135"/>
      <c r="O17" s="53"/>
      <c r="P17" s="53"/>
      <c r="Q17" s="53"/>
      <c r="R17" s="53"/>
      <c r="S17" s="53"/>
      <c r="T17" s="53"/>
      <c r="U17" s="135"/>
      <c r="Y17" s="135"/>
      <c r="AE17" s="16"/>
      <c r="AH17" s="16"/>
      <c r="AI17" s="16"/>
      <c r="AJ17" s="135"/>
      <c r="AK17" s="16"/>
      <c r="AL17" s="16"/>
      <c r="AO17" s="135"/>
    </row>
    <row r="18" spans="2:41" s="55" customFormat="1" ht="30" customHeight="1">
      <c r="B18" s="147" t="s">
        <v>50</v>
      </c>
      <c r="C18" s="148"/>
      <c r="D18" s="149"/>
      <c r="E18" s="165" t="s">
        <v>255</v>
      </c>
      <c r="F18" s="165"/>
      <c r="G18" s="166"/>
      <c r="H18" s="135"/>
      <c r="I18" s="41"/>
      <c r="L18" s="53"/>
      <c r="M18" s="53"/>
      <c r="N18" s="135"/>
      <c r="O18" s="53"/>
      <c r="P18" s="53"/>
      <c r="Q18" s="53"/>
      <c r="R18" s="53"/>
      <c r="S18" s="53"/>
      <c r="T18" s="53"/>
      <c r="U18" s="135"/>
      <c r="Y18" s="135"/>
      <c r="AE18" s="16"/>
      <c r="AH18" s="16"/>
      <c r="AI18" s="16"/>
      <c r="AJ18" s="135"/>
      <c r="AK18" s="16"/>
      <c r="AL18" s="16"/>
      <c r="AO18" s="135"/>
    </row>
    <row r="19" spans="2:41" s="55" customFormat="1" ht="30" customHeight="1">
      <c r="B19" s="153" t="s">
        <v>51</v>
      </c>
      <c r="C19" s="154"/>
      <c r="D19" s="155"/>
      <c r="E19" s="165" t="s">
        <v>254</v>
      </c>
      <c r="F19" s="165"/>
      <c r="G19" s="166"/>
      <c r="H19" s="135"/>
      <c r="I19" s="41"/>
      <c r="L19" s="53"/>
      <c r="M19" s="53"/>
      <c r="N19" s="135"/>
      <c r="O19" s="53"/>
      <c r="P19" s="53"/>
      <c r="Q19" s="53"/>
      <c r="R19" s="53"/>
      <c r="S19" s="53"/>
      <c r="T19" s="53"/>
      <c r="U19" s="135"/>
      <c r="Y19" s="135"/>
      <c r="AE19" s="16"/>
      <c r="AH19" s="16"/>
      <c r="AI19" s="16"/>
      <c r="AJ19" s="135"/>
      <c r="AK19" s="16"/>
      <c r="AL19" s="16"/>
      <c r="AO19" s="135"/>
    </row>
    <row r="20" spans="2:41" s="55" customFormat="1" ht="40.5" customHeight="1">
      <c r="B20" s="147" t="s">
        <v>52</v>
      </c>
      <c r="C20" s="148"/>
      <c r="D20" s="149"/>
      <c r="E20" s="165" t="s">
        <v>267</v>
      </c>
      <c r="F20" s="165"/>
      <c r="G20" s="166"/>
      <c r="H20" s="135"/>
      <c r="I20" s="41"/>
      <c r="L20" s="53"/>
      <c r="M20" s="53"/>
      <c r="N20" s="135"/>
      <c r="O20" s="53"/>
      <c r="P20" s="53"/>
      <c r="Q20" s="53"/>
      <c r="R20" s="53"/>
      <c r="S20" s="53"/>
      <c r="T20" s="53"/>
      <c r="U20" s="135"/>
      <c r="Y20" s="135"/>
      <c r="AE20" s="16"/>
      <c r="AH20" s="16"/>
      <c r="AI20" s="16"/>
      <c r="AJ20" s="135"/>
      <c r="AK20" s="16"/>
      <c r="AL20" s="16"/>
      <c r="AO20" s="135"/>
    </row>
    <row r="21" spans="2:41" s="55" customFormat="1" ht="30" customHeight="1">
      <c r="B21" s="145" t="s">
        <v>53</v>
      </c>
      <c r="C21" s="146"/>
      <c r="D21" s="149"/>
      <c r="E21" s="165" t="s">
        <v>268</v>
      </c>
      <c r="F21" s="165"/>
      <c r="G21" s="166"/>
      <c r="H21" s="135"/>
      <c r="I21" s="41"/>
      <c r="L21" s="53"/>
      <c r="M21" s="53"/>
      <c r="N21" s="135"/>
      <c r="O21" s="53"/>
      <c r="P21" s="53"/>
      <c r="Q21" s="53"/>
      <c r="R21" s="53"/>
      <c r="S21" s="53"/>
      <c r="T21" s="53"/>
      <c r="U21" s="135"/>
      <c r="Y21" s="135"/>
      <c r="AE21" s="16"/>
      <c r="AH21" s="16"/>
      <c r="AI21" s="16"/>
      <c r="AJ21" s="135"/>
      <c r="AK21" s="16"/>
      <c r="AL21" s="16"/>
      <c r="AO21" s="135"/>
    </row>
    <row r="22" spans="2:41" s="55" customFormat="1" ht="30" customHeight="1">
      <c r="B22" s="145" t="s">
        <v>54</v>
      </c>
      <c r="C22" s="146"/>
      <c r="D22" s="146"/>
      <c r="E22" s="165" t="s">
        <v>259</v>
      </c>
      <c r="F22" s="165"/>
      <c r="G22" s="166"/>
      <c r="H22" s="135"/>
      <c r="I22" s="41"/>
      <c r="L22" s="53"/>
      <c r="M22" s="53"/>
      <c r="N22" s="135"/>
      <c r="O22" s="53"/>
      <c r="P22" s="53"/>
      <c r="Q22" s="53"/>
      <c r="R22" s="53"/>
      <c r="S22" s="53"/>
      <c r="T22" s="53"/>
      <c r="U22" s="135"/>
      <c r="Y22" s="135"/>
      <c r="AE22" s="16"/>
      <c r="AH22" s="16"/>
      <c r="AI22" s="16"/>
      <c r="AJ22" s="135"/>
      <c r="AK22" s="16"/>
      <c r="AL22" s="16"/>
      <c r="AO22" s="135"/>
    </row>
    <row r="23" spans="2:41" s="55" customFormat="1" ht="30" customHeight="1">
      <c r="B23" s="157" t="s">
        <v>55</v>
      </c>
      <c r="C23" s="158"/>
      <c r="D23" s="158"/>
      <c r="E23" s="165" t="s">
        <v>260</v>
      </c>
      <c r="F23" s="165"/>
      <c r="G23" s="166"/>
      <c r="H23" s="135"/>
      <c r="I23" s="42"/>
      <c r="L23" s="53"/>
      <c r="M23" s="53"/>
      <c r="N23" s="135"/>
      <c r="O23" s="53"/>
      <c r="P23" s="53"/>
      <c r="Q23" s="53"/>
      <c r="R23" s="53"/>
      <c r="S23" s="53"/>
      <c r="T23" s="53"/>
      <c r="U23" s="135"/>
      <c r="Y23" s="135"/>
      <c r="AE23" s="16"/>
      <c r="AH23" s="16"/>
      <c r="AI23" s="16"/>
      <c r="AJ23" s="135"/>
      <c r="AK23" s="16"/>
      <c r="AL23" s="16"/>
      <c r="AO23" s="135"/>
    </row>
    <row r="24" spans="2:41" s="55" customFormat="1" ht="30" customHeight="1">
      <c r="B24" s="157" t="s">
        <v>99</v>
      </c>
      <c r="C24" s="158"/>
      <c r="D24" s="158"/>
      <c r="E24" s="165" t="s">
        <v>240</v>
      </c>
      <c r="F24" s="165"/>
      <c r="G24" s="166"/>
      <c r="H24" s="135"/>
      <c r="I24" s="42"/>
      <c r="L24" s="53"/>
      <c r="M24" s="53"/>
      <c r="N24" s="135"/>
      <c r="O24" s="53"/>
      <c r="P24" s="53"/>
      <c r="Q24" s="53"/>
      <c r="R24" s="53"/>
      <c r="S24" s="53"/>
      <c r="T24" s="53"/>
      <c r="U24" s="135"/>
      <c r="Y24" s="135"/>
      <c r="AE24" s="16"/>
      <c r="AH24" s="16"/>
      <c r="AI24" s="16"/>
      <c r="AJ24" s="135"/>
      <c r="AK24" s="16"/>
      <c r="AL24" s="16"/>
      <c r="AO24" s="135"/>
    </row>
    <row r="25" spans="2:41" s="55" customFormat="1" ht="30" customHeight="1">
      <c r="B25" s="157" t="s">
        <v>56</v>
      </c>
      <c r="C25" s="158"/>
      <c r="D25" s="158"/>
      <c r="E25" s="165" t="s">
        <v>258</v>
      </c>
      <c r="F25" s="165"/>
      <c r="G25" s="166"/>
      <c r="H25" s="135"/>
      <c r="I25" s="42"/>
      <c r="L25" s="53"/>
      <c r="M25" s="53"/>
      <c r="N25" s="135"/>
      <c r="O25" s="53"/>
      <c r="P25" s="53"/>
      <c r="Q25" s="53"/>
      <c r="R25" s="53"/>
      <c r="S25" s="53"/>
      <c r="T25" s="53"/>
      <c r="U25" s="135"/>
      <c r="Y25" s="135"/>
      <c r="AE25" s="16"/>
      <c r="AH25" s="16"/>
      <c r="AI25" s="16"/>
      <c r="AJ25" s="135"/>
      <c r="AK25" s="16"/>
      <c r="AL25" s="16"/>
      <c r="AO25" s="135"/>
    </row>
    <row r="26" spans="2:41" s="55" customFormat="1" ht="30" customHeight="1" thickBot="1">
      <c r="B26" s="159" t="s">
        <v>273</v>
      </c>
      <c r="C26" s="160"/>
      <c r="D26" s="160"/>
      <c r="E26" s="161" t="s">
        <v>274</v>
      </c>
      <c r="F26" s="161"/>
      <c r="G26" s="162"/>
      <c r="H26" s="135"/>
      <c r="I26" s="41"/>
      <c r="L26" s="53"/>
      <c r="M26" s="53"/>
      <c r="N26" s="135"/>
      <c r="O26" s="53"/>
      <c r="P26" s="53"/>
      <c r="Q26" s="53"/>
      <c r="R26" s="53"/>
      <c r="S26" s="53"/>
      <c r="T26" s="53"/>
      <c r="U26" s="135"/>
      <c r="Y26" s="135"/>
      <c r="AE26" s="16"/>
      <c r="AH26" s="16"/>
      <c r="AI26" s="16"/>
      <c r="AJ26" s="135"/>
      <c r="AK26" s="16"/>
      <c r="AL26" s="16"/>
      <c r="AO26" s="135"/>
    </row>
    <row r="27" spans="2:41" s="55" customFormat="1">
      <c r="F27" s="53"/>
      <c r="G27" s="17"/>
      <c r="H27" s="17"/>
      <c r="I27" s="17"/>
      <c r="N27" s="17"/>
      <c r="U27" s="17"/>
      <c r="Y27" s="17"/>
      <c r="AE27" s="16"/>
      <c r="AH27" s="16"/>
      <c r="AI27" s="16"/>
      <c r="AJ27" s="17"/>
      <c r="AK27" s="16"/>
      <c r="AL27" s="16"/>
      <c r="AO27" s="17"/>
    </row>
  </sheetData>
  <mergeCells count="30">
    <mergeCell ref="E23:G23"/>
    <mergeCell ref="E24:G24"/>
    <mergeCell ref="E25:G25"/>
    <mergeCell ref="E26:G26"/>
    <mergeCell ref="E16:G16"/>
    <mergeCell ref="E17:G17"/>
    <mergeCell ref="E18:G18"/>
    <mergeCell ref="E19:G19"/>
    <mergeCell ref="E20:G20"/>
    <mergeCell ref="B23:D23"/>
    <mergeCell ref="B26:D26"/>
    <mergeCell ref="B19:D19"/>
    <mergeCell ref="B20:D20"/>
    <mergeCell ref="B21:D21"/>
    <mergeCell ref="B25:D25"/>
    <mergeCell ref="B24:D24"/>
    <mergeCell ref="AH2:AK2"/>
    <mergeCell ref="AI1:AK1"/>
    <mergeCell ref="A1:AH1"/>
    <mergeCell ref="S2:U2"/>
    <mergeCell ref="B22:D22"/>
    <mergeCell ref="B18:D18"/>
    <mergeCell ref="B16:D16"/>
    <mergeCell ref="B17:D17"/>
    <mergeCell ref="H2:J2"/>
    <mergeCell ref="L2:P2"/>
    <mergeCell ref="B2:F2"/>
    <mergeCell ref="W2:AF2"/>
    <mergeCell ref="E21:G21"/>
    <mergeCell ref="E22:G22"/>
  </mergeCells>
  <printOptions horizontalCentered="1" verticalCentered="1" gridLines="1"/>
  <pageMargins left="0.25" right="0.25" top="0.75" bottom="0.75" header="0.3" footer="0.3"/>
  <pageSetup paperSize="9" scale="57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zoomScaleNormal="100" workbookViewId="0"/>
  </sheetViews>
  <sheetFormatPr defaultRowHeight="12.5"/>
  <cols>
    <col min="1" max="1" width="8" customWidth="1"/>
    <col min="2" max="2" width="12.90625" customWidth="1"/>
    <col min="3" max="3" width="24.90625" customWidth="1"/>
    <col min="5" max="5" width="8.54296875" customWidth="1"/>
    <col min="7" max="7" width="8.6328125" style="6"/>
    <col min="9" max="9" width="48.453125" customWidth="1"/>
    <col min="10" max="10" width="14" customWidth="1"/>
  </cols>
  <sheetData>
    <row r="1" spans="1:11" s="1" customFormat="1" ht="26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9" t="s">
        <v>87</v>
      </c>
      <c r="H1" s="2" t="s">
        <v>6</v>
      </c>
      <c r="I1" s="1" t="s">
        <v>7</v>
      </c>
    </row>
    <row r="2" spans="1:11" s="43" customFormat="1">
      <c r="A2" s="48" t="s">
        <v>21</v>
      </c>
      <c r="B2" s="49" t="s">
        <v>23</v>
      </c>
      <c r="C2" s="48" t="s">
        <v>8</v>
      </c>
      <c r="D2" s="48">
        <v>2</v>
      </c>
      <c r="E2" s="48">
        <v>6</v>
      </c>
      <c r="F2" s="48">
        <v>8</v>
      </c>
      <c r="G2" s="48"/>
      <c r="H2" s="48"/>
      <c r="I2" s="49"/>
    </row>
    <row r="3" spans="1:11" s="52" customFormat="1">
      <c r="A3" s="50"/>
      <c r="B3" s="51"/>
      <c r="C3" s="50"/>
      <c r="D3" s="50"/>
      <c r="E3" s="50"/>
      <c r="F3" s="50"/>
      <c r="I3" s="53"/>
    </row>
    <row r="4" spans="1:11" s="52" customFormat="1">
      <c r="A4" s="52" t="s">
        <v>21</v>
      </c>
      <c r="B4" s="53" t="s">
        <v>24</v>
      </c>
      <c r="C4" s="52" t="s">
        <v>25</v>
      </c>
      <c r="D4" s="52">
        <v>2</v>
      </c>
      <c r="E4" s="53">
        <v>4</v>
      </c>
      <c r="F4" s="52">
        <f t="shared" ref="F4:F10" si="0">D4+E4</f>
        <v>6</v>
      </c>
      <c r="G4" s="53"/>
      <c r="H4" s="53"/>
      <c r="I4" s="53"/>
    </row>
    <row r="5" spans="1:11" s="52" customFormat="1">
      <c r="A5" s="52" t="s">
        <v>21</v>
      </c>
      <c r="B5" s="53" t="s">
        <v>61</v>
      </c>
      <c r="C5" s="53" t="s">
        <v>62</v>
      </c>
      <c r="D5" s="52">
        <v>3</v>
      </c>
      <c r="E5" s="52">
        <v>4</v>
      </c>
      <c r="F5" s="52">
        <f t="shared" si="0"/>
        <v>7</v>
      </c>
      <c r="G5" s="53"/>
      <c r="H5" s="53"/>
      <c r="I5" s="53" t="s">
        <v>65</v>
      </c>
    </row>
    <row r="6" spans="1:11" s="52" customFormat="1">
      <c r="A6" s="52" t="s">
        <v>21</v>
      </c>
      <c r="B6" s="53" t="s">
        <v>68</v>
      </c>
      <c r="C6" s="52" t="s">
        <v>69</v>
      </c>
      <c r="D6" s="52">
        <v>2</v>
      </c>
      <c r="E6" s="52">
        <v>2</v>
      </c>
      <c r="F6" s="52">
        <f t="shared" si="0"/>
        <v>4</v>
      </c>
      <c r="I6" s="53"/>
    </row>
    <row r="7" spans="1:11" s="52" customFormat="1">
      <c r="A7" s="52" t="s">
        <v>21</v>
      </c>
      <c r="B7" s="53" t="s">
        <v>71</v>
      </c>
      <c r="C7" s="52" t="s">
        <v>72</v>
      </c>
      <c r="D7" s="52">
        <v>2</v>
      </c>
      <c r="E7" s="52">
        <v>2</v>
      </c>
      <c r="F7" s="52">
        <f t="shared" si="0"/>
        <v>4</v>
      </c>
      <c r="I7" s="53"/>
    </row>
    <row r="8" spans="1:11" s="52" customFormat="1">
      <c r="A8" s="52" t="s">
        <v>21</v>
      </c>
      <c r="B8" s="53" t="s">
        <v>76</v>
      </c>
      <c r="C8" s="52" t="s">
        <v>77</v>
      </c>
      <c r="D8" s="52">
        <v>2</v>
      </c>
      <c r="E8" s="52">
        <v>2</v>
      </c>
      <c r="F8" s="52">
        <f t="shared" si="0"/>
        <v>4</v>
      </c>
      <c r="I8" s="53"/>
    </row>
    <row r="9" spans="1:11" s="52" customFormat="1">
      <c r="A9" s="52" t="s">
        <v>21</v>
      </c>
      <c r="B9" s="53" t="s">
        <v>80</v>
      </c>
      <c r="C9" s="52" t="s">
        <v>81</v>
      </c>
      <c r="D9" s="52">
        <v>2</v>
      </c>
      <c r="E9" s="54">
        <v>2</v>
      </c>
      <c r="F9" s="52">
        <f t="shared" si="0"/>
        <v>4</v>
      </c>
      <c r="I9" s="53"/>
    </row>
    <row r="10" spans="1:11" s="52" customFormat="1">
      <c r="A10" s="52" t="s">
        <v>21</v>
      </c>
      <c r="B10" s="53" t="s">
        <v>83</v>
      </c>
      <c r="C10" s="52" t="s">
        <v>82</v>
      </c>
      <c r="D10" s="52">
        <v>2</v>
      </c>
      <c r="E10" s="52">
        <v>2</v>
      </c>
      <c r="F10" s="52">
        <f t="shared" si="0"/>
        <v>4</v>
      </c>
      <c r="I10" s="53"/>
    </row>
    <row r="11" spans="1:11" s="52" customFormat="1">
      <c r="A11" s="52" t="s">
        <v>21</v>
      </c>
      <c r="B11" s="53" t="s">
        <v>119</v>
      </c>
      <c r="C11" s="52" t="s">
        <v>120</v>
      </c>
      <c r="D11" s="52">
        <v>2</v>
      </c>
      <c r="E11" s="53">
        <v>28</v>
      </c>
      <c r="F11" s="52">
        <f t="shared" ref="F11:F18" si="1">D11+E11</f>
        <v>30</v>
      </c>
      <c r="I11" s="53" t="s">
        <v>133</v>
      </c>
    </row>
    <row r="12" spans="1:11" s="52" customFormat="1">
      <c r="A12" s="52" t="s">
        <v>135</v>
      </c>
      <c r="B12" s="53" t="s">
        <v>136</v>
      </c>
      <c r="C12" s="52" t="s">
        <v>8</v>
      </c>
      <c r="D12" s="64">
        <f>16/14</f>
        <v>1.1428571428571428</v>
      </c>
      <c r="E12" s="64"/>
      <c r="F12" s="64">
        <f t="shared" si="1"/>
        <v>1.1428571428571428</v>
      </c>
      <c r="I12" s="53"/>
    </row>
    <row r="13" spans="1:11" s="52" customFormat="1">
      <c r="A13" s="52" t="s">
        <v>135</v>
      </c>
      <c r="B13" s="53" t="s">
        <v>155</v>
      </c>
      <c r="C13" s="52" t="s">
        <v>156</v>
      </c>
      <c r="D13" s="64">
        <f>12/14</f>
        <v>0.8571428571428571</v>
      </c>
      <c r="E13" s="64">
        <f>12/14</f>
        <v>0.8571428571428571</v>
      </c>
      <c r="F13" s="64">
        <f>D13+E13</f>
        <v>1.7142857142857142</v>
      </c>
      <c r="H13" s="53"/>
      <c r="I13" s="53"/>
      <c r="K13" s="53"/>
    </row>
    <row r="14" spans="1:11" s="52" customFormat="1">
      <c r="A14" s="53" t="s">
        <v>135</v>
      </c>
      <c r="B14" s="53" t="s">
        <v>164</v>
      </c>
      <c r="C14" s="53" t="s">
        <v>165</v>
      </c>
      <c r="D14" s="64">
        <f>16/14</f>
        <v>1.1428571428571428</v>
      </c>
      <c r="E14" s="64">
        <f>4/14</f>
        <v>0.2857142857142857</v>
      </c>
      <c r="F14" s="64">
        <f t="shared" si="1"/>
        <v>1.4285714285714284</v>
      </c>
      <c r="I14" s="53"/>
    </row>
    <row r="15" spans="1:11" s="52" customFormat="1">
      <c r="A15" s="53" t="s">
        <v>135</v>
      </c>
      <c r="B15" s="53" t="s">
        <v>172</v>
      </c>
      <c r="C15" s="52" t="s">
        <v>72</v>
      </c>
      <c r="D15" s="64">
        <f>16/14</f>
        <v>1.1428571428571428</v>
      </c>
      <c r="E15" s="64"/>
      <c r="F15" s="64">
        <f t="shared" si="1"/>
        <v>1.1428571428571428</v>
      </c>
      <c r="I15" s="53"/>
    </row>
    <row r="16" spans="1:11" s="52" customFormat="1">
      <c r="A16" s="53" t="s">
        <v>135</v>
      </c>
      <c r="B16" s="53" t="s">
        <v>182</v>
      </c>
      <c r="C16" s="52" t="s">
        <v>25</v>
      </c>
      <c r="D16" s="64">
        <f>16/14</f>
        <v>1.1428571428571428</v>
      </c>
      <c r="E16" s="64">
        <f>4/14</f>
        <v>0.2857142857142857</v>
      </c>
      <c r="F16" s="64">
        <f t="shared" si="1"/>
        <v>1.4285714285714284</v>
      </c>
      <c r="I16" s="53"/>
    </row>
    <row r="17" spans="1:9" s="52" customFormat="1">
      <c r="A17" s="53" t="s">
        <v>135</v>
      </c>
      <c r="B17" s="53" t="s">
        <v>188</v>
      </c>
      <c r="C17" s="52" t="s">
        <v>189</v>
      </c>
      <c r="D17" s="64">
        <f>6/14</f>
        <v>0.42857142857142855</v>
      </c>
      <c r="F17" s="64">
        <f t="shared" si="1"/>
        <v>0.42857142857142855</v>
      </c>
      <c r="I17" s="53"/>
    </row>
    <row r="18" spans="1:9" s="52" customFormat="1">
      <c r="A18" s="52" t="s">
        <v>135</v>
      </c>
      <c r="B18" s="53" t="s">
        <v>188</v>
      </c>
      <c r="C18" s="53" t="s">
        <v>195</v>
      </c>
      <c r="D18" s="64">
        <f>8/14</f>
        <v>0.5714285714285714</v>
      </c>
      <c r="F18" s="64">
        <f t="shared" si="1"/>
        <v>0.5714285714285714</v>
      </c>
    </row>
    <row r="19" spans="1:9" s="52" customFormat="1">
      <c r="A19" s="52" t="s">
        <v>135</v>
      </c>
      <c r="B19" s="53" t="s">
        <v>200</v>
      </c>
      <c r="C19" s="53" t="s">
        <v>201</v>
      </c>
      <c r="D19" s="64">
        <f>12/14</f>
        <v>0.8571428571428571</v>
      </c>
      <c r="F19" s="64">
        <f>D19+E19</f>
        <v>0.8571428571428571</v>
      </c>
    </row>
    <row r="20" spans="1:9" s="52" customFormat="1">
      <c r="A20" s="53" t="s">
        <v>87</v>
      </c>
      <c r="B20" s="53" t="s">
        <v>202</v>
      </c>
      <c r="C20" s="53" t="s">
        <v>203</v>
      </c>
      <c r="D20" s="64"/>
      <c r="F20" s="64"/>
      <c r="G20" s="52">
        <v>6</v>
      </c>
      <c r="I20" s="53" t="s">
        <v>213</v>
      </c>
    </row>
    <row r="21" spans="1:9" s="52" customFormat="1">
      <c r="A21" s="53" t="s">
        <v>204</v>
      </c>
      <c r="B21" s="53" t="s">
        <v>205</v>
      </c>
      <c r="C21" s="53" t="s">
        <v>206</v>
      </c>
      <c r="D21" s="52">
        <v>2</v>
      </c>
      <c r="F21" s="52">
        <f t="shared" ref="F21:F26" si="2">D21+E21</f>
        <v>2</v>
      </c>
      <c r="I21" s="53" t="s">
        <v>212</v>
      </c>
    </row>
    <row r="22" spans="1:9" s="52" customFormat="1">
      <c r="A22" s="53" t="s">
        <v>204</v>
      </c>
      <c r="B22" s="53" t="s">
        <v>207</v>
      </c>
      <c r="C22" s="53" t="s">
        <v>208</v>
      </c>
      <c r="D22" s="52">
        <v>2</v>
      </c>
      <c r="F22" s="52">
        <f t="shared" si="2"/>
        <v>2</v>
      </c>
      <c r="I22" s="53" t="s">
        <v>212</v>
      </c>
    </row>
    <row r="23" spans="1:9" s="52" customFormat="1">
      <c r="A23" s="53" t="s">
        <v>204</v>
      </c>
      <c r="B23" s="53" t="s">
        <v>209</v>
      </c>
      <c r="C23" s="53" t="s">
        <v>210</v>
      </c>
      <c r="D23" s="52">
        <v>2</v>
      </c>
      <c r="F23" s="52">
        <f t="shared" si="2"/>
        <v>2</v>
      </c>
      <c r="I23" s="53" t="s">
        <v>212</v>
      </c>
    </row>
    <row r="24" spans="1:9" s="52" customFormat="1">
      <c r="A24" s="53" t="s">
        <v>204</v>
      </c>
      <c r="B24" s="53" t="s">
        <v>238</v>
      </c>
      <c r="C24" s="53" t="s">
        <v>237</v>
      </c>
      <c r="D24" s="52">
        <v>2</v>
      </c>
      <c r="F24" s="52">
        <f t="shared" si="2"/>
        <v>2</v>
      </c>
      <c r="I24" s="53" t="s">
        <v>212</v>
      </c>
    </row>
    <row r="25" spans="1:9" s="12" customFormat="1" ht="14">
      <c r="A25" s="53" t="s">
        <v>204</v>
      </c>
      <c r="B25" s="53" t="s">
        <v>233</v>
      </c>
      <c r="C25" s="27" t="s">
        <v>234</v>
      </c>
      <c r="D25" s="52">
        <v>2</v>
      </c>
      <c r="E25" s="52"/>
      <c r="F25" s="52">
        <f t="shared" si="2"/>
        <v>2</v>
      </c>
      <c r="G25" s="52"/>
      <c r="H25" s="52"/>
      <c r="I25" s="53" t="s">
        <v>212</v>
      </c>
    </row>
    <row r="26" spans="1:9" s="12" customFormat="1" ht="14">
      <c r="A26" s="53" t="s">
        <v>204</v>
      </c>
      <c r="B26" s="53" t="s">
        <v>235</v>
      </c>
      <c r="C26" s="27" t="s">
        <v>236</v>
      </c>
      <c r="D26" s="52">
        <v>2</v>
      </c>
      <c r="E26" s="52"/>
      <c r="F26" s="52">
        <f t="shared" si="2"/>
        <v>2</v>
      </c>
      <c r="G26" s="52"/>
      <c r="H26" s="52"/>
      <c r="I26" s="53" t="s">
        <v>212</v>
      </c>
    </row>
    <row r="27" spans="1:9">
      <c r="A27" s="53" t="s">
        <v>21</v>
      </c>
      <c r="C27" s="27" t="s">
        <v>271</v>
      </c>
      <c r="F27" s="52">
        <v>22</v>
      </c>
      <c r="I27" s="53" t="s">
        <v>272</v>
      </c>
    </row>
    <row r="32" spans="1:9" s="52" customFormat="1" ht="15.5">
      <c r="D32" s="64"/>
      <c r="E32" s="64"/>
      <c r="F32" s="5">
        <f>SUM(F2:F31)</f>
        <v>113.71428571428571</v>
      </c>
      <c r="G32" s="5">
        <f>SUM(G2:G31)</f>
        <v>6</v>
      </c>
      <c r="H32" s="52">
        <f>SUM(H2:H31)</f>
        <v>0</v>
      </c>
    </row>
    <row r="33" spans="4:7" s="52" customFormat="1"/>
    <row r="34" spans="4:7" s="52" customFormat="1" ht="15.5">
      <c r="D34" s="64"/>
      <c r="E34" s="64"/>
      <c r="F34" s="5">
        <f>SUM(F32:H32)</f>
        <v>119.71428571428571</v>
      </c>
      <c r="G34" s="5"/>
    </row>
  </sheetData>
  <sortState ref="A2:I31">
    <sortCondition ref="C2:C31"/>
  </sortState>
  <printOptions gridLines="1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1"/>
  <sheetViews>
    <sheetView zoomScaleNormal="100" workbookViewId="0"/>
  </sheetViews>
  <sheetFormatPr defaultRowHeight="12.5"/>
  <cols>
    <col min="1" max="1" width="11.453125" style="52" customWidth="1"/>
    <col min="2" max="2" width="13.90625" style="52" customWidth="1"/>
    <col min="3" max="3" width="12.54296875" style="52" customWidth="1"/>
    <col min="4" max="4" width="25.08984375" style="52" customWidth="1"/>
    <col min="5" max="5" width="8.7265625" style="52"/>
    <col min="6" max="6" width="8.90625" style="52" customWidth="1"/>
    <col min="7" max="7" width="8.7265625" style="52"/>
    <col min="8" max="8" width="9.08984375" style="52" customWidth="1"/>
    <col min="9" max="9" width="8.08984375" style="52" customWidth="1"/>
    <col min="10" max="10" width="8.54296875" style="52" customWidth="1"/>
    <col min="11" max="16384" width="8.7265625" style="52"/>
  </cols>
  <sheetData>
    <row r="1" spans="1:10">
      <c r="B1" s="3" t="s">
        <v>9</v>
      </c>
      <c r="C1" s="52" t="s">
        <v>3</v>
      </c>
      <c r="D1" s="52" t="s">
        <v>10</v>
      </c>
      <c r="E1" s="52" t="s">
        <v>11</v>
      </c>
      <c r="F1" s="10" t="s">
        <v>88</v>
      </c>
      <c r="G1" s="10" t="s">
        <v>29</v>
      </c>
    </row>
    <row r="2" spans="1:10" ht="15.5">
      <c r="B2" s="52" t="s">
        <v>12</v>
      </c>
      <c r="C2" s="5">
        <f t="shared" ref="C2:C12" ca="1" si="0">SUMIF(B$21:B$78,B2,E$21:E$74)</f>
        <v>2.8571428571428572</v>
      </c>
      <c r="D2" s="5">
        <f t="shared" ref="D2:D12" ca="1" si="1">SUMIF(B$21:B$78,B2,F$21:F$74)</f>
        <v>9.8571428571428577</v>
      </c>
      <c r="E2" s="5">
        <f ca="1">C2+D2</f>
        <v>12.714285714285715</v>
      </c>
      <c r="F2" s="53"/>
      <c r="G2" s="5"/>
    </row>
    <row r="3" spans="1:10" ht="15.5">
      <c r="B3" s="129" t="s">
        <v>0</v>
      </c>
      <c r="C3" s="5">
        <f t="shared" ca="1" si="0"/>
        <v>3.1428571428571428</v>
      </c>
      <c r="D3" s="5">
        <f t="shared" ca="1" si="1"/>
        <v>8.2857142857142847</v>
      </c>
      <c r="E3" s="5">
        <f t="shared" ref="E3:E12" ca="1" si="2">C3+D3</f>
        <v>11.428571428571427</v>
      </c>
      <c r="G3" s="5"/>
    </row>
    <row r="4" spans="1:10" ht="15.5">
      <c r="B4" s="52" t="s">
        <v>13</v>
      </c>
      <c r="C4" s="5">
        <f t="shared" ca="1" si="0"/>
        <v>11.571428571428571</v>
      </c>
      <c r="D4" s="5">
        <f t="shared" ca="1" si="1"/>
        <v>2</v>
      </c>
      <c r="E4" s="5">
        <f t="shared" ca="1" si="2"/>
        <v>13.571428571428571</v>
      </c>
      <c r="F4" s="5">
        <f>SUMIF(B$21:B$78,B4,G$21:G$78)</f>
        <v>6</v>
      </c>
      <c r="G4" s="5"/>
    </row>
    <row r="5" spans="1:10" ht="15.5">
      <c r="B5" s="129" t="s">
        <v>14</v>
      </c>
      <c r="C5" s="5">
        <f t="shared" ca="1" si="0"/>
        <v>10.142857142857142</v>
      </c>
      <c r="D5" s="5">
        <f t="shared" ca="1" si="1"/>
        <v>6.2857142857142856</v>
      </c>
      <c r="E5" s="5">
        <f t="shared" ca="1" si="2"/>
        <v>16.428571428571427</v>
      </c>
      <c r="F5" s="5"/>
      <c r="G5" s="5"/>
    </row>
    <row r="6" spans="1:10" ht="15.5">
      <c r="B6" s="129" t="s">
        <v>15</v>
      </c>
      <c r="C6" s="5">
        <f t="shared" ca="1" si="0"/>
        <v>2</v>
      </c>
      <c r="D6" s="5">
        <f t="shared" ca="1" si="1"/>
        <v>4</v>
      </c>
      <c r="E6" s="5">
        <f t="shared" ca="1" si="2"/>
        <v>6</v>
      </c>
      <c r="G6" s="5"/>
    </row>
    <row r="7" spans="1:10" ht="15.5">
      <c r="B7" s="129" t="s">
        <v>16</v>
      </c>
      <c r="C7" s="5">
        <f t="shared" ca="1" si="0"/>
        <v>4</v>
      </c>
      <c r="D7" s="5">
        <f t="shared" ca="1" si="1"/>
        <v>6</v>
      </c>
      <c r="E7" s="5">
        <f t="shared" ca="1" si="2"/>
        <v>10</v>
      </c>
      <c r="G7" s="5"/>
    </row>
    <row r="8" spans="1:10" ht="15.5">
      <c r="B8" s="129" t="s">
        <v>247</v>
      </c>
      <c r="C8" s="5">
        <f t="shared" ca="1" si="0"/>
        <v>0</v>
      </c>
      <c r="D8" s="5">
        <f t="shared" ca="1" si="1"/>
        <v>10</v>
      </c>
      <c r="E8" s="5">
        <f t="shared" ca="1" si="2"/>
        <v>10</v>
      </c>
      <c r="F8" s="4"/>
      <c r="G8" s="5"/>
    </row>
    <row r="9" spans="1:10" ht="15.5">
      <c r="B9" s="129" t="s">
        <v>17</v>
      </c>
      <c r="C9" s="5">
        <f t="shared" ca="1" si="0"/>
        <v>2.5714285714285712</v>
      </c>
      <c r="D9" s="5">
        <f t="shared" ca="1" si="1"/>
        <v>3</v>
      </c>
      <c r="E9" s="5">
        <f t="shared" ca="1" si="2"/>
        <v>5.5714285714285712</v>
      </c>
      <c r="G9" s="5"/>
    </row>
    <row r="10" spans="1:10" ht="15.5">
      <c r="A10" s="53" t="s">
        <v>96</v>
      </c>
      <c r="B10" s="129" t="s">
        <v>91</v>
      </c>
      <c r="C10" s="5">
        <f t="shared" ca="1" si="0"/>
        <v>2</v>
      </c>
      <c r="D10" s="5">
        <f t="shared" ca="1" si="1"/>
        <v>4</v>
      </c>
      <c r="E10" s="5">
        <f t="shared" ca="1" si="2"/>
        <v>6</v>
      </c>
      <c r="G10" s="5"/>
    </row>
    <row r="11" spans="1:10" ht="15.5">
      <c r="A11" s="53" t="s">
        <v>96</v>
      </c>
      <c r="B11" s="129" t="s">
        <v>94</v>
      </c>
      <c r="C11" s="5">
        <f t="shared" ca="1" si="0"/>
        <v>0</v>
      </c>
      <c r="D11" s="5">
        <f t="shared" ca="1" si="1"/>
        <v>8</v>
      </c>
      <c r="E11" s="5">
        <f t="shared" ca="1" si="2"/>
        <v>8</v>
      </c>
      <c r="F11" s="53"/>
    </row>
    <row r="12" spans="1:10" ht="15.5">
      <c r="A12" s="53"/>
      <c r="B12" s="129" t="s">
        <v>220</v>
      </c>
      <c r="C12" s="5">
        <f t="shared" ca="1" si="0"/>
        <v>0</v>
      </c>
      <c r="D12" s="5">
        <f t="shared" ca="1" si="1"/>
        <v>14</v>
      </c>
      <c r="E12" s="5">
        <f t="shared" ca="1" si="2"/>
        <v>14</v>
      </c>
      <c r="F12" s="53"/>
    </row>
    <row r="13" spans="1:10" ht="15.5">
      <c r="A13" s="53"/>
      <c r="B13" s="129"/>
      <c r="C13" s="5"/>
      <c r="D13" s="5"/>
      <c r="E13" s="5"/>
      <c r="F13" s="53"/>
    </row>
    <row r="14" spans="1:10" ht="14">
      <c r="A14" s="169" t="s">
        <v>226</v>
      </c>
      <c r="B14" s="168"/>
      <c r="C14" s="11">
        <f ca="1">SUM(C2:C12)</f>
        <v>38.285714285714278</v>
      </c>
      <c r="D14" s="11">
        <f ca="1">SUM(D2:D12)</f>
        <v>75.428571428571431</v>
      </c>
      <c r="E14" s="11">
        <f ca="1">SUM(E2:E12)</f>
        <v>113.71428571428571</v>
      </c>
      <c r="F14" s="11">
        <f>SUM(F2:F12)</f>
        <v>6</v>
      </c>
      <c r="G14" s="11">
        <f>SUM(G2:G12)</f>
        <v>0</v>
      </c>
      <c r="J14" s="12"/>
    </row>
    <row r="15" spans="1:10" ht="14">
      <c r="A15" s="129"/>
      <c r="B15" s="128"/>
      <c r="C15" s="11"/>
      <c r="D15" s="11"/>
      <c r="E15" s="11"/>
      <c r="F15" s="11"/>
      <c r="G15" s="11"/>
      <c r="J15" s="12"/>
    </row>
    <row r="16" spans="1:10" ht="14">
      <c r="A16" s="169" t="s">
        <v>227</v>
      </c>
      <c r="B16" s="168"/>
      <c r="C16" s="11"/>
      <c r="D16" s="11"/>
      <c r="E16" s="11">
        <f ca="1">SUM(E14:G14)</f>
        <v>119.71428571428571</v>
      </c>
      <c r="F16" s="11"/>
      <c r="G16" s="11"/>
      <c r="J16" s="12"/>
    </row>
    <row r="17" spans="1:10" ht="14">
      <c r="A17" s="167" t="s">
        <v>26</v>
      </c>
      <c r="B17" s="168"/>
      <c r="C17" s="12"/>
      <c r="E17" s="12">
        <v>9</v>
      </c>
      <c r="F17" s="12"/>
      <c r="G17" s="12"/>
      <c r="J17" s="12"/>
    </row>
    <row r="18" spans="1:10" ht="14.5">
      <c r="A18" s="167" t="s">
        <v>27</v>
      </c>
      <c r="B18" s="168"/>
      <c r="C18" s="13"/>
      <c r="E18" s="11">
        <f ca="1">E16/E17</f>
        <v>13.301587301587301</v>
      </c>
      <c r="F18" s="13"/>
      <c r="G18" s="13"/>
      <c r="H18" s="14"/>
      <c r="I18" s="15"/>
    </row>
    <row r="19" spans="1:10">
      <c r="H19" s="129"/>
    </row>
    <row r="20" spans="1:10">
      <c r="A20" s="52" t="s">
        <v>20</v>
      </c>
      <c r="B20" s="52" t="s">
        <v>9</v>
      </c>
      <c r="C20" s="52" t="s">
        <v>1</v>
      </c>
      <c r="D20" s="52" t="s">
        <v>2</v>
      </c>
      <c r="E20" s="52" t="s">
        <v>18</v>
      </c>
      <c r="F20" s="52" t="s">
        <v>19</v>
      </c>
      <c r="G20" s="8" t="s">
        <v>87</v>
      </c>
      <c r="H20" s="53" t="s">
        <v>28</v>
      </c>
    </row>
    <row r="21" spans="1:10">
      <c r="A21" s="52" t="s">
        <v>21</v>
      </c>
      <c r="B21" s="52" t="s">
        <v>17</v>
      </c>
      <c r="C21" s="53" t="s">
        <v>23</v>
      </c>
      <c r="D21" s="52" t="s">
        <v>8</v>
      </c>
      <c r="E21" s="52">
        <v>2</v>
      </c>
    </row>
    <row r="22" spans="1:10">
      <c r="A22" s="52" t="s">
        <v>21</v>
      </c>
      <c r="B22" s="53" t="s">
        <v>94</v>
      </c>
      <c r="C22" s="53" t="s">
        <v>23</v>
      </c>
      <c r="D22" s="52" t="s">
        <v>8</v>
      </c>
      <c r="F22" s="52">
        <v>6</v>
      </c>
    </row>
    <row r="23" spans="1:10">
      <c r="A23" s="52" t="s">
        <v>21</v>
      </c>
      <c r="B23" s="52" t="s">
        <v>13</v>
      </c>
      <c r="C23" s="53" t="s">
        <v>24</v>
      </c>
      <c r="D23" s="52" t="s">
        <v>25</v>
      </c>
      <c r="E23" s="52">
        <v>2</v>
      </c>
      <c r="F23" s="53"/>
    </row>
    <row r="24" spans="1:10">
      <c r="A24" s="52" t="s">
        <v>21</v>
      </c>
      <c r="B24" s="52" t="s">
        <v>0</v>
      </c>
      <c r="C24" s="53" t="s">
        <v>24</v>
      </c>
      <c r="D24" s="52" t="s">
        <v>25</v>
      </c>
      <c r="F24" s="53">
        <v>4</v>
      </c>
    </row>
    <row r="25" spans="1:10">
      <c r="A25" s="52" t="s">
        <v>21</v>
      </c>
      <c r="B25" s="52" t="s">
        <v>14</v>
      </c>
      <c r="C25" s="53" t="s">
        <v>61</v>
      </c>
      <c r="D25" s="53" t="s">
        <v>62</v>
      </c>
      <c r="E25" s="52">
        <v>3</v>
      </c>
      <c r="F25" s="52">
        <v>4</v>
      </c>
    </row>
    <row r="26" spans="1:10">
      <c r="A26" s="52" t="s">
        <v>21</v>
      </c>
      <c r="B26" s="52" t="s">
        <v>15</v>
      </c>
      <c r="C26" s="53" t="s">
        <v>68</v>
      </c>
      <c r="D26" s="52" t="s">
        <v>69</v>
      </c>
      <c r="E26" s="52">
        <v>2</v>
      </c>
      <c r="F26" s="52">
        <v>2</v>
      </c>
    </row>
    <row r="27" spans="1:10">
      <c r="A27" s="52" t="s">
        <v>21</v>
      </c>
      <c r="B27" s="54" t="s">
        <v>0</v>
      </c>
      <c r="C27" s="53" t="s">
        <v>71</v>
      </c>
      <c r="D27" s="52" t="s">
        <v>72</v>
      </c>
      <c r="E27" s="52">
        <v>2</v>
      </c>
      <c r="F27" s="52">
        <v>2</v>
      </c>
    </row>
    <row r="28" spans="1:10">
      <c r="A28" s="52" t="s">
        <v>21</v>
      </c>
      <c r="B28" s="54" t="s">
        <v>16</v>
      </c>
      <c r="C28" s="53" t="s">
        <v>76</v>
      </c>
      <c r="D28" s="52" t="s">
        <v>77</v>
      </c>
      <c r="E28" s="52">
        <v>2</v>
      </c>
      <c r="F28" s="52">
        <v>2</v>
      </c>
    </row>
    <row r="29" spans="1:10">
      <c r="A29" s="52" t="s">
        <v>21</v>
      </c>
      <c r="B29" s="53" t="s">
        <v>91</v>
      </c>
      <c r="C29" s="53" t="s">
        <v>80</v>
      </c>
      <c r="D29" s="52" t="s">
        <v>81</v>
      </c>
      <c r="E29" s="52">
        <v>2</v>
      </c>
      <c r="F29" s="54">
        <v>2</v>
      </c>
      <c r="H29" s="53"/>
    </row>
    <row r="30" spans="1:10">
      <c r="A30" s="54" t="s">
        <v>21</v>
      </c>
      <c r="B30" s="53" t="s">
        <v>16</v>
      </c>
      <c r="C30" s="53" t="s">
        <v>83</v>
      </c>
      <c r="D30" s="52" t="s">
        <v>82</v>
      </c>
      <c r="E30" s="52">
        <v>2</v>
      </c>
      <c r="F30" s="52">
        <v>2</v>
      </c>
    </row>
    <row r="31" spans="1:10">
      <c r="A31" s="54" t="s">
        <v>21</v>
      </c>
      <c r="B31" s="129" t="s">
        <v>14</v>
      </c>
      <c r="C31" s="53" t="s">
        <v>119</v>
      </c>
      <c r="D31" s="52" t="s">
        <v>120</v>
      </c>
      <c r="E31" s="52">
        <v>2</v>
      </c>
      <c r="F31" s="53"/>
      <c r="I31" s="53"/>
    </row>
    <row r="32" spans="1:10">
      <c r="A32" s="54" t="s">
        <v>21</v>
      </c>
      <c r="B32" s="129" t="s">
        <v>12</v>
      </c>
      <c r="C32" s="53" t="s">
        <v>119</v>
      </c>
      <c r="D32" s="52" t="s">
        <v>120</v>
      </c>
      <c r="F32" s="53">
        <v>6</v>
      </c>
      <c r="I32" s="53"/>
    </row>
    <row r="33" spans="1:9">
      <c r="A33" s="54" t="s">
        <v>21</v>
      </c>
      <c r="B33" s="129" t="s">
        <v>247</v>
      </c>
      <c r="C33" s="53" t="s">
        <v>119</v>
      </c>
      <c r="D33" s="52" t="s">
        <v>120</v>
      </c>
      <c r="F33" s="53">
        <v>8</v>
      </c>
      <c r="I33" s="53"/>
    </row>
    <row r="34" spans="1:9">
      <c r="A34" s="54" t="s">
        <v>21</v>
      </c>
      <c r="B34" s="129" t="s">
        <v>220</v>
      </c>
      <c r="C34" s="53" t="s">
        <v>119</v>
      </c>
      <c r="D34" s="52" t="s">
        <v>120</v>
      </c>
      <c r="F34" s="53">
        <v>14</v>
      </c>
      <c r="I34" s="53"/>
    </row>
    <row r="35" spans="1:9">
      <c r="A35" s="52" t="s">
        <v>135</v>
      </c>
      <c r="B35" s="53" t="s">
        <v>12</v>
      </c>
      <c r="C35" s="53" t="s">
        <v>136</v>
      </c>
      <c r="D35" s="52" t="s">
        <v>8</v>
      </c>
      <c r="E35" s="64">
        <f>16/14</f>
        <v>1.1428571428571428</v>
      </c>
      <c r="F35" s="54"/>
    </row>
    <row r="36" spans="1:9">
      <c r="A36" s="52" t="s">
        <v>135</v>
      </c>
      <c r="B36" s="52" t="s">
        <v>12</v>
      </c>
      <c r="C36" s="53" t="s">
        <v>155</v>
      </c>
      <c r="D36" s="52" t="s">
        <v>156</v>
      </c>
      <c r="E36" s="64">
        <f>12/14</f>
        <v>0.8571428571428571</v>
      </c>
      <c r="F36" s="64">
        <f>12/14</f>
        <v>0.8571428571428571</v>
      </c>
      <c r="G36" s="64"/>
    </row>
    <row r="37" spans="1:9">
      <c r="A37" s="52" t="s">
        <v>135</v>
      </c>
      <c r="B37" s="52" t="s">
        <v>14</v>
      </c>
      <c r="C37" s="53" t="s">
        <v>164</v>
      </c>
      <c r="D37" s="53" t="s">
        <v>165</v>
      </c>
      <c r="E37" s="64">
        <f>16/14</f>
        <v>1.1428571428571428</v>
      </c>
      <c r="F37" s="64">
        <f>4/14</f>
        <v>0.2857142857142857</v>
      </c>
    </row>
    <row r="38" spans="1:9">
      <c r="A38" s="52" t="s">
        <v>135</v>
      </c>
      <c r="B38" s="53" t="s">
        <v>0</v>
      </c>
      <c r="C38" s="53" t="s">
        <v>172</v>
      </c>
      <c r="D38" s="52" t="s">
        <v>72</v>
      </c>
      <c r="E38" s="64">
        <f>16/14</f>
        <v>1.1428571428571428</v>
      </c>
    </row>
    <row r="39" spans="1:9">
      <c r="A39" s="52" t="s">
        <v>135</v>
      </c>
      <c r="B39" s="53" t="s">
        <v>13</v>
      </c>
      <c r="C39" s="53" t="s">
        <v>182</v>
      </c>
      <c r="D39" s="52" t="s">
        <v>25</v>
      </c>
      <c r="E39" s="64">
        <f>16/14</f>
        <v>1.1428571428571428</v>
      </c>
      <c r="F39" s="64"/>
    </row>
    <row r="40" spans="1:9">
      <c r="A40" s="52" t="s">
        <v>135</v>
      </c>
      <c r="B40" s="53" t="s">
        <v>0</v>
      </c>
      <c r="C40" s="53" t="s">
        <v>182</v>
      </c>
      <c r="D40" s="52" t="s">
        <v>25</v>
      </c>
      <c r="F40" s="64">
        <f>4/14</f>
        <v>0.2857142857142857</v>
      </c>
    </row>
    <row r="41" spans="1:9">
      <c r="A41" s="52" t="s">
        <v>135</v>
      </c>
      <c r="B41" s="53" t="s">
        <v>13</v>
      </c>
      <c r="C41" s="53" t="s">
        <v>188</v>
      </c>
      <c r="D41" s="52" t="s">
        <v>189</v>
      </c>
      <c r="E41" s="64">
        <f>6/14</f>
        <v>0.42857142857142855</v>
      </c>
      <c r="F41" s="64"/>
    </row>
    <row r="42" spans="1:9">
      <c r="A42" s="52" t="s">
        <v>135</v>
      </c>
      <c r="B42" s="52" t="s">
        <v>17</v>
      </c>
      <c r="C42" s="53" t="s">
        <v>188</v>
      </c>
      <c r="D42" s="53" t="s">
        <v>195</v>
      </c>
      <c r="E42" s="64">
        <f>8/14</f>
        <v>0.5714285714285714</v>
      </c>
      <c r="F42" s="64"/>
    </row>
    <row r="43" spans="1:9">
      <c r="A43" s="52" t="s">
        <v>135</v>
      </c>
      <c r="B43" s="52" t="s">
        <v>12</v>
      </c>
      <c r="C43" s="53" t="s">
        <v>200</v>
      </c>
      <c r="D43" s="53" t="s">
        <v>201</v>
      </c>
      <c r="E43" s="64">
        <f>12/14</f>
        <v>0.8571428571428571</v>
      </c>
      <c r="F43" s="64"/>
    </row>
    <row r="44" spans="1:9">
      <c r="A44" s="54" t="s">
        <v>87</v>
      </c>
      <c r="B44" s="53" t="s">
        <v>13</v>
      </c>
      <c r="C44" s="52" t="s">
        <v>202</v>
      </c>
      <c r="D44" s="53" t="s">
        <v>203</v>
      </c>
      <c r="E44" s="64"/>
      <c r="G44" s="52">
        <v>6</v>
      </c>
      <c r="I44" s="52" t="s">
        <v>211</v>
      </c>
    </row>
    <row r="45" spans="1:9">
      <c r="A45" s="54" t="s">
        <v>204</v>
      </c>
      <c r="B45" s="53" t="s">
        <v>13</v>
      </c>
      <c r="C45" s="53" t="s">
        <v>205</v>
      </c>
      <c r="D45" s="53" t="s">
        <v>206</v>
      </c>
      <c r="E45" s="52">
        <v>2</v>
      </c>
    </row>
    <row r="46" spans="1:9">
      <c r="A46" s="54" t="s">
        <v>204</v>
      </c>
      <c r="B46" s="53" t="s">
        <v>13</v>
      </c>
      <c r="C46" s="53" t="s">
        <v>207</v>
      </c>
      <c r="D46" s="53" t="s">
        <v>208</v>
      </c>
      <c r="E46" s="52">
        <v>2</v>
      </c>
    </row>
    <row r="47" spans="1:9">
      <c r="A47" s="54" t="s">
        <v>204</v>
      </c>
      <c r="B47" s="53" t="s">
        <v>13</v>
      </c>
      <c r="C47" s="53" t="s">
        <v>209</v>
      </c>
      <c r="D47" s="53" t="s">
        <v>210</v>
      </c>
      <c r="E47" s="52">
        <v>2</v>
      </c>
    </row>
    <row r="48" spans="1:9">
      <c r="A48" s="54" t="s">
        <v>204</v>
      </c>
      <c r="B48" s="53" t="s">
        <v>13</v>
      </c>
      <c r="C48" s="53" t="s">
        <v>238</v>
      </c>
      <c r="D48" s="53" t="s">
        <v>237</v>
      </c>
      <c r="E48" s="52">
        <v>2</v>
      </c>
    </row>
    <row r="49" spans="1:9">
      <c r="A49" s="53" t="s">
        <v>204</v>
      </c>
      <c r="B49" s="52" t="s">
        <v>14</v>
      </c>
      <c r="C49" s="53" t="s">
        <v>233</v>
      </c>
      <c r="D49" s="27" t="s">
        <v>234</v>
      </c>
      <c r="E49" s="52">
        <v>2</v>
      </c>
    </row>
    <row r="50" spans="1:9">
      <c r="A50" s="53" t="s">
        <v>204</v>
      </c>
      <c r="B50" s="52" t="s">
        <v>14</v>
      </c>
      <c r="C50" s="53" t="s">
        <v>235</v>
      </c>
      <c r="D50" s="27" t="s">
        <v>236</v>
      </c>
      <c r="E50" s="52">
        <v>2</v>
      </c>
    </row>
    <row r="51" spans="1:9">
      <c r="A51" s="53" t="s">
        <v>21</v>
      </c>
      <c r="B51" s="53" t="s">
        <v>16</v>
      </c>
      <c r="C51" s="53"/>
      <c r="D51" s="53" t="s">
        <v>271</v>
      </c>
      <c r="F51" s="52">
        <v>2</v>
      </c>
    </row>
    <row r="52" spans="1:9">
      <c r="A52" s="53" t="s">
        <v>21</v>
      </c>
      <c r="B52" s="53" t="s">
        <v>247</v>
      </c>
      <c r="C52" s="53"/>
      <c r="D52" s="53" t="s">
        <v>271</v>
      </c>
      <c r="F52" s="52">
        <v>2</v>
      </c>
    </row>
    <row r="53" spans="1:9">
      <c r="A53" s="53" t="s">
        <v>21</v>
      </c>
      <c r="B53" s="53" t="s">
        <v>13</v>
      </c>
      <c r="D53" s="53" t="s">
        <v>271</v>
      </c>
      <c r="F53" s="53">
        <v>2</v>
      </c>
    </row>
    <row r="54" spans="1:9">
      <c r="A54" s="53" t="s">
        <v>21</v>
      </c>
      <c r="B54" s="53" t="s">
        <v>12</v>
      </c>
      <c r="D54" s="53" t="s">
        <v>271</v>
      </c>
      <c r="F54" s="53">
        <v>3</v>
      </c>
    </row>
    <row r="55" spans="1:9">
      <c r="A55" s="53" t="s">
        <v>21</v>
      </c>
      <c r="B55" s="53" t="s">
        <v>14</v>
      </c>
      <c r="D55" s="53" t="s">
        <v>271</v>
      </c>
      <c r="F55" s="53">
        <v>2</v>
      </c>
      <c r="I55" s="53"/>
    </row>
    <row r="56" spans="1:9">
      <c r="A56" s="53" t="s">
        <v>21</v>
      </c>
      <c r="B56" s="53" t="s">
        <v>17</v>
      </c>
      <c r="D56" s="53" t="s">
        <v>271</v>
      </c>
      <c r="F56" s="53">
        <v>3</v>
      </c>
    </row>
    <row r="57" spans="1:9">
      <c r="A57" s="53" t="s">
        <v>21</v>
      </c>
      <c r="B57" s="53" t="s">
        <v>15</v>
      </c>
      <c r="D57" s="53" t="s">
        <v>271</v>
      </c>
      <c r="F57" s="53">
        <v>2</v>
      </c>
    </row>
    <row r="58" spans="1:9">
      <c r="A58" s="53" t="s">
        <v>21</v>
      </c>
      <c r="B58" s="53" t="s">
        <v>0</v>
      </c>
      <c r="D58" s="53" t="s">
        <v>271</v>
      </c>
      <c r="F58" s="53">
        <v>2</v>
      </c>
    </row>
    <row r="59" spans="1:9">
      <c r="A59" s="53" t="s">
        <v>21</v>
      </c>
      <c r="B59" s="53" t="s">
        <v>91</v>
      </c>
      <c r="D59" s="53" t="s">
        <v>271</v>
      </c>
      <c r="F59" s="53">
        <v>2</v>
      </c>
    </row>
    <row r="60" spans="1:9">
      <c r="A60" s="53" t="s">
        <v>21</v>
      </c>
      <c r="B60" s="53" t="s">
        <v>94</v>
      </c>
      <c r="D60" s="53" t="s">
        <v>271</v>
      </c>
      <c r="F60" s="53">
        <v>2</v>
      </c>
    </row>
    <row r="61" spans="1:9">
      <c r="D61" s="53" t="s">
        <v>271</v>
      </c>
      <c r="F61" s="53">
        <v>2</v>
      </c>
    </row>
  </sheetData>
  <mergeCells count="4">
    <mergeCell ref="A17:B17"/>
    <mergeCell ref="A18:B18"/>
    <mergeCell ref="A14:B14"/>
    <mergeCell ref="A16:B16"/>
  </mergeCells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1</vt:i4>
      </vt:variant>
    </vt:vector>
  </HeadingPairs>
  <TitlesOfParts>
    <vt:vector size="4" baseType="lpstr">
      <vt:lpstr>Haloterv</vt:lpstr>
      <vt:lpstr>Tantargyak</vt:lpstr>
      <vt:lpstr>Oktatok</vt:lpstr>
      <vt:lpstr>Haloterv!Nyomtatási_terület</vt:lpstr>
    </vt:vector>
  </TitlesOfParts>
  <Company>Miskolci Egyetem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huszak</dc:creator>
  <cp:lastModifiedBy>iitkgy</cp:lastModifiedBy>
  <cp:lastPrinted>2015-08-14T06:50:43Z</cp:lastPrinted>
  <dcterms:created xsi:type="dcterms:W3CDTF">2004-02-11T16:39:20Z</dcterms:created>
  <dcterms:modified xsi:type="dcterms:W3CDTF">2018-10-16T12:52:54Z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-350571960</vt:i4>
  </property>
  <property fmtid="{D5CDD505-2E9C-101B-9397-08002B2CF9AE}" pid="3" name="_EmailSubject">
    <vt:lpwstr>Órerend_v5</vt:lpwstr>
  </property>
  <property fmtid="{D5CDD505-2E9C-101B-9397-08002B2CF9AE}" pid="4" name="_AuthorEmail">
    <vt:lpwstr>iitdl@uni-miskolc.hu</vt:lpwstr>
  </property>
  <property fmtid="{D5CDD505-2E9C-101B-9397-08002B2CF9AE}" pid="5" name="_AuthorEmailDisplayName">
    <vt:lpwstr>Dudás László</vt:lpwstr>
  </property>
  <property fmtid="{D5CDD505-2E9C-101B-9397-08002B2CF9AE}" pid="6" name="_ReviewingToolsShownOnce">
    <vt:lpwstr/>
  </property>
</Properties>
</file>