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tables/table1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mc:AlternateContent xmlns:mc="http://schemas.openxmlformats.org/markup-compatibility/2006">
    <mc:Choice Requires="x15">
      <x15ac:absPath xmlns:x15ac="http://schemas.microsoft.com/office/spreadsheetml/2010/11/ac" url="https://d.docs.live.net/79973c3f7c750bb8/Documents/Uni - GLA/2024-25/COMPSCI4025P - Level 4 Individual Project/VR for Hemianopia/VFTnR REAL User Testing/Data/"/>
    </mc:Choice>
  </mc:AlternateContent>
  <xr:revisionPtr revIDLastSave="0" documentId="8_{5CC88185-B466-4CCA-A5A2-BB4F7938156A}" xr6:coauthVersionLast="47" xr6:coauthVersionMax="47" xr10:uidLastSave="{00000000-0000-0000-0000-000000000000}"/>
  <bookViews>
    <workbookView xWindow="-120" yWindow="-120" windowWidth="29040" windowHeight="15840" firstSheet="11" activeTab="14" xr2:uid="{EFD9ECBA-F04A-41C6-99FD-DD4123B56EA1}"/>
  </bookViews>
  <sheets>
    <sheet name="Rawest data" sheetId="18" r:id="rId1"/>
    <sheet name="ReCoded data" sheetId="19" r:id="rId2"/>
    <sheet name="CleanedData" sheetId="17" r:id="rId3"/>
    <sheet name="Remap process data Manual" sheetId="6" r:id="rId4"/>
    <sheet name="Remap process data Auto" sheetId="7" r:id="rId5"/>
    <sheet name="Final avgs and charts" sheetId="8" r:id="rId6"/>
    <sheet name="SUS" sheetId="5" r:id="rId7"/>
    <sheet name="TemplateParticipants" sheetId="10" r:id="rId8"/>
    <sheet name="SSQ Pretest" sheetId="11" r:id="rId9"/>
    <sheet name="SSQ Posttest" sheetId="14" r:id="rId10"/>
    <sheet name="NASA-TLX Results (Harvey)" sheetId="9" r:id="rId11"/>
    <sheet name="NASA-TLXes" sheetId="12" r:id="rId12"/>
    <sheet name="TLXs" sheetId="13" r:id="rId13"/>
    <sheet name="SSQ Posttest manual" sheetId="15" r:id="rId14"/>
    <sheet name="SSQ Posttest Auto" sheetId="16"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5" i="12" l="1"/>
  <c r="O35" i="12"/>
  <c r="F2" i="13"/>
  <c r="R32" i="12"/>
  <c r="Q32" i="12"/>
  <c r="P32" i="12"/>
  <c r="Q13" i="12"/>
  <c r="Q12" i="12"/>
  <c r="Q11" i="12"/>
  <c r="Q10" i="12"/>
  <c r="Q8" i="12"/>
  <c r="Q7" i="12"/>
  <c r="Q6" i="12"/>
  <c r="Q9" i="12"/>
  <c r="P27" i="12"/>
  <c r="Q33" i="12" s="1"/>
  <c r="R33" i="12" s="1"/>
  <c r="P11" i="12"/>
  <c r="P26" i="12"/>
  <c r="P25" i="12"/>
  <c r="P24" i="12"/>
  <c r="P23" i="12"/>
  <c r="P22" i="12"/>
  <c r="P20" i="12"/>
  <c r="P13" i="12"/>
  <c r="P12" i="12"/>
  <c r="P10" i="12"/>
  <c r="P9" i="12"/>
  <c r="P8" i="12"/>
  <c r="P6" i="12"/>
  <c r="L10" i="12"/>
  <c r="L11" i="12"/>
  <c r="P21" i="12" s="1"/>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2" i="12"/>
  <c r="L63" i="12"/>
  <c r="L64" i="12"/>
  <c r="L65" i="12"/>
  <c r="L3" i="12"/>
  <c r="L4" i="12"/>
  <c r="L5" i="12"/>
  <c r="L6" i="12"/>
  <c r="L7" i="12"/>
  <c r="L8" i="12"/>
  <c r="L9" i="12"/>
  <c r="L2" i="12"/>
  <c r="H6" i="8"/>
  <c r="S49" i="15"/>
  <c r="T49" i="15" s="1"/>
  <c r="S50" i="15"/>
  <c r="T50" i="15" s="1"/>
  <c r="R50" i="15"/>
  <c r="T33" i="16"/>
  <c r="T31" i="16"/>
  <c r="T30" i="16"/>
  <c r="T29" i="16"/>
  <c r="T28" i="16"/>
  <c r="T27" i="16"/>
  <c r="T26" i="16"/>
  <c r="T25" i="16"/>
  <c r="T24" i="16"/>
  <c r="T23" i="16"/>
  <c r="T22" i="16"/>
  <c r="T21" i="16"/>
  <c r="T20" i="16"/>
  <c r="T19" i="16"/>
  <c r="T18" i="16"/>
  <c r="T17" i="16"/>
  <c r="T16" i="16"/>
  <c r="T15" i="16"/>
  <c r="T14" i="16"/>
  <c r="T13" i="16"/>
  <c r="T12" i="16"/>
  <c r="T11" i="16"/>
  <c r="T10" i="16"/>
  <c r="T9" i="16"/>
  <c r="T8" i="16"/>
  <c r="T7" i="16"/>
  <c r="T6" i="16"/>
  <c r="T5" i="16"/>
  <c r="T4" i="16"/>
  <c r="T3" i="16"/>
  <c r="T2" i="16"/>
  <c r="T33" i="15"/>
  <c r="T32" i="15"/>
  <c r="T31" i="15"/>
  <c r="T30" i="15"/>
  <c r="T29" i="15"/>
  <c r="T28" i="15"/>
  <c r="T27" i="15"/>
  <c r="T26" i="15"/>
  <c r="T25" i="15"/>
  <c r="T24" i="15"/>
  <c r="T23" i="15"/>
  <c r="T22" i="15"/>
  <c r="T21" i="15"/>
  <c r="T20" i="15"/>
  <c r="T19" i="15"/>
  <c r="T18" i="15"/>
  <c r="T17" i="15"/>
  <c r="T16" i="15"/>
  <c r="T15" i="15"/>
  <c r="T14" i="15"/>
  <c r="T13" i="15"/>
  <c r="T12" i="15"/>
  <c r="T11" i="15"/>
  <c r="T10" i="15"/>
  <c r="T9" i="15"/>
  <c r="T8" i="15"/>
  <c r="T7" i="15"/>
  <c r="T6" i="15"/>
  <c r="T5" i="15"/>
  <c r="T4" i="15"/>
  <c r="T3" i="15"/>
  <c r="T2" i="15"/>
  <c r="T35" i="15" s="1"/>
  <c r="R49" i="15" s="1"/>
  <c r="T62" i="14"/>
  <c r="T65" i="14"/>
  <c r="T64" i="14"/>
  <c r="T61" i="14"/>
  <c r="T60" i="14"/>
  <c r="T59" i="14"/>
  <c r="T58" i="14"/>
  <c r="T57" i="14"/>
  <c r="T56" i="14"/>
  <c r="T55" i="14"/>
  <c r="T54" i="14"/>
  <c r="T53" i="14"/>
  <c r="T52" i="14"/>
  <c r="T51" i="14"/>
  <c r="T50" i="14"/>
  <c r="T49" i="14"/>
  <c r="T48" i="14"/>
  <c r="T47" i="14"/>
  <c r="T46" i="14"/>
  <c r="T45" i="14"/>
  <c r="T44" i="14"/>
  <c r="T43" i="14"/>
  <c r="T42" i="14"/>
  <c r="T41" i="14"/>
  <c r="T40" i="14"/>
  <c r="T39" i="14"/>
  <c r="T38" i="14"/>
  <c r="T37" i="14"/>
  <c r="T36" i="14"/>
  <c r="T35" i="14"/>
  <c r="T34" i="14"/>
  <c r="T33" i="14"/>
  <c r="T32" i="14"/>
  <c r="T31" i="14"/>
  <c r="T30" i="14"/>
  <c r="T29" i="14"/>
  <c r="T28" i="14"/>
  <c r="T27" i="14"/>
  <c r="T26" i="14"/>
  <c r="T25" i="14"/>
  <c r="T24" i="14"/>
  <c r="T23" i="14"/>
  <c r="T22" i="14"/>
  <c r="T21" i="14"/>
  <c r="T20" i="14"/>
  <c r="T19" i="14"/>
  <c r="T18" i="14"/>
  <c r="T17" i="14"/>
  <c r="T16" i="14"/>
  <c r="T15" i="14"/>
  <c r="T14" i="14"/>
  <c r="T13" i="14"/>
  <c r="T12" i="14"/>
  <c r="T11" i="14"/>
  <c r="T10" i="14"/>
  <c r="T9" i="14"/>
  <c r="T8" i="14"/>
  <c r="T7" i="14"/>
  <c r="T6" i="14"/>
  <c r="T5" i="14"/>
  <c r="T4" i="14"/>
  <c r="T3" i="14"/>
  <c r="T2" i="14"/>
  <c r="I24" i="8"/>
  <c r="I25" i="8"/>
  <c r="I26" i="8"/>
  <c r="I27" i="8"/>
  <c r="I15" i="8"/>
  <c r="I16" i="8"/>
  <c r="I17" i="8"/>
  <c r="I18" i="8"/>
  <c r="I6" i="8"/>
  <c r="I7" i="8"/>
  <c r="I8" i="8"/>
  <c r="I9" i="8"/>
  <c r="F8" i="13"/>
  <c r="T3" i="11"/>
  <c r="T4" i="11"/>
  <c r="T5"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51" i="11"/>
  <c r="T52" i="11"/>
  <c r="T53" i="11"/>
  <c r="T54" i="11"/>
  <c r="T55" i="11"/>
  <c r="T56" i="11"/>
  <c r="T57" i="11"/>
  <c r="T58" i="11"/>
  <c r="T59" i="11"/>
  <c r="T60" i="11"/>
  <c r="T61" i="11"/>
  <c r="T63" i="11"/>
  <c r="T64" i="11"/>
  <c r="T65" i="11"/>
  <c r="T2" i="11"/>
  <c r="G25" i="8"/>
  <c r="H25" i="8" s="1"/>
  <c r="G27" i="8"/>
  <c r="H27" i="8" s="1"/>
  <c r="G26" i="8"/>
  <c r="H26" i="8" s="1"/>
  <c r="G24" i="8"/>
  <c r="H24" i="8" s="1"/>
  <c r="E27" i="8"/>
  <c r="F27" i="8" s="1"/>
  <c r="E26" i="8"/>
  <c r="F26" i="8" s="1"/>
  <c r="E25" i="8"/>
  <c r="F25" i="8" s="1"/>
  <c r="E24" i="8"/>
  <c r="F24" i="8" s="1"/>
  <c r="D27" i="8"/>
  <c r="D26" i="8"/>
  <c r="D25" i="8"/>
  <c r="D24" i="8"/>
  <c r="C27" i="8"/>
  <c r="C26" i="8"/>
  <c r="C25" i="8"/>
  <c r="C24" i="8"/>
  <c r="G18" i="8"/>
  <c r="H18" i="8" s="1"/>
  <c r="G17" i="8"/>
  <c r="G16" i="8"/>
  <c r="H16" i="8" s="1"/>
  <c r="G15" i="8"/>
  <c r="H15" i="8" s="1"/>
  <c r="E18" i="8"/>
  <c r="F18" i="8" s="1"/>
  <c r="E17" i="8"/>
  <c r="F17" i="8" s="1"/>
  <c r="E16" i="8"/>
  <c r="F16" i="8" s="1"/>
  <c r="E15" i="8"/>
  <c r="F15" i="8" s="1"/>
  <c r="D18" i="8"/>
  <c r="D17" i="8"/>
  <c r="D16" i="8"/>
  <c r="D15" i="8"/>
  <c r="C18" i="8"/>
  <c r="C17" i="8"/>
  <c r="C16" i="8"/>
  <c r="C15" i="8"/>
  <c r="H17" i="8"/>
  <c r="H7" i="8"/>
  <c r="H8" i="8"/>
  <c r="H9" i="8"/>
  <c r="F7" i="8"/>
  <c r="F8" i="8"/>
  <c r="F9" i="8"/>
  <c r="F6" i="8"/>
  <c r="O4" i="9"/>
  <c r="L4" i="9"/>
  <c r="N4" i="9"/>
  <c r="L5" i="9"/>
  <c r="N5" i="9"/>
  <c r="O5" i="9" s="1"/>
  <c r="L6" i="9"/>
  <c r="N6" i="9"/>
  <c r="O6" i="9"/>
  <c r="L7" i="9"/>
  <c r="N7" i="9"/>
  <c r="O7" i="9" s="1"/>
  <c r="L71" i="12" l="1"/>
  <c r="P28" i="12"/>
  <c r="P33" i="12" s="1"/>
  <c r="P7" i="12"/>
  <c r="P14" i="12" s="1"/>
  <c r="T35" i="16"/>
  <c r="T67" i="14"/>
  <c r="T67" i="11"/>
  <c r="G9" i="8"/>
  <c r="G8" i="8"/>
  <c r="G7" i="8"/>
  <c r="G6" i="8"/>
  <c r="E9" i="8"/>
  <c r="E8" i="8"/>
  <c r="E7" i="8"/>
  <c r="E6" i="8"/>
  <c r="K53" i="6"/>
  <c r="J53" i="6"/>
  <c r="I53" i="6"/>
  <c r="H53" i="6"/>
  <c r="G53" i="6"/>
  <c r="F53" i="6"/>
  <c r="E53" i="6"/>
  <c r="D53" i="6"/>
  <c r="C53" i="6"/>
  <c r="K40" i="6"/>
  <c r="J40" i="6"/>
  <c r="I40" i="6"/>
  <c r="H40" i="6"/>
  <c r="G40" i="6"/>
  <c r="F40" i="6"/>
  <c r="E40" i="6"/>
  <c r="D40" i="6"/>
  <c r="C40" i="6"/>
  <c r="K27" i="6"/>
  <c r="J27" i="6"/>
  <c r="I27" i="6"/>
  <c r="H27" i="6"/>
  <c r="G27" i="6"/>
  <c r="F27" i="6"/>
  <c r="E27" i="6"/>
  <c r="D27" i="6"/>
  <c r="C27" i="6"/>
  <c r="K14" i="6"/>
  <c r="J14" i="6"/>
  <c r="I14" i="6"/>
  <c r="H14" i="6"/>
  <c r="G14" i="6"/>
  <c r="F14" i="6"/>
  <c r="E14" i="6"/>
  <c r="D14" i="6"/>
  <c r="C14" i="6"/>
  <c r="C14" i="7"/>
  <c r="C9" i="8"/>
  <c r="C8" i="8"/>
  <c r="C6" i="8"/>
  <c r="C7" i="8"/>
  <c r="D9" i="8"/>
  <c r="D8" i="8"/>
  <c r="D7" i="8"/>
  <c r="D6" i="8"/>
  <c r="K52" i="7"/>
  <c r="J52" i="7"/>
  <c r="I52" i="7"/>
  <c r="H52" i="7"/>
  <c r="G52" i="7"/>
  <c r="F52" i="7"/>
  <c r="E52" i="7"/>
  <c r="D52" i="7"/>
  <c r="C52" i="7"/>
  <c r="K39" i="7"/>
  <c r="J39" i="7"/>
  <c r="I39" i="7"/>
  <c r="H39" i="7"/>
  <c r="G39" i="7"/>
  <c r="F39" i="7"/>
  <c r="E39" i="7"/>
  <c r="D39" i="7"/>
  <c r="C39" i="7"/>
  <c r="K26" i="7"/>
  <c r="J26" i="7"/>
  <c r="I26" i="7"/>
  <c r="H26" i="7"/>
  <c r="G26" i="7"/>
  <c r="F26" i="7"/>
  <c r="E26" i="7"/>
  <c r="D26" i="7"/>
  <c r="C26" i="7"/>
  <c r="K13" i="7"/>
  <c r="J13" i="7"/>
  <c r="I13" i="7"/>
  <c r="H13" i="7"/>
  <c r="G13" i="7"/>
  <c r="F13" i="7"/>
  <c r="E13" i="7"/>
  <c r="D13" i="7"/>
  <c r="C13" i="7"/>
  <c r="E52" i="6"/>
  <c r="D52" i="6"/>
  <c r="C52" i="6"/>
  <c r="K52" i="6"/>
  <c r="J52" i="6"/>
  <c r="I52" i="6"/>
  <c r="H52" i="6"/>
  <c r="G52" i="6"/>
  <c r="F52" i="6"/>
  <c r="F26" i="6"/>
  <c r="E26" i="6"/>
  <c r="D26" i="6"/>
  <c r="C26" i="6"/>
  <c r="K26" i="6"/>
  <c r="J26" i="6"/>
  <c r="I26" i="6"/>
  <c r="H26" i="6"/>
  <c r="G26" i="6"/>
  <c r="E13" i="6"/>
  <c r="F13" i="6"/>
  <c r="C13" i="6"/>
  <c r="C39" i="6"/>
  <c r="D13" i="6"/>
  <c r="K13" i="6"/>
  <c r="J13" i="6"/>
  <c r="I13" i="6"/>
  <c r="H13" i="6"/>
  <c r="G13" i="6"/>
  <c r="F39" i="6"/>
  <c r="G39" i="6"/>
  <c r="H39" i="6"/>
  <c r="I39" i="6"/>
  <c r="J39" i="6"/>
  <c r="K39" i="6"/>
  <c r="E39" i="6"/>
  <c r="D39" i="6"/>
</calcChain>
</file>

<file path=xl/sharedStrings.xml><?xml version="1.0" encoding="utf-8"?>
<sst xmlns="http://schemas.openxmlformats.org/spreadsheetml/2006/main" count="8960" uniqueCount="413">
  <si>
    <t>StartDate</t>
  </si>
  <si>
    <t>EndDate</t>
  </si>
  <si>
    <t>Status</t>
  </si>
  <si>
    <t>Progress</t>
  </si>
  <si>
    <t>Duration (in seconds)</t>
  </si>
  <si>
    <t>Finished</t>
  </si>
  <si>
    <t>RecordedDate</t>
  </si>
  <si>
    <t>ResponseId</t>
  </si>
  <si>
    <t>DistributionChannel</t>
  </si>
  <si>
    <t>UserLanguage</t>
  </si>
  <si>
    <t>Participant ID</t>
  </si>
  <si>
    <t>Q2</t>
  </si>
  <si>
    <t>Q3</t>
  </si>
  <si>
    <t>SSQ-Pre_1</t>
  </si>
  <si>
    <t>SSQ-Pre_2</t>
  </si>
  <si>
    <t>SSQ-Pre_3</t>
  </si>
  <si>
    <t>SSQ-Pre_4</t>
  </si>
  <si>
    <t>SSQ-Pre_5</t>
  </si>
  <si>
    <t>SSQ-Pre_6</t>
  </si>
  <si>
    <t>SSQ-Pre_7</t>
  </si>
  <si>
    <t>SSQ-Pre_8</t>
  </si>
  <si>
    <t>SSQ-Pre_9</t>
  </si>
  <si>
    <t>SSQ-Pre_10</t>
  </si>
  <si>
    <t>SSQ-Pre_11</t>
  </si>
  <si>
    <t>SSQ-Pre_12</t>
  </si>
  <si>
    <t>SSQ-Pre_13</t>
  </si>
  <si>
    <t>SSQ-Pre_14</t>
  </si>
  <si>
    <t>SSQ-Pre_15</t>
  </si>
  <si>
    <t>SSQ-Pre_16</t>
  </si>
  <si>
    <t>SSQ-Post_1</t>
  </si>
  <si>
    <t>SSQ-Post_2</t>
  </si>
  <si>
    <t>SSQ-Post_3</t>
  </si>
  <si>
    <t>SSQ-Post_4</t>
  </si>
  <si>
    <t>SSQ-Post_5</t>
  </si>
  <si>
    <t>SSQ-Post_6</t>
  </si>
  <si>
    <t>SSQ-Post_7</t>
  </si>
  <si>
    <t>SSQ-Post_8</t>
  </si>
  <si>
    <t>SSQ-Post_9</t>
  </si>
  <si>
    <t>SSQ-Post_10</t>
  </si>
  <si>
    <t>SSQ-Post_11</t>
  </si>
  <si>
    <t>SSQ-Post_12</t>
  </si>
  <si>
    <t>SSQ-Post_13</t>
  </si>
  <si>
    <t>SSQ-Post_14</t>
  </si>
  <si>
    <t>SSQ-Post_15</t>
  </si>
  <si>
    <t>SSQ-Post_16</t>
  </si>
  <si>
    <t>NASA-TLX_1</t>
  </si>
  <si>
    <t>NASA-TLX_2</t>
  </si>
  <si>
    <t>NASA-TLX_3</t>
  </si>
  <si>
    <t>NASA-TLX_4</t>
  </si>
  <si>
    <t>NASA-TLX_5</t>
  </si>
  <si>
    <t>NASA-TLX_6</t>
  </si>
  <si>
    <t>Q18</t>
  </si>
  <si>
    <t>Qual user_1</t>
  </si>
  <si>
    <t>Qual user_2</t>
  </si>
  <si>
    <t>Qual user_3</t>
  </si>
  <si>
    <t>Qual user_4</t>
  </si>
  <si>
    <t>Qual user_5</t>
  </si>
  <si>
    <t>Qual user_6</t>
  </si>
  <si>
    <t>SUS_1</t>
  </si>
  <si>
    <t>SUS_2</t>
  </si>
  <si>
    <t>SUS_3</t>
  </si>
  <si>
    <t>SUS_4</t>
  </si>
  <si>
    <t>SUS_5</t>
  </si>
  <si>
    <t>SUS_6</t>
  </si>
  <si>
    <t>SUS_7</t>
  </si>
  <si>
    <t>SUS_8</t>
  </si>
  <si>
    <t>SUS_9</t>
  </si>
  <si>
    <t>SUS_10</t>
  </si>
  <si>
    <t>Q16</t>
  </si>
  <si>
    <t>Q17</t>
  </si>
  <si>
    <t>Q20</t>
  </si>
  <si>
    <t>Q21</t>
  </si>
  <si>
    <t>Start Date</t>
  </si>
  <si>
    <t>End Date</t>
  </si>
  <si>
    <t>Response Type</t>
  </si>
  <si>
    <t>Recorded Date</t>
  </si>
  <si>
    <t>Response ID</t>
  </si>
  <si>
    <t>Distribution Channel</t>
  </si>
  <si>
    <t>User Language</t>
  </si>
  <si>
    <t>Participant ID
* Please ask the study administrator for this</t>
  </si>
  <si>
    <t>Remap mode</t>
  </si>
  <si>
    <t>Visual defect condition</t>
  </si>
  <si>
    <t>[Pre-test] Select how much of each symptom below is affecting you right now. - General discomfort</t>
  </si>
  <si>
    <t>[Pre-test] Select how much of each symptom below is affecting you right now. - Fatigue</t>
  </si>
  <si>
    <t>[Pre-test] Select how much of each symptom below is affecting you right now. - Headache</t>
  </si>
  <si>
    <t>[Pre-test] Select how much of each symptom below is affecting you right now. - Eye strain</t>
  </si>
  <si>
    <t>[Pre-test] Select how much of each symptom below is affecting you right now. - Difficulty focusing</t>
  </si>
  <si>
    <t>[Pre-test] Select how much of each symptom below is affecting you right now. - Increased salivation</t>
  </si>
  <si>
    <t>[Pre-test] Select how much of each symptom below is affecting you right now. - Sweating</t>
  </si>
  <si>
    <t>[Pre-test] Select how much of each symptom below is affecting you right now. - Nausea</t>
  </si>
  <si>
    <t>[Pre-test] Select how much of each symptom below is affecting you right now. - Difficulty concentrating</t>
  </si>
  <si>
    <t>[Pre-test] Select how much of each symptom below is affecting you right now. - Fullness of head</t>
  </si>
  <si>
    <t>[Pre-test] Select how much of each symptom below is affecting you right now. - Blurred vision</t>
  </si>
  <si>
    <t>[Pre-test] Select how much of each symptom below is affecting you right now. - Dizzy (eyes open)</t>
  </si>
  <si>
    <t>[Pre-test] Select how much of each symptom below is affecting you right now. - Dizzy (eyes closed)</t>
  </si>
  <si>
    <t>[Pre-test] Select how much of each symptom below is affecting you right now. - Vertigo</t>
  </si>
  <si>
    <t>[Pre-test] Select how much of each symptom below is affecting you right now. - Stomach awareness</t>
  </si>
  <si>
    <t>[Pre-test] Select how much of each symptom below is affecting you right now. - Burping</t>
  </si>
  <si>
    <t>[Post-test] Select how much of each symptom below is affecting you right now. - General discomfort</t>
  </si>
  <si>
    <t>[Post-test] Select how much of each symptom below is affecting you right now. - Fatigue</t>
  </si>
  <si>
    <t>[Post-test] Select how much of each symptom below is affecting you right now. - Headache</t>
  </si>
  <si>
    <t>[Post-test] Select how much of each symptom below is affecting you right now. - Eye strain</t>
  </si>
  <si>
    <t>[Post-test] Select how much of each symptom below is affecting you right now. - Difficulty focusing</t>
  </si>
  <si>
    <t>[Post-test] Select how much of each symptom below is affecting you right now. - Increased salivation</t>
  </si>
  <si>
    <t>[Post-test] Select how much of each symptom below is affecting you right now. - Sweating</t>
  </si>
  <si>
    <t>[Post-test] Select how much of each symptom below is affecting you right now. - Nausea</t>
  </si>
  <si>
    <t>[Post-test] Select how much of each symptom below is affecting you right now. - Difficulty concentrating</t>
  </si>
  <si>
    <t>[Post-test] Select how much of each symptom below is affecting you right now. - Fullness of head</t>
  </si>
  <si>
    <t>[Post-test] Select how much of each symptom below is affecting you right now. - Blurred vision</t>
  </si>
  <si>
    <t>[Post-test] Select how much of each symptom below is affecting you right now. - Dizzy (eyes open)</t>
  </si>
  <si>
    <t>[Post-test] Select how much of each symptom below is affecting you right now. - Dizzy (eyes closed)</t>
  </si>
  <si>
    <t>[Post-test] Select how much of each symptom below is affecting you right now. - Vertigo</t>
  </si>
  <si>
    <t>[Post-test] Select how much of each symptom below is affecting you right now. - Stomach awareness</t>
  </si>
  <si>
    <t>[Post-test] Select how much of each symptom below is affecting you right now. - Burping</t>
  </si>
  <si>
    <t>Based on the condition you've experienced just now, answer the following questions (0 = lowest, 7 highest): - How mentally demanding was the task?</t>
  </si>
  <si>
    <t>Based on the condition you've experienced just now, answer the following questions (0 = lowest, 7 highest): - How physically demanding was the task?</t>
  </si>
  <si>
    <t>Based on the condition you've experienced just now, answer the following questions (0 = lowest, 7 highest): - How hurried or rushed was the pace of the task?</t>
  </si>
  <si>
    <t>Based on the condition you've experienced just now, answer the following questions (0 = lowest, 7 highest): - How successful were you in accomplishing what you were asked to do?</t>
  </si>
  <si>
    <t>Based on the condition you've experienced just now, answer the following questions (0 = lowest, 7 highest): - How hard did you have to work to accomplish your level of performance?</t>
  </si>
  <si>
    <t>Based on the condition you've experienced just now, answer the following questions (0 = lowest, 7 highest): - How insecure, discouraged, irritated, stressed, and annoyed were you?</t>
  </si>
  <si>
    <t>Is this the last condition you are testing?
* To be filled by study administrator</t>
  </si>
  <si>
    <t>Please answer the following regarding the VR program you have just used: - I find the program to be useful</t>
  </si>
  <si>
    <t>Please answer the following regarding the VR program you have just used: - The program is easy to use</t>
  </si>
  <si>
    <t>Please answer the following regarding the VR program you have just used: - The user interface is intuitive</t>
  </si>
  <si>
    <t>Please answer the following regarding the VR program you have just used: - The user interface is consistent across all 'scenes'</t>
  </si>
  <si>
    <t>Please answer the following regarding the VR program you have just used: - The program would be helpful for people with visual defects</t>
  </si>
  <si>
    <t>Please answer the following regarding the VR program you have just used: - I would use the program regularly</t>
  </si>
  <si>
    <t>Click to write the question text - I think that I would like to use this system frequently.</t>
  </si>
  <si>
    <t>Click to write the question text - I found the system unnecessarily complex.</t>
  </si>
  <si>
    <t>Click to write the question text - I thought the system was easy to use.</t>
  </si>
  <si>
    <t>Click to write the question text - I think that I would need the support of a technical person to be able to use this system.</t>
  </si>
  <si>
    <t>Click to write the question text - I found the various functions in this system were well integrated.</t>
  </si>
  <si>
    <t>Click to write the question text - I thought there was too much inconsistency in this system.</t>
  </si>
  <si>
    <t>Click to write the question text - I would imagine that most people would learn to use this system very quickly.</t>
  </si>
  <si>
    <t>Click to write the question text - I found the system very cumbersome to use.</t>
  </si>
  <si>
    <t>Click to write the question text - I felt very confident using the system.</t>
  </si>
  <si>
    <t>Click to write the question text - I needed to learn a lot of things before I could get going with this system.</t>
  </si>
  <si>
    <t>Which remapping mode you prefer the most?</t>
  </si>
  <si>
    <t>Why do you prefer the selected remapping mode?</t>
  </si>
  <si>
    <t>Recalling the user interface of the program, are there any issues or confusion when using them? Please highlight them if any, or give any feedback about the user interface.</t>
  </si>
  <si>
    <t>What do you think about the program and this experiment in general?</t>
  </si>
  <si>
    <t>Survey Preview</t>
  </si>
  <si>
    <t>True</t>
  </si>
  <si>
    <t>R_8hy7fsg2bupBfrP</t>
  </si>
  <si>
    <t>preview</t>
  </si>
  <si>
    <t>EN-GB</t>
  </si>
  <si>
    <t/>
  </si>
  <si>
    <t>R_8CfSlh2xPRzjlfy</t>
  </si>
  <si>
    <t>R_8tV9eeWnD1CVlXX</t>
  </si>
  <si>
    <t>tr890o</t>
  </si>
  <si>
    <t>Automatic</t>
  </si>
  <si>
    <t>Quadrantanopia (Temporal-Right)</t>
  </si>
  <si>
    <t>None</t>
  </si>
  <si>
    <t>Neither agree nor disagree</t>
  </si>
  <si>
    <t>Strongly disagree</t>
  </si>
  <si>
    <t>Somewhat disagree</t>
  </si>
  <si>
    <t>Somewhat agree</t>
  </si>
  <si>
    <t>IP Address</t>
  </si>
  <si>
    <t>R_2Nl7AkgA7j0cYok</t>
  </si>
  <si>
    <t>anonymous</t>
  </si>
  <si>
    <t>1A</t>
  </si>
  <si>
    <t>Manual</t>
  </si>
  <si>
    <t>Hemianopia (Right)</t>
  </si>
  <si>
    <t>No</t>
  </si>
  <si>
    <t>R_8FDWPtFghTBHP5T</t>
  </si>
  <si>
    <t>R_2ZUBDWH7v61buA1</t>
  </si>
  <si>
    <t>1B</t>
  </si>
  <si>
    <t>Hempianopia (Left)</t>
  </si>
  <si>
    <t>R_88jPcMDiceiewJX</t>
  </si>
  <si>
    <t>R_8DRNeyHpcKZx7NF</t>
  </si>
  <si>
    <t>1C</t>
  </si>
  <si>
    <t>Slight</t>
  </si>
  <si>
    <t>R_8Ed6PaoSrRBBBq7</t>
  </si>
  <si>
    <t>R_8CECzA56g63Eygj</t>
  </si>
  <si>
    <t>1D</t>
  </si>
  <si>
    <t>Quadrantanopia (Parietal-Left)</t>
  </si>
  <si>
    <t>R_2wvFPbPbTooMKQ1</t>
  </si>
  <si>
    <t>Yes</t>
  </si>
  <si>
    <t>Strongly agree</t>
  </si>
  <si>
    <t>Manual remapping</t>
  </si>
  <si>
    <t>Freedom to choose and adjust visual fields according to what I want to see.</t>
  </si>
  <si>
    <t>None, the interface is intuitive as it is.</t>
  </si>
  <si>
    <t>I think its great as it tackles the lazy-eye condition, as someone who naturally has it.</t>
  </si>
  <si>
    <t>R_8emObw8hZKQtfuS</t>
  </si>
  <si>
    <t>2B</t>
  </si>
  <si>
    <t>Moderate</t>
  </si>
  <si>
    <t>Severe</t>
  </si>
  <si>
    <t>R_2CBpwpeAOwznber</t>
  </si>
  <si>
    <t>R_8AWLaOmlNQSyHLK</t>
  </si>
  <si>
    <t>2C</t>
  </si>
  <si>
    <t>R_8Svv6MwgJlJEbG9</t>
  </si>
  <si>
    <t>R_8MPLYujF27N3T5m</t>
  </si>
  <si>
    <t>2D</t>
  </si>
  <si>
    <t>R_8VyWM5RypfvSF7g</t>
  </si>
  <si>
    <t>R_2TvBarGiUO06Rng</t>
  </si>
  <si>
    <t>2A</t>
  </si>
  <si>
    <t>R_8j71qTdMQIT4KRP</t>
  </si>
  <si>
    <t>manual remapping helps adjust to the scene to our preference instead of a one size fits all concept with the automatic remapping</t>
  </si>
  <si>
    <t>The buttons for moving the x-axis was inverted, which i did not expect</t>
  </si>
  <si>
    <t>It definitely has the potential to help people with visual impairements but for it to be generally or commercially viable it needs to be able to work in a device with a smaller form factor</t>
  </si>
  <si>
    <t>R_2GKaAzzSscVg6Mh</t>
  </si>
  <si>
    <t>templater1</t>
  </si>
  <si>
    <t>R_8YeQe2lF6CMt7wZ</t>
  </si>
  <si>
    <t>R_8oSD026iKvfb7dN</t>
  </si>
  <si>
    <t>3A</t>
  </si>
  <si>
    <t>R_8alqZ41kvA4yFah</t>
  </si>
  <si>
    <t>3AB</t>
  </si>
  <si>
    <t>R_8dQinu2gh5HvH3e</t>
  </si>
  <si>
    <t>R_2Tnl8mVZmPOvzpo</t>
  </si>
  <si>
    <t>R_2CoVdy4jp5poavh</t>
  </si>
  <si>
    <t>R_8Yy5ESaR35ALuxU</t>
  </si>
  <si>
    <t>R_8Clkkw9UemGT4iA</t>
  </si>
  <si>
    <t>R_2t5XtgUcUA5fwet</t>
  </si>
  <si>
    <t>R_8b2lcsNiBeMGhys</t>
  </si>
  <si>
    <t>Automatic remapping</t>
  </si>
  <si>
    <t xml:space="preserve">automatic was easier to visual the items immediat without manualy moving </t>
  </si>
  <si>
    <t>I dont think their was any issues that I have encountered</t>
  </si>
  <si>
    <t>It will be very helpful and useful experiment for bliendness people in the future</t>
  </si>
  <si>
    <t>R_8siAXMpVQi3db4J</t>
  </si>
  <si>
    <t>4B</t>
  </si>
  <si>
    <t>R_8m3jNUAhTwu8GgF</t>
  </si>
  <si>
    <t>4A</t>
  </si>
  <si>
    <t>R_202iohNT8yN5DAl</t>
  </si>
  <si>
    <t>R_80wlPgILrkxXocx</t>
  </si>
  <si>
    <t>R_8W7Hvk5Q9OqACel</t>
  </si>
  <si>
    <t>5A</t>
  </si>
  <si>
    <t>R_82eZ2XgpySKPS2y</t>
  </si>
  <si>
    <t>R_8MYSAXhFJ6DzCQz</t>
  </si>
  <si>
    <t>R_8ls3FPDR1KnUNOb</t>
  </si>
  <si>
    <t>R_8v2L2eR8487CscI</t>
  </si>
  <si>
    <t>R_8CTDnAniZVJPZwI</t>
  </si>
  <si>
    <t>R_8dij58MYP4btOUN</t>
  </si>
  <si>
    <t>R_8mx50fZwuJJpWXS</t>
  </si>
  <si>
    <t>R_2oHZoxgxxAeCC36</t>
  </si>
  <si>
    <t>You have more control over how you move around the enviornment</t>
  </si>
  <si>
    <t>It was very interesting, however I believe there's quite a bit of work to be done considering it is targeted towards people with eye disease. Since a lot of people feel nausius when navigating through the enviornment, we need to make sure that the UI is intuative to keep the user engaged and interested in the app, and make sure it is not a pain to navigate around so that it doesn't not get annoying for them</t>
  </si>
  <si>
    <t>R_8vY906YYhGs1PUb</t>
  </si>
  <si>
    <t>R_8Bh54ZlmqAMXMzL</t>
  </si>
  <si>
    <t>R_81Sne0Q39hO8NX4</t>
  </si>
  <si>
    <t>R_8RRkwRAYZFdfv4X</t>
  </si>
  <si>
    <t>I am able to adjust the mapping more accurately to my eyesight</t>
  </si>
  <si>
    <t>It is very interesting and I feel that  it would prove really useful as a basis for future research</t>
  </si>
  <si>
    <t>R_2i7PJRQvBOR6EX7</t>
  </si>
  <si>
    <t>6B</t>
  </si>
  <si>
    <t>R_22o2UAntx56X4Vb</t>
  </si>
  <si>
    <t>R_2AFr35mY7cXo29H</t>
  </si>
  <si>
    <t>R_8fcXzPFrykUhdD9</t>
  </si>
  <si>
    <t>R_2wck9FDfjVLgfrX</t>
  </si>
  <si>
    <t>R_2mnmdTEWmWsdkPn</t>
  </si>
  <si>
    <t>R_2CdAjOTOVmB3KhB</t>
  </si>
  <si>
    <t>R_2qfiaRfN70DiLax</t>
  </si>
  <si>
    <t>R_2R2ZyoSPryjPA8M</t>
  </si>
  <si>
    <t>Automatic was quick to map and I could not get one quarter covered one to work well at all at one point. I found my manual remapping for one half covered to be substantialy better in one instance though</t>
  </si>
  <si>
    <t>I was expecting the left button to "move" the vision to the left at first, apart from that no</t>
  </si>
  <si>
    <t>I found the possible capabilities amazing, and sometimes I even forgot I even had my vision altered</t>
  </si>
  <si>
    <t>R_8rvzVqPeZThqJ1p</t>
  </si>
  <si>
    <t>R_2PentueYEAQWQfL</t>
  </si>
  <si>
    <t>7A</t>
  </si>
  <si>
    <t>R_8OUZXCJVGJCLQX7</t>
  </si>
  <si>
    <t>R_8qketXVYxzNJcM9</t>
  </si>
  <si>
    <t>R_8qeCSe06tR2f48h</t>
  </si>
  <si>
    <t>R_86mfBO1VUHkm4Qy</t>
  </si>
  <si>
    <t>R_8wzc0ZbDRrmrBq4</t>
  </si>
  <si>
    <t>R_2IKIjFG1bXfdHGF</t>
  </si>
  <si>
    <t>R_2013jZ5zsUIDNtr</t>
  </si>
  <si>
    <t xml:space="preserve">both mode were similar </t>
  </si>
  <si>
    <t xml:space="preserve">n/a </t>
  </si>
  <si>
    <t xml:space="preserve">the experiment is very interesting and seems like very valuable research being readily applicable to real world usage </t>
  </si>
  <si>
    <t>R_2JmdXbOCxDFksv6</t>
  </si>
  <si>
    <t>8B</t>
  </si>
  <si>
    <t>R_82W2bRSBncX7yQV</t>
  </si>
  <si>
    <t>R_272IGJMbJJTwhiF</t>
  </si>
  <si>
    <t>R_2P4rm6YqMlSQZMg</t>
  </si>
  <si>
    <t>R_8FWMtTdXs9qbQzs</t>
  </si>
  <si>
    <t>R_2GlG6bGXuskWNYc</t>
  </si>
  <si>
    <t>R_2gTwfI98FTlUIAG</t>
  </si>
  <si>
    <t>Required no effort on my part, and remapped accurately without my input.</t>
  </si>
  <si>
    <t>No issues.</t>
  </si>
  <si>
    <t>Seems interesting, and probably helpful for users with visual impairments.</t>
  </si>
  <si>
    <t>False</t>
  </si>
  <si>
    <t>R_24OyAySFV6ubZzN</t>
  </si>
  <si>
    <t>MANUAL - HH-Right (Cond 1)</t>
  </si>
  <si>
    <t>A</t>
  </si>
  <si>
    <t>Time taken (s float)</t>
  </si>
  <si>
    <t>Remapped Pos L - X</t>
  </si>
  <si>
    <t>Remapped Pos L - Y</t>
  </si>
  <si>
    <t>Rmp Pos R - X</t>
  </si>
  <si>
    <t>Rmp Pos R - Y</t>
  </si>
  <si>
    <t>Rmp Scale L - X</t>
  </si>
  <si>
    <t>Rmp Scale L - Y</t>
  </si>
  <si>
    <t>Rmp Scale R - X</t>
  </si>
  <si>
    <t>Rmp Scale R - Y</t>
  </si>
  <si>
    <t>Averages:</t>
  </si>
  <si>
    <t>STDEV</t>
  </si>
  <si>
    <t>MANUAL - HH-Left (Cond 2)</t>
  </si>
  <si>
    <t>B</t>
  </si>
  <si>
    <t>MANUAL - Quad-TopRight (Cond 3)</t>
  </si>
  <si>
    <t>C</t>
  </si>
  <si>
    <t>// Missing data, error on evaluation run</t>
  </si>
  <si>
    <t>MANUAL - Quad-BottomLeft (Cond 4)</t>
  </si>
  <si>
    <t>D</t>
  </si>
  <si>
    <t>Auto- HH-Right (Cond 1)</t>
  </si>
  <si>
    <t>Auto- HH-Left (Cond 2)</t>
  </si>
  <si>
    <t>Auto- Quad-TopRight (Cond 3)</t>
  </si>
  <si>
    <t>Auto- Quad-BottomLeft (Cond 4)</t>
  </si>
  <si>
    <t>Charts:</t>
  </si>
  <si>
    <t>Time taken:</t>
  </si>
  <si>
    <t>Position X when remap</t>
  </si>
  <si>
    <t>Average time taken</t>
  </si>
  <si>
    <t>Category</t>
  </si>
  <si>
    <t>Auto</t>
  </si>
  <si>
    <t>stdev Manual</t>
  </si>
  <si>
    <t>stdError Manual</t>
  </si>
  <si>
    <t>stdev Auto</t>
  </si>
  <si>
    <t>stdError Auto</t>
  </si>
  <si>
    <t>mean diff</t>
  </si>
  <si>
    <t>HH-Right</t>
  </si>
  <si>
    <t>HH-Left</t>
  </si>
  <si>
    <t>Quad-TopRight</t>
  </si>
  <si>
    <t>Quad-BottomLeft</t>
  </si>
  <si>
    <t>Mean Remapped X position</t>
  </si>
  <si>
    <t>Mean Remapped X scale</t>
  </si>
  <si>
    <t>T 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</si>
  <si>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</si>
  <si>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</si>
  <si>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</si>
  <si>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</si>
  <si>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</si>
  <si>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</si>
  <si>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</si>
  <si>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</si>
  <si>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</si>
  <si>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</si>
  <si>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</si>
  <si>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Participant</t>
  </si>
  <si>
    <t>Condition</t>
  </si>
  <si>
    <t>Mode</t>
  </si>
  <si>
    <t>P1A</t>
  </si>
  <si>
    <t>C1</t>
  </si>
  <si>
    <t>C2</t>
  </si>
  <si>
    <t>C3</t>
  </si>
  <si>
    <t>C4</t>
  </si>
  <si>
    <t>P2B</t>
  </si>
  <si>
    <t>P3A</t>
  </si>
  <si>
    <t>P4B</t>
  </si>
  <si>
    <t>P5A</t>
  </si>
  <si>
    <t>P6B</t>
  </si>
  <si>
    <t>P7A</t>
  </si>
  <si>
    <t>P8B</t>
  </si>
  <si>
    <t>General discomfort</t>
  </si>
  <si>
    <t>Fatigue</t>
  </si>
  <si>
    <t>Headache</t>
  </si>
  <si>
    <t>Eye strain</t>
  </si>
  <si>
    <t>Difficulty focusing</t>
  </si>
  <si>
    <t>Increased salivation</t>
  </si>
  <si>
    <t>Sweating</t>
  </si>
  <si>
    <t>Nausea</t>
  </si>
  <si>
    <t>Difficulty concentrating</t>
  </si>
  <si>
    <t>Fullness of head</t>
  </si>
  <si>
    <t>Blurred vision</t>
  </si>
  <si>
    <t>Dizzy (eyes open)</t>
  </si>
  <si>
    <t>Dizzy (eyes closed)</t>
  </si>
  <si>
    <t>Vertigo</t>
  </si>
  <si>
    <t>Stomach awareness</t>
  </si>
  <si>
    <t>Burping</t>
  </si>
  <si>
    <t>Average</t>
  </si>
  <si>
    <t>Guide:</t>
  </si>
  <si>
    <t>Avg of avg</t>
  </si>
  <si>
    <t>Participant Code</t>
  </si>
  <si>
    <t>Configuration Code</t>
  </si>
  <si>
    <t>Overall Taskload</t>
  </si>
  <si>
    <t>Taskload Type</t>
  </si>
  <si>
    <t>Rating</t>
  </si>
  <si>
    <t>Tally</t>
  </si>
  <si>
    <t>Weight</t>
  </si>
  <si>
    <t>Data Analysis</t>
  </si>
  <si>
    <t>P1</t>
  </si>
  <si>
    <t>C0</t>
  </si>
  <si>
    <t>Mental Demand</t>
  </si>
  <si>
    <t>Mean Average Overall TaskLoad</t>
  </si>
  <si>
    <t>Standard Deviation</t>
  </si>
  <si>
    <t>Standard Error</t>
  </si>
  <si>
    <t>Physical Demand</t>
  </si>
  <si>
    <t>Temporal Demand</t>
  </si>
  <si>
    <t>Performance</t>
  </si>
  <si>
    <t>Effort</t>
  </si>
  <si>
    <t>Frustration</t>
  </si>
  <si>
    <t>P2</t>
  </si>
  <si>
    <t>P3</t>
  </si>
  <si>
    <t>P4</t>
  </si>
  <si>
    <t>P5</t>
  </si>
  <si>
    <t>P6</t>
  </si>
  <si>
    <t>P7</t>
  </si>
  <si>
    <t>P8</t>
  </si>
  <si>
    <t>Overall Workload</t>
  </si>
  <si>
    <t>Raw TLX</t>
  </si>
  <si>
    <t>Mean per condition</t>
  </si>
  <si>
    <t>Standard Dev</t>
  </si>
  <si>
    <t>StdError</t>
  </si>
  <si>
    <t>Mean ALL</t>
  </si>
  <si>
    <t>Mean TLX</t>
  </si>
  <si>
    <t>StdDev</t>
  </si>
  <si>
    <t>StdErr</t>
  </si>
  <si>
    <t>// Missing data due to collection error</t>
  </si>
  <si>
    <t>Mean TLX across manual/auto</t>
  </si>
  <si>
    <t>Workload</t>
  </si>
  <si>
    <t>Cond 1</t>
  </si>
  <si>
    <t>Cond 2</t>
  </si>
  <si>
    <t>Cond 3</t>
  </si>
  <si>
    <t>Cond 4</t>
  </si>
  <si>
    <t>Mean SSQ across all conditions and participants</t>
  </si>
  <si>
    <t>SD</t>
  </si>
  <si>
    <t>//error in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</si>
</sst>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font>
      <sz val="11"/>
      <color theme="1"/>
      <name val="Aptos Narrow"/>
      <family val="2"/>
      <scheme val="minor"/>
    </font>
    <font>
      <sz val="11"/>
      <color theme="1"/>
      <name val="Aptos Narrow"/>
      <scheme val="minor"/>
    </font>
    <font>
      <sz val="11"/>
      <color theme="0"/>
      <name val="Aptos Narrow"/>
      <family val="2"/>
      <scheme val="minor"/>
    </font>
    <font>
      <b/>
      <sz val="11"/>
      <color theme="1"/>
      <name val="Aptos Narrow"/>
      <family val="2"/>
      <scheme val="minor"/>
    </font>
    <font>
      <sz val="8"/>
      <name val="Aptos Narrow"/>
      <family val="2"/>
      <scheme val="minor"/>
    </font>
    <font>
      <b/>
      <sz val="14"/>
      <color theme="1"/>
      <name val="Aptos Narrow"/>
      <family val="2"/>
      <scheme val="minor"/>
    </font>
    <font>
      <b/>
      <i/>
      <sz val="11"/>
      <color theme="1"/>
      <name val="Aptos Narrow"/>
      <family val="2"/>
      <scheme val="minor"/>
    </font>
    <font>
      <b/>
      <i/>
      <sz val="14"/>
      <color theme="1"/>
      <name val="Aptos Narrow"/>
      <family val="2"/>
      <scheme val="minor"/>
    </font>
    <font>
      <sz val="14"/>
      <color theme="1"/>
      <name val="Aptos Narrow"/>
      <family val="2"/>
      <scheme val="minor"/>
    </font>
    <font>
      <sz val="11"/>
      <color theme="1"/>
      <name val="Aptos Narrow"/>
      <family val="2"/>
      <scheme val="minor"/>
    </font>
    <font>
      <sz val="11"/>
      <color rgb="FF9C0006"/>
      <name val="Aptos Narrow"/>
      <family val="2"/>
      <scheme val="minor"/>
    </font>
    <font>
      <b/>
      <sz val="11"/>
      <color theme="0"/>
      <name val="Aptos Narrow"/>
      <family val="2"/>
      <scheme val="minor"/>
    </font>
    <font>
      <sz val="11"/>
      <color rgb="FF000000"/>
      <name val="Aptos Narrow"/>
      <family val="2"/>
      <scheme val="minor"/>
    </font>
    <font>
      <sz val="11"/>
      <name val="Aptos Narrow"/>
      <family val="2"/>
      <scheme val="minor"/>
    </font>
    <font>
      <sz val="11"/>
      <color theme="0"/>
      <name val="Aptos Narrow"/>
      <scheme val="minor"/>
    </font>
    <font>
      <b/>
      <sz val="11"/>
      <color indexed="8"/>
      <name val="Aptos Narrow"/>
      <family val="2"/>
      <scheme val="minor"/>
    </font>
    <font>
      <b/>
      <sz val="14"/>
      <color theme="1"/>
      <name val="Arial Black"/>
    </font>
    <font>
      <b/>
      <sz val="14"/>
      <color indexed="8"/>
      <name val="Aptos Narrow"/>
      <family val="2"/>
      <scheme val="minor"/>
    </font>
    <font>
      <b/>
      <sz val="14"/>
      <color theme="0"/>
      <name val="Arial Black"/>
    </font>
    <font>
      <b/>
      <sz val="11"/>
      <color theme="1"/>
      <name val="Arial Black"/>
    </font>
    <font>
      <b/>
      <sz val="11"/>
      <color theme="0"/>
      <name val="Arial Black"/>
    </font>
    <font>
      <b/>
      <sz val="14"/>
      <color indexed="8"/>
      <name val="Arial Black"/>
    </font>
    <font>
      <sz val="14"/>
      <color indexed="8"/>
      <name val="Aptos Narrow"/>
      <family val="2"/>
      <scheme val="minor"/>
    </font>
  </fonts>
  <fills count="20">
    <fill>
      <patternFill patternType="none"/>
    </fill>
    <fill>
      <patternFill patternType="gray125"/>
    </fill>
    <fill>
      <patternFill patternType="solid">
        <fgColor theme="4"/>
      </patternFill>
    </fill>
    <fill>
      <patternFill patternType="solid">
        <fgColor indexed="22"/>
      </patternFill>
    </fill>
    <fill>
      <patternFill patternType="solid">
        <fgColor rgb="FFFFC7CE"/>
      </patternFill>
    </fill>
    <fill>
      <patternFill patternType="solid">
        <fgColor theme="4"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8" tint="0.79998168889431442"/>
        <bgColor indexed="65"/>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bgColor indexed="64"/>
      </patternFill>
    </fill>
    <fill>
      <patternFill patternType="solid">
        <fgColor theme="3" tint="0.749992370372631"/>
        <bgColor indexed="64"/>
      </patternFill>
    </fill>
    <fill>
      <patternFill patternType="solid">
        <fgColor theme="8" tint="0.39997558519241921"/>
        <bgColor indexed="65"/>
      </patternFill>
    </fill>
    <fill>
      <patternFill patternType="solid">
        <fgColor theme="5"/>
      </patternFill>
    </fill>
    <fill>
      <patternFill patternType="solid">
        <fgColor theme="5" tint="0.39997558519241921"/>
        <bgColor indexed="65"/>
      </patternFill>
    </fill>
    <fill>
      <patternFill patternType="solid">
        <fgColor theme="9"/>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theme="4"/>
      </top>
      <bottom style="double">
        <color theme="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right/>
      <top style="double">
        <color indexed="64"/>
      </top>
      <bottom/>
      <diagonal/>
    </border>
    <border>
      <left/>
      <right style="thin">
        <color indexed="64"/>
      </right>
      <top style="double">
        <color indexed="64"/>
      </top>
      <bottom/>
      <diagonal/>
    </border>
    <border>
      <left/>
      <right style="thin">
        <color indexed="64"/>
      </right>
      <top/>
      <bottom style="thin">
        <color rgb="FF000000"/>
      </bottom>
      <diagonal/>
    </border>
    <border>
      <left style="thin">
        <color rgb="FF000000"/>
      </left>
      <right/>
      <top/>
      <bottom/>
      <diagonal/>
    </border>
    <border>
      <left style="thin">
        <color rgb="FF000000"/>
      </left>
      <right/>
      <top/>
      <bottom style="thin">
        <color rgb="FF000000"/>
      </bottom>
      <diagonal/>
    </border>
  </borders>
  <cellStyleXfs count="12">
    <xf numFmtId="0" fontId="0" fillId="0" borderId="0"/>
    <xf numFmtId="0" fontId="2" fillId="2" borderId="0" applyNumberFormat="0" applyBorder="0" applyAlignment="0" applyProtection="0"/>
    <xf numFmtId="0" fontId="10"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13" borderId="0" applyNumberFormat="0" applyBorder="0" applyAlignment="0" applyProtection="0"/>
    <xf numFmtId="0" fontId="14" fillId="14" borderId="0" applyNumberFormat="0" applyBorder="0" applyAlignment="0" applyProtection="0"/>
    <xf numFmtId="0" fontId="1" fillId="15" borderId="0" applyNumberFormat="0" applyBorder="0" applyAlignment="0" applyProtection="0"/>
    <xf numFmtId="0" fontId="14" fillId="16" borderId="0" applyNumberFormat="0" applyBorder="0" applyAlignment="0" applyProtection="0"/>
    <xf numFmtId="0" fontId="1" fillId="17" borderId="0" applyNumberFormat="0" applyBorder="0" applyAlignment="0" applyProtection="0"/>
  </cellStyleXfs>
  <cellXfs count="152">
    <xf numFmtId="0" fontId="0" fillId="0" borderId="0" xfId="0"/>
    <xf numFmtId="0" fontId="0" fillId="3" borderId="0" xfId="0" applyFill="1"/>
    <xf numFmtId="0" fontId="0" fillId="0" borderId="0" xfId="0" applyAlignment="1">
      <alignment wrapText="1"/>
    </xf>
    <xf numFmtId="0" fontId="0" fillId="3" borderId="0" xfId="0" applyFill="1" applyAlignment="1">
      <alignment wrapText="1"/>
    </xf>
    <xf numFmtId="164" fontId="0" fillId="0" borderId="0" xfId="0" applyNumberFormat="1"/>
    <xf numFmtId="0" fontId="3" fillId="0" borderId="0" xfId="0" applyFont="1" applyAlignment="1">
      <alignment horizontal="center"/>
    </xf>
    <xf numFmtId="0" fontId="5" fillId="0" borderId="0" xfId="0" applyFont="1"/>
    <xf numFmtId="164" fontId="6" fillId="0" borderId="0" xfId="0" applyNumberFormat="1" applyFont="1" applyAlignment="1">
      <alignment horizontal="center"/>
    </xf>
    <xf numFmtId="0" fontId="5" fillId="0" borderId="0" xfId="0" applyFont="1" applyAlignment="1">
      <alignment horizontal="center"/>
    </xf>
    <xf numFmtId="2" fontId="5" fillId="0" borderId="0" xfId="0" applyNumberFormat="1" applyFont="1" applyAlignment="1">
      <alignment horizontal="center"/>
    </xf>
    <xf numFmtId="2" fontId="7" fillId="0" borderId="0" xfId="0" applyNumberFormat="1" applyFont="1" applyAlignment="1">
      <alignment horizontal="center"/>
    </xf>
    <xf numFmtId="0" fontId="8" fillId="0" borderId="0" xfId="0" applyFont="1"/>
    <xf numFmtId="0" fontId="3" fillId="0" borderId="0" xfId="0" applyFont="1"/>
    <xf numFmtId="2" fontId="0" fillId="0" borderId="0" xfId="0" applyNumberFormat="1"/>
    <xf numFmtId="2" fontId="6" fillId="0" borderId="0" xfId="0" applyNumberFormat="1" applyFont="1" applyAlignment="1">
      <alignment horizontal="center"/>
    </xf>
    <xf numFmtId="0" fontId="0" fillId="9" borderId="0" xfId="0" applyFill="1"/>
    <xf numFmtId="0" fontId="0" fillId="10" borderId="0" xfId="0" applyFill="1"/>
    <xf numFmtId="0" fontId="0" fillId="0" borderId="0" xfId="0" applyAlignment="1">
      <alignment vertical="center" wrapText="1"/>
    </xf>
    <xf numFmtId="0" fontId="0" fillId="0" borderId="0" xfId="0" applyAlignment="1">
      <alignment horizontal="left"/>
    </xf>
    <xf numFmtId="0" fontId="0" fillId="0" borderId="0" xfId="0" applyAlignment="1">
      <alignment horizontal="center"/>
    </xf>
    <xf numFmtId="0" fontId="0" fillId="11" borderId="0" xfId="0" applyFill="1"/>
    <xf numFmtId="9" fontId="0" fillId="0" borderId="0" xfId="0" applyNumberFormat="1"/>
    <xf numFmtId="0" fontId="0" fillId="12" borderId="0" xfId="0" applyFill="1"/>
    <xf numFmtId="0" fontId="0" fillId="0" borderId="6" xfId="0" applyBorder="1"/>
    <xf numFmtId="0" fontId="0" fillId="0" borderId="9" xfId="0" applyBorder="1"/>
    <xf numFmtId="0" fontId="0" fillId="0" borderId="1" xfId="0" applyBorder="1"/>
    <xf numFmtId="0" fontId="0" fillId="0" borderId="10" xfId="0" applyBorder="1" applyAlignment="1">
      <alignment horizontal="left"/>
    </xf>
    <xf numFmtId="0" fontId="0" fillId="0" borderId="11" xfId="0" applyBorder="1" applyAlignment="1">
      <alignment horizontal="left"/>
    </xf>
    <xf numFmtId="0" fontId="0" fillId="0" borderId="1" xfId="0" applyBorder="1" applyAlignment="1">
      <alignment horizontal="left"/>
    </xf>
    <xf numFmtId="0" fontId="10" fillId="4" borderId="0" xfId="2"/>
    <xf numFmtId="0" fontId="0" fillId="12" borderId="0" xfId="0" applyFill="1" applyAlignment="1">
      <alignment wrapText="1"/>
    </xf>
    <xf numFmtId="0" fontId="0" fillId="12" borderId="0" xfId="0" applyFill="1" applyAlignment="1">
      <alignment horizontal="left" wrapText="1"/>
    </xf>
    <xf numFmtId="0" fontId="9" fillId="6" borderId="0" xfId="4" applyAlignment="1">
      <alignment wrapText="1"/>
    </xf>
    <xf numFmtId="0" fontId="0" fillId="0" borderId="4" xfId="0" applyBorder="1" applyAlignment="1">
      <alignment horizontal="center"/>
    </xf>
    <xf numFmtId="0" fontId="0" fillId="0" borderId="2" xfId="0" applyBorder="1"/>
    <xf numFmtId="0" fontId="0" fillId="0" borderId="5" xfId="0" applyBorder="1"/>
    <xf numFmtId="0" fontId="0" fillId="0" borderId="7" xfId="0" applyBorder="1"/>
    <xf numFmtId="0" fontId="0" fillId="0" borderId="10" xfId="0" applyBorder="1" applyAlignment="1">
      <alignment horizontal="center" vertical="center"/>
    </xf>
    <xf numFmtId="0" fontId="0" fillId="0" borderId="11" xfId="0" applyBorder="1" applyAlignment="1">
      <alignment horizontal="center" vertical="center"/>
    </xf>
    <xf numFmtId="2" fontId="3" fillId="0" borderId="0" xfId="0" applyNumberFormat="1" applyFont="1"/>
    <xf numFmtId="0" fontId="0" fillId="0" borderId="0" xfId="0" applyAlignment="1">
      <alignment vertical="center"/>
    </xf>
    <xf numFmtId="0" fontId="0" fillId="0" borderId="10" xfId="0" applyBorder="1"/>
    <xf numFmtId="0" fontId="0" fillId="12" borderId="15" xfId="0" applyFill="1" applyBorder="1"/>
    <xf numFmtId="0" fontId="0" fillId="12" borderId="16" xfId="0" applyFill="1" applyBorder="1"/>
    <xf numFmtId="0" fontId="0" fillId="12" borderId="16" xfId="0" applyFill="1" applyBorder="1" applyAlignment="1">
      <alignment horizontal="left"/>
    </xf>
    <xf numFmtId="0" fontId="13" fillId="4" borderId="0" xfId="2" applyFont="1"/>
    <xf numFmtId="0" fontId="3" fillId="0" borderId="14" xfId="0" applyFont="1" applyBorder="1"/>
    <xf numFmtId="0" fontId="12" fillId="0" borderId="0" xfId="0" applyFont="1"/>
    <xf numFmtId="0" fontId="12" fillId="0" borderId="19" xfId="0" applyFont="1" applyBorder="1"/>
    <xf numFmtId="0" fontId="12" fillId="0" borderId="18" xfId="0" applyFont="1" applyBorder="1"/>
    <xf numFmtId="0" fontId="12" fillId="0" borderId="20" xfId="0" applyFont="1" applyBorder="1"/>
    <xf numFmtId="0" fontId="0" fillId="0" borderId="22" xfId="0" applyBorder="1"/>
    <xf numFmtId="0" fontId="12" fillId="0" borderId="23" xfId="0" applyFont="1" applyBorder="1"/>
    <xf numFmtId="0" fontId="0" fillId="0" borderId="23" xfId="0" applyBorder="1"/>
    <xf numFmtId="0" fontId="12" fillId="0" borderId="8" xfId="0" applyFont="1" applyBorder="1"/>
    <xf numFmtId="0" fontId="0" fillId="0" borderId="8" xfId="0" applyBorder="1"/>
    <xf numFmtId="0" fontId="0" fillId="0" borderId="3" xfId="0" applyBorder="1"/>
    <xf numFmtId="0" fontId="12" fillId="0" borderId="24" xfId="0" applyFont="1" applyBorder="1"/>
    <xf numFmtId="0" fontId="12" fillId="0" borderId="6" xfId="0" applyFont="1" applyBorder="1"/>
    <xf numFmtId="0" fontId="12" fillId="0" borderId="9" xfId="0" applyFont="1" applyBorder="1"/>
    <xf numFmtId="0" fontId="12" fillId="0" borderId="25" xfId="0" applyFont="1" applyBorder="1"/>
    <xf numFmtId="0" fontId="3" fillId="12" borderId="17" xfId="0" applyFont="1" applyFill="1" applyBorder="1"/>
    <xf numFmtId="0" fontId="3" fillId="0" borderId="24" xfId="0" applyFont="1" applyBorder="1"/>
    <xf numFmtId="0" fontId="3" fillId="0" borderId="6" xfId="0" applyFont="1" applyBorder="1"/>
    <xf numFmtId="0" fontId="3" fillId="0" borderId="9" xfId="0" applyFont="1" applyBorder="1"/>
    <xf numFmtId="0" fontId="3" fillId="0" borderId="4" xfId="0" applyFont="1" applyBorder="1"/>
    <xf numFmtId="0" fontId="11" fillId="13" borderId="13" xfId="7" applyFont="1" applyBorder="1" applyAlignment="1">
      <alignment wrapText="1"/>
    </xf>
    <xf numFmtId="0" fontId="11" fillId="13" borderId="13" xfId="7" applyFont="1" applyBorder="1"/>
    <xf numFmtId="0" fontId="0" fillId="3" borderId="0" xfId="0" applyFill="1" applyAlignment="1">
      <alignment horizontal="center"/>
    </xf>
    <xf numFmtId="0" fontId="15" fillId="3" borderId="0" xfId="0" applyFont="1" applyFill="1" applyAlignment="1">
      <alignment horizontal="center"/>
    </xf>
    <xf numFmtId="0" fontId="15" fillId="3" borderId="19" xfId="0" applyFont="1" applyFill="1" applyBorder="1" applyAlignment="1">
      <alignment horizontal="center"/>
    </xf>
    <xf numFmtId="0" fontId="0" fillId="3" borderId="26" xfId="0" applyFill="1" applyBorder="1"/>
    <xf numFmtId="0" fontId="0" fillId="3" borderId="19" xfId="0" applyFill="1" applyBorder="1"/>
    <xf numFmtId="49" fontId="16" fillId="5" borderId="0" xfId="3" applyNumberFormat="1" applyFont="1" applyAlignment="1">
      <alignment horizontal="center" wrapText="1"/>
    </xf>
    <xf numFmtId="0" fontId="17" fillId="10" borderId="0" xfId="0" applyFont="1" applyFill="1" applyAlignment="1">
      <alignment horizontal="center"/>
    </xf>
    <xf numFmtId="0" fontId="17" fillId="10" borderId="19" xfId="0" applyFont="1" applyFill="1" applyBorder="1" applyAlignment="1">
      <alignment horizontal="center"/>
    </xf>
    <xf numFmtId="0" fontId="0" fillId="18" borderId="0" xfId="0" applyFill="1"/>
    <xf numFmtId="0" fontId="0" fillId="19" borderId="26" xfId="0" applyFill="1" applyBorder="1"/>
    <xf numFmtId="0" fontId="0" fillId="19" borderId="0" xfId="0" applyFill="1"/>
    <xf numFmtId="0" fontId="0" fillId="19" borderId="19" xfId="0" applyFill="1" applyBorder="1"/>
    <xf numFmtId="0" fontId="0" fillId="0" borderId="19" xfId="0" applyBorder="1"/>
    <xf numFmtId="49" fontId="0" fillId="0" borderId="0" xfId="0" applyNumberFormat="1" applyAlignment="1">
      <alignment wrapText="1"/>
    </xf>
    <xf numFmtId="49" fontId="16" fillId="5" borderId="18" xfId="3" applyNumberFormat="1" applyFont="1" applyBorder="1" applyAlignment="1">
      <alignment horizontal="center" wrapText="1"/>
    </xf>
    <xf numFmtId="0" fontId="17" fillId="10" borderId="18" xfId="0" applyFont="1" applyFill="1" applyBorder="1" applyAlignment="1">
      <alignment horizontal="center"/>
    </xf>
    <xf numFmtId="0" fontId="17" fillId="10" borderId="20" xfId="0" applyFont="1" applyFill="1" applyBorder="1" applyAlignment="1">
      <alignment horizontal="center"/>
    </xf>
    <xf numFmtId="0" fontId="0" fillId="18" borderId="18" xfId="0" applyFill="1" applyBorder="1"/>
    <xf numFmtId="0" fontId="0" fillId="19" borderId="27" xfId="0" applyFill="1" applyBorder="1"/>
    <xf numFmtId="0" fontId="0" fillId="19" borderId="18" xfId="0" applyFill="1" applyBorder="1"/>
    <xf numFmtId="0" fontId="0" fillId="19" borderId="20" xfId="0" applyFill="1" applyBorder="1"/>
    <xf numFmtId="0" fontId="0" fillId="0" borderId="18" xfId="0" applyBorder="1"/>
    <xf numFmtId="0" fontId="0" fillId="0" borderId="20" xfId="0" applyBorder="1"/>
    <xf numFmtId="49" fontId="0" fillId="0" borderId="18" xfId="0" applyNumberFormat="1" applyBorder="1" applyAlignment="1">
      <alignment wrapText="1"/>
    </xf>
    <xf numFmtId="49" fontId="16" fillId="8" borderId="0" xfId="6" applyNumberFormat="1" applyFont="1" applyAlignment="1">
      <alignment horizontal="center" wrapText="1"/>
    </xf>
    <xf numFmtId="49" fontId="16" fillId="8" borderId="0" xfId="6" applyNumberFormat="1" applyFont="1" applyBorder="1" applyAlignment="1">
      <alignment horizontal="center" wrapText="1"/>
    </xf>
    <xf numFmtId="49" fontId="16" fillId="8" borderId="18" xfId="6" applyNumberFormat="1" applyFont="1" applyBorder="1" applyAlignment="1">
      <alignment horizontal="center" wrapText="1"/>
    </xf>
    <xf numFmtId="49" fontId="18" fillId="14" borderId="0" xfId="8" applyNumberFormat="1" applyFont="1" applyAlignment="1">
      <alignment horizontal="center" wrapText="1"/>
    </xf>
    <xf numFmtId="49" fontId="18" fillId="14" borderId="0" xfId="8" applyNumberFormat="1" applyFont="1" applyBorder="1" applyAlignment="1">
      <alignment horizontal="center" wrapText="1"/>
    </xf>
    <xf numFmtId="49" fontId="18" fillId="14" borderId="18" xfId="8" applyNumberFormat="1" applyFont="1" applyBorder="1" applyAlignment="1">
      <alignment horizontal="center" wrapText="1"/>
    </xf>
    <xf numFmtId="49" fontId="19" fillId="13" borderId="0" xfId="7" applyNumberFormat="1" applyFont="1" applyAlignment="1">
      <alignment horizontal="center" wrapText="1"/>
    </xf>
    <xf numFmtId="49" fontId="19" fillId="13" borderId="0" xfId="7" applyNumberFormat="1" applyFont="1" applyBorder="1" applyAlignment="1">
      <alignment horizontal="center" wrapText="1"/>
    </xf>
    <xf numFmtId="49" fontId="19" fillId="13" borderId="18" xfId="7" applyNumberFormat="1" applyFont="1" applyBorder="1" applyAlignment="1">
      <alignment horizontal="center" wrapText="1"/>
    </xf>
    <xf numFmtId="49" fontId="20" fillId="16" borderId="0" xfId="10" applyNumberFormat="1" applyFont="1" applyAlignment="1">
      <alignment horizontal="center" wrapText="1"/>
    </xf>
    <xf numFmtId="49" fontId="20" fillId="16" borderId="18" xfId="10" applyNumberFormat="1" applyFont="1" applyBorder="1" applyAlignment="1">
      <alignment horizontal="center" wrapText="1"/>
    </xf>
    <xf numFmtId="49" fontId="20" fillId="2" borderId="0" xfId="1" applyNumberFormat="1" applyFont="1" applyAlignment="1">
      <alignment horizontal="center" wrapText="1"/>
    </xf>
    <xf numFmtId="49" fontId="20" fillId="2" borderId="0" xfId="1" applyNumberFormat="1" applyFont="1" applyBorder="1" applyAlignment="1">
      <alignment horizontal="center" wrapText="1"/>
    </xf>
    <xf numFmtId="49" fontId="20" fillId="2" borderId="18" xfId="1" applyNumberFormat="1" applyFont="1" applyBorder="1" applyAlignment="1">
      <alignment horizontal="center" wrapText="1"/>
    </xf>
    <xf numFmtId="49" fontId="19" fillId="15" borderId="0" xfId="9" applyNumberFormat="1" applyFont="1" applyAlignment="1">
      <alignment horizontal="center" wrapText="1"/>
    </xf>
    <xf numFmtId="49" fontId="19" fillId="15" borderId="0" xfId="9" applyNumberFormat="1" applyFont="1" applyBorder="1" applyAlignment="1">
      <alignment horizontal="center" wrapText="1"/>
    </xf>
    <xf numFmtId="49" fontId="19" fillId="15" borderId="18" xfId="9" applyNumberFormat="1" applyFont="1" applyBorder="1" applyAlignment="1">
      <alignment horizontal="center" wrapText="1"/>
    </xf>
    <xf numFmtId="49" fontId="19" fillId="17" borderId="0" xfId="11" applyNumberFormat="1" applyFont="1" applyAlignment="1">
      <alignment horizontal="center" wrapText="1"/>
    </xf>
    <xf numFmtId="49" fontId="19" fillId="17" borderId="0" xfId="11" applyNumberFormat="1" applyFont="1" applyBorder="1" applyAlignment="1">
      <alignment horizontal="center" wrapText="1"/>
    </xf>
    <xf numFmtId="49" fontId="19" fillId="17" borderId="18" xfId="11" applyNumberFormat="1" applyFont="1" applyBorder="1" applyAlignment="1">
      <alignment horizontal="center" wrapText="1"/>
    </xf>
    <xf numFmtId="0" fontId="21" fillId="0" borderId="0" xfId="0" applyFont="1" applyAlignment="1">
      <alignment horizontal="center"/>
    </xf>
    <xf numFmtId="0" fontId="22" fillId="0" borderId="0" xfId="0" applyFont="1" applyAlignment="1">
      <alignment horizontal="center"/>
    </xf>
    <xf numFmtId="0" fontId="22" fillId="0" borderId="19" xfId="0" applyFont="1" applyBorder="1" applyAlignment="1">
      <alignment horizontal="center"/>
    </xf>
    <xf numFmtId="0" fontId="0" fillId="0" borderId="26" xfId="0" applyBorder="1"/>
    <xf numFmtId="0" fontId="0" fillId="3" borderId="0" xfId="0" applyFill="1" applyAlignment="1">
      <alignment horizontal="center" wrapText="1"/>
    </xf>
    <xf numFmtId="22" fontId="0" fillId="0" borderId="0" xfId="0" applyNumberFormat="1"/>
    <xf numFmtId="0" fontId="15" fillId="3" borderId="0" xfId="0" applyFont="1" applyFill="1"/>
    <xf numFmtId="49" fontId="15" fillId="10" borderId="0" xfId="0" applyNumberFormat="1" applyFont="1" applyFill="1" applyAlignment="1">
      <alignment wrapText="1"/>
    </xf>
    <xf numFmtId="49" fontId="0" fillId="18" borderId="0" xfId="0" applyNumberFormat="1" applyFill="1" applyAlignment="1">
      <alignment wrapText="1"/>
    </xf>
    <xf numFmtId="49" fontId="0" fillId="19" borderId="0" xfId="0" applyNumberFormat="1" applyFill="1" applyAlignment="1">
      <alignment wrapText="1"/>
    </xf>
    <xf numFmtId="0" fontId="15" fillId="10" borderId="0" xfId="0" applyFont="1" applyFill="1"/>
    <xf numFmtId="49" fontId="9" fillId="5" borderId="0" xfId="3" applyNumberFormat="1" applyAlignment="1">
      <alignment wrapText="1"/>
    </xf>
    <xf numFmtId="49" fontId="9" fillId="8" borderId="0" xfId="6" applyNumberFormat="1" applyAlignment="1">
      <alignment wrapText="1"/>
    </xf>
    <xf numFmtId="49" fontId="14" fillId="14" borderId="0" xfId="8" applyNumberFormat="1" applyAlignment="1">
      <alignment wrapText="1"/>
    </xf>
    <xf numFmtId="0" fontId="0" fillId="10" borderId="2" xfId="0" applyFill="1" applyBorder="1" applyAlignment="1">
      <alignment horizontal="center" vertical="center"/>
    </xf>
    <xf numFmtId="0" fontId="0" fillId="10" borderId="5" xfId="0" applyFill="1" applyBorder="1" applyAlignment="1">
      <alignment horizontal="center" vertical="center"/>
    </xf>
    <xf numFmtId="0" fontId="0" fillId="10" borderId="7"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10" borderId="0" xfId="0" applyFill="1" applyAlignment="1">
      <alignment horizontal="center" vertical="center"/>
    </xf>
    <xf numFmtId="0" fontId="0" fillId="10" borderId="21" xfId="0" applyFill="1" applyBorder="1" applyAlignment="1">
      <alignment horizontal="center" vertical="center"/>
    </xf>
    <xf numFmtId="0" fontId="0" fillId="0" borderId="22" xfId="0" applyBorder="1" applyAlignment="1">
      <alignment horizontal="center" vertical="center"/>
    </xf>
    <xf numFmtId="0" fontId="0" fillId="0" borderId="12" xfId="0" applyBorder="1" applyAlignment="1">
      <alignment horizontal="center" vertical="center"/>
    </xf>
    <xf numFmtId="0" fontId="9" fillId="8" borderId="0" xfId="6" applyBorder="1" applyAlignment="1">
      <alignment horizontal="center" vertical="center"/>
    </xf>
    <xf numFmtId="0" fontId="9" fillId="8" borderId="8" xfId="6" applyBorder="1" applyAlignment="1">
      <alignment horizontal="center" vertical="center"/>
    </xf>
    <xf numFmtId="0" fontId="0" fillId="0" borderId="8" xfId="0" applyBorder="1" applyAlignment="1">
      <alignment horizontal="center" vertical="center"/>
    </xf>
    <xf numFmtId="0" fontId="0" fillId="10" borderId="10"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0" borderId="3" xfId="0" applyBorder="1" applyAlignment="1">
      <alignment horizontal="center" vertical="center"/>
    </xf>
    <xf numFmtId="0" fontId="9" fillId="5" borderId="3" xfId="3" applyBorder="1" applyAlignment="1">
      <alignment horizontal="center" vertical="center"/>
    </xf>
    <xf numFmtId="0" fontId="9" fillId="5" borderId="0" xfId="3" applyBorder="1" applyAlignment="1">
      <alignment horizontal="center" vertical="center"/>
    </xf>
    <xf numFmtId="0" fontId="9" fillId="6" borderId="0" xfId="4" applyBorder="1" applyAlignment="1">
      <alignment horizontal="center" vertical="center"/>
    </xf>
    <xf numFmtId="0" fontId="9" fillId="7" borderId="0" xfId="5" applyBorder="1" applyAlignment="1">
      <alignment horizontal="center" vertical="center"/>
    </xf>
    <xf numFmtId="0" fontId="0" fillId="0" borderId="4" xfId="0" applyBorder="1" applyAlignment="1">
      <alignment horizontal="center"/>
    </xf>
    <xf numFmtId="0" fontId="0" fillId="0" borderId="6" xfId="0" applyBorder="1" applyAlignment="1">
      <alignment horizontal="center"/>
    </xf>
    <xf numFmtId="0" fontId="0" fillId="0" borderId="9" xfId="0" applyBorder="1" applyAlignment="1">
      <alignment horizontal="center"/>
    </xf>
  </cellXfs>
  <cellStyles count="12">
    <cellStyle name="20% - Accent1" xfId="3" builtinId="30"/>
    <cellStyle name="20% - Accent3" xfId="5" builtinId="38"/>
    <cellStyle name="20% - Accent5" xfId="6" builtinId="46"/>
    <cellStyle name="40% - Accent2" xfId="4" builtinId="35"/>
    <cellStyle name="60% - Accent2" xfId="9" builtinId="36"/>
    <cellStyle name="60% - Accent5" xfId="7" builtinId="48"/>
    <cellStyle name="60% - Accent6" xfId="11" builtinId="52"/>
    <cellStyle name="Accent1" xfId="1" builtinId="29"/>
    <cellStyle name="Accent2" xfId="8" builtinId="33"/>
    <cellStyle name="Accent6" xfId="10" builtinId="49"/>
    <cellStyle name="Bad" xfId="2" builtinId="27"/>
    <cellStyle name="Normal" xfId="0" builtinId="0"/>
  </cellStyles>
  <dxfs count="167">
    <dxf>
      <numFmt numFmtId="164" formatCode="0.000"/>
    </dxf>
    <dxf>
      <numFmt numFmtId="164" formatCode="0.000"/>
    </dxf>
    <dxf>
      <numFmt numFmtId="164" formatCode="0.000"/>
    </dxf>
    <dxf>
      <numFmt numFmtId="164" formatCode="0.000"/>
    </dxf>
    <dxf>
      <numFmt numFmtId="164" formatCode="0.000"/>
    </dxf>
    <dxf>
      <numFmt numFmtId="164" formatCode="0.000"/>
    </dxf>
    <dxf>
      <numFmt numFmtId="0" formatCode="General"/>
    </dxf>
    <dxf>
      <numFmt numFmtId="0" formatCode="General"/>
    </dxf>
    <dxf>
      <font>
        <b/>
      </font>
      <numFmt numFmtId="2" formatCode="0.00"/>
    </dxf>
    <dxf>
      <font>
        <b/>
      </font>
    </dxf>
    <dxf>
      <font>
        <b/>
      </font>
    </dxf>
    <dxf>
      <font>
        <b/>
      </font>
    </dxf>
    <dxf>
      <numFmt numFmtId="0" formatCode="General"/>
    </dxf>
    <dxf>
      <numFmt numFmtId="2" formatCode="0.00"/>
    </dxf>
    <dxf>
      <numFmt numFmtId="2" formatCode="0.00"/>
    </dxf>
    <dxf>
      <font>
        <b/>
      </font>
      <numFmt numFmtId="2" formatCode="0.00"/>
    </dxf>
    <dxf>
      <font>
        <b/>
      </font>
    </dxf>
    <dxf>
      <font>
        <b/>
      </font>
    </dxf>
    <dxf>
      <font>
        <b/>
      </font>
    </dxf>
    <dxf>
      <numFmt numFmtId="0" formatCode="General"/>
    </dxf>
    <dxf>
      <numFmt numFmtId="2" formatCode="0.00"/>
    </dxf>
    <dxf>
      <numFmt numFmtId="2" formatCode="0.00"/>
    </dxf>
    <dxf>
      <font>
        <b/>
      </font>
      <numFmt numFmtId="2" formatCode="0.00"/>
    </dxf>
    <dxf>
      <font>
        <b/>
      </font>
    </dxf>
    <dxf>
      <font>
        <b/>
      </font>
    </dxf>
    <dxf>
      <font>
        <b/>
      </font>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font>
      <numFmt numFmtId="2" formatCode="0.00"/>
      <alignment horizontal="center"/>
    </dxf>
    <dxf>
      <font>
        <b/>
      </font>
      <alignment horizontal="center" vertical="bottom" textRotation="0" wrapText="0" indent="0" justifyLastLine="0" shrinkToFit="0" readingOrder="0"/>
    </dxf>
    <dxf>
      <alignment horizontal="general" vertical="bottom" textRotation="0" wrapText="1"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font>
      <numFmt numFmtId="2" formatCode="0.00"/>
      <alignment horizontal="center"/>
    </dxf>
    <dxf>
      <font>
        <b/>
      </font>
      <alignment horizontal="center" vertical="bottom" textRotation="0" wrapText="0" indent="0" justifyLastLine="0" shrinkToFit="0" readingOrder="0"/>
    </dxf>
    <dxf>
      <alignment horizontal="general" vertical="bottom" textRotation="0" wrapText="1"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font>
      <numFmt numFmtId="2" formatCode="0.00"/>
      <alignment horizontal="center"/>
    </dxf>
    <dxf>
      <font>
        <b/>
      </font>
      <alignment horizontal="center" vertical="bottom" textRotation="0" wrapText="0" indent="0" justifyLastLine="0" shrinkToFit="0" readingOrder="0"/>
    </dxf>
    <dxf>
      <alignment horizontal="general" vertical="bottom" textRotation="0" wrapText="1"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font>
      <numFmt numFmtId="2" formatCode="0.00"/>
      <alignment horizontal="center"/>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font>
        <b/>
        <i/>
      </font>
      <numFmt numFmtId="2" formatCode="0.00"/>
      <alignment horizontal="center"/>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font>
        <b/>
        <i/>
      </font>
      <numFmt numFmtId="2" formatCode="0.00"/>
      <alignment horizontal="center"/>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numFmt numFmtId="2" formatCode="0.00"/>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font>
        <b/>
        <i/>
      </font>
      <numFmt numFmtId="2" formatCode="0.00"/>
      <alignment horizontal="center"/>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font>
      <numFmt numFmtId="2" formatCode="0.00"/>
      <alignment horizontal="center"/>
    </dxf>
    <dxf>
      <font>
        <b/>
        <i/>
        <strike val="0"/>
        <condense val="0"/>
        <extend val="0"/>
        <outline val="0"/>
        <shadow val="0"/>
        <u val="none"/>
        <vertAlign val="baseline"/>
        <sz val="11"/>
        <color theme="1"/>
        <name val="Aptos Narrow"/>
        <family val="2"/>
        <scheme val="minor"/>
      </font>
      <numFmt numFmtId="2" formatCode="0.00"/>
      <alignment horizontal="center" vertical="bottom" textRotation="0" wrapText="0" indent="0" justifyLastLine="0" shrinkToFit="0" readingOrder="0"/>
    </dxf>
    <dxf>
      <font>
        <b/>
      </font>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time taken to remap (HH-Right)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Manual remap</c:v>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'Remap process data Auto'!$B$13</c:f>
              <c:strCache>
                <c:ptCount val="1"/>
                <c:pt idx="0">
                  <c:v>Averages:</c:v>
                </c:pt>
              </c:strCache>
            </c:strRef>
          </c:cat>
          <c:val>
            <c:numRef>
              <c:f>'Remap process data Manual'!$C$13</c:f>
              <c:numCache>
                <c:formatCode>0.00</c:formatCode>
                <c:ptCount val="1"/>
                <c:pt idx="0">
                  <c:v>46.37177062034602</c:v>
                </c:pt>
              </c:numCache>
            </c:numRef>
          </c:val>
          <c:extLst>
            <c:ext xmlns:c16="http://schemas.microsoft.com/office/drawing/2014/chart" uri="{C3380CC4-5D6E-409C-BE32-E72D297353CC}">
              <c16:uniqueId val="{00000000-C3AE-499A-BA1E-1C5CE3263404}"/>
            </c:ext>
          </c:extLst>
        </c:ser>
        <c:ser>
          <c:idx val="1"/>
          <c:order val="1"/>
          <c:tx>
            <c:v>Auto remap</c:v>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'Remap process data Auto'!$B$13</c:f>
              <c:strCache>
                <c:ptCount val="1"/>
                <c:pt idx="0">
                  <c:v>Averages:</c:v>
                </c:pt>
              </c:strCache>
            </c:strRef>
          </c:cat>
          <c:val>
            <c:numRef>
              <c:f>'Remap process data Auto'!$C$13</c:f>
              <c:numCache>
                <c:formatCode>0.00</c:formatCode>
                <c:ptCount val="1"/>
                <c:pt idx="0">
                  <c:v>9.0851811766624238</c:v>
                </c:pt>
              </c:numCache>
            </c:numRef>
          </c:val>
          <c:extLst>
            <c:ext xmlns:c16="http://schemas.microsoft.com/office/drawing/2014/chart" uri="{C3380CC4-5D6E-409C-BE32-E72D297353CC}">
              <c16:uniqueId val="{00000002-C3AE-499A-BA1E-1C5CE3263404}"/>
            </c:ext>
          </c:extLst>
        </c:ser>
        <c:dLbls>
          <c:dLblPos val="outEnd"/>
          <c:showLegendKey val="0"/>
          <c:showVal val="1"/>
          <c:showCatName val="0"/>
          <c:showSerName val="0"/>
          <c:showPercent val="0"/>
          <c:showBubbleSize val="0"/>
        </c:dLbls>
        <c:gapWidth val="219"/>
        <c:overlap val="-27"/>
        <c:axId val="1370593967"/>
        <c:axId val="1370588687"/>
      </c:barChart>
      <c:catAx>
        <c:axId val="137059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Remap mode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88687"/>
        <c:crosses val="autoZero"/>
        <c:auto val="1"/>
        <c:lblAlgn val="ctr"/>
        <c:lblOffset val="100"/>
        <c:noMultiLvlLbl val="0"/>
      </c:catAx>
      <c:valAx>
        <c:axId val="137058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Time</a:t>
                </a:r>
                <a:r>
                  <a:rPr lang="en-MY" baseline="0"/>
                  <a:t> (seconds)</a:t>
                </a: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Y"/>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9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Pretest'!$D$2:$S$2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9203-450C-991C-F1EE72CB746A}"/>
            </c:ext>
          </c:extLst>
        </c:ser>
        <c:ser>
          <c:idx val="1"/>
          <c:order val="1"/>
          <c:spPr>
            <a:solidFill>
              <a:schemeClr val="accent2"/>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9203-450C-991C-F1EE72CB746A}"/>
            </c:ext>
          </c:extLst>
        </c:ser>
        <c:ser>
          <c:idx val="2"/>
          <c:order val="2"/>
          <c:spPr>
            <a:solidFill>
              <a:schemeClr val="accent3"/>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Pretest'!$D$4:$S$4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203-450C-991C-F1EE72CB746A}"/>
            </c:ext>
          </c:extLst>
        </c:ser>
        <c:ser>
          <c:idx val="3"/>
          <c:order val="3"/>
          <c:spPr>
            <a:solidFill>
              <a:schemeClr val="accent4"/>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Pretest'!$D$5:$S$5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9203-450C-991C-F1EE72CB746A}"/>
            </c:ext>
          </c:extLst>
        </c:ser>
        <c:ser>
          <c:idx val="4"/>
          <c:order val="4"/>
          <c:spPr>
            <a:solidFill>
              <a:schemeClr val="accent5"/>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Pretest'!$D$6:$S$6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9203-450C-991C-F1EE72CB746A}"/>
            </c:ext>
          </c:extLst>
        </c:ser>
        <c:ser>
          <c:idx val="5"/>
          <c:order val="5"/>
          <c:spPr>
            <a:solidFill>
              <a:schemeClr val="accent6"/>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Pretest'!$D$7:$S$7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5-9203-450C-991C-F1EE72CB746A}"/>
            </c:ext>
          </c:extLst>
        </c:ser>
        <c:ser>
          <c:idx val="6"/>
          <c:order val="6"/>
          <c:spPr>
            <a:solidFill>
              <a:schemeClr val="accent1">
                <a:lumMod val="6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Pretest'!$D$8:$S$8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9203-450C-991C-F1EE72CB746A}"/>
            </c:ext>
          </c:extLst>
        </c:ser>
        <c:ser>
          <c:idx val="7"/>
          <c:order val="7"/>
          <c:spPr>
            <a:solidFill>
              <a:schemeClr val="accent2">
                <a:lumMod val="6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Pretest'!$D$9:$S$9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7-9203-450C-991C-F1EE72CB746A}"/>
            </c:ext>
          </c:extLst>
        </c:ser>
        <c:ser>
          <c:idx val="8"/>
          <c:order val="8"/>
          <c:spPr>
            <a:solidFill>
              <a:schemeClr val="accent3">
                <a:lumMod val="6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Pretest'!$D$10:$S$10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8-9203-450C-991C-F1EE72CB746A}"/>
            </c:ext>
          </c:extLst>
        </c:ser>
        <c:ser>
          <c:idx val="9"/>
          <c:order val="9"/>
          <c:spPr>
            <a:solidFill>
              <a:schemeClr val="accent4">
                <a:lumMod val="6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Pretest'!$D$11:$S$11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9-9203-450C-991C-F1EE72CB746A}"/>
            </c:ext>
          </c:extLst>
        </c:ser>
        <c:ser>
          <c:idx val="10"/>
          <c:order val="10"/>
          <c:spPr>
            <a:solidFill>
              <a:schemeClr val="accent5">
                <a:lumMod val="6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Pretest'!$D$12:$S$12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A-9203-450C-991C-F1EE72CB746A}"/>
            </c:ext>
          </c:extLst>
        </c:ser>
        <c:ser>
          <c:idx val="11"/>
          <c:order val="11"/>
          <c:spPr>
            <a:solidFill>
              <a:schemeClr val="accent6">
                <a:lumMod val="6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Pretest'!$D$13:$S$13</c:f>
              <c:numCache>
                <c:formatCode>General</c:formatCode>
                <c:ptCount val="16"/>
                <c:pt idx="0">
                  <c:v>1</c:v>
                </c:pt>
                <c:pt idx="1">
                  <c:v>2</c:v>
                </c:pt>
                <c:pt idx="2">
                  <c:v>2</c:v>
                </c:pt>
                <c:pt idx="3">
                  <c:v>1</c:v>
                </c:pt>
                <c:pt idx="4">
                  <c:v>2</c:v>
                </c:pt>
                <c:pt idx="5">
                  <c:v>0</c:v>
                </c:pt>
                <c:pt idx="6">
                  <c:v>0</c:v>
                </c:pt>
                <c:pt idx="7">
                  <c:v>1</c:v>
                </c:pt>
                <c:pt idx="8">
                  <c:v>0</c:v>
                </c:pt>
                <c:pt idx="9">
                  <c:v>0</c:v>
                </c:pt>
                <c:pt idx="10">
                  <c:v>3</c:v>
                </c:pt>
                <c:pt idx="11">
                  <c:v>2</c:v>
                </c:pt>
                <c:pt idx="12">
                  <c:v>0</c:v>
                </c:pt>
                <c:pt idx="13">
                  <c:v>0</c:v>
                </c:pt>
                <c:pt idx="14">
                  <c:v>0</c:v>
                </c:pt>
                <c:pt idx="15">
                  <c:v>0</c:v>
                </c:pt>
              </c:numCache>
            </c:numRef>
          </c:val>
          <c:extLst>
            <c:ext xmlns:c16="http://schemas.microsoft.com/office/drawing/2014/chart" uri="{C3380CC4-5D6E-409C-BE32-E72D297353CC}">
              <c16:uniqueId val="{0000000B-9203-450C-991C-F1EE72CB746A}"/>
            </c:ext>
          </c:extLst>
        </c:ser>
        <c:ser>
          <c:idx val="12"/>
          <c:order val="12"/>
          <c:spPr>
            <a:solidFill>
              <a:schemeClr val="accent1">
                <a:lumMod val="80000"/>
                <a:lumOff val="2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Pretest'!$D$14:$S$14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9203-450C-991C-F1EE72CB746A}"/>
            </c:ext>
          </c:extLst>
        </c:ser>
        <c:ser>
          <c:idx val="13"/>
          <c:order val="13"/>
          <c:spPr>
            <a:solidFill>
              <a:schemeClr val="accent2">
                <a:lumMod val="80000"/>
                <a:lumOff val="2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Pretest'!$D$15:$S$15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D-9203-450C-991C-F1EE72CB746A}"/>
            </c:ext>
          </c:extLst>
        </c:ser>
        <c:ser>
          <c:idx val="14"/>
          <c:order val="14"/>
          <c:spPr>
            <a:solidFill>
              <a:schemeClr val="accent3">
                <a:lumMod val="80000"/>
                <a:lumOff val="2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Pretest'!$D$16:$S$16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E-9203-450C-991C-F1EE72CB746A}"/>
            </c:ext>
          </c:extLst>
        </c:ser>
        <c:ser>
          <c:idx val="15"/>
          <c:order val="15"/>
          <c:spPr>
            <a:solidFill>
              <a:schemeClr val="accent4">
                <a:lumMod val="80000"/>
                <a:lumOff val="2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Pretest'!$D$17:$S$17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F-9203-450C-991C-F1EE72CB746A}"/>
            </c:ext>
          </c:extLst>
        </c:ser>
        <c:ser>
          <c:idx val="16"/>
          <c:order val="16"/>
          <c:spPr>
            <a:solidFill>
              <a:schemeClr val="accent5">
                <a:lumMod val="80000"/>
                <a:lumOff val="2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Pretest'!$D$18:$S$18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B12F-476E-B8F7-E7A5660C7733}"/>
            </c:ext>
          </c:extLst>
        </c:ser>
        <c:ser>
          <c:idx val="17"/>
          <c:order val="17"/>
          <c:spPr>
            <a:solidFill>
              <a:schemeClr val="accent6">
                <a:lumMod val="80000"/>
                <a:lumOff val="2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Pretest'!$D$19:$S$19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B12F-476E-B8F7-E7A5660C7733}"/>
            </c:ext>
          </c:extLst>
        </c:ser>
        <c:ser>
          <c:idx val="18"/>
          <c:order val="18"/>
          <c:spPr>
            <a:solidFill>
              <a:schemeClr val="accent1">
                <a:lumMod val="8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Pretest'!$D$20:$S$20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B12F-476E-B8F7-E7A5660C7733}"/>
            </c:ext>
          </c:extLst>
        </c:ser>
        <c:ser>
          <c:idx val="19"/>
          <c:order val="19"/>
          <c:spPr>
            <a:solidFill>
              <a:schemeClr val="accent2">
                <a:lumMod val="8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Pretest'!$D$21:$S$21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B12F-476E-B8F7-E7A5660C7733}"/>
            </c:ext>
          </c:extLst>
        </c:ser>
        <c:ser>
          <c:idx val="20"/>
          <c:order val="20"/>
          <c:spPr>
            <a:solidFill>
              <a:schemeClr val="accent3">
                <a:lumMod val="8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Pretest'!$D$22:$S$22</c:f>
              <c:numCache>
                <c:formatCode>General</c:formatCode>
                <c:ptCount val="16"/>
                <c:pt idx="0">
                  <c:v>0</c:v>
                </c:pt>
                <c:pt idx="1">
                  <c:v>0</c:v>
                </c:pt>
                <c:pt idx="2">
                  <c:v>1</c:v>
                </c:pt>
                <c:pt idx="3">
                  <c:v>1</c:v>
                </c:pt>
                <c:pt idx="4">
                  <c:v>0</c:v>
                </c:pt>
                <c:pt idx="5">
                  <c:v>0</c:v>
                </c:pt>
                <c:pt idx="6">
                  <c:v>0</c:v>
                </c:pt>
                <c:pt idx="7">
                  <c:v>0</c:v>
                </c:pt>
                <c:pt idx="8">
                  <c:v>0</c:v>
                </c:pt>
                <c:pt idx="9">
                  <c:v>0</c:v>
                </c:pt>
                <c:pt idx="10">
                  <c:v>0</c:v>
                </c:pt>
                <c:pt idx="11">
                  <c:v>1</c:v>
                </c:pt>
                <c:pt idx="12">
                  <c:v>0</c:v>
                </c:pt>
                <c:pt idx="13">
                  <c:v>0</c:v>
                </c:pt>
                <c:pt idx="14">
                  <c:v>0</c:v>
                </c:pt>
                <c:pt idx="15">
                  <c:v>0</c:v>
                </c:pt>
              </c:numCache>
            </c:numRef>
          </c:val>
          <c:extLst>
            <c:ext xmlns:c16="http://schemas.microsoft.com/office/drawing/2014/chart" uri="{C3380CC4-5D6E-409C-BE32-E72D297353CC}">
              <c16:uniqueId val="{00000004-B12F-476E-B8F7-E7A5660C7733}"/>
            </c:ext>
          </c:extLst>
        </c:ser>
        <c:ser>
          <c:idx val="21"/>
          <c:order val="21"/>
          <c:spPr>
            <a:solidFill>
              <a:schemeClr val="accent4">
                <a:lumMod val="8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Pretest'!$D$23:$S$23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5-B12F-476E-B8F7-E7A5660C7733}"/>
            </c:ext>
          </c:extLst>
        </c:ser>
        <c:ser>
          <c:idx val="22"/>
          <c:order val="22"/>
          <c:spPr>
            <a:solidFill>
              <a:schemeClr val="accent5">
                <a:lumMod val="8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Pretest'!$D$24:$S$24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B12F-476E-B8F7-E7A5660C7733}"/>
            </c:ext>
          </c:extLst>
        </c:ser>
        <c:ser>
          <c:idx val="23"/>
          <c:order val="23"/>
          <c:spPr>
            <a:solidFill>
              <a:schemeClr val="accent6">
                <a:lumMod val="8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Pretest'!$D$25:$S$25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7-B12F-476E-B8F7-E7A5660C7733}"/>
            </c:ext>
          </c:extLst>
        </c:ser>
        <c:ser>
          <c:idx val="24"/>
          <c:order val="24"/>
          <c:spPr>
            <a:solidFill>
              <a:schemeClr val="accent1">
                <a:lumMod val="60000"/>
                <a:lumOff val="4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Pretest'!$D$26:$S$26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8-B12F-476E-B8F7-E7A5660C7733}"/>
            </c:ext>
          </c:extLst>
        </c:ser>
        <c:ser>
          <c:idx val="25"/>
          <c:order val="25"/>
          <c:spPr>
            <a:solidFill>
              <a:schemeClr val="accent2">
                <a:lumMod val="60000"/>
                <a:lumOff val="4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Pretest'!$D$27:$S$27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9-B12F-476E-B8F7-E7A5660C7733}"/>
            </c:ext>
          </c:extLst>
        </c:ser>
        <c:ser>
          <c:idx val="26"/>
          <c:order val="26"/>
          <c:spPr>
            <a:solidFill>
              <a:schemeClr val="accent3">
                <a:lumMod val="60000"/>
                <a:lumOff val="4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Pretest'!$D$28:$S$28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A-B12F-476E-B8F7-E7A5660C7733}"/>
            </c:ext>
          </c:extLst>
        </c:ser>
        <c:ser>
          <c:idx val="27"/>
          <c:order val="27"/>
          <c:spPr>
            <a:solidFill>
              <a:schemeClr val="accent4">
                <a:lumMod val="60000"/>
                <a:lumOff val="4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Pretest'!$D$29:$S$29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B-B12F-476E-B8F7-E7A5660C7733}"/>
            </c:ext>
          </c:extLst>
        </c:ser>
        <c:ser>
          <c:idx val="28"/>
          <c:order val="28"/>
          <c:spPr>
            <a:solidFill>
              <a:schemeClr val="accent5">
                <a:lumMod val="60000"/>
                <a:lumOff val="4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Pretest'!$D$30:$S$30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B12F-476E-B8F7-E7A5660C7733}"/>
            </c:ext>
          </c:extLst>
        </c:ser>
        <c:ser>
          <c:idx val="29"/>
          <c:order val="29"/>
          <c:spPr>
            <a:solidFill>
              <a:schemeClr val="accent6">
                <a:lumMod val="60000"/>
                <a:lumOff val="4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Pretest'!$D$31:$S$31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D-B12F-476E-B8F7-E7A5660C7733}"/>
            </c:ext>
          </c:extLst>
        </c:ser>
        <c:ser>
          <c:idx val="30"/>
          <c:order val="30"/>
          <c:spPr>
            <a:solidFill>
              <a:schemeClr val="accent1">
                <a:lumMod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Pretest'!$D$32:$S$32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E-B12F-476E-B8F7-E7A5660C7733}"/>
            </c:ext>
          </c:extLst>
        </c:ser>
        <c:ser>
          <c:idx val="31"/>
          <c:order val="31"/>
          <c:spPr>
            <a:solidFill>
              <a:schemeClr val="accent2">
                <a:lumMod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Pretest'!$D$33:$S$33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F-B12F-476E-B8F7-E7A5660C7733}"/>
            </c:ext>
          </c:extLst>
        </c:ser>
        <c:ser>
          <c:idx val="32"/>
          <c:order val="32"/>
          <c:spPr>
            <a:solidFill>
              <a:schemeClr val="accent3">
                <a:lumMod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Pretest'!$D$34:$S$34</c:f>
              <c:numCache>
                <c:formatCode>General</c:formatCode>
                <c:ptCount val="1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10-B12F-476E-B8F7-E7A5660C7733}"/>
            </c:ext>
          </c:extLst>
        </c:ser>
        <c:ser>
          <c:idx val="33"/>
          <c:order val="33"/>
          <c:spPr>
            <a:solidFill>
              <a:schemeClr val="accent4">
                <a:lumMod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Pretest'!$D$35:$S$35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1-B12F-476E-B8F7-E7A5660C7733}"/>
            </c:ext>
          </c:extLst>
        </c:ser>
        <c:ser>
          <c:idx val="34"/>
          <c:order val="34"/>
          <c:spPr>
            <a:solidFill>
              <a:schemeClr val="accent5">
                <a:lumMod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Pretest'!$D$36:$S$36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2-B12F-476E-B8F7-E7A5660C7733}"/>
            </c:ext>
          </c:extLst>
        </c:ser>
        <c:ser>
          <c:idx val="35"/>
          <c:order val="35"/>
          <c:spPr>
            <a:solidFill>
              <a:schemeClr val="accent6">
                <a:lumMod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Pretest'!$D$37:$S$37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3-B12F-476E-B8F7-E7A5660C7733}"/>
            </c:ext>
          </c:extLst>
        </c:ser>
        <c:ser>
          <c:idx val="36"/>
          <c:order val="36"/>
          <c:spPr>
            <a:solidFill>
              <a:schemeClr val="accent1">
                <a:lumMod val="70000"/>
                <a:lumOff val="3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Pretest'!$D$38:$S$38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4-B12F-476E-B8F7-E7A5660C7733}"/>
            </c:ext>
          </c:extLst>
        </c:ser>
        <c:ser>
          <c:idx val="37"/>
          <c:order val="37"/>
          <c:spPr>
            <a:solidFill>
              <a:schemeClr val="accent2">
                <a:lumMod val="70000"/>
                <a:lumOff val="3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Pretest'!$D$39:$S$39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5-B12F-476E-B8F7-E7A5660C7733}"/>
            </c:ext>
          </c:extLst>
        </c:ser>
        <c:ser>
          <c:idx val="38"/>
          <c:order val="38"/>
          <c:spPr>
            <a:solidFill>
              <a:schemeClr val="accent3">
                <a:lumMod val="70000"/>
                <a:lumOff val="3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Pretest'!$D$40:$S$40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6-B12F-476E-B8F7-E7A5660C7733}"/>
            </c:ext>
          </c:extLst>
        </c:ser>
        <c:ser>
          <c:idx val="39"/>
          <c:order val="39"/>
          <c:spPr>
            <a:solidFill>
              <a:schemeClr val="accent4">
                <a:lumMod val="70000"/>
                <a:lumOff val="3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Pretest'!$D$41:$S$41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7-B12F-476E-B8F7-E7A5660C7733}"/>
            </c:ext>
          </c:extLst>
        </c:ser>
        <c:ser>
          <c:idx val="40"/>
          <c:order val="40"/>
          <c:spPr>
            <a:solidFill>
              <a:schemeClr val="accent5">
                <a:lumMod val="70000"/>
                <a:lumOff val="3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Pretest'!$D$42:$S$42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8-B12F-476E-B8F7-E7A5660C7733}"/>
            </c:ext>
          </c:extLst>
        </c:ser>
        <c:ser>
          <c:idx val="41"/>
          <c:order val="41"/>
          <c:spPr>
            <a:solidFill>
              <a:schemeClr val="accent6">
                <a:lumMod val="70000"/>
                <a:lumOff val="3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Pretest'!$D$43:$S$43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B12F-476E-B8F7-E7A5660C7733}"/>
            </c:ext>
          </c:extLst>
        </c:ser>
        <c:ser>
          <c:idx val="42"/>
          <c:order val="42"/>
          <c:spPr>
            <a:solidFill>
              <a:schemeClr val="accent1">
                <a:lumMod val="7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Pretest'!$D$44:$S$44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A-B12F-476E-B8F7-E7A5660C7733}"/>
            </c:ext>
          </c:extLst>
        </c:ser>
        <c:ser>
          <c:idx val="43"/>
          <c:order val="43"/>
          <c:spPr>
            <a:solidFill>
              <a:schemeClr val="accent2">
                <a:lumMod val="7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Pretest'!$D$45:$S$45</c:f>
              <c:numCache>
                <c:formatCode>General</c:formatCode>
                <c:ptCount val="16"/>
                <c:pt idx="0">
                  <c:v>0</c:v>
                </c:pt>
                <c:pt idx="1">
                  <c:v>0</c:v>
                </c:pt>
                <c:pt idx="2">
                  <c:v>0</c:v>
                </c:pt>
                <c:pt idx="3">
                  <c:v>0</c:v>
                </c:pt>
                <c:pt idx="4">
                  <c:v>0</c:v>
                </c:pt>
                <c:pt idx="5">
                  <c:v>0</c:v>
                </c:pt>
                <c:pt idx="6">
                  <c:v>0</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1B-B12F-476E-B8F7-E7A5660C7733}"/>
            </c:ext>
          </c:extLst>
        </c:ser>
        <c:ser>
          <c:idx val="44"/>
          <c:order val="44"/>
          <c:spPr>
            <a:solidFill>
              <a:schemeClr val="accent3">
                <a:lumMod val="7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Pretest'!$D$46:$S$46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C-B12F-476E-B8F7-E7A5660C7733}"/>
            </c:ext>
          </c:extLst>
        </c:ser>
        <c:ser>
          <c:idx val="45"/>
          <c:order val="45"/>
          <c:spPr>
            <a:solidFill>
              <a:schemeClr val="accent4">
                <a:lumMod val="7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Pretest'!$D$47:$S$47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B12F-476E-B8F7-E7A5660C7733}"/>
            </c:ext>
          </c:extLst>
        </c:ser>
        <c:ser>
          <c:idx val="46"/>
          <c:order val="46"/>
          <c:spPr>
            <a:solidFill>
              <a:schemeClr val="accent5">
                <a:lumMod val="7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Pretest'!$D$48:$S$48</c:f>
              <c:numCache>
                <c:formatCode>General</c:formatCode>
                <c:ptCount val="16"/>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E-B12F-476E-B8F7-E7A5660C7733}"/>
            </c:ext>
          </c:extLst>
        </c:ser>
        <c:ser>
          <c:idx val="47"/>
          <c:order val="47"/>
          <c:spPr>
            <a:solidFill>
              <a:schemeClr val="accent6">
                <a:lumMod val="7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Pretest'!$D$49:$S$49</c:f>
              <c:numCache>
                <c:formatCode>General</c:formatCode>
                <c:ptCount val="16"/>
                <c:pt idx="0">
                  <c:v>0</c:v>
                </c:pt>
                <c:pt idx="1">
                  <c:v>0</c:v>
                </c:pt>
                <c:pt idx="2">
                  <c:v>0</c:v>
                </c:pt>
                <c:pt idx="3">
                  <c:v>0</c:v>
                </c:pt>
                <c:pt idx="4">
                  <c:v>0</c:v>
                </c:pt>
                <c:pt idx="5">
                  <c:v>0</c:v>
                </c:pt>
                <c:pt idx="6">
                  <c:v>0</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1F-B12F-476E-B8F7-E7A5660C7733}"/>
            </c:ext>
          </c:extLst>
        </c:ser>
        <c:ser>
          <c:idx val="48"/>
          <c:order val="48"/>
          <c:spPr>
            <a:solidFill>
              <a:schemeClr val="accent1">
                <a:lumMod val="50000"/>
                <a:lumOff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Pretest'!$D$50:$S$50</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0-B12F-476E-B8F7-E7A5660C7733}"/>
            </c:ext>
          </c:extLst>
        </c:ser>
        <c:ser>
          <c:idx val="49"/>
          <c:order val="49"/>
          <c:spPr>
            <a:solidFill>
              <a:schemeClr val="accent2">
                <a:lumMod val="50000"/>
                <a:lumOff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Pretest'!$D$51:$S$51</c:f>
              <c:numCache>
                <c:formatCode>General</c:formatCode>
                <c:ptCount val="16"/>
                <c:pt idx="0">
                  <c:v>0</c:v>
                </c:pt>
                <c:pt idx="1">
                  <c:v>0</c:v>
                </c:pt>
                <c:pt idx="2">
                  <c:v>1</c:v>
                </c:pt>
                <c:pt idx="3">
                  <c:v>1</c:v>
                </c:pt>
                <c:pt idx="4">
                  <c:v>0</c:v>
                </c:pt>
                <c:pt idx="5">
                  <c:v>0</c:v>
                </c:pt>
                <c:pt idx="6">
                  <c:v>0</c:v>
                </c:pt>
                <c:pt idx="7">
                  <c:v>0</c:v>
                </c:pt>
                <c:pt idx="8">
                  <c:v>0</c:v>
                </c:pt>
                <c:pt idx="9">
                  <c:v>0</c:v>
                </c:pt>
                <c:pt idx="10">
                  <c:v>0</c:v>
                </c:pt>
                <c:pt idx="11">
                  <c:v>0</c:v>
                </c:pt>
                <c:pt idx="12">
                  <c:v>1</c:v>
                </c:pt>
                <c:pt idx="13">
                  <c:v>0</c:v>
                </c:pt>
                <c:pt idx="14">
                  <c:v>0</c:v>
                </c:pt>
                <c:pt idx="15">
                  <c:v>0</c:v>
                </c:pt>
              </c:numCache>
            </c:numRef>
          </c:val>
          <c:extLst>
            <c:ext xmlns:c16="http://schemas.microsoft.com/office/drawing/2014/chart" uri="{C3380CC4-5D6E-409C-BE32-E72D297353CC}">
              <c16:uniqueId val="{00000021-B12F-476E-B8F7-E7A5660C7733}"/>
            </c:ext>
          </c:extLst>
        </c:ser>
        <c:ser>
          <c:idx val="50"/>
          <c:order val="50"/>
          <c:spPr>
            <a:solidFill>
              <a:schemeClr val="accent3">
                <a:lumMod val="50000"/>
                <a:lumOff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Pretest'!$D$52:$S$52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2-B12F-476E-B8F7-E7A5660C7733}"/>
            </c:ext>
          </c:extLst>
        </c:ser>
        <c:ser>
          <c:idx val="51"/>
          <c:order val="51"/>
          <c:spPr>
            <a:solidFill>
              <a:schemeClr val="accent4">
                <a:lumMod val="50000"/>
                <a:lumOff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Pretest'!$D$53:$S$53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3-B12F-476E-B8F7-E7A5660C7733}"/>
            </c:ext>
          </c:extLst>
        </c:ser>
        <c:ser>
          <c:idx val="52"/>
          <c:order val="52"/>
          <c:spPr>
            <a:solidFill>
              <a:schemeClr val="accent5">
                <a:lumMod val="50000"/>
                <a:lumOff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Pretest'!$D$54:$S$54</c:f>
              <c:numCache>
                <c:formatCode>General</c:formatCode>
                <c:ptCount val="16"/>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4-B12F-476E-B8F7-E7A5660C7733}"/>
            </c:ext>
          </c:extLst>
        </c:ser>
        <c:ser>
          <c:idx val="53"/>
          <c:order val="53"/>
          <c:spPr>
            <a:solidFill>
              <a:schemeClr val="accent6">
                <a:lumMod val="50000"/>
                <a:lumOff val="5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Pretest'!$D$55:$S$55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5-B12F-476E-B8F7-E7A5660C7733}"/>
            </c:ext>
          </c:extLst>
        </c:ser>
        <c:ser>
          <c:idx val="54"/>
          <c:order val="54"/>
          <c:spPr>
            <a:solidFill>
              <a:schemeClr val="accent1"/>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Pretest'!$D$56:$S$56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6-B12F-476E-B8F7-E7A5660C7733}"/>
            </c:ext>
          </c:extLst>
        </c:ser>
        <c:ser>
          <c:idx val="55"/>
          <c:order val="55"/>
          <c:spPr>
            <a:solidFill>
              <a:schemeClr val="accent2"/>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Pretest'!$D$57:$S$57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7-B12F-476E-B8F7-E7A5660C7733}"/>
            </c:ext>
          </c:extLst>
        </c:ser>
        <c:ser>
          <c:idx val="56"/>
          <c:order val="56"/>
          <c:spPr>
            <a:solidFill>
              <a:schemeClr val="accent3"/>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Pretest'!$D$58:$S$58</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8-B12F-476E-B8F7-E7A5660C7733}"/>
            </c:ext>
          </c:extLst>
        </c:ser>
        <c:ser>
          <c:idx val="57"/>
          <c:order val="57"/>
          <c:spPr>
            <a:solidFill>
              <a:schemeClr val="accent4"/>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Pretest'!$D$59:$S$59</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9-B12F-476E-B8F7-E7A5660C7733}"/>
            </c:ext>
          </c:extLst>
        </c:ser>
        <c:ser>
          <c:idx val="58"/>
          <c:order val="58"/>
          <c:spPr>
            <a:solidFill>
              <a:schemeClr val="accent5"/>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Pretest'!$D$60:$S$60</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A-B12F-476E-B8F7-E7A5660C7733}"/>
            </c:ext>
          </c:extLst>
        </c:ser>
        <c:ser>
          <c:idx val="59"/>
          <c:order val="59"/>
          <c:spPr>
            <a:solidFill>
              <a:schemeClr val="accent6"/>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Pretest'!$D$61:$S$61</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B-B12F-476E-B8F7-E7A5660C7733}"/>
            </c:ext>
          </c:extLst>
        </c:ser>
        <c:ser>
          <c:idx val="60"/>
          <c:order val="60"/>
          <c:spPr>
            <a:solidFill>
              <a:schemeClr val="accent1">
                <a:lumMod val="6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Pretest'!$D$62:$S$62</c:f>
              <c:numCache>
                <c:formatCode>General</c:formatCode>
                <c:ptCount val="16"/>
              </c:numCache>
            </c:numRef>
          </c:val>
          <c:extLst>
            <c:ext xmlns:c16="http://schemas.microsoft.com/office/drawing/2014/chart" uri="{C3380CC4-5D6E-409C-BE32-E72D297353CC}">
              <c16:uniqueId val="{0000002C-B12F-476E-B8F7-E7A5660C7733}"/>
            </c:ext>
          </c:extLst>
        </c:ser>
        <c:ser>
          <c:idx val="61"/>
          <c:order val="61"/>
          <c:spPr>
            <a:solidFill>
              <a:schemeClr val="accent2">
                <a:lumMod val="6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Pretest'!$D$63:$S$63</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D-B12F-476E-B8F7-E7A5660C7733}"/>
            </c:ext>
          </c:extLst>
        </c:ser>
        <c:ser>
          <c:idx val="62"/>
          <c:order val="62"/>
          <c:spPr>
            <a:solidFill>
              <a:schemeClr val="accent3">
                <a:lumMod val="6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Pretest'!$D$64:$S$64</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E-B12F-476E-B8F7-E7A5660C7733}"/>
            </c:ext>
          </c:extLst>
        </c:ser>
        <c:ser>
          <c:idx val="63"/>
          <c:order val="63"/>
          <c:spPr>
            <a:solidFill>
              <a:schemeClr val="accent4">
                <a:lumMod val="60000"/>
              </a:schemeClr>
            </a:solidFill>
            <a:ln>
              <a:noFill/>
            </a:ln>
            <a:effectLst/>
          </c:spPr>
          <c:invertIfNegative val="0"/>
          <c:cat>
            <c:strRef>
              <c:f>'SSQ Pretest'!$D$1:$S$1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Pretest'!$D$65:$S$65</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F-B12F-476E-B8F7-E7A5660C7733}"/>
            </c:ext>
          </c:extLst>
        </c:ser>
        <c:dLbls>
          <c:showLegendKey val="0"/>
          <c:showVal val="0"/>
          <c:showCatName val="0"/>
          <c:showSerName val="0"/>
          <c:showPercent val="0"/>
          <c:showBubbleSize val="0"/>
        </c:dLbls>
        <c:gapWidth val="219"/>
        <c:overlap val="-27"/>
        <c:axId val="601103024"/>
        <c:axId val="1038695152"/>
      </c:barChart>
      <c:catAx>
        <c:axId val="60110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95152"/>
        <c:crosses val="autoZero"/>
        <c:auto val="1"/>
        <c:lblAlgn val="ctr"/>
        <c:lblOffset val="100"/>
        <c:noMultiLvlLbl val="0"/>
      </c:catAx>
      <c:valAx>
        <c:axId val="103869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03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Posttest'!$D$2:$S$2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110E-4D5A-83FA-31A3589C5614}"/>
            </c:ext>
          </c:extLst>
        </c:ser>
        <c:ser>
          <c:idx val="1"/>
          <c:order val="1"/>
          <c:spPr>
            <a:solidFill>
              <a:schemeClr val="accent2"/>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110E-4D5A-83FA-31A3589C5614}"/>
            </c:ext>
          </c:extLst>
        </c:ser>
        <c:ser>
          <c:idx val="2"/>
          <c:order val="2"/>
          <c:spPr>
            <a:solidFill>
              <a:schemeClr val="accent3"/>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Posttest'!$D$4:$S$4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110E-4D5A-83FA-31A3589C5614}"/>
            </c:ext>
          </c:extLst>
        </c:ser>
        <c:ser>
          <c:idx val="3"/>
          <c:order val="3"/>
          <c:spPr>
            <a:solidFill>
              <a:schemeClr val="accent4"/>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Posttest'!$D$5:$S$5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110E-4D5A-83FA-31A3589C5614}"/>
            </c:ext>
          </c:extLst>
        </c:ser>
        <c:ser>
          <c:idx val="4"/>
          <c:order val="4"/>
          <c:spPr>
            <a:solidFill>
              <a:schemeClr val="accent5"/>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Posttest'!$D$6:$S$6</c:f>
              <c:numCache>
                <c:formatCode>General</c:formatCode>
                <c:ptCount val="16"/>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110E-4D5A-83FA-31A3589C5614}"/>
            </c:ext>
          </c:extLst>
        </c:ser>
        <c:ser>
          <c:idx val="5"/>
          <c:order val="5"/>
          <c:spPr>
            <a:solidFill>
              <a:schemeClr val="accent6"/>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Posttest'!$D$7:$S$7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5-110E-4D5A-83FA-31A3589C5614}"/>
            </c:ext>
          </c:extLst>
        </c:ser>
        <c:ser>
          <c:idx val="6"/>
          <c:order val="6"/>
          <c:spPr>
            <a:solidFill>
              <a:schemeClr val="accent1">
                <a:lumMod val="6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Posttest'!$D$8:$S$8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110E-4D5A-83FA-31A3589C5614}"/>
            </c:ext>
          </c:extLst>
        </c:ser>
        <c:ser>
          <c:idx val="7"/>
          <c:order val="7"/>
          <c:spPr>
            <a:solidFill>
              <a:schemeClr val="accent2">
                <a:lumMod val="6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Posttest'!$D$9:$S$9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7-110E-4D5A-83FA-31A3589C5614}"/>
            </c:ext>
          </c:extLst>
        </c:ser>
        <c:ser>
          <c:idx val="8"/>
          <c:order val="8"/>
          <c:spPr>
            <a:solidFill>
              <a:schemeClr val="accent3">
                <a:lumMod val="6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Posttest'!$D$10:$S$10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8-110E-4D5A-83FA-31A3589C5614}"/>
            </c:ext>
          </c:extLst>
        </c:ser>
        <c:ser>
          <c:idx val="9"/>
          <c:order val="9"/>
          <c:spPr>
            <a:solidFill>
              <a:schemeClr val="accent4">
                <a:lumMod val="6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Posttest'!$D$11:$S$11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9-110E-4D5A-83FA-31A3589C5614}"/>
            </c:ext>
          </c:extLst>
        </c:ser>
        <c:ser>
          <c:idx val="10"/>
          <c:order val="10"/>
          <c:spPr>
            <a:solidFill>
              <a:schemeClr val="accent5">
                <a:lumMod val="6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Posttest'!$D$12:$S$12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A-110E-4D5A-83FA-31A3589C5614}"/>
            </c:ext>
          </c:extLst>
        </c:ser>
        <c:ser>
          <c:idx val="11"/>
          <c:order val="11"/>
          <c:spPr>
            <a:solidFill>
              <a:schemeClr val="accent6">
                <a:lumMod val="6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Posttest'!$D$13:$S$13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B-110E-4D5A-83FA-31A3589C5614}"/>
            </c:ext>
          </c:extLst>
        </c:ser>
        <c:ser>
          <c:idx val="12"/>
          <c:order val="12"/>
          <c:spPr>
            <a:solidFill>
              <a:schemeClr val="accent1">
                <a:lumMod val="80000"/>
                <a:lumOff val="2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Posttest'!$D$14:$S$14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110E-4D5A-83FA-31A3589C5614}"/>
            </c:ext>
          </c:extLst>
        </c:ser>
        <c:ser>
          <c:idx val="13"/>
          <c:order val="13"/>
          <c:spPr>
            <a:solidFill>
              <a:schemeClr val="accent2">
                <a:lumMod val="80000"/>
                <a:lumOff val="2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Posttest'!$D$15:$S$15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D-110E-4D5A-83FA-31A3589C5614}"/>
            </c:ext>
          </c:extLst>
        </c:ser>
        <c:ser>
          <c:idx val="14"/>
          <c:order val="14"/>
          <c:spPr>
            <a:solidFill>
              <a:schemeClr val="accent3">
                <a:lumMod val="80000"/>
                <a:lumOff val="2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Posttest'!$D$16:$S$16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E-110E-4D5A-83FA-31A3589C5614}"/>
            </c:ext>
          </c:extLst>
        </c:ser>
        <c:ser>
          <c:idx val="15"/>
          <c:order val="15"/>
          <c:spPr>
            <a:solidFill>
              <a:schemeClr val="accent4">
                <a:lumMod val="80000"/>
                <a:lumOff val="2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Posttest'!$D$17:$S$17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F-110E-4D5A-83FA-31A3589C5614}"/>
            </c:ext>
          </c:extLst>
        </c:ser>
        <c:ser>
          <c:idx val="16"/>
          <c:order val="16"/>
          <c:spPr>
            <a:solidFill>
              <a:schemeClr val="accent5">
                <a:lumMod val="80000"/>
                <a:lumOff val="2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Posttest'!$D$18:$S$18</c:f>
              <c:numCache>
                <c:formatCode>General</c:formatCode>
                <c:ptCount val="16"/>
                <c:pt idx="0">
                  <c:v>1</c:v>
                </c:pt>
                <c:pt idx="1">
                  <c:v>0</c:v>
                </c:pt>
                <c:pt idx="2">
                  <c:v>0</c:v>
                </c:pt>
                <c:pt idx="3">
                  <c:v>0</c:v>
                </c:pt>
                <c:pt idx="4">
                  <c:v>1</c:v>
                </c:pt>
                <c:pt idx="5">
                  <c:v>0</c:v>
                </c:pt>
                <c:pt idx="6">
                  <c:v>0</c:v>
                </c:pt>
                <c:pt idx="7">
                  <c:v>0</c:v>
                </c:pt>
                <c:pt idx="8">
                  <c:v>1</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110E-4D5A-83FA-31A3589C5614}"/>
            </c:ext>
          </c:extLst>
        </c:ser>
        <c:ser>
          <c:idx val="17"/>
          <c:order val="17"/>
          <c:spPr>
            <a:solidFill>
              <a:schemeClr val="accent6">
                <a:lumMod val="80000"/>
                <a:lumOff val="2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Posttest'!$D$19:$S$19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1-110E-4D5A-83FA-31A3589C5614}"/>
            </c:ext>
          </c:extLst>
        </c:ser>
        <c:ser>
          <c:idx val="18"/>
          <c:order val="18"/>
          <c:spPr>
            <a:solidFill>
              <a:schemeClr val="accent1">
                <a:lumMod val="8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Posttest'!$D$20:$S$20</c:f>
              <c:numCache>
                <c:formatCode>General</c:formatCode>
                <c:ptCount val="16"/>
                <c:pt idx="0">
                  <c:v>1</c:v>
                </c:pt>
                <c:pt idx="1">
                  <c:v>0</c:v>
                </c:pt>
                <c:pt idx="2">
                  <c:v>0</c:v>
                </c:pt>
                <c:pt idx="3">
                  <c:v>0</c:v>
                </c:pt>
                <c:pt idx="4">
                  <c:v>1</c:v>
                </c:pt>
                <c:pt idx="5">
                  <c:v>0</c:v>
                </c:pt>
                <c:pt idx="6">
                  <c:v>0</c:v>
                </c:pt>
                <c:pt idx="7">
                  <c:v>0</c:v>
                </c:pt>
                <c:pt idx="8">
                  <c:v>1</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12-110E-4D5A-83FA-31A3589C5614}"/>
            </c:ext>
          </c:extLst>
        </c:ser>
        <c:ser>
          <c:idx val="19"/>
          <c:order val="19"/>
          <c:spPr>
            <a:solidFill>
              <a:schemeClr val="accent2">
                <a:lumMod val="8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Posttest'!$D$21:$S$21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3-110E-4D5A-83FA-31A3589C5614}"/>
            </c:ext>
          </c:extLst>
        </c:ser>
        <c:ser>
          <c:idx val="20"/>
          <c:order val="20"/>
          <c:spPr>
            <a:solidFill>
              <a:schemeClr val="accent3">
                <a:lumMod val="8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Posttest'!$D$22:$S$22</c:f>
              <c:numCache>
                <c:formatCode>General</c:formatCode>
                <c:ptCount val="16"/>
                <c:pt idx="0">
                  <c:v>0</c:v>
                </c:pt>
                <c:pt idx="1">
                  <c:v>0</c:v>
                </c:pt>
                <c:pt idx="2">
                  <c:v>0</c:v>
                </c:pt>
                <c:pt idx="3">
                  <c:v>1</c:v>
                </c:pt>
                <c:pt idx="4">
                  <c:v>0</c:v>
                </c:pt>
                <c:pt idx="5">
                  <c:v>0</c:v>
                </c:pt>
                <c:pt idx="6">
                  <c:v>0</c:v>
                </c:pt>
                <c:pt idx="7">
                  <c:v>0</c:v>
                </c:pt>
                <c:pt idx="8">
                  <c:v>0</c:v>
                </c:pt>
                <c:pt idx="9">
                  <c:v>0</c:v>
                </c:pt>
                <c:pt idx="10">
                  <c:v>0</c:v>
                </c:pt>
                <c:pt idx="11">
                  <c:v>1</c:v>
                </c:pt>
                <c:pt idx="12">
                  <c:v>0</c:v>
                </c:pt>
                <c:pt idx="13">
                  <c:v>0</c:v>
                </c:pt>
                <c:pt idx="14">
                  <c:v>0</c:v>
                </c:pt>
                <c:pt idx="15">
                  <c:v>0</c:v>
                </c:pt>
              </c:numCache>
            </c:numRef>
          </c:val>
          <c:extLst>
            <c:ext xmlns:c16="http://schemas.microsoft.com/office/drawing/2014/chart" uri="{C3380CC4-5D6E-409C-BE32-E72D297353CC}">
              <c16:uniqueId val="{00000014-110E-4D5A-83FA-31A3589C5614}"/>
            </c:ext>
          </c:extLst>
        </c:ser>
        <c:ser>
          <c:idx val="21"/>
          <c:order val="21"/>
          <c:spPr>
            <a:solidFill>
              <a:schemeClr val="accent4">
                <a:lumMod val="8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Posttest'!$D$23:$S$23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5-110E-4D5A-83FA-31A3589C5614}"/>
            </c:ext>
          </c:extLst>
        </c:ser>
        <c:ser>
          <c:idx val="22"/>
          <c:order val="22"/>
          <c:spPr>
            <a:solidFill>
              <a:schemeClr val="accent5">
                <a:lumMod val="8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Posttest'!$D$24:$S$24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6-110E-4D5A-83FA-31A3589C5614}"/>
            </c:ext>
          </c:extLst>
        </c:ser>
        <c:ser>
          <c:idx val="23"/>
          <c:order val="23"/>
          <c:spPr>
            <a:solidFill>
              <a:schemeClr val="accent6">
                <a:lumMod val="8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Posttest'!$D$25:$S$25</c:f>
              <c:numCache>
                <c:formatCode>General</c:formatCode>
                <c:ptCount val="16"/>
                <c:pt idx="0">
                  <c:v>0</c:v>
                </c:pt>
                <c:pt idx="1">
                  <c:v>0</c:v>
                </c:pt>
                <c:pt idx="2">
                  <c:v>0</c:v>
                </c:pt>
                <c:pt idx="3">
                  <c:v>0</c:v>
                </c:pt>
                <c:pt idx="4">
                  <c:v>1</c:v>
                </c:pt>
                <c:pt idx="5">
                  <c:v>0</c:v>
                </c:pt>
                <c:pt idx="6">
                  <c:v>0</c:v>
                </c:pt>
                <c:pt idx="7">
                  <c:v>0</c:v>
                </c:pt>
                <c:pt idx="8">
                  <c:v>1</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17-110E-4D5A-83FA-31A3589C5614}"/>
            </c:ext>
          </c:extLst>
        </c:ser>
        <c:ser>
          <c:idx val="24"/>
          <c:order val="24"/>
          <c:spPr>
            <a:solidFill>
              <a:schemeClr val="accent1">
                <a:lumMod val="60000"/>
                <a:lumOff val="4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Posttest'!$D$26:$S$26</c:f>
              <c:numCache>
                <c:formatCode>General</c:formatCode>
                <c:ptCount val="16"/>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8-110E-4D5A-83FA-31A3589C5614}"/>
            </c:ext>
          </c:extLst>
        </c:ser>
        <c:ser>
          <c:idx val="25"/>
          <c:order val="25"/>
          <c:spPr>
            <a:solidFill>
              <a:schemeClr val="accent2">
                <a:lumMod val="60000"/>
                <a:lumOff val="4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Posttest'!$D$27:$S$27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110E-4D5A-83FA-31A3589C5614}"/>
            </c:ext>
          </c:extLst>
        </c:ser>
        <c:ser>
          <c:idx val="26"/>
          <c:order val="26"/>
          <c:spPr>
            <a:solidFill>
              <a:schemeClr val="accent3">
                <a:lumMod val="60000"/>
                <a:lumOff val="4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Posttest'!$D$28:$S$28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A-110E-4D5A-83FA-31A3589C5614}"/>
            </c:ext>
          </c:extLst>
        </c:ser>
        <c:ser>
          <c:idx val="27"/>
          <c:order val="27"/>
          <c:spPr>
            <a:solidFill>
              <a:schemeClr val="accent4">
                <a:lumMod val="60000"/>
                <a:lumOff val="4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Posttest'!$D$29:$S$29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B-110E-4D5A-83FA-31A3589C5614}"/>
            </c:ext>
          </c:extLst>
        </c:ser>
        <c:ser>
          <c:idx val="28"/>
          <c:order val="28"/>
          <c:spPr>
            <a:solidFill>
              <a:schemeClr val="accent5">
                <a:lumMod val="60000"/>
                <a:lumOff val="4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Posttest'!$D$30:$S$30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C-110E-4D5A-83FA-31A3589C5614}"/>
            </c:ext>
          </c:extLst>
        </c:ser>
        <c:ser>
          <c:idx val="29"/>
          <c:order val="29"/>
          <c:spPr>
            <a:solidFill>
              <a:schemeClr val="accent6">
                <a:lumMod val="60000"/>
                <a:lumOff val="4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Posttest'!$D$31:$S$31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110E-4D5A-83FA-31A3589C5614}"/>
            </c:ext>
          </c:extLst>
        </c:ser>
        <c:ser>
          <c:idx val="30"/>
          <c:order val="30"/>
          <c:spPr>
            <a:solidFill>
              <a:schemeClr val="accent1">
                <a:lumMod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Posttest'!$D$32:$S$32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E-110E-4D5A-83FA-31A3589C5614}"/>
            </c:ext>
          </c:extLst>
        </c:ser>
        <c:ser>
          <c:idx val="31"/>
          <c:order val="31"/>
          <c:spPr>
            <a:solidFill>
              <a:schemeClr val="accent2">
                <a:lumMod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Posttest'!$D$33:$S$33</c:f>
              <c:numCache>
                <c:formatCode>General</c:formatCode>
                <c:ptCount val="1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1F-110E-4D5A-83FA-31A3589C5614}"/>
            </c:ext>
          </c:extLst>
        </c:ser>
        <c:ser>
          <c:idx val="32"/>
          <c:order val="32"/>
          <c:spPr>
            <a:solidFill>
              <a:schemeClr val="accent3">
                <a:lumMod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Posttest'!$D$34:$S$34</c:f>
              <c:numCache>
                <c:formatCode>General</c:formatCode>
                <c:ptCount val="16"/>
                <c:pt idx="0">
                  <c:v>0</c:v>
                </c:pt>
                <c:pt idx="1">
                  <c:v>0</c:v>
                </c:pt>
                <c:pt idx="2">
                  <c:v>0</c:v>
                </c:pt>
                <c:pt idx="3">
                  <c:v>0</c:v>
                </c:pt>
                <c:pt idx="4">
                  <c:v>1</c:v>
                </c:pt>
                <c:pt idx="5">
                  <c:v>0</c:v>
                </c:pt>
                <c:pt idx="6">
                  <c:v>0</c:v>
                </c:pt>
                <c:pt idx="7">
                  <c:v>0</c:v>
                </c:pt>
                <c:pt idx="8">
                  <c:v>1</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20-110E-4D5A-83FA-31A3589C5614}"/>
            </c:ext>
          </c:extLst>
        </c:ser>
        <c:ser>
          <c:idx val="33"/>
          <c:order val="33"/>
          <c:spPr>
            <a:solidFill>
              <a:schemeClr val="accent4">
                <a:lumMod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Posttest'!$D$35:$S$35</c:f>
              <c:numCache>
                <c:formatCode>General</c:formatCode>
                <c:ptCount val="1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21-110E-4D5A-83FA-31A3589C5614}"/>
            </c:ext>
          </c:extLst>
        </c:ser>
        <c:ser>
          <c:idx val="34"/>
          <c:order val="34"/>
          <c:spPr>
            <a:solidFill>
              <a:schemeClr val="accent5">
                <a:lumMod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Posttest'!$D$36:$S$36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2-110E-4D5A-83FA-31A3589C5614}"/>
            </c:ext>
          </c:extLst>
        </c:ser>
        <c:ser>
          <c:idx val="35"/>
          <c:order val="35"/>
          <c:spPr>
            <a:solidFill>
              <a:schemeClr val="accent6">
                <a:lumMod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Posttest'!$D$37:$S$37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3-110E-4D5A-83FA-31A3589C5614}"/>
            </c:ext>
          </c:extLst>
        </c:ser>
        <c:ser>
          <c:idx val="36"/>
          <c:order val="36"/>
          <c:spPr>
            <a:solidFill>
              <a:schemeClr val="accent1">
                <a:lumMod val="70000"/>
                <a:lumOff val="3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Posttest'!$D$38:$S$38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4-110E-4D5A-83FA-31A3589C5614}"/>
            </c:ext>
          </c:extLst>
        </c:ser>
        <c:ser>
          <c:idx val="37"/>
          <c:order val="37"/>
          <c:spPr>
            <a:solidFill>
              <a:schemeClr val="accent2">
                <a:lumMod val="70000"/>
                <a:lumOff val="3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Posttest'!$D$39:$S$39</c:f>
              <c:numCache>
                <c:formatCode>General</c:formatCode>
                <c:ptCount val="1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25-110E-4D5A-83FA-31A3589C5614}"/>
            </c:ext>
          </c:extLst>
        </c:ser>
        <c:ser>
          <c:idx val="38"/>
          <c:order val="38"/>
          <c:spPr>
            <a:solidFill>
              <a:schemeClr val="accent3">
                <a:lumMod val="70000"/>
                <a:lumOff val="3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Posttest'!$D$40:$S$40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6-110E-4D5A-83FA-31A3589C5614}"/>
            </c:ext>
          </c:extLst>
        </c:ser>
        <c:ser>
          <c:idx val="39"/>
          <c:order val="39"/>
          <c:spPr>
            <a:solidFill>
              <a:schemeClr val="accent4">
                <a:lumMod val="70000"/>
                <a:lumOff val="3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Posttest'!$D$41:$S$41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7-110E-4D5A-83FA-31A3589C5614}"/>
            </c:ext>
          </c:extLst>
        </c:ser>
        <c:ser>
          <c:idx val="40"/>
          <c:order val="40"/>
          <c:spPr>
            <a:solidFill>
              <a:schemeClr val="accent5">
                <a:lumMod val="70000"/>
                <a:lumOff val="3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Posttest'!$D$42:$S$42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8-110E-4D5A-83FA-31A3589C5614}"/>
            </c:ext>
          </c:extLst>
        </c:ser>
        <c:ser>
          <c:idx val="41"/>
          <c:order val="41"/>
          <c:spPr>
            <a:solidFill>
              <a:schemeClr val="accent6">
                <a:lumMod val="70000"/>
                <a:lumOff val="3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Posttest'!$D$43:$S$43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9-110E-4D5A-83FA-31A3589C5614}"/>
            </c:ext>
          </c:extLst>
        </c:ser>
        <c:ser>
          <c:idx val="42"/>
          <c:order val="42"/>
          <c:spPr>
            <a:solidFill>
              <a:schemeClr val="accent1">
                <a:lumMod val="7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Posttest'!$D$44:$S$44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A-110E-4D5A-83FA-31A3589C5614}"/>
            </c:ext>
          </c:extLst>
        </c:ser>
        <c:ser>
          <c:idx val="43"/>
          <c:order val="43"/>
          <c:spPr>
            <a:solidFill>
              <a:schemeClr val="accent2">
                <a:lumMod val="7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Posttest'!$D$45:$S$45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B-110E-4D5A-83FA-31A3589C5614}"/>
            </c:ext>
          </c:extLst>
        </c:ser>
        <c:ser>
          <c:idx val="44"/>
          <c:order val="44"/>
          <c:spPr>
            <a:solidFill>
              <a:schemeClr val="accent3">
                <a:lumMod val="7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Posttest'!$D$46:$S$46</c:f>
              <c:numCache>
                <c:formatCode>General</c:formatCode>
                <c:ptCount val="16"/>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C-110E-4D5A-83FA-31A3589C5614}"/>
            </c:ext>
          </c:extLst>
        </c:ser>
        <c:ser>
          <c:idx val="45"/>
          <c:order val="45"/>
          <c:spPr>
            <a:solidFill>
              <a:schemeClr val="accent4">
                <a:lumMod val="7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Posttest'!$D$47:$S$47</c:f>
              <c:numCache>
                <c:formatCode>General</c:formatCode>
                <c:ptCount val="1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2D-110E-4D5A-83FA-31A3589C5614}"/>
            </c:ext>
          </c:extLst>
        </c:ser>
        <c:ser>
          <c:idx val="46"/>
          <c:order val="46"/>
          <c:spPr>
            <a:solidFill>
              <a:schemeClr val="accent5">
                <a:lumMod val="7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Posttest'!$D$48:$S$48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E-110E-4D5A-83FA-31A3589C5614}"/>
            </c:ext>
          </c:extLst>
        </c:ser>
        <c:ser>
          <c:idx val="47"/>
          <c:order val="47"/>
          <c:spPr>
            <a:solidFill>
              <a:schemeClr val="accent6">
                <a:lumMod val="7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Posttest'!$D$49:$S$49</c:f>
              <c:numCache>
                <c:formatCode>General</c:formatCode>
                <c:ptCount val="16"/>
                <c:pt idx="0">
                  <c:v>0</c:v>
                </c:pt>
                <c:pt idx="1">
                  <c:v>0</c:v>
                </c:pt>
                <c:pt idx="2">
                  <c:v>0</c:v>
                </c:pt>
                <c:pt idx="3">
                  <c:v>0</c:v>
                </c:pt>
                <c:pt idx="4">
                  <c:v>0</c:v>
                </c:pt>
                <c:pt idx="5">
                  <c:v>0</c:v>
                </c:pt>
                <c:pt idx="6">
                  <c:v>0</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2F-110E-4D5A-83FA-31A3589C5614}"/>
            </c:ext>
          </c:extLst>
        </c:ser>
        <c:ser>
          <c:idx val="48"/>
          <c:order val="48"/>
          <c:spPr>
            <a:solidFill>
              <a:schemeClr val="accent1">
                <a:lumMod val="50000"/>
                <a:lumOff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Posttest'!$D$50:$S$50</c:f>
              <c:numCache>
                <c:formatCode>General</c:formatCode>
                <c:ptCount val="16"/>
                <c:pt idx="0">
                  <c:v>0</c:v>
                </c:pt>
                <c:pt idx="1">
                  <c:v>0</c:v>
                </c:pt>
                <c:pt idx="2">
                  <c:v>2</c:v>
                </c:pt>
                <c:pt idx="3">
                  <c:v>0</c:v>
                </c:pt>
                <c:pt idx="4">
                  <c:v>0</c:v>
                </c:pt>
                <c:pt idx="5">
                  <c:v>0</c:v>
                </c:pt>
                <c:pt idx="6">
                  <c:v>0</c:v>
                </c:pt>
                <c:pt idx="7">
                  <c:v>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0-110E-4D5A-83FA-31A3589C5614}"/>
            </c:ext>
          </c:extLst>
        </c:ser>
        <c:ser>
          <c:idx val="49"/>
          <c:order val="49"/>
          <c:spPr>
            <a:solidFill>
              <a:schemeClr val="accent2">
                <a:lumMod val="50000"/>
                <a:lumOff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Posttest'!$D$51:$S$51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1-110E-4D5A-83FA-31A3589C5614}"/>
            </c:ext>
          </c:extLst>
        </c:ser>
        <c:ser>
          <c:idx val="50"/>
          <c:order val="50"/>
          <c:spPr>
            <a:solidFill>
              <a:schemeClr val="accent3">
                <a:lumMod val="50000"/>
                <a:lumOff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Posttest'!$D$52:$S$52</c:f>
              <c:numCache>
                <c:formatCode>General</c:formatCode>
                <c:ptCount val="16"/>
                <c:pt idx="0">
                  <c:v>0</c:v>
                </c:pt>
                <c:pt idx="1">
                  <c:v>0</c:v>
                </c:pt>
                <c:pt idx="2">
                  <c:v>1</c:v>
                </c:pt>
                <c:pt idx="3">
                  <c:v>1</c:v>
                </c:pt>
                <c:pt idx="4">
                  <c:v>0</c:v>
                </c:pt>
                <c:pt idx="5">
                  <c:v>0</c:v>
                </c:pt>
                <c:pt idx="6">
                  <c:v>0</c:v>
                </c:pt>
                <c:pt idx="7">
                  <c:v>0</c:v>
                </c:pt>
                <c:pt idx="8">
                  <c:v>0</c:v>
                </c:pt>
                <c:pt idx="9">
                  <c:v>0</c:v>
                </c:pt>
                <c:pt idx="10">
                  <c:v>0</c:v>
                </c:pt>
                <c:pt idx="11">
                  <c:v>0</c:v>
                </c:pt>
                <c:pt idx="12">
                  <c:v>1</c:v>
                </c:pt>
                <c:pt idx="13">
                  <c:v>0</c:v>
                </c:pt>
                <c:pt idx="14">
                  <c:v>0</c:v>
                </c:pt>
                <c:pt idx="15">
                  <c:v>0</c:v>
                </c:pt>
              </c:numCache>
            </c:numRef>
          </c:val>
          <c:extLst>
            <c:ext xmlns:c16="http://schemas.microsoft.com/office/drawing/2014/chart" uri="{C3380CC4-5D6E-409C-BE32-E72D297353CC}">
              <c16:uniqueId val="{00000032-110E-4D5A-83FA-31A3589C5614}"/>
            </c:ext>
          </c:extLst>
        </c:ser>
        <c:ser>
          <c:idx val="51"/>
          <c:order val="51"/>
          <c:spPr>
            <a:solidFill>
              <a:schemeClr val="accent4">
                <a:lumMod val="50000"/>
                <a:lumOff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Posttest'!$D$53:$S$53</c:f>
              <c:numCache>
                <c:formatCode>General</c:formatCode>
                <c:ptCount val="16"/>
                <c:pt idx="0">
                  <c:v>0</c:v>
                </c:pt>
                <c:pt idx="1">
                  <c:v>0</c:v>
                </c:pt>
                <c:pt idx="2">
                  <c:v>1</c:v>
                </c:pt>
                <c:pt idx="3">
                  <c:v>1</c:v>
                </c:pt>
                <c:pt idx="4">
                  <c:v>0</c:v>
                </c:pt>
                <c:pt idx="5">
                  <c:v>0</c:v>
                </c:pt>
                <c:pt idx="6">
                  <c:v>0</c:v>
                </c:pt>
                <c:pt idx="7">
                  <c:v>0</c:v>
                </c:pt>
                <c:pt idx="8">
                  <c:v>0</c:v>
                </c:pt>
                <c:pt idx="9">
                  <c:v>0</c:v>
                </c:pt>
                <c:pt idx="10">
                  <c:v>0</c:v>
                </c:pt>
                <c:pt idx="11">
                  <c:v>0</c:v>
                </c:pt>
                <c:pt idx="12">
                  <c:v>1</c:v>
                </c:pt>
                <c:pt idx="13">
                  <c:v>0</c:v>
                </c:pt>
                <c:pt idx="14">
                  <c:v>0</c:v>
                </c:pt>
                <c:pt idx="15">
                  <c:v>0</c:v>
                </c:pt>
              </c:numCache>
            </c:numRef>
          </c:val>
          <c:extLst>
            <c:ext xmlns:c16="http://schemas.microsoft.com/office/drawing/2014/chart" uri="{C3380CC4-5D6E-409C-BE32-E72D297353CC}">
              <c16:uniqueId val="{00000033-110E-4D5A-83FA-31A3589C5614}"/>
            </c:ext>
          </c:extLst>
        </c:ser>
        <c:ser>
          <c:idx val="52"/>
          <c:order val="52"/>
          <c:spPr>
            <a:solidFill>
              <a:schemeClr val="accent5">
                <a:lumMod val="50000"/>
                <a:lumOff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Posttest'!$D$54:$S$54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4-110E-4D5A-83FA-31A3589C5614}"/>
            </c:ext>
          </c:extLst>
        </c:ser>
        <c:ser>
          <c:idx val="53"/>
          <c:order val="53"/>
          <c:spPr>
            <a:solidFill>
              <a:schemeClr val="accent6">
                <a:lumMod val="50000"/>
                <a:lumOff val="5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Posttest'!$D$55:$S$55</c:f>
              <c:numCache>
                <c:formatCode>General</c:formatCode>
                <c:ptCount val="16"/>
                <c:pt idx="0">
                  <c:v>0</c:v>
                </c:pt>
                <c:pt idx="1">
                  <c:v>0</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5-110E-4D5A-83FA-31A3589C5614}"/>
            </c:ext>
          </c:extLst>
        </c:ser>
        <c:ser>
          <c:idx val="54"/>
          <c:order val="54"/>
          <c:spPr>
            <a:solidFill>
              <a:schemeClr val="accent1"/>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Posttest'!$D$56:$S$56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6-110E-4D5A-83FA-31A3589C5614}"/>
            </c:ext>
          </c:extLst>
        </c:ser>
        <c:ser>
          <c:idx val="55"/>
          <c:order val="55"/>
          <c:spPr>
            <a:solidFill>
              <a:schemeClr val="accent2"/>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Posttest'!$D$57:$S$57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7-110E-4D5A-83FA-31A3589C5614}"/>
            </c:ext>
          </c:extLst>
        </c:ser>
        <c:ser>
          <c:idx val="56"/>
          <c:order val="56"/>
          <c:spPr>
            <a:solidFill>
              <a:schemeClr val="accent3"/>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Posttest'!$D$58:$S$58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8-110E-4D5A-83FA-31A3589C5614}"/>
            </c:ext>
          </c:extLst>
        </c:ser>
        <c:ser>
          <c:idx val="57"/>
          <c:order val="57"/>
          <c:spPr>
            <a:solidFill>
              <a:schemeClr val="accent4"/>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Posttest'!$D$59:$S$59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9-110E-4D5A-83FA-31A3589C5614}"/>
            </c:ext>
          </c:extLst>
        </c:ser>
        <c:ser>
          <c:idx val="58"/>
          <c:order val="58"/>
          <c:spPr>
            <a:solidFill>
              <a:schemeClr val="accent5"/>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Posttest'!$D$60:$S$60</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A-110E-4D5A-83FA-31A3589C5614}"/>
            </c:ext>
          </c:extLst>
        </c:ser>
        <c:ser>
          <c:idx val="59"/>
          <c:order val="59"/>
          <c:spPr>
            <a:solidFill>
              <a:schemeClr val="accent6"/>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Posttest'!$D$61:$S$61</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B-110E-4D5A-83FA-31A3589C5614}"/>
            </c:ext>
          </c:extLst>
        </c:ser>
        <c:ser>
          <c:idx val="60"/>
          <c:order val="60"/>
          <c:spPr>
            <a:solidFill>
              <a:schemeClr val="accent1">
                <a:lumMod val="6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Posttest'!$D$62:$S$62</c:f>
              <c:numCache>
                <c:formatCode>General</c:formatCode>
                <c:ptCount val="16"/>
                <c:pt idx="0">
                  <c:v>0</c:v>
                </c:pt>
                <c:pt idx="1">
                  <c:v>1</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C-110E-4D5A-83FA-31A3589C5614}"/>
            </c:ext>
          </c:extLst>
        </c:ser>
        <c:ser>
          <c:idx val="61"/>
          <c:order val="61"/>
          <c:spPr>
            <a:solidFill>
              <a:schemeClr val="accent2">
                <a:lumMod val="6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Posttest'!$D$63:$S$63</c:f>
              <c:numCache>
                <c:formatCode>General</c:formatCode>
                <c:ptCount val="16"/>
              </c:numCache>
            </c:numRef>
          </c:val>
          <c:extLst>
            <c:ext xmlns:c16="http://schemas.microsoft.com/office/drawing/2014/chart" uri="{C3380CC4-5D6E-409C-BE32-E72D297353CC}">
              <c16:uniqueId val="{0000003D-110E-4D5A-83FA-31A3589C5614}"/>
            </c:ext>
          </c:extLst>
        </c:ser>
        <c:ser>
          <c:idx val="62"/>
          <c:order val="62"/>
          <c:spPr>
            <a:solidFill>
              <a:schemeClr val="accent3">
                <a:lumMod val="6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Posttest'!$D$64:$S$64</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E-110E-4D5A-83FA-31A3589C5614}"/>
            </c:ext>
          </c:extLst>
        </c:ser>
        <c:ser>
          <c:idx val="63"/>
          <c:order val="63"/>
          <c:spPr>
            <a:solidFill>
              <a:schemeClr val="accent4">
                <a:lumMod val="60000"/>
              </a:schemeClr>
            </a:solidFill>
            <a:ln>
              <a:noFill/>
            </a:ln>
            <a:effectLst/>
          </c:spPr>
          <c:invertIfNegative val="0"/>
          <c:cat>
            <c:strRef>
              <c:f>'SSQ Posttest'!$D$1:$S$1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Posttest'!$D$65:$S$65</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F-110E-4D5A-83FA-31A3589C5614}"/>
            </c:ext>
          </c:extLst>
        </c:ser>
        <c:dLbls>
          <c:showLegendKey val="0"/>
          <c:showVal val="0"/>
          <c:showCatName val="0"/>
          <c:showSerName val="0"/>
          <c:showPercent val="0"/>
          <c:showBubbleSize val="0"/>
        </c:dLbls>
        <c:gapWidth val="219"/>
        <c:overlap val="-27"/>
        <c:axId val="601103024"/>
        <c:axId val="1038695152"/>
      </c:barChart>
      <c:catAx>
        <c:axId val="60110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95152"/>
        <c:crosses val="autoZero"/>
        <c:auto val="1"/>
        <c:lblAlgn val="ctr"/>
        <c:lblOffset val="100"/>
        <c:noMultiLvlLbl val="0"/>
      </c:catAx>
      <c:valAx>
        <c:axId val="103869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03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Mean Average Overall TaskLoad</a:t>
            </a:r>
          </a:p>
          <a:p>
            <a:pPr>
              <a:defRPr/>
            </a:pPr>
            <a:r>
              <a:rPr lang="en-US" sz="1000"/>
              <a:t>(With Standard Error Bars)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'NASA-TLX Results (Harvey)'!$L$3</c:f>
              <c:strCache>
                <c:ptCount val="1"/>
                <c:pt idx="0">
                  <c:v>Mean Average Overall TaskLoad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cust"/>
            <c:noEndCap val="0"/>
            <c:plus>
              <c:numRef>
                <c:f>'NASA-TLX Results (Harvey)'!$O$4:$O$7</c:f>
                <c:numCache>
                  <c:formatCode>General</c:formatCode>
                  <c:ptCount val="4"/>
                  <c:pt idx="0">
                    <c:v>7.2254605059772938</c:v>
                  </c:pt>
                  <c:pt idx="1">
                    <c:v>7.8609934137596147</c:v>
                  </c:pt>
                  <c:pt idx="2">
                    <c:v>9.605442296476383</c:v>
                  </c:pt>
                  <c:pt idx="3">
                    <c:v>9.3843487652605297</c:v>
                  </c:pt>
                </c:numCache>
              </c:numRef>
            </c:plus>
            <c:minus>
              <c:numRef>
                <c:f>'NASA-TLX Results (Harvey)'!$O$4:$O$7</c:f>
                <c:numCache>
                  <c:formatCode>General</c:formatCode>
                  <c:ptCount val="4"/>
                  <c:pt idx="0">
                    <c:v>7.2254605059772938</c:v>
                  </c:pt>
                  <c:pt idx="1">
                    <c:v>7.8609934137596147</c:v>
                  </c:pt>
                  <c:pt idx="2">
                    <c:v>9.605442296476383</c:v>
                  </c:pt>
                  <c:pt idx="3">
                    <c:v>9.3843487652605297</c:v>
                  </c:pt>
                </c:numCache>
              </c:numRef>
            </c:minus>
            <c:spPr>
              <a:noFill/>
              <a:ln w="22225">
                <a:solidFill>
                  <a:schemeClr val="tx1">
                    <a:lumMod val="65000"/>
                    <a:lumOff val="35000"/>
                  </a:schemeClr>
                </a:solidFill>
                <a:round/>
              </a:ln>
              <a:effectLst/>
            </c:spPr>
          </c:errBars>
          <c:cat>
            <c:numRef>
              <c:f>'NASA-TLX Results (Harvey)'!$K$4:$K$7</c:f>
              <c:numCache>
                <c:formatCode>0%</c:formatCode>
                <c:ptCount val="4"/>
                <c:pt idx="0">
                  <c:v>1</c:v>
                </c:pt>
                <c:pt idx="1">
                  <c:v>0.75</c:v>
                </c:pt>
                <c:pt idx="2">
                  <c:v>0.5</c:v>
                </c:pt>
                <c:pt idx="3">
                  <c:v>0.25</c:v>
                </c:pt>
              </c:numCache>
            </c:numRef>
          </c:cat>
          <c:val>
            <c:numRef>
              <c:f>'NASA-TLX Results (Harvey)'!$L$4:$L$7</c:f>
              <c:numCache>
                <c:formatCode>General</c:formatCode>
                <c:ptCount val="4"/>
                <c:pt idx="0">
                  <c:v>55.25</c:v>
                </c:pt>
                <c:pt idx="1">
                  <c:v>52.457999999999998</c:v>
                </c:pt>
                <c:pt idx="2">
                  <c:v>49.375</c:v>
                </c:pt>
                <c:pt idx="3">
                  <c:v>52.165999999999997</c:v>
                </c:pt>
              </c:numCache>
            </c:numRef>
          </c:val>
          <c:extLst>
            <c:ext xmlns:c16="http://schemas.microsoft.com/office/drawing/2014/chart" uri="{C3380CC4-5D6E-409C-BE32-E72D297353CC}">
              <c16:uniqueId val="{00000000-7BCF-4C1A-B9E4-EA801726DF45}"/>
            </c:ext>
          </c:extLst>
        </c:ser>
        <c:dLbls>
          <c:dLblPos val="ctr"/>
          <c:showLegendKey val="0"/>
          <c:showVal val="1"/>
          <c:showCatName val="0"/>
          <c:showSerName val="0"/>
          <c:showPercent val="0"/>
          <c:showBubbleSize val="0"/>
        </c:dLbls>
        <c:gapWidth val="80"/>
        <c:overlap val="25"/>
        <c:axId val="1248765648"/>
        <c:axId val="1213279136"/>
      </c:barChart>
      <c:catAx>
        <c:axId val="12487656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cap="none" baseline="0"/>
                  <a:t>Scale Configuration</a:t>
                </a:r>
              </a:p>
            </c:rich>
          </c:tx>
          <c:layout>
            <c:manualLayout>
              <c:xMode val="edge"/>
              <c:yMode val="edge"/>
              <c:x val="0.3950103572774169"/>
              <c:y val="0.883334534389674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13279136"/>
        <c:crosses val="autoZero"/>
        <c:auto val="1"/>
        <c:lblAlgn val="ctr"/>
        <c:lblOffset val="100"/>
        <c:noMultiLvlLbl val="0"/>
      </c:catAx>
      <c:valAx>
        <c:axId val="1213279136"/>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cap="none" baseline="0"/>
                  <a:t>Mean Average Overall Taskload (out of 100)</a:t>
                </a:r>
              </a:p>
            </c:rich>
          </c:tx>
          <c:layout>
            <c:manualLayout>
              <c:xMode val="edge"/>
              <c:yMode val="edge"/>
              <c:x val="2.9403275571203005E-2"/>
              <c:y val="9.5012077882951851E-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4876564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Mean</a:t>
            </a:r>
            <a:r>
              <a:rPr lang="en-GB" baseline="0"/>
              <a:t> Task Load Index for both remapping modes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'NASA-TLXes'!$Q$32:$Q$33</c:f>
                <c:numCache>
                  <c:formatCode>0.000</c:formatCode>
                  <c:ptCount val="2"/>
                  <c:pt idx="0">
                    <c:v>0.70308641869458544</c:v>
                  </c:pt>
                  <c:pt idx="1">
                    <c:v>0.66256469154801112</c:v>
                  </c:pt>
                </c:numCache>
              </c:numRef>
            </c:plus>
            <c:minus>
              <c:numRef>
                <c:f>'NASA-TLXes'!$R$32:$R$33</c:f>
                <c:numCache>
                  <c:formatCode>0.000</c:formatCode>
                  <c:ptCount val="2"/>
                  <c:pt idx="0">
                    <c:v>0.24857858720955275</c:v>
                  </c:pt>
                  <c:pt idx="1">
                    <c:v>0.23425199318418591</c:v>
                  </c:pt>
                </c:numCache>
              </c:numRef>
            </c:minus>
            <c:spPr>
              <a:noFill/>
              <a:ln w="9525" cap="flat" cmpd="sng" algn="ctr">
                <a:solidFill>
                  <a:schemeClr val="tx1">
                    <a:lumMod val="65000"/>
                    <a:lumOff val="35000"/>
                  </a:schemeClr>
                </a:solidFill>
                <a:round/>
              </a:ln>
              <a:effectLst/>
            </c:spPr>
          </c:errBars>
          <c:cat>
            <c:strRef>
              <c:f>'NASA-TLXes'!$O$32:$O$33</c:f>
              <c:strCache>
                <c:ptCount val="2"/>
                <c:pt idx="0">
                  <c:v>Manual</c:v>
                </c:pt>
                <c:pt idx="1">
                  <c:v>Auto</c:v>
                </c:pt>
              </c:strCache>
            </c:strRef>
          </c:cat>
          <c:val>
            <c:numRef>
              <c:f>'NASA-TLXes'!$P$32:$P$33</c:f>
              <c:numCache>
                <c:formatCode>0.000</c:formatCode>
                <c:ptCount val="2"/>
                <c:pt idx="0">
                  <c:v>0.765625</c:v>
                </c:pt>
                <c:pt idx="1">
                  <c:v>0.75520833333333337</c:v>
                </c:pt>
              </c:numCache>
            </c:numRef>
          </c:val>
          <c:extLst>
            <c:ext xmlns:c16="http://schemas.microsoft.com/office/drawing/2014/chart" uri="{C3380CC4-5D6E-409C-BE32-E72D297353CC}">
              <c16:uniqueId val="{00000000-2103-4DA1-B775-9C209B6FCC8A}"/>
            </c:ext>
          </c:extLst>
        </c:ser>
        <c:dLbls>
          <c:showLegendKey val="0"/>
          <c:showVal val="0"/>
          <c:showCatName val="0"/>
          <c:showSerName val="0"/>
          <c:showPercent val="0"/>
          <c:showBubbleSize val="0"/>
        </c:dLbls>
        <c:gapWidth val="219"/>
        <c:overlap val="-27"/>
        <c:axId val="875493360"/>
        <c:axId val="875492400"/>
      </c:barChart>
      <c:catAx>
        <c:axId val="87549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Remapping modes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492400"/>
        <c:crosses val="autoZero"/>
        <c:auto val="1"/>
        <c:lblAlgn val="ctr"/>
        <c:lblOffset val="100"/>
        <c:noMultiLvlLbl val="0"/>
      </c:catAx>
      <c:valAx>
        <c:axId val="87549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Task 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49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manual'!$D$2:$S$2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BE5A-49CA-9984-C5DA27B84F1D}"/>
            </c:ext>
          </c:extLst>
        </c:ser>
        <c:ser>
          <c:idx val="1"/>
          <c:order val="1"/>
          <c:spPr>
            <a:solidFill>
              <a:schemeClr val="accent2"/>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01-BE5A-49CA-9984-C5DA27B84F1D}"/>
            </c:ext>
          </c:extLst>
        </c:ser>
        <c:ser>
          <c:idx val="2"/>
          <c:order val="2"/>
          <c:spPr>
            <a:solidFill>
              <a:schemeClr val="accent3"/>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BE5A-49CA-9984-C5DA27B84F1D}"/>
            </c:ext>
          </c:extLst>
        </c:ser>
        <c:ser>
          <c:idx val="3"/>
          <c:order val="3"/>
          <c:spPr>
            <a:solidFill>
              <a:schemeClr val="accent4"/>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03-BE5A-49CA-9984-C5DA27B84F1D}"/>
            </c:ext>
          </c:extLst>
        </c:ser>
        <c:ser>
          <c:idx val="4"/>
          <c:order val="4"/>
          <c:spPr>
            <a:solidFill>
              <a:schemeClr val="accent5"/>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manual'!$D$4:$S$4</c:f>
              <c:numCache>
                <c:formatCode>General</c:formatCode>
                <c:ptCount val="16"/>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BE5A-49CA-9984-C5DA27B84F1D}"/>
            </c:ext>
          </c:extLst>
        </c:ser>
        <c:ser>
          <c:idx val="5"/>
          <c:order val="5"/>
          <c:spPr>
            <a:solidFill>
              <a:schemeClr val="accent6"/>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05-BE5A-49CA-9984-C5DA27B84F1D}"/>
            </c:ext>
          </c:extLst>
        </c:ser>
        <c:ser>
          <c:idx val="6"/>
          <c:order val="6"/>
          <c:spPr>
            <a:solidFill>
              <a:schemeClr val="accent1">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manual'!$D$5:$S$5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BE5A-49CA-9984-C5DA27B84F1D}"/>
            </c:ext>
          </c:extLst>
        </c:ser>
        <c:ser>
          <c:idx val="7"/>
          <c:order val="7"/>
          <c:spPr>
            <a:solidFill>
              <a:schemeClr val="accent2">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07-BE5A-49CA-9984-C5DA27B84F1D}"/>
            </c:ext>
          </c:extLst>
        </c:ser>
        <c:ser>
          <c:idx val="8"/>
          <c:order val="8"/>
          <c:spPr>
            <a:solidFill>
              <a:schemeClr val="accent3">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manual'!$D$6:$S$6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8-BE5A-49CA-9984-C5DA27B84F1D}"/>
            </c:ext>
          </c:extLst>
        </c:ser>
        <c:ser>
          <c:idx val="9"/>
          <c:order val="9"/>
          <c:spPr>
            <a:solidFill>
              <a:schemeClr val="accent4">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09-BE5A-49CA-9984-C5DA27B84F1D}"/>
            </c:ext>
          </c:extLst>
        </c:ser>
        <c:ser>
          <c:idx val="10"/>
          <c:order val="10"/>
          <c:spPr>
            <a:solidFill>
              <a:schemeClr val="accent5">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manual'!$D$7:$S$7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A-BE5A-49CA-9984-C5DA27B84F1D}"/>
            </c:ext>
          </c:extLst>
        </c:ser>
        <c:ser>
          <c:idx val="11"/>
          <c:order val="11"/>
          <c:spPr>
            <a:solidFill>
              <a:schemeClr val="accent6">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0B-BE5A-49CA-9984-C5DA27B84F1D}"/>
            </c:ext>
          </c:extLst>
        </c:ser>
        <c:ser>
          <c:idx val="12"/>
          <c:order val="12"/>
          <c:spPr>
            <a:solidFill>
              <a:schemeClr val="accent1">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manual'!$D$8:$S$8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BE5A-49CA-9984-C5DA27B84F1D}"/>
            </c:ext>
          </c:extLst>
        </c:ser>
        <c:ser>
          <c:idx val="13"/>
          <c:order val="13"/>
          <c:spPr>
            <a:solidFill>
              <a:schemeClr val="accent2">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0D-BE5A-49CA-9984-C5DA27B84F1D}"/>
            </c:ext>
          </c:extLst>
        </c:ser>
        <c:ser>
          <c:idx val="14"/>
          <c:order val="14"/>
          <c:spPr>
            <a:solidFill>
              <a:schemeClr val="accent3">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manual'!$D$9:$S$9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E-BE5A-49CA-9984-C5DA27B84F1D}"/>
            </c:ext>
          </c:extLst>
        </c:ser>
        <c:ser>
          <c:idx val="15"/>
          <c:order val="15"/>
          <c:spPr>
            <a:solidFill>
              <a:schemeClr val="accent4">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0F-BE5A-49CA-9984-C5DA27B84F1D}"/>
            </c:ext>
          </c:extLst>
        </c:ser>
        <c:ser>
          <c:idx val="16"/>
          <c:order val="16"/>
          <c:spPr>
            <a:solidFill>
              <a:schemeClr val="accent5">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manual'!$D$10:$S$10</c:f>
              <c:numCache>
                <c:formatCode>General</c:formatCode>
                <c:ptCount val="16"/>
                <c:pt idx="0">
                  <c:v>1</c:v>
                </c:pt>
                <c:pt idx="1">
                  <c:v>0</c:v>
                </c:pt>
                <c:pt idx="2">
                  <c:v>0</c:v>
                </c:pt>
                <c:pt idx="3">
                  <c:v>0</c:v>
                </c:pt>
                <c:pt idx="4">
                  <c:v>1</c:v>
                </c:pt>
                <c:pt idx="5">
                  <c:v>0</c:v>
                </c:pt>
                <c:pt idx="6">
                  <c:v>0</c:v>
                </c:pt>
                <c:pt idx="7">
                  <c:v>0</c:v>
                </c:pt>
                <c:pt idx="8">
                  <c:v>1</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BE5A-49CA-9984-C5DA27B84F1D}"/>
            </c:ext>
          </c:extLst>
        </c:ser>
        <c:ser>
          <c:idx val="17"/>
          <c:order val="17"/>
          <c:spPr>
            <a:solidFill>
              <a:schemeClr val="accent6">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11-BE5A-49CA-9984-C5DA27B84F1D}"/>
            </c:ext>
          </c:extLst>
        </c:ser>
        <c:ser>
          <c:idx val="18"/>
          <c:order val="18"/>
          <c:spPr>
            <a:solidFill>
              <a:schemeClr val="accent1">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manual'!$D$11:$S$11</c:f>
              <c:numCache>
                <c:formatCode>General</c:formatCode>
                <c:ptCount val="16"/>
                <c:pt idx="0">
                  <c:v>1</c:v>
                </c:pt>
                <c:pt idx="1">
                  <c:v>0</c:v>
                </c:pt>
                <c:pt idx="2">
                  <c:v>0</c:v>
                </c:pt>
                <c:pt idx="3">
                  <c:v>0</c:v>
                </c:pt>
                <c:pt idx="4">
                  <c:v>1</c:v>
                </c:pt>
                <c:pt idx="5">
                  <c:v>0</c:v>
                </c:pt>
                <c:pt idx="6">
                  <c:v>0</c:v>
                </c:pt>
                <c:pt idx="7">
                  <c:v>0</c:v>
                </c:pt>
                <c:pt idx="8">
                  <c:v>1</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12-BE5A-49CA-9984-C5DA27B84F1D}"/>
            </c:ext>
          </c:extLst>
        </c:ser>
        <c:ser>
          <c:idx val="19"/>
          <c:order val="19"/>
          <c:spPr>
            <a:solidFill>
              <a:schemeClr val="accent2">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13-BE5A-49CA-9984-C5DA27B84F1D}"/>
            </c:ext>
          </c:extLst>
        </c:ser>
        <c:ser>
          <c:idx val="20"/>
          <c:order val="20"/>
          <c:spPr>
            <a:solidFill>
              <a:schemeClr val="accent3">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manual'!$D$12:$S$12</c:f>
              <c:numCache>
                <c:formatCode>General</c:formatCode>
                <c:ptCount val="16"/>
                <c:pt idx="0">
                  <c:v>0</c:v>
                </c:pt>
                <c:pt idx="1">
                  <c:v>0</c:v>
                </c:pt>
                <c:pt idx="2">
                  <c:v>0</c:v>
                </c:pt>
                <c:pt idx="3">
                  <c:v>1</c:v>
                </c:pt>
                <c:pt idx="4">
                  <c:v>0</c:v>
                </c:pt>
                <c:pt idx="5">
                  <c:v>0</c:v>
                </c:pt>
                <c:pt idx="6">
                  <c:v>0</c:v>
                </c:pt>
                <c:pt idx="7">
                  <c:v>0</c:v>
                </c:pt>
                <c:pt idx="8">
                  <c:v>0</c:v>
                </c:pt>
                <c:pt idx="9">
                  <c:v>0</c:v>
                </c:pt>
                <c:pt idx="10">
                  <c:v>0</c:v>
                </c:pt>
                <c:pt idx="11">
                  <c:v>1</c:v>
                </c:pt>
                <c:pt idx="12">
                  <c:v>0</c:v>
                </c:pt>
                <c:pt idx="13">
                  <c:v>0</c:v>
                </c:pt>
                <c:pt idx="14">
                  <c:v>0</c:v>
                </c:pt>
                <c:pt idx="15">
                  <c:v>0</c:v>
                </c:pt>
              </c:numCache>
            </c:numRef>
          </c:val>
          <c:extLst>
            <c:ext xmlns:c16="http://schemas.microsoft.com/office/drawing/2014/chart" uri="{C3380CC4-5D6E-409C-BE32-E72D297353CC}">
              <c16:uniqueId val="{00000014-BE5A-49CA-9984-C5DA27B84F1D}"/>
            </c:ext>
          </c:extLst>
        </c:ser>
        <c:ser>
          <c:idx val="21"/>
          <c:order val="21"/>
          <c:spPr>
            <a:solidFill>
              <a:schemeClr val="accent4">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15-BE5A-49CA-9984-C5DA27B84F1D}"/>
            </c:ext>
          </c:extLst>
        </c:ser>
        <c:ser>
          <c:idx val="22"/>
          <c:order val="22"/>
          <c:spPr>
            <a:solidFill>
              <a:schemeClr val="accent5">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manual'!$D$13:$S$13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6-BE5A-49CA-9984-C5DA27B84F1D}"/>
            </c:ext>
          </c:extLst>
        </c:ser>
        <c:ser>
          <c:idx val="23"/>
          <c:order val="23"/>
          <c:spPr>
            <a:solidFill>
              <a:schemeClr val="accent6">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17-BE5A-49CA-9984-C5DA27B84F1D}"/>
            </c:ext>
          </c:extLst>
        </c:ser>
        <c:ser>
          <c:idx val="24"/>
          <c:order val="24"/>
          <c:spPr>
            <a:solidFill>
              <a:schemeClr val="accent1">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manual'!$D$14:$S$14</c:f>
              <c:numCache>
                <c:formatCode>General</c:formatCode>
                <c:ptCount val="16"/>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8-BE5A-49CA-9984-C5DA27B84F1D}"/>
            </c:ext>
          </c:extLst>
        </c:ser>
        <c:ser>
          <c:idx val="25"/>
          <c:order val="25"/>
          <c:spPr>
            <a:solidFill>
              <a:schemeClr val="accent2">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19-BE5A-49CA-9984-C5DA27B84F1D}"/>
            </c:ext>
          </c:extLst>
        </c:ser>
        <c:ser>
          <c:idx val="26"/>
          <c:order val="26"/>
          <c:spPr>
            <a:solidFill>
              <a:schemeClr val="accent3">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manual'!$D$15:$S$15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A-BE5A-49CA-9984-C5DA27B84F1D}"/>
            </c:ext>
          </c:extLst>
        </c:ser>
        <c:ser>
          <c:idx val="27"/>
          <c:order val="27"/>
          <c:spPr>
            <a:solidFill>
              <a:schemeClr val="accent4">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1B-BE5A-49CA-9984-C5DA27B84F1D}"/>
            </c:ext>
          </c:extLst>
        </c:ser>
        <c:ser>
          <c:idx val="28"/>
          <c:order val="28"/>
          <c:spPr>
            <a:solidFill>
              <a:schemeClr val="accent5">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manual'!$D$16:$S$16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C-BE5A-49CA-9984-C5DA27B84F1D}"/>
            </c:ext>
          </c:extLst>
        </c:ser>
        <c:ser>
          <c:idx val="29"/>
          <c:order val="29"/>
          <c:spPr>
            <a:solidFill>
              <a:schemeClr val="accent6">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1D-BE5A-49CA-9984-C5DA27B84F1D}"/>
            </c:ext>
          </c:extLst>
        </c:ser>
        <c:ser>
          <c:idx val="30"/>
          <c:order val="30"/>
          <c:spPr>
            <a:solidFill>
              <a:schemeClr val="accent1">
                <a:lumMod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manual'!$D$17:$S$17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E-BE5A-49CA-9984-C5DA27B84F1D}"/>
            </c:ext>
          </c:extLst>
        </c:ser>
        <c:ser>
          <c:idx val="31"/>
          <c:order val="31"/>
          <c:spPr>
            <a:solidFill>
              <a:schemeClr val="accent2">
                <a:lumMod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1F-BE5A-49CA-9984-C5DA27B84F1D}"/>
            </c:ext>
          </c:extLst>
        </c:ser>
        <c:ser>
          <c:idx val="32"/>
          <c:order val="32"/>
          <c:spPr>
            <a:solidFill>
              <a:schemeClr val="accent3">
                <a:lumMod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manual'!$D$18:$S$18</c:f>
              <c:numCache>
                <c:formatCode>General</c:formatCode>
                <c:ptCount val="16"/>
                <c:pt idx="0">
                  <c:v>0</c:v>
                </c:pt>
                <c:pt idx="1">
                  <c:v>0</c:v>
                </c:pt>
                <c:pt idx="2">
                  <c:v>0</c:v>
                </c:pt>
                <c:pt idx="3">
                  <c:v>0</c:v>
                </c:pt>
                <c:pt idx="4">
                  <c:v>1</c:v>
                </c:pt>
                <c:pt idx="5">
                  <c:v>0</c:v>
                </c:pt>
                <c:pt idx="6">
                  <c:v>0</c:v>
                </c:pt>
                <c:pt idx="7">
                  <c:v>0</c:v>
                </c:pt>
                <c:pt idx="8">
                  <c:v>1</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20-BE5A-49CA-9984-C5DA27B84F1D}"/>
            </c:ext>
          </c:extLst>
        </c:ser>
        <c:ser>
          <c:idx val="33"/>
          <c:order val="33"/>
          <c:spPr>
            <a:solidFill>
              <a:schemeClr val="accent4">
                <a:lumMod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21-BE5A-49CA-9984-C5DA27B84F1D}"/>
            </c:ext>
          </c:extLst>
        </c:ser>
        <c:ser>
          <c:idx val="34"/>
          <c:order val="34"/>
          <c:spPr>
            <a:solidFill>
              <a:schemeClr val="accent5">
                <a:lumMod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manual'!$D$19:$S$19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2-BE5A-49CA-9984-C5DA27B84F1D}"/>
            </c:ext>
          </c:extLst>
        </c:ser>
        <c:ser>
          <c:idx val="35"/>
          <c:order val="35"/>
          <c:spPr>
            <a:solidFill>
              <a:schemeClr val="accent6">
                <a:lumMod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23-BE5A-49CA-9984-C5DA27B84F1D}"/>
            </c:ext>
          </c:extLst>
        </c:ser>
        <c:ser>
          <c:idx val="36"/>
          <c:order val="36"/>
          <c:spPr>
            <a:solidFill>
              <a:schemeClr val="accent1">
                <a:lumMod val="70000"/>
                <a:lumOff val="3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manual'!$D$20:$S$20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4-BE5A-49CA-9984-C5DA27B84F1D}"/>
            </c:ext>
          </c:extLst>
        </c:ser>
        <c:ser>
          <c:idx val="37"/>
          <c:order val="37"/>
          <c:spPr>
            <a:solidFill>
              <a:schemeClr val="accent2">
                <a:lumMod val="70000"/>
                <a:lumOff val="3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25-BE5A-49CA-9984-C5DA27B84F1D}"/>
            </c:ext>
          </c:extLst>
        </c:ser>
        <c:ser>
          <c:idx val="38"/>
          <c:order val="38"/>
          <c:spPr>
            <a:solidFill>
              <a:schemeClr val="accent3">
                <a:lumMod val="70000"/>
                <a:lumOff val="3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manual'!$D$21:$S$21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6-BE5A-49CA-9984-C5DA27B84F1D}"/>
            </c:ext>
          </c:extLst>
        </c:ser>
        <c:ser>
          <c:idx val="39"/>
          <c:order val="39"/>
          <c:spPr>
            <a:solidFill>
              <a:schemeClr val="accent4">
                <a:lumMod val="70000"/>
                <a:lumOff val="3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27-BE5A-49CA-9984-C5DA27B84F1D}"/>
            </c:ext>
          </c:extLst>
        </c:ser>
        <c:ser>
          <c:idx val="40"/>
          <c:order val="40"/>
          <c:spPr>
            <a:solidFill>
              <a:schemeClr val="accent5">
                <a:lumMod val="70000"/>
                <a:lumOff val="3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manual'!$D$22:$S$22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8-BE5A-49CA-9984-C5DA27B84F1D}"/>
            </c:ext>
          </c:extLst>
        </c:ser>
        <c:ser>
          <c:idx val="41"/>
          <c:order val="41"/>
          <c:spPr>
            <a:solidFill>
              <a:schemeClr val="accent6">
                <a:lumMod val="70000"/>
                <a:lumOff val="3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29-BE5A-49CA-9984-C5DA27B84F1D}"/>
            </c:ext>
          </c:extLst>
        </c:ser>
        <c:ser>
          <c:idx val="42"/>
          <c:order val="42"/>
          <c:spPr>
            <a:solidFill>
              <a:schemeClr val="accent1">
                <a:lumMod val="7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manual'!$D$23:$S$23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A-BE5A-49CA-9984-C5DA27B84F1D}"/>
            </c:ext>
          </c:extLst>
        </c:ser>
        <c:ser>
          <c:idx val="43"/>
          <c:order val="43"/>
          <c:spPr>
            <a:solidFill>
              <a:schemeClr val="accent2">
                <a:lumMod val="7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2B-BE5A-49CA-9984-C5DA27B84F1D}"/>
            </c:ext>
          </c:extLst>
        </c:ser>
        <c:ser>
          <c:idx val="44"/>
          <c:order val="44"/>
          <c:spPr>
            <a:solidFill>
              <a:schemeClr val="accent3">
                <a:lumMod val="7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manual'!$D$24:$S$24</c:f>
              <c:numCache>
                <c:formatCode>General</c:formatCode>
                <c:ptCount val="16"/>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C-BE5A-49CA-9984-C5DA27B84F1D}"/>
            </c:ext>
          </c:extLst>
        </c:ser>
        <c:ser>
          <c:idx val="45"/>
          <c:order val="45"/>
          <c:spPr>
            <a:solidFill>
              <a:schemeClr val="accent4">
                <a:lumMod val="7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2D-BE5A-49CA-9984-C5DA27B84F1D}"/>
            </c:ext>
          </c:extLst>
        </c:ser>
        <c:ser>
          <c:idx val="46"/>
          <c:order val="46"/>
          <c:spPr>
            <a:solidFill>
              <a:schemeClr val="accent5">
                <a:lumMod val="7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manual'!$D$25:$S$25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E-BE5A-49CA-9984-C5DA27B84F1D}"/>
            </c:ext>
          </c:extLst>
        </c:ser>
        <c:ser>
          <c:idx val="47"/>
          <c:order val="47"/>
          <c:spPr>
            <a:solidFill>
              <a:schemeClr val="accent6">
                <a:lumMod val="7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2F-BE5A-49CA-9984-C5DA27B84F1D}"/>
            </c:ext>
          </c:extLst>
        </c:ser>
        <c:ser>
          <c:idx val="48"/>
          <c:order val="48"/>
          <c:spPr>
            <a:solidFill>
              <a:schemeClr val="accent1">
                <a:lumMod val="50000"/>
                <a:lumOff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manual'!$D$26:$S$26</c:f>
              <c:numCache>
                <c:formatCode>General</c:formatCode>
                <c:ptCount val="16"/>
                <c:pt idx="0">
                  <c:v>0</c:v>
                </c:pt>
                <c:pt idx="1">
                  <c:v>0</c:v>
                </c:pt>
                <c:pt idx="2">
                  <c:v>2</c:v>
                </c:pt>
                <c:pt idx="3">
                  <c:v>0</c:v>
                </c:pt>
                <c:pt idx="4">
                  <c:v>0</c:v>
                </c:pt>
                <c:pt idx="5">
                  <c:v>0</c:v>
                </c:pt>
                <c:pt idx="6">
                  <c:v>0</c:v>
                </c:pt>
                <c:pt idx="7">
                  <c:v>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0-BE5A-49CA-9984-C5DA27B84F1D}"/>
            </c:ext>
          </c:extLst>
        </c:ser>
        <c:ser>
          <c:idx val="49"/>
          <c:order val="49"/>
          <c:spPr>
            <a:solidFill>
              <a:schemeClr val="accent2">
                <a:lumMod val="50000"/>
                <a:lumOff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31-BE5A-49CA-9984-C5DA27B84F1D}"/>
            </c:ext>
          </c:extLst>
        </c:ser>
        <c:ser>
          <c:idx val="50"/>
          <c:order val="50"/>
          <c:spPr>
            <a:solidFill>
              <a:schemeClr val="accent3">
                <a:lumMod val="50000"/>
                <a:lumOff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manual'!$D$27:$S$27</c:f>
              <c:numCache>
                <c:formatCode>General</c:formatCode>
                <c:ptCount val="16"/>
                <c:pt idx="0">
                  <c:v>0</c:v>
                </c:pt>
                <c:pt idx="1">
                  <c:v>0</c:v>
                </c:pt>
                <c:pt idx="2">
                  <c:v>1</c:v>
                </c:pt>
                <c:pt idx="3">
                  <c:v>1</c:v>
                </c:pt>
                <c:pt idx="4">
                  <c:v>0</c:v>
                </c:pt>
                <c:pt idx="5">
                  <c:v>0</c:v>
                </c:pt>
                <c:pt idx="6">
                  <c:v>0</c:v>
                </c:pt>
                <c:pt idx="7">
                  <c:v>0</c:v>
                </c:pt>
                <c:pt idx="8">
                  <c:v>0</c:v>
                </c:pt>
                <c:pt idx="9">
                  <c:v>0</c:v>
                </c:pt>
                <c:pt idx="10">
                  <c:v>0</c:v>
                </c:pt>
                <c:pt idx="11">
                  <c:v>0</c:v>
                </c:pt>
                <c:pt idx="12">
                  <c:v>1</c:v>
                </c:pt>
                <c:pt idx="13">
                  <c:v>0</c:v>
                </c:pt>
                <c:pt idx="14">
                  <c:v>0</c:v>
                </c:pt>
                <c:pt idx="15">
                  <c:v>0</c:v>
                </c:pt>
              </c:numCache>
            </c:numRef>
          </c:val>
          <c:extLst>
            <c:ext xmlns:c16="http://schemas.microsoft.com/office/drawing/2014/chart" uri="{C3380CC4-5D6E-409C-BE32-E72D297353CC}">
              <c16:uniqueId val="{00000032-BE5A-49CA-9984-C5DA27B84F1D}"/>
            </c:ext>
          </c:extLst>
        </c:ser>
        <c:ser>
          <c:idx val="51"/>
          <c:order val="51"/>
          <c:spPr>
            <a:solidFill>
              <a:schemeClr val="accent4">
                <a:lumMod val="50000"/>
                <a:lumOff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33-BE5A-49CA-9984-C5DA27B84F1D}"/>
            </c:ext>
          </c:extLst>
        </c:ser>
        <c:ser>
          <c:idx val="52"/>
          <c:order val="52"/>
          <c:spPr>
            <a:solidFill>
              <a:schemeClr val="accent5">
                <a:lumMod val="50000"/>
                <a:lumOff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manual'!$D$28:$S$28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4-BE5A-49CA-9984-C5DA27B84F1D}"/>
            </c:ext>
          </c:extLst>
        </c:ser>
        <c:ser>
          <c:idx val="53"/>
          <c:order val="53"/>
          <c:spPr>
            <a:solidFill>
              <a:schemeClr val="accent6">
                <a:lumMod val="50000"/>
                <a:lumOff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35-BE5A-49CA-9984-C5DA27B84F1D}"/>
            </c:ext>
          </c:extLst>
        </c:ser>
        <c:ser>
          <c:idx val="54"/>
          <c:order val="54"/>
          <c:spPr>
            <a:solidFill>
              <a:schemeClr val="accent1"/>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manual'!$D$29:$S$29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6-BE5A-49CA-9984-C5DA27B84F1D}"/>
            </c:ext>
          </c:extLst>
        </c:ser>
        <c:ser>
          <c:idx val="55"/>
          <c:order val="55"/>
          <c:spPr>
            <a:solidFill>
              <a:schemeClr val="accent2"/>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37-BE5A-49CA-9984-C5DA27B84F1D}"/>
            </c:ext>
          </c:extLst>
        </c:ser>
        <c:ser>
          <c:idx val="56"/>
          <c:order val="56"/>
          <c:spPr>
            <a:solidFill>
              <a:schemeClr val="accent3"/>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manual'!$D$30:$S$30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8-BE5A-49CA-9984-C5DA27B84F1D}"/>
            </c:ext>
          </c:extLst>
        </c:ser>
        <c:ser>
          <c:idx val="57"/>
          <c:order val="57"/>
          <c:spPr>
            <a:solidFill>
              <a:schemeClr val="accent4"/>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39-BE5A-49CA-9984-C5DA27B84F1D}"/>
            </c:ext>
          </c:extLst>
        </c:ser>
        <c:ser>
          <c:idx val="58"/>
          <c:order val="58"/>
          <c:spPr>
            <a:solidFill>
              <a:schemeClr val="accent5"/>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manual'!$D$31:$S$31</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A-BE5A-49CA-9984-C5DA27B84F1D}"/>
            </c:ext>
          </c:extLst>
        </c:ser>
        <c:ser>
          <c:idx val="59"/>
          <c:order val="59"/>
          <c:spPr>
            <a:solidFill>
              <a:schemeClr val="accent6"/>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3B-BE5A-49CA-9984-C5DA27B84F1D}"/>
            </c:ext>
          </c:extLst>
        </c:ser>
        <c:ser>
          <c:idx val="60"/>
          <c:order val="60"/>
          <c:spPr>
            <a:solidFill>
              <a:schemeClr val="accent1">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manual'!$D$32:$S$32</c:f>
              <c:numCache>
                <c:formatCode>General</c:formatCode>
                <c:ptCount val="16"/>
                <c:pt idx="0">
                  <c:v>0</c:v>
                </c:pt>
                <c:pt idx="1">
                  <c:v>1</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C-BE5A-49CA-9984-C5DA27B84F1D}"/>
            </c:ext>
          </c:extLst>
        </c:ser>
        <c:ser>
          <c:idx val="61"/>
          <c:order val="61"/>
          <c:spPr>
            <a:solidFill>
              <a:schemeClr val="accent2">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3D-BE5A-49CA-9984-C5DA27B84F1D}"/>
            </c:ext>
          </c:extLst>
        </c:ser>
        <c:ser>
          <c:idx val="62"/>
          <c:order val="62"/>
          <c:spPr>
            <a:solidFill>
              <a:schemeClr val="accent3">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manual'!$D$33:$S$33</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E-BE5A-49CA-9984-C5DA27B84F1D}"/>
            </c:ext>
          </c:extLst>
        </c:ser>
        <c:ser>
          <c:idx val="63"/>
          <c:order val="63"/>
          <c:spPr>
            <a:solidFill>
              <a:schemeClr val="accent4">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manual'!#REF!</c:f>
              <c:numCache>
                <c:formatCode>General</c:formatCode>
                <c:ptCount val="1"/>
                <c:pt idx="0">
                  <c:v>1</c:v>
                </c:pt>
              </c:numCache>
            </c:numRef>
          </c:val>
          <c:extLst>
            <c:ext xmlns:c16="http://schemas.microsoft.com/office/drawing/2014/chart" uri="{C3380CC4-5D6E-409C-BE32-E72D297353CC}">
              <c16:uniqueId val="{0000003F-BE5A-49CA-9984-C5DA27B84F1D}"/>
            </c:ext>
          </c:extLst>
        </c:ser>
        <c:dLbls>
          <c:showLegendKey val="0"/>
          <c:showVal val="0"/>
          <c:showCatName val="0"/>
          <c:showSerName val="0"/>
          <c:showPercent val="0"/>
          <c:showBubbleSize val="0"/>
        </c:dLbls>
        <c:gapWidth val="219"/>
        <c:overlap val="-27"/>
        <c:axId val="601103024"/>
        <c:axId val="1038695152"/>
      </c:barChart>
      <c:catAx>
        <c:axId val="60110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95152"/>
        <c:crosses val="autoZero"/>
        <c:auto val="1"/>
        <c:lblAlgn val="ctr"/>
        <c:lblOffset val="100"/>
        <c:noMultiLvlLbl val="0"/>
      </c:catAx>
      <c:valAx>
        <c:axId val="103869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03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SSQ Post-test,</a:t>
            </a:r>
            <a:r>
              <a:rPr lang="en-GB" baseline="0"/>
              <a:t> Manual Remap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spPr>
            <a:solidFill>
              <a:schemeClr val="accent1"/>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manual'!$D$2:$S$2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2DE4-44ED-8664-4FD4C65FE9A8}"/>
            </c:ext>
          </c:extLst>
        </c:ser>
        <c:ser>
          <c:idx val="1"/>
          <c:order val="1"/>
          <c:spPr>
            <a:solidFill>
              <a:schemeClr val="accent2"/>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2DE4-44ED-8664-4FD4C65FE9A8}"/>
            </c:ext>
          </c:extLst>
        </c:ser>
        <c:ser>
          <c:idx val="2"/>
          <c:order val="2"/>
          <c:spPr>
            <a:solidFill>
              <a:schemeClr val="accent3"/>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manual'!$D$4:$S$4</c:f>
              <c:numCache>
                <c:formatCode>General</c:formatCode>
                <c:ptCount val="16"/>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2DE4-44ED-8664-4FD4C65FE9A8}"/>
            </c:ext>
          </c:extLst>
        </c:ser>
        <c:ser>
          <c:idx val="3"/>
          <c:order val="3"/>
          <c:spPr>
            <a:solidFill>
              <a:schemeClr val="accent4"/>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manual'!$D$5:$S$5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2DE4-44ED-8664-4FD4C65FE9A8}"/>
            </c:ext>
          </c:extLst>
        </c:ser>
        <c:ser>
          <c:idx val="4"/>
          <c:order val="4"/>
          <c:spPr>
            <a:solidFill>
              <a:schemeClr val="accent5"/>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manual'!$D$6:$S$6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2DE4-44ED-8664-4FD4C65FE9A8}"/>
            </c:ext>
          </c:extLst>
        </c:ser>
        <c:ser>
          <c:idx val="5"/>
          <c:order val="5"/>
          <c:spPr>
            <a:solidFill>
              <a:schemeClr val="accent6"/>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manual'!$D$7:$S$7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5-2DE4-44ED-8664-4FD4C65FE9A8}"/>
            </c:ext>
          </c:extLst>
        </c:ser>
        <c:ser>
          <c:idx val="6"/>
          <c:order val="6"/>
          <c:spPr>
            <a:solidFill>
              <a:schemeClr val="accent1">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manual'!$D$8:$S$8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2DE4-44ED-8664-4FD4C65FE9A8}"/>
            </c:ext>
          </c:extLst>
        </c:ser>
        <c:ser>
          <c:idx val="7"/>
          <c:order val="7"/>
          <c:spPr>
            <a:solidFill>
              <a:schemeClr val="accent2">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manual'!$D$9:$S$9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7-2DE4-44ED-8664-4FD4C65FE9A8}"/>
            </c:ext>
          </c:extLst>
        </c:ser>
        <c:ser>
          <c:idx val="8"/>
          <c:order val="8"/>
          <c:spPr>
            <a:solidFill>
              <a:schemeClr val="accent3">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manual'!$D$10:$S$10</c:f>
              <c:numCache>
                <c:formatCode>General</c:formatCode>
                <c:ptCount val="16"/>
                <c:pt idx="0">
                  <c:v>1</c:v>
                </c:pt>
                <c:pt idx="1">
                  <c:v>0</c:v>
                </c:pt>
                <c:pt idx="2">
                  <c:v>0</c:v>
                </c:pt>
                <c:pt idx="3">
                  <c:v>0</c:v>
                </c:pt>
                <c:pt idx="4">
                  <c:v>1</c:v>
                </c:pt>
                <c:pt idx="5">
                  <c:v>0</c:v>
                </c:pt>
                <c:pt idx="6">
                  <c:v>0</c:v>
                </c:pt>
                <c:pt idx="7">
                  <c:v>0</c:v>
                </c:pt>
                <c:pt idx="8">
                  <c:v>1</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8-2DE4-44ED-8664-4FD4C65FE9A8}"/>
            </c:ext>
          </c:extLst>
        </c:ser>
        <c:ser>
          <c:idx val="9"/>
          <c:order val="9"/>
          <c:spPr>
            <a:solidFill>
              <a:schemeClr val="accent4">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manual'!$D$11:$S$11</c:f>
              <c:numCache>
                <c:formatCode>General</c:formatCode>
                <c:ptCount val="16"/>
                <c:pt idx="0">
                  <c:v>1</c:v>
                </c:pt>
                <c:pt idx="1">
                  <c:v>0</c:v>
                </c:pt>
                <c:pt idx="2">
                  <c:v>0</c:v>
                </c:pt>
                <c:pt idx="3">
                  <c:v>0</c:v>
                </c:pt>
                <c:pt idx="4">
                  <c:v>1</c:v>
                </c:pt>
                <c:pt idx="5">
                  <c:v>0</c:v>
                </c:pt>
                <c:pt idx="6">
                  <c:v>0</c:v>
                </c:pt>
                <c:pt idx="7">
                  <c:v>0</c:v>
                </c:pt>
                <c:pt idx="8">
                  <c:v>1</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9-2DE4-44ED-8664-4FD4C65FE9A8}"/>
            </c:ext>
          </c:extLst>
        </c:ser>
        <c:ser>
          <c:idx val="10"/>
          <c:order val="10"/>
          <c:spPr>
            <a:solidFill>
              <a:schemeClr val="accent5">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manual'!$D$12:$S$12</c:f>
              <c:numCache>
                <c:formatCode>General</c:formatCode>
                <c:ptCount val="16"/>
                <c:pt idx="0">
                  <c:v>0</c:v>
                </c:pt>
                <c:pt idx="1">
                  <c:v>0</c:v>
                </c:pt>
                <c:pt idx="2">
                  <c:v>0</c:v>
                </c:pt>
                <c:pt idx="3">
                  <c:v>1</c:v>
                </c:pt>
                <c:pt idx="4">
                  <c:v>0</c:v>
                </c:pt>
                <c:pt idx="5">
                  <c:v>0</c:v>
                </c:pt>
                <c:pt idx="6">
                  <c:v>0</c:v>
                </c:pt>
                <c:pt idx="7">
                  <c:v>0</c:v>
                </c:pt>
                <c:pt idx="8">
                  <c:v>0</c:v>
                </c:pt>
                <c:pt idx="9">
                  <c:v>0</c:v>
                </c:pt>
                <c:pt idx="10">
                  <c:v>0</c:v>
                </c:pt>
                <c:pt idx="11">
                  <c:v>1</c:v>
                </c:pt>
                <c:pt idx="12">
                  <c:v>0</c:v>
                </c:pt>
                <c:pt idx="13">
                  <c:v>0</c:v>
                </c:pt>
                <c:pt idx="14">
                  <c:v>0</c:v>
                </c:pt>
                <c:pt idx="15">
                  <c:v>0</c:v>
                </c:pt>
              </c:numCache>
            </c:numRef>
          </c:val>
          <c:extLst>
            <c:ext xmlns:c16="http://schemas.microsoft.com/office/drawing/2014/chart" uri="{C3380CC4-5D6E-409C-BE32-E72D297353CC}">
              <c16:uniqueId val="{0000000A-2DE4-44ED-8664-4FD4C65FE9A8}"/>
            </c:ext>
          </c:extLst>
        </c:ser>
        <c:ser>
          <c:idx val="11"/>
          <c:order val="11"/>
          <c:spPr>
            <a:solidFill>
              <a:schemeClr val="accent6">
                <a:lumMod val="6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manual'!$D$13:$S$13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B-2DE4-44ED-8664-4FD4C65FE9A8}"/>
            </c:ext>
          </c:extLst>
        </c:ser>
        <c:ser>
          <c:idx val="12"/>
          <c:order val="12"/>
          <c:spPr>
            <a:solidFill>
              <a:schemeClr val="accent1">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manual'!$D$14:$S$14</c:f>
              <c:numCache>
                <c:formatCode>General</c:formatCode>
                <c:ptCount val="16"/>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2DE4-44ED-8664-4FD4C65FE9A8}"/>
            </c:ext>
          </c:extLst>
        </c:ser>
        <c:ser>
          <c:idx val="13"/>
          <c:order val="13"/>
          <c:spPr>
            <a:solidFill>
              <a:schemeClr val="accent2">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manual'!$D$15:$S$15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D-2DE4-44ED-8664-4FD4C65FE9A8}"/>
            </c:ext>
          </c:extLst>
        </c:ser>
        <c:ser>
          <c:idx val="14"/>
          <c:order val="14"/>
          <c:spPr>
            <a:solidFill>
              <a:schemeClr val="accent3">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manual'!$D$16:$S$16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E-2DE4-44ED-8664-4FD4C65FE9A8}"/>
            </c:ext>
          </c:extLst>
        </c:ser>
        <c:ser>
          <c:idx val="15"/>
          <c:order val="15"/>
          <c:spPr>
            <a:solidFill>
              <a:schemeClr val="accent4">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manual'!$D$17:$S$17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F-2DE4-44ED-8664-4FD4C65FE9A8}"/>
            </c:ext>
          </c:extLst>
        </c:ser>
        <c:ser>
          <c:idx val="16"/>
          <c:order val="16"/>
          <c:spPr>
            <a:solidFill>
              <a:schemeClr val="accent5">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manual'!$D$18:$S$18</c:f>
              <c:numCache>
                <c:formatCode>General</c:formatCode>
                <c:ptCount val="16"/>
                <c:pt idx="0">
                  <c:v>0</c:v>
                </c:pt>
                <c:pt idx="1">
                  <c:v>0</c:v>
                </c:pt>
                <c:pt idx="2">
                  <c:v>0</c:v>
                </c:pt>
                <c:pt idx="3">
                  <c:v>0</c:v>
                </c:pt>
                <c:pt idx="4">
                  <c:v>1</c:v>
                </c:pt>
                <c:pt idx="5">
                  <c:v>0</c:v>
                </c:pt>
                <c:pt idx="6">
                  <c:v>0</c:v>
                </c:pt>
                <c:pt idx="7">
                  <c:v>0</c:v>
                </c:pt>
                <c:pt idx="8">
                  <c:v>1</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3CDB-46A1-B152-88A30FBC4438}"/>
            </c:ext>
          </c:extLst>
        </c:ser>
        <c:ser>
          <c:idx val="17"/>
          <c:order val="17"/>
          <c:spPr>
            <a:solidFill>
              <a:schemeClr val="accent6">
                <a:lumMod val="80000"/>
                <a:lumOff val="2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manual'!$D$19:$S$19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3CDB-46A1-B152-88A30FBC4438}"/>
            </c:ext>
          </c:extLst>
        </c:ser>
        <c:ser>
          <c:idx val="18"/>
          <c:order val="18"/>
          <c:spPr>
            <a:solidFill>
              <a:schemeClr val="accent1">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manual'!$D$20:$S$20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CDB-46A1-B152-88A30FBC4438}"/>
            </c:ext>
          </c:extLst>
        </c:ser>
        <c:ser>
          <c:idx val="19"/>
          <c:order val="19"/>
          <c:spPr>
            <a:solidFill>
              <a:schemeClr val="accent2">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manual'!$D$21:$S$21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3CDB-46A1-B152-88A30FBC4438}"/>
            </c:ext>
          </c:extLst>
        </c:ser>
        <c:ser>
          <c:idx val="20"/>
          <c:order val="20"/>
          <c:spPr>
            <a:solidFill>
              <a:schemeClr val="accent3">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manual'!$D$22:$S$22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3CDB-46A1-B152-88A30FBC4438}"/>
            </c:ext>
          </c:extLst>
        </c:ser>
        <c:ser>
          <c:idx val="21"/>
          <c:order val="21"/>
          <c:spPr>
            <a:solidFill>
              <a:schemeClr val="accent4">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manual'!$D$23:$S$23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5-3CDB-46A1-B152-88A30FBC4438}"/>
            </c:ext>
          </c:extLst>
        </c:ser>
        <c:ser>
          <c:idx val="22"/>
          <c:order val="22"/>
          <c:spPr>
            <a:solidFill>
              <a:schemeClr val="accent5">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manual'!$D$24:$S$24</c:f>
              <c:numCache>
                <c:formatCode>General</c:formatCode>
                <c:ptCount val="16"/>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3CDB-46A1-B152-88A30FBC4438}"/>
            </c:ext>
          </c:extLst>
        </c:ser>
        <c:ser>
          <c:idx val="23"/>
          <c:order val="23"/>
          <c:spPr>
            <a:solidFill>
              <a:schemeClr val="accent6">
                <a:lumMod val="8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manual'!$D$25:$S$25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7-3CDB-46A1-B152-88A30FBC4438}"/>
            </c:ext>
          </c:extLst>
        </c:ser>
        <c:ser>
          <c:idx val="24"/>
          <c:order val="24"/>
          <c:spPr>
            <a:solidFill>
              <a:schemeClr val="accent1">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manual'!$D$26:$S$26</c:f>
              <c:numCache>
                <c:formatCode>General</c:formatCode>
                <c:ptCount val="16"/>
                <c:pt idx="0">
                  <c:v>0</c:v>
                </c:pt>
                <c:pt idx="1">
                  <c:v>0</c:v>
                </c:pt>
                <c:pt idx="2">
                  <c:v>2</c:v>
                </c:pt>
                <c:pt idx="3">
                  <c:v>0</c:v>
                </c:pt>
                <c:pt idx="4">
                  <c:v>0</c:v>
                </c:pt>
                <c:pt idx="5">
                  <c:v>0</c:v>
                </c:pt>
                <c:pt idx="6">
                  <c:v>0</c:v>
                </c:pt>
                <c:pt idx="7">
                  <c:v>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8-3CDB-46A1-B152-88A30FBC4438}"/>
            </c:ext>
          </c:extLst>
        </c:ser>
        <c:ser>
          <c:idx val="25"/>
          <c:order val="25"/>
          <c:spPr>
            <a:solidFill>
              <a:schemeClr val="accent2">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manual'!$D$27:$S$27</c:f>
              <c:numCache>
                <c:formatCode>General</c:formatCode>
                <c:ptCount val="16"/>
                <c:pt idx="0">
                  <c:v>0</c:v>
                </c:pt>
                <c:pt idx="1">
                  <c:v>0</c:v>
                </c:pt>
                <c:pt idx="2">
                  <c:v>1</c:v>
                </c:pt>
                <c:pt idx="3">
                  <c:v>1</c:v>
                </c:pt>
                <c:pt idx="4">
                  <c:v>0</c:v>
                </c:pt>
                <c:pt idx="5">
                  <c:v>0</c:v>
                </c:pt>
                <c:pt idx="6">
                  <c:v>0</c:v>
                </c:pt>
                <c:pt idx="7">
                  <c:v>0</c:v>
                </c:pt>
                <c:pt idx="8">
                  <c:v>0</c:v>
                </c:pt>
                <c:pt idx="9">
                  <c:v>0</c:v>
                </c:pt>
                <c:pt idx="10">
                  <c:v>0</c:v>
                </c:pt>
                <c:pt idx="11">
                  <c:v>0</c:v>
                </c:pt>
                <c:pt idx="12">
                  <c:v>1</c:v>
                </c:pt>
                <c:pt idx="13">
                  <c:v>0</c:v>
                </c:pt>
                <c:pt idx="14">
                  <c:v>0</c:v>
                </c:pt>
                <c:pt idx="15">
                  <c:v>0</c:v>
                </c:pt>
              </c:numCache>
            </c:numRef>
          </c:val>
          <c:extLst>
            <c:ext xmlns:c16="http://schemas.microsoft.com/office/drawing/2014/chart" uri="{C3380CC4-5D6E-409C-BE32-E72D297353CC}">
              <c16:uniqueId val="{00000009-3CDB-46A1-B152-88A30FBC4438}"/>
            </c:ext>
          </c:extLst>
        </c:ser>
        <c:ser>
          <c:idx val="26"/>
          <c:order val="26"/>
          <c:spPr>
            <a:solidFill>
              <a:schemeClr val="accent3">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manual'!$D$28:$S$28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A-3CDB-46A1-B152-88A30FBC4438}"/>
            </c:ext>
          </c:extLst>
        </c:ser>
        <c:ser>
          <c:idx val="27"/>
          <c:order val="27"/>
          <c:spPr>
            <a:solidFill>
              <a:schemeClr val="accent4">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manual'!$D$29:$S$29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B-3CDB-46A1-B152-88A30FBC4438}"/>
            </c:ext>
          </c:extLst>
        </c:ser>
        <c:ser>
          <c:idx val="28"/>
          <c:order val="28"/>
          <c:spPr>
            <a:solidFill>
              <a:schemeClr val="accent5">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manual'!$D$30:$S$30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3CDB-46A1-B152-88A30FBC4438}"/>
            </c:ext>
          </c:extLst>
        </c:ser>
        <c:ser>
          <c:idx val="29"/>
          <c:order val="29"/>
          <c:spPr>
            <a:solidFill>
              <a:schemeClr val="accent6">
                <a:lumMod val="60000"/>
                <a:lumOff val="4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manual'!$D$31:$S$31</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D-3CDB-46A1-B152-88A30FBC4438}"/>
            </c:ext>
          </c:extLst>
        </c:ser>
        <c:ser>
          <c:idx val="30"/>
          <c:order val="30"/>
          <c:spPr>
            <a:solidFill>
              <a:schemeClr val="accent1">
                <a:lumMod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manual'!$D$32:$S$32</c:f>
              <c:numCache>
                <c:formatCode>General</c:formatCode>
                <c:ptCount val="16"/>
                <c:pt idx="0">
                  <c:v>0</c:v>
                </c:pt>
                <c:pt idx="1">
                  <c:v>1</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E-3CDB-46A1-B152-88A30FBC4438}"/>
            </c:ext>
          </c:extLst>
        </c:ser>
        <c:ser>
          <c:idx val="31"/>
          <c:order val="31"/>
          <c:spPr>
            <a:solidFill>
              <a:schemeClr val="accent2">
                <a:lumMod val="50000"/>
              </a:schemeClr>
            </a:solidFill>
            <a:ln>
              <a:noFill/>
            </a:ln>
            <a:effectLst/>
          </c:spPr>
          <c:invertIfNegative val="0"/>
          <c:cat>
            <c:strRef>
              <c:f>'SSQ Posttest manual'!$D$1:$S$1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manual'!$D$33:$S$33</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F-3CDB-46A1-B152-88A30FBC4438}"/>
            </c:ext>
          </c:extLst>
        </c:ser>
        <c:dLbls>
          <c:showLegendKey val="0"/>
          <c:showVal val="0"/>
          <c:showCatName val="0"/>
          <c:showSerName val="0"/>
          <c:showPercent val="0"/>
          <c:showBubbleSize val="0"/>
        </c:dLbls>
        <c:gapWidth val="219"/>
        <c:overlap val="-27"/>
        <c:axId val="840796896"/>
        <c:axId val="840799776"/>
      </c:barChart>
      <c:catAx>
        <c:axId val="84079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99776"/>
        <c:crosses val="autoZero"/>
        <c:auto val="1"/>
        <c:lblAlgn val="ctr"/>
        <c:lblOffset val="100"/>
        <c:noMultiLvlLbl val="0"/>
      </c:catAx>
      <c:valAx>
        <c:axId val="84079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96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 SSQ score between remapping modes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'SSQ Posttest manual'!$R$48</c:f>
              <c:strCache>
                <c:ptCount val="1"/>
                <c:pt idx="0">
                  <c:v>Mean SSQ across all conditions and participants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'SSQ Posttest manual'!$Q$49:$Q$50</c:f>
              <c:strCache>
                <c:ptCount val="2"/>
                <c:pt idx="0">
                  <c:v>Manual</c:v>
                </c:pt>
                <c:pt idx="1">
                  <c:v>Automatic</c:v>
                </c:pt>
              </c:strCache>
            </c:strRef>
          </c:cat>
          <c:val>
            <c:numRef>
              <c:f>'SSQ Posttest manual'!$R$49:$R$50</c:f>
              <c:numCache>
                <c:formatCode>0.000</c:formatCode>
                <c:ptCount val="2"/>
                <c:pt idx="0">
                  <c:v>5.078125E-2</c:v>
                </c:pt>
                <c:pt idx="1">
                  <c:v>3.2258064516129031E-2</c:v>
                </c:pt>
              </c:numCache>
            </c:numRef>
          </c:val>
          <c:extLst>
            <c:ext xmlns:c16="http://schemas.microsoft.com/office/drawing/2014/chart" uri="{C3380CC4-5D6E-409C-BE32-E72D297353CC}">
              <c16:uniqueId val="{00000000-DDA5-4C25-B41A-0041699AB1BC}"/>
            </c:ext>
          </c:extLst>
        </c:ser>
        <c:dLbls>
          <c:dLblPos val="outEnd"/>
          <c:showLegendKey val="0"/>
          <c:showVal val="1"/>
          <c:showCatName val="0"/>
          <c:showSerName val="0"/>
          <c:showPercent val="0"/>
          <c:showBubbleSize val="0"/>
        </c:dLbls>
        <c:gapWidth val="219"/>
        <c:overlap val="-27"/>
        <c:axId val="855630448"/>
        <c:axId val="855629968"/>
      </c:barChart>
      <c:catAx>
        <c:axId val="85563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629968"/>
        <c:crosses val="autoZero"/>
        <c:auto val="1"/>
        <c:lblAlgn val="ctr"/>
        <c:lblOffset val="100"/>
        <c:noMultiLvlLbl val="0"/>
      </c:catAx>
      <c:valAx>
        <c:axId val="8556299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63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00-D78A-4D8C-9675-957770DFAF06}"/>
            </c:ext>
          </c:extLst>
        </c:ser>
        <c:ser>
          <c:idx val="1"/>
          <c:order val="1"/>
          <c:spPr>
            <a:solidFill>
              <a:schemeClr val="accent2"/>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Auto'!$D$2:$S$2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D78A-4D8C-9675-957770DFAF06}"/>
            </c:ext>
          </c:extLst>
        </c:ser>
        <c:ser>
          <c:idx val="2"/>
          <c:order val="2"/>
          <c:spPr>
            <a:solidFill>
              <a:schemeClr val="accent3"/>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02-D78A-4D8C-9675-957770DFAF06}"/>
            </c:ext>
          </c:extLst>
        </c:ser>
        <c:ser>
          <c:idx val="3"/>
          <c:order val="3"/>
          <c:spPr>
            <a:solidFill>
              <a:schemeClr val="accent4"/>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D78A-4D8C-9675-957770DFAF06}"/>
            </c:ext>
          </c:extLst>
        </c:ser>
        <c:ser>
          <c:idx val="4"/>
          <c:order val="4"/>
          <c:spPr>
            <a:solidFill>
              <a:schemeClr val="accent5"/>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04-D78A-4D8C-9675-957770DFAF06}"/>
            </c:ext>
          </c:extLst>
        </c:ser>
        <c:ser>
          <c:idx val="5"/>
          <c:order val="5"/>
          <c:spPr>
            <a:solidFill>
              <a:schemeClr val="accent6"/>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Auto'!$D$4:$S$4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5-D78A-4D8C-9675-957770DFAF06}"/>
            </c:ext>
          </c:extLst>
        </c:ser>
        <c:ser>
          <c:idx val="6"/>
          <c:order val="6"/>
          <c:spPr>
            <a:solidFill>
              <a:schemeClr val="accent1">
                <a:lumMod val="6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06-D78A-4D8C-9675-957770DFAF06}"/>
            </c:ext>
          </c:extLst>
        </c:ser>
        <c:ser>
          <c:idx val="7"/>
          <c:order val="7"/>
          <c:spPr>
            <a:solidFill>
              <a:schemeClr val="accent2">
                <a:lumMod val="6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Auto'!$D$5:$S$5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7-D78A-4D8C-9675-957770DFAF06}"/>
            </c:ext>
          </c:extLst>
        </c:ser>
        <c:ser>
          <c:idx val="8"/>
          <c:order val="8"/>
          <c:spPr>
            <a:solidFill>
              <a:schemeClr val="accent3">
                <a:lumMod val="6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08-D78A-4D8C-9675-957770DFAF06}"/>
            </c:ext>
          </c:extLst>
        </c:ser>
        <c:ser>
          <c:idx val="9"/>
          <c:order val="9"/>
          <c:spPr>
            <a:solidFill>
              <a:schemeClr val="accent4">
                <a:lumMod val="6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Auto'!$D$6:$S$6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9-D78A-4D8C-9675-957770DFAF06}"/>
            </c:ext>
          </c:extLst>
        </c:ser>
        <c:ser>
          <c:idx val="10"/>
          <c:order val="10"/>
          <c:spPr>
            <a:solidFill>
              <a:schemeClr val="accent5">
                <a:lumMod val="6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0A-D78A-4D8C-9675-957770DFAF06}"/>
            </c:ext>
          </c:extLst>
        </c:ser>
        <c:ser>
          <c:idx val="11"/>
          <c:order val="11"/>
          <c:spPr>
            <a:solidFill>
              <a:schemeClr val="accent6">
                <a:lumMod val="6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Auto'!$D$7:$S$7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B-D78A-4D8C-9675-957770DFAF06}"/>
            </c:ext>
          </c:extLst>
        </c:ser>
        <c:ser>
          <c:idx val="12"/>
          <c:order val="12"/>
          <c:spPr>
            <a:solidFill>
              <a:schemeClr val="accent1">
                <a:lumMod val="80000"/>
                <a:lumOff val="2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0C-D78A-4D8C-9675-957770DFAF06}"/>
            </c:ext>
          </c:extLst>
        </c:ser>
        <c:ser>
          <c:idx val="13"/>
          <c:order val="13"/>
          <c:spPr>
            <a:solidFill>
              <a:schemeClr val="accent2">
                <a:lumMod val="80000"/>
                <a:lumOff val="2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Auto'!$D$8:$S$8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D-D78A-4D8C-9675-957770DFAF06}"/>
            </c:ext>
          </c:extLst>
        </c:ser>
        <c:ser>
          <c:idx val="14"/>
          <c:order val="14"/>
          <c:spPr>
            <a:solidFill>
              <a:schemeClr val="accent3">
                <a:lumMod val="80000"/>
                <a:lumOff val="2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0E-D78A-4D8C-9675-957770DFAF06}"/>
            </c:ext>
          </c:extLst>
        </c:ser>
        <c:ser>
          <c:idx val="15"/>
          <c:order val="15"/>
          <c:spPr>
            <a:solidFill>
              <a:schemeClr val="accent4">
                <a:lumMod val="80000"/>
                <a:lumOff val="2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Auto'!$D$9:$S$9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F-D78A-4D8C-9675-957770DFAF06}"/>
            </c:ext>
          </c:extLst>
        </c:ser>
        <c:ser>
          <c:idx val="16"/>
          <c:order val="16"/>
          <c:spPr>
            <a:solidFill>
              <a:schemeClr val="accent5">
                <a:lumMod val="80000"/>
                <a:lumOff val="2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10-D78A-4D8C-9675-957770DFAF06}"/>
            </c:ext>
          </c:extLst>
        </c:ser>
        <c:ser>
          <c:idx val="17"/>
          <c:order val="17"/>
          <c:spPr>
            <a:solidFill>
              <a:schemeClr val="accent6">
                <a:lumMod val="80000"/>
                <a:lumOff val="2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Auto'!$D$10:$S$10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1-D78A-4D8C-9675-957770DFAF06}"/>
            </c:ext>
          </c:extLst>
        </c:ser>
        <c:ser>
          <c:idx val="18"/>
          <c:order val="18"/>
          <c:spPr>
            <a:solidFill>
              <a:schemeClr val="accent1">
                <a:lumMod val="8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12-D78A-4D8C-9675-957770DFAF06}"/>
            </c:ext>
          </c:extLst>
        </c:ser>
        <c:ser>
          <c:idx val="19"/>
          <c:order val="19"/>
          <c:spPr>
            <a:solidFill>
              <a:schemeClr val="accent2">
                <a:lumMod val="8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Auto'!$D$11:$S$11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3-D78A-4D8C-9675-957770DFAF06}"/>
            </c:ext>
          </c:extLst>
        </c:ser>
        <c:ser>
          <c:idx val="20"/>
          <c:order val="20"/>
          <c:spPr>
            <a:solidFill>
              <a:schemeClr val="accent3">
                <a:lumMod val="8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14-D78A-4D8C-9675-957770DFAF06}"/>
            </c:ext>
          </c:extLst>
        </c:ser>
        <c:ser>
          <c:idx val="21"/>
          <c:order val="21"/>
          <c:spPr>
            <a:solidFill>
              <a:schemeClr val="accent4">
                <a:lumMod val="8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Auto'!$D$12:$S$12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5-D78A-4D8C-9675-957770DFAF06}"/>
            </c:ext>
          </c:extLst>
        </c:ser>
        <c:ser>
          <c:idx val="22"/>
          <c:order val="22"/>
          <c:spPr>
            <a:solidFill>
              <a:schemeClr val="accent5">
                <a:lumMod val="8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16-D78A-4D8C-9675-957770DFAF06}"/>
            </c:ext>
          </c:extLst>
        </c:ser>
        <c:ser>
          <c:idx val="23"/>
          <c:order val="23"/>
          <c:spPr>
            <a:solidFill>
              <a:schemeClr val="accent6">
                <a:lumMod val="8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Auto'!$D$13:$S$13</c:f>
              <c:numCache>
                <c:formatCode>General</c:formatCode>
                <c:ptCount val="16"/>
                <c:pt idx="0">
                  <c:v>0</c:v>
                </c:pt>
                <c:pt idx="1">
                  <c:v>0</c:v>
                </c:pt>
                <c:pt idx="2">
                  <c:v>0</c:v>
                </c:pt>
                <c:pt idx="3">
                  <c:v>0</c:v>
                </c:pt>
                <c:pt idx="4">
                  <c:v>1</c:v>
                </c:pt>
                <c:pt idx="5">
                  <c:v>0</c:v>
                </c:pt>
                <c:pt idx="6">
                  <c:v>0</c:v>
                </c:pt>
                <c:pt idx="7">
                  <c:v>0</c:v>
                </c:pt>
                <c:pt idx="8">
                  <c:v>1</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17-D78A-4D8C-9675-957770DFAF06}"/>
            </c:ext>
          </c:extLst>
        </c:ser>
        <c:ser>
          <c:idx val="24"/>
          <c:order val="24"/>
          <c:spPr>
            <a:solidFill>
              <a:schemeClr val="accent1">
                <a:lumMod val="60000"/>
                <a:lumOff val="4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18-D78A-4D8C-9675-957770DFAF06}"/>
            </c:ext>
          </c:extLst>
        </c:ser>
        <c:ser>
          <c:idx val="25"/>
          <c:order val="25"/>
          <c:spPr>
            <a:solidFill>
              <a:schemeClr val="accent2">
                <a:lumMod val="60000"/>
                <a:lumOff val="4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Auto'!$D$14:$S$14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D78A-4D8C-9675-957770DFAF06}"/>
            </c:ext>
          </c:extLst>
        </c:ser>
        <c:ser>
          <c:idx val="26"/>
          <c:order val="26"/>
          <c:spPr>
            <a:solidFill>
              <a:schemeClr val="accent3">
                <a:lumMod val="60000"/>
                <a:lumOff val="4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1A-D78A-4D8C-9675-957770DFAF06}"/>
            </c:ext>
          </c:extLst>
        </c:ser>
        <c:ser>
          <c:idx val="27"/>
          <c:order val="27"/>
          <c:spPr>
            <a:solidFill>
              <a:schemeClr val="accent4">
                <a:lumMod val="60000"/>
                <a:lumOff val="4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Auto'!$D$15:$S$15</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B-D78A-4D8C-9675-957770DFAF06}"/>
            </c:ext>
          </c:extLst>
        </c:ser>
        <c:ser>
          <c:idx val="28"/>
          <c:order val="28"/>
          <c:spPr>
            <a:solidFill>
              <a:schemeClr val="accent5">
                <a:lumMod val="60000"/>
                <a:lumOff val="4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1C-D78A-4D8C-9675-957770DFAF06}"/>
            </c:ext>
          </c:extLst>
        </c:ser>
        <c:ser>
          <c:idx val="29"/>
          <c:order val="29"/>
          <c:spPr>
            <a:solidFill>
              <a:schemeClr val="accent6">
                <a:lumMod val="60000"/>
                <a:lumOff val="4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Auto'!$D$16:$S$16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D78A-4D8C-9675-957770DFAF06}"/>
            </c:ext>
          </c:extLst>
        </c:ser>
        <c:ser>
          <c:idx val="30"/>
          <c:order val="30"/>
          <c:spPr>
            <a:solidFill>
              <a:schemeClr val="accent1">
                <a:lumMod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1E-D78A-4D8C-9675-957770DFAF06}"/>
            </c:ext>
          </c:extLst>
        </c:ser>
        <c:ser>
          <c:idx val="31"/>
          <c:order val="31"/>
          <c:spPr>
            <a:solidFill>
              <a:schemeClr val="accent2">
                <a:lumMod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Auto'!$D$17:$S$17</c:f>
              <c:numCache>
                <c:formatCode>General</c:formatCode>
                <c:ptCount val="1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1F-D78A-4D8C-9675-957770DFAF06}"/>
            </c:ext>
          </c:extLst>
        </c:ser>
        <c:ser>
          <c:idx val="32"/>
          <c:order val="32"/>
          <c:spPr>
            <a:solidFill>
              <a:schemeClr val="accent3">
                <a:lumMod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20-D78A-4D8C-9675-957770DFAF06}"/>
            </c:ext>
          </c:extLst>
        </c:ser>
        <c:ser>
          <c:idx val="33"/>
          <c:order val="33"/>
          <c:spPr>
            <a:solidFill>
              <a:schemeClr val="accent4">
                <a:lumMod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Auto'!$D$18:$S$18</c:f>
              <c:numCache>
                <c:formatCode>General</c:formatCode>
                <c:ptCount val="1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21-D78A-4D8C-9675-957770DFAF06}"/>
            </c:ext>
          </c:extLst>
        </c:ser>
        <c:ser>
          <c:idx val="34"/>
          <c:order val="34"/>
          <c:spPr>
            <a:solidFill>
              <a:schemeClr val="accent5">
                <a:lumMod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22-D78A-4D8C-9675-957770DFAF06}"/>
            </c:ext>
          </c:extLst>
        </c:ser>
        <c:ser>
          <c:idx val="35"/>
          <c:order val="35"/>
          <c:spPr>
            <a:solidFill>
              <a:schemeClr val="accent6">
                <a:lumMod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Auto'!$D$19:$S$19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3-D78A-4D8C-9675-957770DFAF06}"/>
            </c:ext>
          </c:extLst>
        </c:ser>
        <c:ser>
          <c:idx val="36"/>
          <c:order val="36"/>
          <c:spPr>
            <a:solidFill>
              <a:schemeClr val="accent1">
                <a:lumMod val="70000"/>
                <a:lumOff val="3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24-D78A-4D8C-9675-957770DFAF06}"/>
            </c:ext>
          </c:extLst>
        </c:ser>
        <c:ser>
          <c:idx val="37"/>
          <c:order val="37"/>
          <c:spPr>
            <a:solidFill>
              <a:schemeClr val="accent2">
                <a:lumMod val="70000"/>
                <a:lumOff val="3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Auto'!$D$20:$S$20</c:f>
              <c:numCache>
                <c:formatCode>General</c:formatCode>
                <c:ptCount val="1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25-D78A-4D8C-9675-957770DFAF06}"/>
            </c:ext>
          </c:extLst>
        </c:ser>
        <c:ser>
          <c:idx val="38"/>
          <c:order val="38"/>
          <c:spPr>
            <a:solidFill>
              <a:schemeClr val="accent3">
                <a:lumMod val="70000"/>
                <a:lumOff val="3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26-D78A-4D8C-9675-957770DFAF06}"/>
            </c:ext>
          </c:extLst>
        </c:ser>
        <c:ser>
          <c:idx val="39"/>
          <c:order val="39"/>
          <c:spPr>
            <a:solidFill>
              <a:schemeClr val="accent4">
                <a:lumMod val="70000"/>
                <a:lumOff val="3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Auto'!$D$21:$S$21</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7-D78A-4D8C-9675-957770DFAF06}"/>
            </c:ext>
          </c:extLst>
        </c:ser>
        <c:ser>
          <c:idx val="40"/>
          <c:order val="40"/>
          <c:spPr>
            <a:solidFill>
              <a:schemeClr val="accent5">
                <a:lumMod val="70000"/>
                <a:lumOff val="3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28-D78A-4D8C-9675-957770DFAF06}"/>
            </c:ext>
          </c:extLst>
        </c:ser>
        <c:ser>
          <c:idx val="41"/>
          <c:order val="41"/>
          <c:spPr>
            <a:solidFill>
              <a:schemeClr val="accent6">
                <a:lumMod val="70000"/>
                <a:lumOff val="3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Auto'!$D$22:$S$22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9-D78A-4D8C-9675-957770DFAF06}"/>
            </c:ext>
          </c:extLst>
        </c:ser>
        <c:ser>
          <c:idx val="42"/>
          <c:order val="42"/>
          <c:spPr>
            <a:solidFill>
              <a:schemeClr val="accent1">
                <a:lumMod val="7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2A-D78A-4D8C-9675-957770DFAF06}"/>
            </c:ext>
          </c:extLst>
        </c:ser>
        <c:ser>
          <c:idx val="43"/>
          <c:order val="43"/>
          <c:spPr>
            <a:solidFill>
              <a:schemeClr val="accent2">
                <a:lumMod val="7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Auto'!$D$23:$S$23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2B-D78A-4D8C-9675-957770DFAF06}"/>
            </c:ext>
          </c:extLst>
        </c:ser>
        <c:ser>
          <c:idx val="44"/>
          <c:order val="44"/>
          <c:spPr>
            <a:solidFill>
              <a:schemeClr val="accent3">
                <a:lumMod val="7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2C-D78A-4D8C-9675-957770DFAF06}"/>
            </c:ext>
          </c:extLst>
        </c:ser>
        <c:ser>
          <c:idx val="45"/>
          <c:order val="45"/>
          <c:spPr>
            <a:solidFill>
              <a:schemeClr val="accent4">
                <a:lumMod val="7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Auto'!$D$24:$S$24</c:f>
              <c:numCache>
                <c:formatCode>General</c:formatCode>
                <c:ptCount val="1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2D-D78A-4D8C-9675-957770DFAF06}"/>
            </c:ext>
          </c:extLst>
        </c:ser>
        <c:ser>
          <c:idx val="46"/>
          <c:order val="46"/>
          <c:spPr>
            <a:solidFill>
              <a:schemeClr val="accent5">
                <a:lumMod val="7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2E-D78A-4D8C-9675-957770DFAF06}"/>
            </c:ext>
          </c:extLst>
        </c:ser>
        <c:ser>
          <c:idx val="47"/>
          <c:order val="47"/>
          <c:spPr>
            <a:solidFill>
              <a:schemeClr val="accent6">
                <a:lumMod val="7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Auto'!$D$25:$S$25</c:f>
              <c:numCache>
                <c:formatCode>General</c:formatCode>
                <c:ptCount val="16"/>
                <c:pt idx="0">
                  <c:v>0</c:v>
                </c:pt>
                <c:pt idx="1">
                  <c:v>0</c:v>
                </c:pt>
                <c:pt idx="2">
                  <c:v>0</c:v>
                </c:pt>
                <c:pt idx="3">
                  <c:v>0</c:v>
                </c:pt>
                <c:pt idx="4">
                  <c:v>0</c:v>
                </c:pt>
                <c:pt idx="5">
                  <c:v>0</c:v>
                </c:pt>
                <c:pt idx="6">
                  <c:v>0</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2F-D78A-4D8C-9675-957770DFAF06}"/>
            </c:ext>
          </c:extLst>
        </c:ser>
        <c:ser>
          <c:idx val="48"/>
          <c:order val="48"/>
          <c:spPr>
            <a:solidFill>
              <a:schemeClr val="accent1">
                <a:lumMod val="50000"/>
                <a:lumOff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30-D78A-4D8C-9675-957770DFAF06}"/>
            </c:ext>
          </c:extLst>
        </c:ser>
        <c:ser>
          <c:idx val="49"/>
          <c:order val="49"/>
          <c:spPr>
            <a:solidFill>
              <a:schemeClr val="accent2">
                <a:lumMod val="50000"/>
                <a:lumOff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Auto'!$D$26:$S$26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1-D78A-4D8C-9675-957770DFAF06}"/>
            </c:ext>
          </c:extLst>
        </c:ser>
        <c:ser>
          <c:idx val="50"/>
          <c:order val="50"/>
          <c:spPr>
            <a:solidFill>
              <a:schemeClr val="accent3">
                <a:lumMod val="50000"/>
                <a:lumOff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32-D78A-4D8C-9675-957770DFAF06}"/>
            </c:ext>
          </c:extLst>
        </c:ser>
        <c:ser>
          <c:idx val="51"/>
          <c:order val="51"/>
          <c:spPr>
            <a:solidFill>
              <a:schemeClr val="accent4">
                <a:lumMod val="50000"/>
                <a:lumOff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Auto'!$D$27:$S$27</c:f>
              <c:numCache>
                <c:formatCode>General</c:formatCode>
                <c:ptCount val="16"/>
                <c:pt idx="0">
                  <c:v>0</c:v>
                </c:pt>
                <c:pt idx="1">
                  <c:v>0</c:v>
                </c:pt>
                <c:pt idx="2">
                  <c:v>1</c:v>
                </c:pt>
                <c:pt idx="3">
                  <c:v>1</c:v>
                </c:pt>
                <c:pt idx="4">
                  <c:v>0</c:v>
                </c:pt>
                <c:pt idx="5">
                  <c:v>0</c:v>
                </c:pt>
                <c:pt idx="6">
                  <c:v>0</c:v>
                </c:pt>
                <c:pt idx="7">
                  <c:v>0</c:v>
                </c:pt>
                <c:pt idx="8">
                  <c:v>0</c:v>
                </c:pt>
                <c:pt idx="9">
                  <c:v>0</c:v>
                </c:pt>
                <c:pt idx="10">
                  <c:v>0</c:v>
                </c:pt>
                <c:pt idx="11">
                  <c:v>0</c:v>
                </c:pt>
                <c:pt idx="12">
                  <c:v>1</c:v>
                </c:pt>
                <c:pt idx="13">
                  <c:v>0</c:v>
                </c:pt>
                <c:pt idx="14">
                  <c:v>0</c:v>
                </c:pt>
                <c:pt idx="15">
                  <c:v>0</c:v>
                </c:pt>
              </c:numCache>
            </c:numRef>
          </c:val>
          <c:extLst>
            <c:ext xmlns:c16="http://schemas.microsoft.com/office/drawing/2014/chart" uri="{C3380CC4-5D6E-409C-BE32-E72D297353CC}">
              <c16:uniqueId val="{00000033-D78A-4D8C-9675-957770DFAF06}"/>
            </c:ext>
          </c:extLst>
        </c:ser>
        <c:ser>
          <c:idx val="52"/>
          <c:order val="52"/>
          <c:spPr>
            <a:solidFill>
              <a:schemeClr val="accent5">
                <a:lumMod val="50000"/>
                <a:lumOff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34-D78A-4D8C-9675-957770DFAF06}"/>
            </c:ext>
          </c:extLst>
        </c:ser>
        <c:ser>
          <c:idx val="53"/>
          <c:order val="53"/>
          <c:spPr>
            <a:solidFill>
              <a:schemeClr val="accent6">
                <a:lumMod val="50000"/>
                <a:lumOff val="5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Auto'!$D$28:$S$28</c:f>
              <c:numCache>
                <c:formatCode>General</c:formatCode>
                <c:ptCount val="16"/>
                <c:pt idx="0">
                  <c:v>0</c:v>
                </c:pt>
                <c:pt idx="1">
                  <c:v>0</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5-D78A-4D8C-9675-957770DFAF06}"/>
            </c:ext>
          </c:extLst>
        </c:ser>
        <c:ser>
          <c:idx val="54"/>
          <c:order val="54"/>
          <c:spPr>
            <a:solidFill>
              <a:schemeClr val="accent1"/>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36-D78A-4D8C-9675-957770DFAF06}"/>
            </c:ext>
          </c:extLst>
        </c:ser>
        <c:ser>
          <c:idx val="55"/>
          <c:order val="55"/>
          <c:spPr>
            <a:solidFill>
              <a:schemeClr val="accent2"/>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Auto'!$D$29:$S$29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7-D78A-4D8C-9675-957770DFAF06}"/>
            </c:ext>
          </c:extLst>
        </c:ser>
        <c:ser>
          <c:idx val="56"/>
          <c:order val="56"/>
          <c:spPr>
            <a:solidFill>
              <a:schemeClr val="accent3"/>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38-D78A-4D8C-9675-957770DFAF06}"/>
            </c:ext>
          </c:extLst>
        </c:ser>
        <c:ser>
          <c:idx val="57"/>
          <c:order val="57"/>
          <c:spPr>
            <a:solidFill>
              <a:schemeClr val="accent4"/>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Auto'!$D$30:$S$30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9-D78A-4D8C-9675-957770DFAF06}"/>
            </c:ext>
          </c:extLst>
        </c:ser>
        <c:ser>
          <c:idx val="58"/>
          <c:order val="58"/>
          <c:spPr>
            <a:solidFill>
              <a:schemeClr val="accent5"/>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3A-D78A-4D8C-9675-957770DFAF06}"/>
            </c:ext>
          </c:extLst>
        </c:ser>
        <c:ser>
          <c:idx val="59"/>
          <c:order val="59"/>
          <c:spPr>
            <a:solidFill>
              <a:schemeClr val="accent6"/>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Auto'!$D$31:$S$31</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B-D78A-4D8C-9675-957770DFAF06}"/>
            </c:ext>
          </c:extLst>
        </c:ser>
        <c:ser>
          <c:idx val="60"/>
          <c:order val="60"/>
          <c:spPr>
            <a:solidFill>
              <a:schemeClr val="accent1">
                <a:lumMod val="6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3C-D78A-4D8C-9675-957770DFAF06}"/>
            </c:ext>
          </c:extLst>
        </c:ser>
        <c:ser>
          <c:idx val="61"/>
          <c:order val="61"/>
          <c:spPr>
            <a:solidFill>
              <a:schemeClr val="accent2">
                <a:lumMod val="6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Auto'!$D$32:$S$32</c:f>
              <c:numCache>
                <c:formatCode>General</c:formatCode>
                <c:ptCount val="16"/>
              </c:numCache>
            </c:numRef>
          </c:val>
          <c:extLst>
            <c:ext xmlns:c16="http://schemas.microsoft.com/office/drawing/2014/chart" uri="{C3380CC4-5D6E-409C-BE32-E72D297353CC}">
              <c16:uniqueId val="{0000003D-D78A-4D8C-9675-957770DFAF06}"/>
            </c:ext>
          </c:extLst>
        </c:ser>
        <c:ser>
          <c:idx val="62"/>
          <c:order val="62"/>
          <c:spPr>
            <a:solidFill>
              <a:schemeClr val="accent3">
                <a:lumMod val="6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Auto'!#REF!</c:f>
              <c:numCache>
                <c:formatCode>General</c:formatCode>
                <c:ptCount val="1"/>
                <c:pt idx="0">
                  <c:v>1</c:v>
                </c:pt>
              </c:numCache>
            </c:numRef>
          </c:val>
          <c:extLst>
            <c:ext xmlns:c16="http://schemas.microsoft.com/office/drawing/2014/chart" uri="{C3380CC4-5D6E-409C-BE32-E72D297353CC}">
              <c16:uniqueId val="{0000003E-D78A-4D8C-9675-957770DFAF06}"/>
            </c:ext>
          </c:extLst>
        </c:ser>
        <c:ser>
          <c:idx val="63"/>
          <c:order val="63"/>
          <c:spPr>
            <a:solidFill>
              <a:schemeClr val="accent4">
                <a:lumMod val="60000"/>
              </a:schemeClr>
            </a:solidFill>
            <a:ln>
              <a:noFill/>
            </a:ln>
            <a:effectLst/>
          </c:spPr>
          <c:invertIfNegative val="0"/>
          <c:cat>
            <c:strRef>
              <c:f>'SSQ Posttest Auto'!$D$1:$S$1</c:f>
              <c:strCache>
                <c:ptCount val="16"/>
                <c:pt idx="0">
                  <c:v>General discomfort</c:v>
                </c:pt>
                <c:pt idx="1">
                  <c:v>Fatigue</c:v>
                </c:pt>
                <c:pt idx="2">
                  <c:v>Headache</c:v>
                </c:pt>
                <c:pt idx="3">
                  <c:v>Eye strain</c:v>
                </c:pt>
                <c:pt idx="4">
                  <c:v>Difficulty focusing</c:v>
                </c:pt>
                <c:pt idx="5">
                  <c:v>Increased salivation</c:v>
                </c:pt>
                <c:pt idx="6">
                  <c:v>Sweating</c:v>
                </c:pt>
                <c:pt idx="7">
                  <c:v>Nausea</c:v>
                </c:pt>
                <c:pt idx="8">
                  <c:v>Difficulty concentrating</c:v>
                </c:pt>
                <c:pt idx="9">
                  <c:v>Fullness of head</c:v>
                </c:pt>
                <c:pt idx="10">
                  <c:v>Blurred vision</c:v>
                </c:pt>
                <c:pt idx="11">
                  <c:v>Dizzy (eyes open)</c:v>
                </c:pt>
                <c:pt idx="12">
                  <c:v>Dizzy (eyes closed)</c:v>
                </c:pt>
                <c:pt idx="13">
                  <c:v>Vertigo</c:v>
                </c:pt>
                <c:pt idx="14">
                  <c:v>Stomach awareness</c:v>
                </c:pt>
                <c:pt idx="15">
                  <c:v>Burping</c:v>
                </c:pt>
              </c:strCache>
            </c:strRef>
          </c:cat>
          <c:val>
            <c:numRef>
              <c:f>'SSQ Posttest Auto'!$D$33:$S$33</c:f>
              <c:numCache>
                <c:formatCode>General</c:formatCode>
                <c:ptCount val="1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3F-D78A-4D8C-9675-957770DFAF06}"/>
            </c:ext>
          </c:extLst>
        </c:ser>
        <c:dLbls>
          <c:showLegendKey val="0"/>
          <c:showVal val="0"/>
          <c:showCatName val="0"/>
          <c:showSerName val="0"/>
          <c:showPercent val="0"/>
          <c:showBubbleSize val="0"/>
        </c:dLbls>
        <c:gapWidth val="219"/>
        <c:overlap val="-27"/>
        <c:axId val="601103024"/>
        <c:axId val="1038695152"/>
      </c:barChart>
      <c:catAx>
        <c:axId val="60110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95152"/>
        <c:crosses val="autoZero"/>
        <c:auto val="1"/>
        <c:lblAlgn val="ctr"/>
        <c:lblOffset val="100"/>
        <c:noMultiLvlLbl val="0"/>
      </c:catAx>
      <c:valAx>
        <c:axId val="103869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03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SSQ</a:t>
            </a:r>
            <a:r>
              <a:rPr lang="en-GB" baseline="0"/>
              <a:t> post-test, Automatic Remap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'SSQ Posttest Auto'!$D$1</c:f>
              <c:strCache>
                <c:ptCount val="1"/>
                <c:pt idx="0">
                  <c:v>General discomfort</c:v>
                </c:pt>
              </c:strCache>
            </c:strRef>
          </c:tx>
          <c:spPr>
            <a:solidFill>
              <a:schemeClr val="accent1"/>
            </a:solidFill>
            <a:ln>
              <a:noFill/>
            </a:ln>
            <a:effectLst/>
          </c:spPr>
          <c:invertIfNegative val="0"/>
          <c:val>
            <c:numRef>
              <c:f>'SSQ Posttest Auto'!$D$2:$D$33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0-2B0F-4525-9952-BBEDB4D16A19}"/>
            </c:ext>
          </c:extLst>
        </c:ser>
        <c:ser>
          <c:idx val="1"/>
          <c:order val="1"/>
          <c:tx>
            <c:strRef>
              <c:f>'SSQ Posttest Auto'!$E$1</c:f>
              <c:strCache>
                <c:ptCount val="1"/>
                <c:pt idx="0">
                  <c:v>Fatigue</c:v>
                </c:pt>
              </c:strCache>
            </c:strRef>
          </c:tx>
          <c:spPr>
            <a:solidFill>
              <a:schemeClr val="accent2"/>
            </a:solidFill>
            <a:ln>
              <a:noFill/>
            </a:ln>
            <a:effectLst/>
          </c:spPr>
          <c:invertIfNegative val="0"/>
          <c:val>
            <c:numRef>
              <c:f>'SSQ Posttest Auto'!$E$2:$E$33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1-2B0F-4525-9952-BBEDB4D16A19}"/>
            </c:ext>
          </c:extLst>
        </c:ser>
        <c:ser>
          <c:idx val="2"/>
          <c:order val="2"/>
          <c:tx>
            <c:strRef>
              <c:f>'SSQ Posttest Auto'!$F$1</c:f>
              <c:strCache>
                <c:ptCount val="1"/>
                <c:pt idx="0">
                  <c:v>Headache</c:v>
                </c:pt>
              </c:strCache>
            </c:strRef>
          </c:tx>
          <c:spPr>
            <a:solidFill>
              <a:schemeClr val="accent3"/>
            </a:solidFill>
            <a:ln>
              <a:noFill/>
            </a:ln>
            <a:effectLst/>
          </c:spPr>
          <c:invertIfNegative val="0"/>
          <c:val>
            <c:numRef>
              <c:f>'SSQ Posttest Auto'!$F$2:$F$33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pt idx="27">
                  <c:v>0</c:v>
                </c:pt>
                <c:pt idx="28">
                  <c:v>0</c:v>
                </c:pt>
                <c:pt idx="29">
                  <c:v>1</c:v>
                </c:pt>
                <c:pt idx="31">
                  <c:v>1</c:v>
                </c:pt>
              </c:numCache>
            </c:numRef>
          </c:val>
          <c:extLst>
            <c:ext xmlns:c16="http://schemas.microsoft.com/office/drawing/2014/chart" uri="{C3380CC4-5D6E-409C-BE32-E72D297353CC}">
              <c16:uniqueId val="{00000002-2B0F-4525-9952-BBEDB4D16A19}"/>
            </c:ext>
          </c:extLst>
        </c:ser>
        <c:ser>
          <c:idx val="3"/>
          <c:order val="3"/>
          <c:tx>
            <c:strRef>
              <c:f>'SSQ Posttest Auto'!$G$1</c:f>
              <c:strCache>
                <c:ptCount val="1"/>
                <c:pt idx="0">
                  <c:v>Eye strain</c:v>
                </c:pt>
              </c:strCache>
            </c:strRef>
          </c:tx>
          <c:spPr>
            <a:solidFill>
              <a:schemeClr val="accent4"/>
            </a:solidFill>
            <a:ln>
              <a:noFill/>
            </a:ln>
            <a:effectLst/>
          </c:spPr>
          <c:invertIfNegative val="0"/>
          <c:val>
            <c:numRef>
              <c:f>'SSQ Posttest Auto'!$G$2:$G$33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0</c:v>
                </c:pt>
                <c:pt idx="31">
                  <c:v>0</c:v>
                </c:pt>
              </c:numCache>
            </c:numRef>
          </c:val>
          <c:extLst>
            <c:ext xmlns:c16="http://schemas.microsoft.com/office/drawing/2014/chart" uri="{C3380CC4-5D6E-409C-BE32-E72D297353CC}">
              <c16:uniqueId val="{00000003-2B0F-4525-9952-BBEDB4D16A19}"/>
            </c:ext>
          </c:extLst>
        </c:ser>
        <c:ser>
          <c:idx val="4"/>
          <c:order val="4"/>
          <c:tx>
            <c:strRef>
              <c:f>'SSQ Posttest Auto'!$H$1</c:f>
              <c:strCache>
                <c:ptCount val="1"/>
                <c:pt idx="0">
                  <c:v>Difficulty focusing</c:v>
                </c:pt>
              </c:strCache>
            </c:strRef>
          </c:tx>
          <c:spPr>
            <a:solidFill>
              <a:schemeClr val="accent5"/>
            </a:solidFill>
            <a:ln>
              <a:noFill/>
            </a:ln>
            <a:effectLst/>
          </c:spPr>
          <c:invertIfNegative val="0"/>
          <c:val>
            <c:numRef>
              <c:f>'SSQ Posttest Auto'!$H$2:$H$33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4-2B0F-4525-9952-BBEDB4D16A19}"/>
            </c:ext>
          </c:extLst>
        </c:ser>
        <c:ser>
          <c:idx val="5"/>
          <c:order val="5"/>
          <c:tx>
            <c:strRef>
              <c:f>'SSQ Posttest Auto'!$I$1</c:f>
              <c:strCache>
                <c:ptCount val="1"/>
                <c:pt idx="0">
                  <c:v>Increased salivation</c:v>
                </c:pt>
              </c:strCache>
            </c:strRef>
          </c:tx>
          <c:spPr>
            <a:solidFill>
              <a:schemeClr val="accent6"/>
            </a:solidFill>
            <a:ln>
              <a:noFill/>
            </a:ln>
            <a:effectLst/>
          </c:spPr>
          <c:invertIfNegative val="0"/>
          <c:val>
            <c:numRef>
              <c:f>'SSQ Posttest Auto'!$I$2:$I$33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5-2B0F-4525-9952-BBEDB4D16A19}"/>
            </c:ext>
          </c:extLst>
        </c:ser>
        <c:ser>
          <c:idx val="6"/>
          <c:order val="6"/>
          <c:tx>
            <c:strRef>
              <c:f>'SSQ Posttest Auto'!$J$1</c:f>
              <c:strCache>
                <c:ptCount val="1"/>
                <c:pt idx="0">
                  <c:v>Sweating</c:v>
                </c:pt>
              </c:strCache>
            </c:strRef>
          </c:tx>
          <c:spPr>
            <a:solidFill>
              <a:schemeClr val="accent1">
                <a:lumMod val="60000"/>
              </a:schemeClr>
            </a:solidFill>
            <a:ln>
              <a:noFill/>
            </a:ln>
            <a:effectLst/>
          </c:spPr>
          <c:invertIfNegative val="0"/>
          <c:val>
            <c:numRef>
              <c:f>'SSQ Posttest Auto'!$J$2:$J$33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6-2B0F-4525-9952-BBEDB4D16A19}"/>
            </c:ext>
          </c:extLst>
        </c:ser>
        <c:ser>
          <c:idx val="7"/>
          <c:order val="7"/>
          <c:tx>
            <c:strRef>
              <c:f>'SSQ Posttest Auto'!$K$1</c:f>
              <c:strCache>
                <c:ptCount val="1"/>
                <c:pt idx="0">
                  <c:v>Nausea</c:v>
                </c:pt>
              </c:strCache>
            </c:strRef>
          </c:tx>
          <c:spPr>
            <a:solidFill>
              <a:schemeClr val="accent2">
                <a:lumMod val="60000"/>
              </a:schemeClr>
            </a:solidFill>
            <a:ln>
              <a:noFill/>
            </a:ln>
            <a:effectLst/>
          </c:spPr>
          <c:invertIfNegative val="0"/>
          <c:val>
            <c:numRef>
              <c:f>'SSQ Posttest Auto'!$K$2:$K$33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7-2B0F-4525-9952-BBEDB4D16A19}"/>
            </c:ext>
          </c:extLst>
        </c:ser>
        <c:ser>
          <c:idx val="8"/>
          <c:order val="8"/>
          <c:tx>
            <c:strRef>
              <c:f>'SSQ Posttest Auto'!$L$1</c:f>
              <c:strCache>
                <c:ptCount val="1"/>
                <c:pt idx="0">
                  <c:v>Difficulty concentrating</c:v>
                </c:pt>
              </c:strCache>
            </c:strRef>
          </c:tx>
          <c:spPr>
            <a:solidFill>
              <a:schemeClr val="accent3">
                <a:lumMod val="60000"/>
              </a:schemeClr>
            </a:solidFill>
            <a:ln>
              <a:noFill/>
            </a:ln>
            <a:effectLst/>
          </c:spPr>
          <c:invertIfNegative val="0"/>
          <c:val>
            <c:numRef>
              <c:f>'SSQ Posttest Auto'!$L$2:$L$33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8-2B0F-4525-9952-BBEDB4D16A19}"/>
            </c:ext>
          </c:extLst>
        </c:ser>
        <c:ser>
          <c:idx val="9"/>
          <c:order val="9"/>
          <c:tx>
            <c:strRef>
              <c:f>'SSQ Posttest Auto'!$M$1</c:f>
              <c:strCache>
                <c:ptCount val="1"/>
                <c:pt idx="0">
                  <c:v>Fullness of head</c:v>
                </c:pt>
              </c:strCache>
            </c:strRef>
          </c:tx>
          <c:spPr>
            <a:solidFill>
              <a:schemeClr val="accent4">
                <a:lumMod val="60000"/>
              </a:schemeClr>
            </a:solidFill>
            <a:ln>
              <a:noFill/>
            </a:ln>
            <a:effectLst/>
          </c:spPr>
          <c:invertIfNegative val="0"/>
          <c:val>
            <c:numRef>
              <c:f>'SSQ Posttest Auto'!$M$2:$M$33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9-2B0F-4525-9952-BBEDB4D16A19}"/>
            </c:ext>
          </c:extLst>
        </c:ser>
        <c:ser>
          <c:idx val="10"/>
          <c:order val="10"/>
          <c:tx>
            <c:strRef>
              <c:f>'SSQ Posttest Auto'!$N$1</c:f>
              <c:strCache>
                <c:ptCount val="1"/>
                <c:pt idx="0">
                  <c:v>Blurred vision</c:v>
                </c:pt>
              </c:strCache>
            </c:strRef>
          </c:tx>
          <c:spPr>
            <a:solidFill>
              <a:schemeClr val="accent5">
                <a:lumMod val="60000"/>
              </a:schemeClr>
            </a:solidFill>
            <a:ln>
              <a:noFill/>
            </a:ln>
            <a:effectLst/>
          </c:spPr>
          <c:invertIfNegative val="0"/>
          <c:val>
            <c:numRef>
              <c:f>'SSQ Posttest Auto'!$N$2:$N$33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1</c:v>
                </c:pt>
                <c:pt idx="17">
                  <c:v>0</c:v>
                </c:pt>
                <c:pt idx="18">
                  <c:v>1</c:v>
                </c:pt>
                <c:pt idx="19">
                  <c:v>0</c:v>
                </c:pt>
                <c:pt idx="20">
                  <c:v>0</c:v>
                </c:pt>
                <c:pt idx="21">
                  <c:v>0</c:v>
                </c:pt>
                <c:pt idx="22">
                  <c:v>1</c:v>
                </c:pt>
                <c:pt idx="23">
                  <c:v>1</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A-2B0F-4525-9952-BBEDB4D16A19}"/>
            </c:ext>
          </c:extLst>
        </c:ser>
        <c:ser>
          <c:idx val="11"/>
          <c:order val="11"/>
          <c:tx>
            <c:strRef>
              <c:f>'SSQ Posttest Auto'!$O$1</c:f>
              <c:strCache>
                <c:ptCount val="1"/>
                <c:pt idx="0">
                  <c:v>Dizzy (eyes open)</c:v>
                </c:pt>
              </c:strCache>
            </c:strRef>
          </c:tx>
          <c:spPr>
            <a:solidFill>
              <a:schemeClr val="accent6">
                <a:lumMod val="60000"/>
              </a:schemeClr>
            </a:solidFill>
            <a:ln>
              <a:noFill/>
            </a:ln>
            <a:effectLst/>
          </c:spPr>
          <c:invertIfNegative val="0"/>
          <c:val>
            <c:numRef>
              <c:f>'SSQ Posttest Auto'!$O$2:$O$33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B-2B0F-4525-9952-BBEDB4D16A19}"/>
            </c:ext>
          </c:extLst>
        </c:ser>
        <c:ser>
          <c:idx val="12"/>
          <c:order val="12"/>
          <c:tx>
            <c:strRef>
              <c:f>'SSQ Posttest Auto'!$P$1</c:f>
              <c:strCache>
                <c:ptCount val="1"/>
                <c:pt idx="0">
                  <c:v>Dizzy (eyes closed)</c:v>
                </c:pt>
              </c:strCache>
            </c:strRef>
          </c:tx>
          <c:spPr>
            <a:solidFill>
              <a:schemeClr val="accent1">
                <a:lumMod val="80000"/>
                <a:lumOff val="20000"/>
              </a:schemeClr>
            </a:solidFill>
            <a:ln>
              <a:noFill/>
            </a:ln>
            <a:effectLst/>
          </c:spPr>
          <c:invertIfNegative val="0"/>
          <c:val>
            <c:numRef>
              <c:f>'SSQ Posttest Auto'!$P$2:$P$33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0</c:v>
                </c:pt>
                <c:pt idx="31">
                  <c:v>0</c:v>
                </c:pt>
              </c:numCache>
            </c:numRef>
          </c:val>
          <c:extLst>
            <c:ext xmlns:c16="http://schemas.microsoft.com/office/drawing/2014/chart" uri="{C3380CC4-5D6E-409C-BE32-E72D297353CC}">
              <c16:uniqueId val="{0000000C-2B0F-4525-9952-BBEDB4D16A19}"/>
            </c:ext>
          </c:extLst>
        </c:ser>
        <c:ser>
          <c:idx val="13"/>
          <c:order val="13"/>
          <c:tx>
            <c:strRef>
              <c:f>'SSQ Posttest Auto'!$Q$1</c:f>
              <c:strCache>
                <c:ptCount val="1"/>
                <c:pt idx="0">
                  <c:v>Vertigo</c:v>
                </c:pt>
              </c:strCache>
            </c:strRef>
          </c:tx>
          <c:spPr>
            <a:solidFill>
              <a:schemeClr val="accent2">
                <a:lumMod val="80000"/>
                <a:lumOff val="20000"/>
              </a:schemeClr>
            </a:solidFill>
            <a:ln>
              <a:noFill/>
            </a:ln>
            <a:effectLst/>
          </c:spPr>
          <c:invertIfNegative val="0"/>
          <c:val>
            <c:numRef>
              <c:f>'SSQ Posttest Auto'!$Q$2:$Q$33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D-2B0F-4525-9952-BBEDB4D16A19}"/>
            </c:ext>
          </c:extLst>
        </c:ser>
        <c:ser>
          <c:idx val="14"/>
          <c:order val="14"/>
          <c:tx>
            <c:strRef>
              <c:f>'SSQ Posttest Auto'!$R$1</c:f>
              <c:strCache>
                <c:ptCount val="1"/>
                <c:pt idx="0">
                  <c:v>Stomach awareness</c:v>
                </c:pt>
              </c:strCache>
            </c:strRef>
          </c:tx>
          <c:spPr>
            <a:solidFill>
              <a:schemeClr val="accent3">
                <a:lumMod val="80000"/>
                <a:lumOff val="20000"/>
              </a:schemeClr>
            </a:solidFill>
            <a:ln>
              <a:noFill/>
            </a:ln>
            <a:effectLst/>
          </c:spPr>
          <c:invertIfNegative val="0"/>
          <c:val>
            <c:numRef>
              <c:f>'SSQ Posttest Auto'!$R$2:$R$33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E-2B0F-4525-9952-BBEDB4D16A19}"/>
            </c:ext>
          </c:extLst>
        </c:ser>
        <c:ser>
          <c:idx val="15"/>
          <c:order val="15"/>
          <c:tx>
            <c:strRef>
              <c:f>'SSQ Posttest Auto'!$S$1</c:f>
              <c:strCache>
                <c:ptCount val="1"/>
                <c:pt idx="0">
                  <c:v>Burping</c:v>
                </c:pt>
              </c:strCache>
            </c:strRef>
          </c:tx>
          <c:spPr>
            <a:solidFill>
              <a:schemeClr val="accent4">
                <a:lumMod val="80000"/>
                <a:lumOff val="20000"/>
              </a:schemeClr>
            </a:solidFill>
            <a:ln>
              <a:noFill/>
            </a:ln>
            <a:effectLst/>
          </c:spPr>
          <c:invertIfNegative val="0"/>
          <c:val>
            <c:numRef>
              <c:f>'SSQ Posttest Auto'!$S$2:$S$33</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1">
                  <c:v>0</c:v>
                </c:pt>
              </c:numCache>
            </c:numRef>
          </c:val>
          <c:extLst>
            <c:ext xmlns:c16="http://schemas.microsoft.com/office/drawing/2014/chart" uri="{C3380CC4-5D6E-409C-BE32-E72D297353CC}">
              <c16:uniqueId val="{0000000F-2B0F-4525-9952-BBEDB4D16A19}"/>
            </c:ext>
          </c:extLst>
        </c:ser>
        <c:dLbls>
          <c:showLegendKey val="0"/>
          <c:showVal val="0"/>
          <c:showCatName val="0"/>
          <c:showSerName val="0"/>
          <c:showPercent val="0"/>
          <c:showBubbleSize val="0"/>
        </c:dLbls>
        <c:gapWidth val="219"/>
        <c:overlap val="-27"/>
        <c:axId val="840832896"/>
        <c:axId val="840837216"/>
      </c:barChart>
      <c:catAx>
        <c:axId val="8408328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37216"/>
        <c:crosses val="autoZero"/>
        <c:auto val="1"/>
        <c:lblAlgn val="ctr"/>
        <c:lblOffset val="100"/>
        <c:noMultiLvlLbl val="0"/>
      </c:catAx>
      <c:valAx>
        <c:axId val="84083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32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time taken to remap (HH-Left)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Manual remap</c:v>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'Remap process data Auto'!$B$13</c:f>
              <c:strCache>
                <c:ptCount val="1"/>
                <c:pt idx="0">
                  <c:v>Averages:</c:v>
                </c:pt>
              </c:strCache>
            </c:strRef>
          </c:cat>
          <c:val>
            <c:numRef>
              <c:f>'Remap process data Manual'!$C$26</c:f>
              <c:numCache>
                <c:formatCode>0.00</c:formatCode>
                <c:ptCount val="1"/>
                <c:pt idx="0">
                  <c:v>49.830887794494586</c:v>
                </c:pt>
              </c:numCache>
            </c:numRef>
          </c:val>
          <c:extLst>
            <c:ext xmlns:c16="http://schemas.microsoft.com/office/drawing/2014/chart" uri="{C3380CC4-5D6E-409C-BE32-E72D297353CC}">
              <c16:uniqueId val="{00000000-C3AE-499A-BA1E-1C5CE3263404}"/>
            </c:ext>
          </c:extLst>
        </c:ser>
        <c:ser>
          <c:idx val="1"/>
          <c:order val="1"/>
          <c:tx>
            <c:v>Auto remap</c:v>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'Remap process data Auto'!$B$13</c:f>
              <c:strCache>
                <c:ptCount val="1"/>
                <c:pt idx="0">
                  <c:v>Averages:</c:v>
                </c:pt>
              </c:strCache>
            </c:strRef>
          </c:cat>
          <c:val>
            <c:numRef>
              <c:f>'Remap process data Auto'!$C$26</c:f>
              <c:numCache>
                <c:formatCode>0.00</c:formatCode>
                <c:ptCount val="1"/>
                <c:pt idx="0">
                  <c:v>9.0108606815338046</c:v>
                </c:pt>
              </c:numCache>
            </c:numRef>
          </c:val>
          <c:extLst>
            <c:ext xmlns:c16="http://schemas.microsoft.com/office/drawing/2014/chart" uri="{C3380CC4-5D6E-409C-BE32-E72D297353CC}">
              <c16:uniqueId val="{00000002-C3AE-499A-BA1E-1C5CE3263404}"/>
            </c:ext>
          </c:extLst>
        </c:ser>
        <c:dLbls>
          <c:dLblPos val="outEnd"/>
          <c:showLegendKey val="0"/>
          <c:showVal val="1"/>
          <c:showCatName val="0"/>
          <c:showSerName val="0"/>
          <c:showPercent val="0"/>
          <c:showBubbleSize val="0"/>
        </c:dLbls>
        <c:gapWidth val="219"/>
        <c:overlap val="-27"/>
        <c:axId val="1370593967"/>
        <c:axId val="1370588687"/>
      </c:barChart>
      <c:catAx>
        <c:axId val="137059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Remap mode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88687"/>
        <c:crosses val="autoZero"/>
        <c:auto val="1"/>
        <c:lblAlgn val="ctr"/>
        <c:lblOffset val="100"/>
        <c:noMultiLvlLbl val="0"/>
      </c:catAx>
      <c:valAx>
        <c:axId val="137058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Time</a:t>
                </a:r>
                <a:r>
                  <a:rPr lang="en-MY" baseline="0"/>
                  <a:t> (seconds)</a:t>
                </a: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Y"/>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9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time taken to remap (Quadrantanopia Top-Right)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Manual remap</c:v>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'Remap process data Auto'!$B$13</c:f>
              <c:strCache>
                <c:ptCount val="1"/>
                <c:pt idx="0">
                  <c:v>Averages:</c:v>
                </c:pt>
              </c:strCache>
            </c:strRef>
          </c:cat>
          <c:val>
            <c:numRef>
              <c:f>'Remap process data Manual'!$C$39</c:f>
              <c:numCache>
                <c:formatCode>0.00</c:formatCode>
                <c:ptCount val="1"/>
                <c:pt idx="0">
                  <c:v>64.613191059657467</c:v>
                </c:pt>
              </c:numCache>
            </c:numRef>
          </c:val>
          <c:extLst>
            <c:ext xmlns:c16="http://schemas.microsoft.com/office/drawing/2014/chart" uri="{C3380CC4-5D6E-409C-BE32-E72D297353CC}">
              <c16:uniqueId val="{00000000-C3AE-499A-BA1E-1C5CE3263404}"/>
            </c:ext>
          </c:extLst>
        </c:ser>
        <c:ser>
          <c:idx val="1"/>
          <c:order val="1"/>
          <c:tx>
            <c:v>Auto remap</c:v>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'Remap process data Auto'!$B$13</c:f>
              <c:strCache>
                <c:ptCount val="1"/>
                <c:pt idx="0">
                  <c:v>Averages:</c:v>
                </c:pt>
              </c:strCache>
            </c:strRef>
          </c:cat>
          <c:val>
            <c:numRef>
              <c:f>'Remap process data Auto'!$C$39</c:f>
              <c:numCache>
                <c:formatCode>0.00</c:formatCode>
                <c:ptCount val="1"/>
                <c:pt idx="0">
                  <c:v>12.858742356300331</c:v>
                </c:pt>
              </c:numCache>
            </c:numRef>
          </c:val>
          <c:extLst>
            <c:ext xmlns:c16="http://schemas.microsoft.com/office/drawing/2014/chart" uri="{C3380CC4-5D6E-409C-BE32-E72D297353CC}">
              <c16:uniqueId val="{00000002-C3AE-499A-BA1E-1C5CE3263404}"/>
            </c:ext>
          </c:extLst>
        </c:ser>
        <c:dLbls>
          <c:dLblPos val="outEnd"/>
          <c:showLegendKey val="0"/>
          <c:showVal val="1"/>
          <c:showCatName val="0"/>
          <c:showSerName val="0"/>
          <c:showPercent val="0"/>
          <c:showBubbleSize val="0"/>
        </c:dLbls>
        <c:gapWidth val="219"/>
        <c:overlap val="-27"/>
        <c:axId val="1370593967"/>
        <c:axId val="1370588687"/>
      </c:barChart>
      <c:catAx>
        <c:axId val="137059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Remap mode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88687"/>
        <c:crosses val="autoZero"/>
        <c:auto val="1"/>
        <c:lblAlgn val="ctr"/>
        <c:lblOffset val="100"/>
        <c:noMultiLvlLbl val="0"/>
      </c:catAx>
      <c:valAx>
        <c:axId val="137058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Time</a:t>
                </a:r>
                <a:r>
                  <a:rPr lang="en-MY" baseline="0"/>
                  <a:t> (seconds)</a:t>
                </a: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Y"/>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9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time taken to remap (Quadrantanopia Bottom-Left)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Manual remap</c:v>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'Remap process data Auto'!$B$13</c:f>
              <c:strCache>
                <c:ptCount val="1"/>
                <c:pt idx="0">
                  <c:v>Averages:</c:v>
                </c:pt>
              </c:strCache>
            </c:strRef>
          </c:cat>
          <c:val>
            <c:numRef>
              <c:f>'Remap process data Manual'!$C$52</c:f>
              <c:numCache>
                <c:formatCode>0.00</c:formatCode>
                <c:ptCount val="1"/>
                <c:pt idx="0">
                  <c:v>66.088527202606045</c:v>
                </c:pt>
              </c:numCache>
            </c:numRef>
          </c:val>
          <c:extLst>
            <c:ext xmlns:c16="http://schemas.microsoft.com/office/drawing/2014/chart" uri="{C3380CC4-5D6E-409C-BE32-E72D297353CC}">
              <c16:uniqueId val="{00000000-C3AE-499A-BA1E-1C5CE3263404}"/>
            </c:ext>
          </c:extLst>
        </c:ser>
        <c:ser>
          <c:idx val="1"/>
          <c:order val="1"/>
          <c:tx>
            <c:v>Auto remap</c:v>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'Remap process data Auto'!$B$13</c:f>
              <c:strCache>
                <c:ptCount val="1"/>
                <c:pt idx="0">
                  <c:v>Averages:</c:v>
                </c:pt>
              </c:strCache>
            </c:strRef>
          </c:cat>
          <c:val>
            <c:numRef>
              <c:f>'Remap process data Auto'!$C$52</c:f>
              <c:numCache>
                <c:formatCode>0.00</c:formatCode>
                <c:ptCount val="1"/>
                <c:pt idx="0">
                  <c:v>12.294068540845572</c:v>
                </c:pt>
              </c:numCache>
            </c:numRef>
          </c:val>
          <c:extLst>
            <c:ext xmlns:c16="http://schemas.microsoft.com/office/drawing/2014/chart" uri="{C3380CC4-5D6E-409C-BE32-E72D297353CC}">
              <c16:uniqueId val="{00000002-C3AE-499A-BA1E-1C5CE3263404}"/>
            </c:ext>
          </c:extLst>
        </c:ser>
        <c:dLbls>
          <c:dLblPos val="outEnd"/>
          <c:showLegendKey val="0"/>
          <c:showVal val="1"/>
          <c:showCatName val="0"/>
          <c:showSerName val="0"/>
          <c:showPercent val="0"/>
          <c:showBubbleSize val="0"/>
        </c:dLbls>
        <c:gapWidth val="219"/>
        <c:overlap val="-27"/>
        <c:axId val="1370593967"/>
        <c:axId val="1370588687"/>
      </c:barChart>
      <c:catAx>
        <c:axId val="137059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Remap mode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88687"/>
        <c:crosses val="autoZero"/>
        <c:auto val="1"/>
        <c:lblAlgn val="ctr"/>
        <c:lblOffset val="100"/>
        <c:noMultiLvlLbl val="0"/>
      </c:catAx>
      <c:valAx>
        <c:axId val="137058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Time</a:t>
                </a:r>
                <a:r>
                  <a:rPr lang="en-MY" baseline="0"/>
                  <a:t> (seconds)</a:t>
                </a: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Y"/>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9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final position after remapping (HH-Right)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Manual, L Pos X</c:v>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Remap Pos X</c:v>
              </c:pt>
            </c:strLit>
          </c:cat>
          <c:val>
            <c:numRef>
              <c:f>'Remap process data Manual'!$D$13</c:f>
              <c:numCache>
                <c:formatCode>0.00</c:formatCode>
                <c:ptCount val="1"/>
                <c:pt idx="0">
                  <c:v>-0.52562467753887154</c:v>
                </c:pt>
              </c:numCache>
            </c:numRef>
          </c:val>
          <c:extLst>
            <c:ext xmlns:c16="http://schemas.microsoft.com/office/drawing/2014/chart" uri="{C3380CC4-5D6E-409C-BE32-E72D297353CC}">
              <c16:uniqueId val="{00000000-C3AE-499A-BA1E-1C5CE3263404}"/>
            </c:ext>
          </c:extLst>
        </c:ser>
        <c:ser>
          <c:idx val="1"/>
          <c:order val="1"/>
          <c:tx>
            <c:v>Manual, R pos X</c:v>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Remap Pos X</c:v>
              </c:pt>
            </c:strLit>
          </c:cat>
          <c:val>
            <c:numRef>
              <c:f>'Remap process data Manual'!$F$13</c:f>
              <c:numCache>
                <c:formatCode>0.00</c:formatCode>
                <c:ptCount val="1"/>
                <c:pt idx="0">
                  <c:v>-0.53937466442584958</c:v>
                </c:pt>
              </c:numCache>
            </c:numRef>
          </c:val>
          <c:extLst>
            <c:ext xmlns:c16="http://schemas.microsoft.com/office/drawing/2014/chart" uri="{C3380CC4-5D6E-409C-BE32-E72D297353CC}">
              <c16:uniqueId val="{00000002-C3AE-499A-BA1E-1C5CE3263404}"/>
            </c:ext>
          </c:extLst>
        </c:ser>
        <c:ser>
          <c:idx val="2"/>
          <c:order val="2"/>
          <c:tx>
            <c:v>Auto, L Pos X</c:v>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Remap Pos X</c:v>
              </c:pt>
            </c:strLit>
          </c:cat>
          <c:val>
            <c:numRef>
              <c:f>'Remap process data Auto'!$D$13</c:f>
              <c:numCache>
                <c:formatCode>0.00</c:formatCode>
                <c:ptCount val="1"/>
                <c:pt idx="0">
                  <c:v>-0.50099712610244695</c:v>
                </c:pt>
              </c:numCache>
            </c:numRef>
          </c:val>
          <c:extLst>
            <c:ext xmlns:c16="http://schemas.microsoft.com/office/drawing/2014/chart" uri="{C3380CC4-5D6E-409C-BE32-E72D297353CC}">
              <c16:uniqueId val="{00000000-41A3-401B-9644-D72D138D73DF}"/>
            </c:ext>
          </c:extLst>
        </c:ser>
        <c:ser>
          <c:idx val="3"/>
          <c:order val="3"/>
          <c:tx>
            <c:v>Auto, R Pos X</c:v>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Remap Pos X</c:v>
              </c:pt>
            </c:strLit>
          </c:cat>
          <c:val>
            <c:numRef>
              <c:f>'Remap process data Auto'!$F$13</c:f>
              <c:numCache>
                <c:formatCode>0.00</c:formatCode>
                <c:ptCount val="1"/>
                <c:pt idx="0">
                  <c:v>-0.50099712610244695</c:v>
                </c:pt>
              </c:numCache>
            </c:numRef>
          </c:val>
          <c:extLst>
            <c:ext xmlns:c16="http://schemas.microsoft.com/office/drawing/2014/chart" uri="{C3380CC4-5D6E-409C-BE32-E72D297353CC}">
              <c16:uniqueId val="{00000001-41A3-401B-9644-D72D138D73DF}"/>
            </c:ext>
          </c:extLst>
        </c:ser>
        <c:dLbls>
          <c:dLblPos val="outEnd"/>
          <c:showLegendKey val="0"/>
          <c:showVal val="1"/>
          <c:showCatName val="0"/>
          <c:showSerName val="0"/>
          <c:showPercent val="0"/>
          <c:showBubbleSize val="0"/>
        </c:dLbls>
        <c:gapWidth val="219"/>
        <c:overlap val="-27"/>
        <c:axId val="1370593967"/>
        <c:axId val="1370588687"/>
      </c:barChart>
      <c:catAx>
        <c:axId val="137059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Remap mode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88687"/>
        <c:crosses val="autoZero"/>
        <c:auto val="1"/>
        <c:lblAlgn val="ctr"/>
        <c:lblOffset val="100"/>
        <c:noMultiLvlLbl val="0"/>
      </c:catAx>
      <c:valAx>
        <c:axId val="137058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Time</a:t>
                </a:r>
                <a:r>
                  <a:rPr lang="en-MY" baseline="0"/>
                  <a:t> (seconds)</a:t>
                </a: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Y"/>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9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 time taken to complete remapping process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lotArea>
      <c:layout/>
      <c:barChart>
        <c:barDir val="col"/>
        <c:grouping val="clustered"/>
        <c:varyColors val="0"/>
        <c:ser>
          <c:idx val="0"/>
          <c:order val="0"/>
          <c:tx>
            <c:strRef>
              <c:f>'Final avgs and charts'!$C$5</c:f>
              <c:strCache>
                <c:ptCount val="1"/>
                <c:pt idx="0">
                  <c:v>Manual</c:v>
                </c:pt>
              </c:strCache>
            </c:strRef>
          </c:tx>
          <c:spPr>
            <a:solidFill>
              <a:schemeClr val="accent2">
                <a:tint val="58000"/>
              </a:schemeClr>
            </a:solidFill>
            <a:ln>
              <a:noFill/>
            </a:ln>
            <a:effectLst/>
          </c:spPr>
          <c:invertIfNegative val="0"/>
          <c:errBars>
            <c:errBarType val="both"/>
            <c:errValType val="cust"/>
            <c:noEndCap val="0"/>
            <c:plus>
              <c:numRef>
                <c:f>'Final avgs and charts'!$E$6:$E$9</c:f>
                <c:numCache>
                  <c:formatCode>General</c:formatCode>
                  <c:ptCount val="4"/>
                  <c:pt idx="0">
                    <c:v>25.263317780462501</c:v>
                  </c:pt>
                  <c:pt idx="1">
                    <c:v>18.96569636451736</c:v>
                  </c:pt>
                  <c:pt idx="2">
                    <c:v>38.784430886106279</c:v>
                  </c:pt>
                  <c:pt idx="3">
                    <c:v>41.230997170771069</c:v>
                  </c:pt>
                </c:numCache>
              </c:numRef>
            </c:plus>
            <c:minus>
              <c:numRef>
                <c:f>'Final avgs and charts'!$F$6:$F$9</c:f>
                <c:numCache>
                  <c:formatCode>General</c:formatCode>
                  <c:ptCount val="4"/>
                  <c:pt idx="0">
                    <c:v>8.9319316589178559</c:v>
                  </c:pt>
                  <c:pt idx="1">
                    <c:v>6.7053862546376379</c:v>
                  </c:pt>
                  <c:pt idx="2">
                    <c:v>13.712367042013362</c:v>
                  </c:pt>
                  <c:pt idx="3">
                    <c:v>14.577358847267789</c:v>
                  </c:pt>
                </c:numCache>
              </c:numRef>
            </c:minus>
            <c:spPr>
              <a:noFill/>
              <a:ln w="9525" cap="flat" cmpd="sng" algn="ctr">
                <a:solidFill>
                  <a:schemeClr val="tx1">
                    <a:lumMod val="65000"/>
                    <a:lumOff val="35000"/>
                  </a:schemeClr>
                </a:solidFill>
                <a:round/>
              </a:ln>
              <a:effectLst/>
            </c:spPr>
          </c:errBars>
          <c:cat>
            <c:strRef>
              <c:f>'Final avgs and charts'!$B$6:$B$9</c:f>
              <c:strCache>
                <c:ptCount val="4"/>
                <c:pt idx="0">
                  <c:v>HH-Right</c:v>
                </c:pt>
                <c:pt idx="1">
                  <c:v>HH-Left</c:v>
                </c:pt>
                <c:pt idx="2">
                  <c:v>Quad-TopRight</c:v>
                </c:pt>
                <c:pt idx="3">
                  <c:v>Quad-BottomLeft</c:v>
                </c:pt>
              </c:strCache>
            </c:strRef>
          </c:cat>
          <c:val>
            <c:numRef>
              <c:f>'Final avgs and charts'!$C$6:$C$9</c:f>
              <c:numCache>
                <c:formatCode>0.00</c:formatCode>
                <c:ptCount val="4"/>
                <c:pt idx="0">
                  <c:v>46.37177062034602</c:v>
                </c:pt>
                <c:pt idx="1">
                  <c:v>49.830887794494586</c:v>
                </c:pt>
                <c:pt idx="2">
                  <c:v>64.613191059657467</c:v>
                </c:pt>
                <c:pt idx="3">
                  <c:v>66.088527202606045</c:v>
                </c:pt>
              </c:numCache>
            </c:numRef>
          </c:val>
          <c:extLst>
            <c:ext xmlns:c16="http://schemas.microsoft.com/office/drawing/2014/chart" uri="{C3380CC4-5D6E-409C-BE32-E72D297353CC}">
              <c16:uniqueId val="{00000000-B3B9-4533-BC88-481110FA4A15}"/>
            </c:ext>
          </c:extLst>
        </c:ser>
        <c:ser>
          <c:idx val="1"/>
          <c:order val="1"/>
          <c:tx>
            <c:strRef>
              <c:f>'Final avgs and charts'!$D$5</c:f>
              <c:strCache>
                <c:ptCount val="1"/>
                <c:pt idx="0">
                  <c:v>Auto</c:v>
                </c:pt>
              </c:strCache>
            </c:strRef>
          </c:tx>
          <c:spPr>
            <a:solidFill>
              <a:schemeClr val="accent2">
                <a:tint val="86000"/>
              </a:schemeClr>
            </a:solidFill>
            <a:ln>
              <a:noFill/>
            </a:ln>
            <a:effectLst/>
          </c:spPr>
          <c:invertIfNegative val="0"/>
          <c:errBars>
            <c:errBarType val="both"/>
            <c:errValType val="cust"/>
            <c:noEndCap val="0"/>
            <c:plus>
              <c:numRef>
                <c:f>'Final avgs and charts'!$G$6:$G$9</c:f>
                <c:numCache>
                  <c:formatCode>General</c:formatCode>
                  <c:ptCount val="4"/>
                  <c:pt idx="0">
                    <c:v>1.5791096832544893</c:v>
                  </c:pt>
                  <c:pt idx="1">
                    <c:v>1.5731700245033788</c:v>
                  </c:pt>
                  <c:pt idx="2">
                    <c:v>8.1897627822471311</c:v>
                  </c:pt>
                  <c:pt idx="3">
                    <c:v>5.3890218396696499</c:v>
                  </c:pt>
                </c:numCache>
              </c:numRef>
            </c:plus>
            <c:minus>
              <c:numRef>
                <c:f>'Final avgs and charts'!$H$6:$H$9</c:f>
                <c:numCache>
                  <c:formatCode>General</c:formatCode>
                  <c:ptCount val="4"/>
                  <c:pt idx="0">
                    <c:v>0.55829958263329527</c:v>
                  </c:pt>
                  <c:pt idx="1">
                    <c:v>0.55619959614287307</c:v>
                  </c:pt>
                  <c:pt idx="2">
                    <c:v>2.895518399818076</c:v>
                  </c:pt>
                  <c:pt idx="3">
                    <c:v>1.9053069433964063</c:v>
                  </c:pt>
                </c:numCache>
              </c:numRef>
            </c:minus>
            <c:spPr>
              <a:noFill/>
              <a:ln w="9525" cap="flat" cmpd="sng" algn="ctr">
                <a:solidFill>
                  <a:schemeClr val="tx1">
                    <a:lumMod val="65000"/>
                    <a:lumOff val="35000"/>
                  </a:schemeClr>
                </a:solidFill>
                <a:round/>
              </a:ln>
              <a:effectLst/>
            </c:spPr>
          </c:errBars>
          <c:cat>
            <c:strRef>
              <c:f>'Final avgs and charts'!$B$6:$B$9</c:f>
              <c:strCache>
                <c:ptCount val="4"/>
                <c:pt idx="0">
                  <c:v>HH-Right</c:v>
                </c:pt>
                <c:pt idx="1">
                  <c:v>HH-Left</c:v>
                </c:pt>
                <c:pt idx="2">
                  <c:v>Quad-TopRight</c:v>
                </c:pt>
                <c:pt idx="3">
                  <c:v>Quad-BottomLeft</c:v>
                </c:pt>
              </c:strCache>
            </c:strRef>
          </c:cat>
          <c:val>
            <c:numRef>
              <c:f>'Final avgs and charts'!$D$6:$D$9</c:f>
              <c:numCache>
                <c:formatCode>0.00</c:formatCode>
                <c:ptCount val="4"/>
                <c:pt idx="0">
                  <c:v>9.0851811766624238</c:v>
                </c:pt>
                <c:pt idx="1">
                  <c:v>9.0108606815338046</c:v>
                </c:pt>
                <c:pt idx="2">
                  <c:v>12.858742356300331</c:v>
                </c:pt>
                <c:pt idx="3">
                  <c:v>12.294068540845572</c:v>
                </c:pt>
              </c:numCache>
            </c:numRef>
          </c:val>
          <c:extLst>
            <c:ext xmlns:c16="http://schemas.microsoft.com/office/drawing/2014/chart" uri="{C3380CC4-5D6E-409C-BE32-E72D297353CC}">
              <c16:uniqueId val="{00000001-B3B9-4533-BC88-481110FA4A15}"/>
            </c:ext>
          </c:extLst>
        </c:ser>
        <c:dLbls>
          <c:showLegendKey val="0"/>
          <c:showVal val="0"/>
          <c:showCatName val="0"/>
          <c:showSerName val="0"/>
          <c:showPercent val="0"/>
          <c:showBubbleSize val="0"/>
        </c:dLbls>
        <c:gapWidth val="219"/>
        <c:axId val="10322063"/>
        <c:axId val="10323023"/>
        <c:extLst>
          <c:ext xmlns:c15="http://schemas.microsoft.com/office/drawing/2012/chart" uri="{02D57815-91ED-43cb-92C2-25804820EDAC}">
            <c15:filteredBarSeries>
              <c15:ser>
                <c:idx val="2"/>
                <c:order val="2"/>
                <c:tx>
                  <c:strRef>
                    <c:extLst>
                      <c:ext uri="{02D57815-91ED-43cb-92C2-25804820EDAC}">
                        <c15:formulaRef>
                          <c15:sqref>{"Stdev manual"}</c15:sqref>
                        </c15:formulaRef>
                      </c:ext>
                    </c:extLst>
                    <c:strCache>
                      <c:ptCount val="1"/>
                      <c:pt idx="0">
                        <c:v>Stdev manual</c:v>
                      </c:pt>
                    </c:strCache>
                  </c:strRef>
                </c:tx>
                <c:spPr>
                  <a:solidFill>
                    <a:schemeClr val="accent2">
                      <a:shade val="86000"/>
                    </a:schemeClr>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extLst>
                      <c:ext uri="{02D57815-91ED-43cb-92C2-25804820EDAC}">
                        <c15:formulaRef>
                          <c15:sqref>'Final avgs and charts'!$B$6:$B$9</c15:sqref>
                        </c15:formulaRef>
                      </c:ext>
                    </c:extLst>
                    <c:strCache>
                      <c:ptCount val="4"/>
                      <c:pt idx="0">
                        <c:v>HH-Right</c:v>
                      </c:pt>
                      <c:pt idx="1">
                        <c:v>HH-Left</c:v>
                      </c:pt>
                      <c:pt idx="2">
                        <c:v>Quad-TopRight</c:v>
                      </c:pt>
                      <c:pt idx="3">
                        <c:v>Quad-BottomLeft</c:v>
                      </c:pt>
                    </c:strCache>
                  </c:strRef>
                </c:cat>
                <c:val>
                  <c:numRef>
                    <c:extLst>
                      <c:ext uri="{02D57815-91ED-43cb-92C2-25804820EDAC}">
                        <c15:formulaRef>
                          <c15:sqref>'Final avgs and charts'!$E$6:$E$9</c15:sqref>
                        </c15:formulaRef>
                      </c:ext>
                    </c:extLst>
                    <c:numCache>
                      <c:formatCode>General</c:formatCode>
                      <c:ptCount val="4"/>
                      <c:pt idx="0">
                        <c:v>25.263317780462501</c:v>
                      </c:pt>
                      <c:pt idx="1">
                        <c:v>18.96569636451736</c:v>
                      </c:pt>
                      <c:pt idx="2">
                        <c:v>38.784430886106279</c:v>
                      </c:pt>
                      <c:pt idx="3">
                        <c:v>41.230997170771069</c:v>
                      </c:pt>
                    </c:numCache>
                  </c:numRef>
                </c:val>
                <c:extLst>
                  <c:ext xmlns:c16="http://schemas.microsoft.com/office/drawing/2014/chart" uri="{C3380CC4-5D6E-409C-BE32-E72D297353CC}">
                    <c16:uniqueId val="{00000000-F204-4617-9B84-1F9CF040078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{"Stdev Auto"}</c15:sqref>
                        </c15:formulaRef>
                      </c:ext>
                    </c:extLst>
                    <c:strCache>
                      <c:ptCount val="1"/>
                      <c:pt idx="0">
                        <c:v>Stdev Auto</c:v>
                      </c:pt>
                    </c:strCache>
                  </c:strRef>
                </c:tx>
                <c:spPr>
                  <a:solidFill>
                    <a:schemeClr val="accent2">
                      <a:shade val="58000"/>
                    </a:schemeClr>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extLst xmlns:c15="http://schemas.microsoft.com/office/drawing/2012/chart">
                      <c:ext xmlns:c15="http://schemas.microsoft.com/office/drawing/2012/chart" uri="{02D57815-91ED-43cb-92C2-25804820EDAC}">
                        <c15:formulaRef>
                          <c15:sqref>'Final avgs and charts'!$B$6:$B$9</c15:sqref>
                        </c15:formulaRef>
                      </c:ext>
                    </c:extLst>
                    <c:strCache>
                      <c:ptCount val="4"/>
                      <c:pt idx="0">
                        <c:v>HH-Right</c:v>
                      </c:pt>
                      <c:pt idx="1">
                        <c:v>HH-Left</c:v>
                      </c:pt>
                      <c:pt idx="2">
                        <c:v>Quad-TopRight</c:v>
                      </c:pt>
                      <c:pt idx="3">
                        <c:v>Quad-BottomLeft</c:v>
                      </c:pt>
                    </c:strCache>
                  </c:strRef>
                </c:cat>
                <c:val>
                  <c:numRef>
                    <c:extLst xmlns:c15="http://schemas.microsoft.com/office/drawing/2012/chart">
                      <c:ext xmlns:c15="http://schemas.microsoft.com/office/drawing/2012/chart" uri="{02D57815-91ED-43cb-92C2-25804820EDAC}">
                        <c15:formulaRef>
                          <c15:sqref>'Final avgs and charts'!$G$6:$G$9</c15:sqref>
                        </c15:formulaRef>
                      </c:ext>
                    </c:extLst>
                    <c:numCache>
                      <c:formatCode>General</c:formatCode>
                      <c:ptCount val="4"/>
                      <c:pt idx="0">
                        <c:v>1.5791096832544893</c:v>
                      </c:pt>
                      <c:pt idx="1">
                        <c:v>1.5731700245033788</c:v>
                      </c:pt>
                      <c:pt idx="2">
                        <c:v>8.1897627822471311</c:v>
                      </c:pt>
                      <c:pt idx="3">
                        <c:v>5.3890218396696499</c:v>
                      </c:pt>
                    </c:numCache>
                  </c:numRef>
                </c:val>
                <c:extLst xmlns:c15="http://schemas.microsoft.com/office/drawing/2012/chart">
                  <c:ext xmlns:c16="http://schemas.microsoft.com/office/drawing/2014/chart" uri="{C3380CC4-5D6E-409C-BE32-E72D297353CC}">
                    <c16:uniqueId val="{00000001-F204-4617-9B84-1F9CF040078E}"/>
                  </c:ext>
                </c:extLst>
              </c15:ser>
            </c15:filteredBarSeries>
          </c:ext>
        </c:extLst>
      </c:barChart>
      <c:catAx>
        <c:axId val="1032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023"/>
        <c:crosses val="autoZero"/>
        <c:auto val="1"/>
        <c:lblAlgn val="ctr"/>
        <c:lblOffset val="100"/>
        <c:noMultiLvlLbl val="0"/>
      </c:catAx>
      <c:valAx>
        <c:axId val="10323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Time</a:t>
                </a:r>
                <a:r>
                  <a:rPr lang="en-MY" baseline="0"/>
                  <a:t> (s)</a:t>
                </a: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Y"/>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Mean</a:t>
            </a:r>
            <a:r>
              <a:rPr lang="en-MY" baseline="0"/>
              <a:t> Remapped X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 avgs and charts'!$C$14</c:f>
              <c:strCache>
                <c:ptCount val="1"/>
                <c:pt idx="0">
                  <c:v>Manual</c:v>
                </c:pt>
              </c:strCache>
            </c:strRef>
          </c:tx>
          <c:spPr>
            <a:ln w="28575" cap="rnd">
              <a:solidFill>
                <a:schemeClr val="accent2"/>
              </a:solidFill>
              <a:round/>
            </a:ln>
            <a:effectLst/>
          </c:spPr>
          <c:marker>
            <c:symbol val="none"/>
          </c:marker>
          <c:errBars>
            <c:errDir val="y"/>
            <c:errBarType val="both"/>
            <c:errValType val="cust"/>
            <c:noEndCap val="0"/>
            <c:plus>
              <c:numRef>
                <c:f>'Final avgs and charts'!$E$15:$E$18</c:f>
                <c:numCache>
                  <c:formatCode>General</c:formatCode>
                  <c:ptCount val="4"/>
                  <c:pt idx="0">
                    <c:v>0.11641611279882468</c:v>
                  </c:pt>
                  <c:pt idx="1">
                    <c:v>0.14713793288067711</c:v>
                  </c:pt>
                  <c:pt idx="2">
                    <c:v>0.37523030462873536</c:v>
                  </c:pt>
                  <c:pt idx="3">
                    <c:v>0.19882354497717838</c:v>
                  </c:pt>
                </c:numCache>
              </c:numRef>
            </c:plus>
            <c:minus>
              <c:numRef>
                <c:f>'Final avgs and charts'!$F$15:$F$18</c:f>
                <c:numCache>
                  <c:formatCode>General</c:formatCode>
                  <c:ptCount val="4"/>
                  <c:pt idx="0">
                    <c:v>4.1159311399713475E-2</c:v>
                  </c:pt>
                  <c:pt idx="1">
                    <c:v>5.2021115054848931E-2</c:v>
                  </c:pt>
                  <c:pt idx="2">
                    <c:v>0.13266394645483637</c:v>
                  </c:pt>
                  <c:pt idx="3">
                    <c:v>7.0294738456455674E-2</c:v>
                  </c:pt>
                </c:numCache>
              </c:numRef>
            </c:minus>
            <c:spPr>
              <a:noFill/>
              <a:ln w="9525" cap="flat" cmpd="sng" algn="ctr">
                <a:solidFill>
                  <a:schemeClr val="tx1">
                    <a:lumMod val="65000"/>
                    <a:lumOff val="35000"/>
                  </a:schemeClr>
                </a:solidFill>
                <a:round/>
              </a:ln>
              <a:effectLst/>
            </c:spPr>
          </c:errBars>
          <c:cat>
            <c:strRef>
              <c:f>'Final avgs and charts'!$B$15:$B$18</c:f>
              <c:strCache>
                <c:ptCount val="4"/>
                <c:pt idx="0">
                  <c:v>HH-Right</c:v>
                </c:pt>
                <c:pt idx="1">
                  <c:v>HH-Left</c:v>
                </c:pt>
                <c:pt idx="2">
                  <c:v>Quad-TopRight</c:v>
                </c:pt>
                <c:pt idx="3">
                  <c:v>Quad-BottomLeft</c:v>
                </c:pt>
              </c:strCache>
            </c:strRef>
          </c:cat>
          <c:val>
            <c:numRef>
              <c:f>'Final avgs and charts'!$C$15:$C$18</c:f>
              <c:numCache>
                <c:formatCode>0.00</c:formatCode>
                <c:ptCount val="4"/>
                <c:pt idx="0">
                  <c:v>-0.52562467753887154</c:v>
                </c:pt>
                <c:pt idx="1">
                  <c:v>0.4031247813254587</c:v>
                </c:pt>
                <c:pt idx="2">
                  <c:v>-0.46642825220312373</c:v>
                </c:pt>
                <c:pt idx="3">
                  <c:v>0.32687481783796069</c:v>
                </c:pt>
              </c:numCache>
            </c:numRef>
          </c:val>
          <c:smooth val="0"/>
          <c:extLst>
            <c:ext xmlns:c16="http://schemas.microsoft.com/office/drawing/2014/chart" uri="{C3380CC4-5D6E-409C-BE32-E72D297353CC}">
              <c16:uniqueId val="{00000000-4D21-41B7-A8E3-629B3962A5B3}"/>
            </c:ext>
          </c:extLst>
        </c:ser>
        <c:ser>
          <c:idx val="1"/>
          <c:order val="1"/>
          <c:tx>
            <c:strRef>
              <c:f>'Final avgs and charts'!$D$14</c:f>
              <c:strCache>
                <c:ptCount val="1"/>
                <c:pt idx="0">
                  <c:v>Auto</c:v>
                </c:pt>
              </c:strCache>
            </c:strRef>
          </c:tx>
          <c:spPr>
            <a:ln w="28575" cap="rnd">
              <a:solidFill>
                <a:schemeClr val="accent4"/>
              </a:solidFill>
              <a:round/>
            </a:ln>
            <a:effectLst/>
          </c:spPr>
          <c:marker>
            <c:symbol val="none"/>
          </c:marker>
          <c:errBars>
            <c:errDir val="y"/>
            <c:errBarType val="both"/>
            <c:errValType val="cust"/>
            <c:noEndCap val="0"/>
            <c:plus>
              <c:numRef>
                <c:f>'Final avgs and charts'!$G$15:$G$18</c:f>
                <c:numCache>
                  <c:formatCode>General</c:formatCode>
                  <c:ptCount val="4"/>
                  <c:pt idx="0">
                    <c:v>0</c:v>
                  </c:pt>
                  <c:pt idx="1">
                    <c:v>0</c:v>
                  </c:pt>
                  <c:pt idx="2">
                    <c:v>0</c:v>
                  </c:pt>
                  <c:pt idx="3">
                    <c:v>0</c:v>
                  </c:pt>
                </c:numCache>
              </c:numRef>
            </c:plus>
            <c:minus>
              <c:numRef>
                <c:f>'Final avgs and charts'!$H$15:$H$18</c:f>
                <c:numCache>
                  <c:formatCode>General</c:formatCode>
                  <c:ptCount val="4"/>
                  <c:pt idx="0">
                    <c:v>0</c:v>
                  </c:pt>
                  <c:pt idx="1">
                    <c:v>0</c:v>
                  </c:pt>
                  <c:pt idx="2">
                    <c:v>0</c:v>
                  </c:pt>
                  <c:pt idx="3">
                    <c:v>0</c:v>
                  </c:pt>
                </c:numCache>
              </c:numRef>
            </c:minus>
            <c:spPr>
              <a:noFill/>
              <a:ln w="9525" cap="flat" cmpd="sng" algn="ctr">
                <a:solidFill>
                  <a:schemeClr val="tx1">
                    <a:lumMod val="65000"/>
                    <a:lumOff val="35000"/>
                  </a:schemeClr>
                </a:solidFill>
                <a:round/>
              </a:ln>
              <a:effectLst/>
            </c:spPr>
          </c:errBars>
          <c:cat>
            <c:strRef>
              <c:f>'Final avgs and charts'!$B$15:$B$18</c:f>
              <c:strCache>
                <c:ptCount val="4"/>
                <c:pt idx="0">
                  <c:v>HH-Right</c:v>
                </c:pt>
                <c:pt idx="1">
                  <c:v>HH-Left</c:v>
                </c:pt>
                <c:pt idx="2">
                  <c:v>Quad-TopRight</c:v>
                </c:pt>
                <c:pt idx="3">
                  <c:v>Quad-BottomLeft</c:v>
                </c:pt>
              </c:strCache>
            </c:strRef>
          </c:cat>
          <c:val>
            <c:numRef>
              <c:f>'Final avgs and charts'!$D$15:$D$18</c:f>
              <c:numCache>
                <c:formatCode>0.00</c:formatCode>
                <c:ptCount val="4"/>
                <c:pt idx="0">
                  <c:v>-0.50099712610244695</c:v>
                </c:pt>
                <c:pt idx="1">
                  <c:v>0.50099712610244695</c:v>
                </c:pt>
                <c:pt idx="2">
                  <c:v>-1.0019942522048899</c:v>
                </c:pt>
                <c:pt idx="3">
                  <c:v>1.0019942522048899</c:v>
                </c:pt>
              </c:numCache>
            </c:numRef>
          </c:val>
          <c:smooth val="0"/>
          <c:extLst>
            <c:ext xmlns:c16="http://schemas.microsoft.com/office/drawing/2014/chart" uri="{C3380CC4-5D6E-409C-BE32-E72D297353CC}">
              <c16:uniqueId val="{00000001-4D21-41B7-A8E3-629B3962A5B3}"/>
            </c:ext>
          </c:extLst>
        </c:ser>
        <c:dLbls>
          <c:showLegendKey val="0"/>
          <c:showVal val="0"/>
          <c:showCatName val="0"/>
          <c:showSerName val="0"/>
          <c:showPercent val="0"/>
          <c:showBubbleSize val="0"/>
        </c:dLbls>
        <c:smooth val="0"/>
        <c:axId val="1036790688"/>
        <c:axId val="1036789728"/>
      </c:lineChart>
      <c:catAx>
        <c:axId val="1036790688"/>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036789728"/>
        <c:crosses val="autoZero"/>
        <c:auto val="1"/>
        <c:lblAlgn val="ctr"/>
        <c:lblOffset val="100"/>
        <c:noMultiLvlLbl val="0"/>
      </c:catAx>
      <c:valAx>
        <c:axId val="10367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X-axis</a:t>
                </a:r>
                <a:r>
                  <a:rPr lang="en-MY" baseline="0"/>
                  <a:t>  position</a:t>
                </a: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Y"/>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79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Mean Remapped</a:t>
            </a:r>
            <a:r>
              <a:rPr lang="en-MY" baseline="0"/>
              <a:t> Scale (uniform)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 avgs and charts'!$C$23</c:f>
              <c:strCache>
                <c:ptCount val="1"/>
                <c:pt idx="0">
                  <c:v>Manual</c:v>
                </c:pt>
              </c:strCache>
            </c:strRef>
          </c:tx>
          <c:spPr>
            <a:ln w="28575" cap="rnd">
              <a:solidFill>
                <a:schemeClr val="accent6"/>
              </a:solidFill>
              <a:round/>
            </a:ln>
            <a:effectLst/>
          </c:spPr>
          <c:marker>
            <c:symbol val="none"/>
          </c:marker>
          <c:errBars>
            <c:errDir val="y"/>
            <c:errBarType val="both"/>
            <c:errValType val="cust"/>
            <c:noEndCap val="0"/>
            <c:plus>
              <c:numRef>
                <c:f>'Final avgs and charts'!$E$24:$E$27</c:f>
                <c:numCache>
                  <c:formatCode>General</c:formatCode>
                  <c:ptCount val="4"/>
                  <c:pt idx="0">
                    <c:v>0.14249356009074979</c:v>
                  </c:pt>
                  <c:pt idx="1">
                    <c:v>0.19791015366715317</c:v>
                  </c:pt>
                  <c:pt idx="2">
                    <c:v>0.11331694745041637</c:v>
                  </c:pt>
                  <c:pt idx="3">
                    <c:v>0.10060188563818286</c:v>
                  </c:pt>
                </c:numCache>
              </c:numRef>
            </c:plus>
            <c:minus>
              <c:numRef>
                <c:f>'Final avgs and charts'!$F$24:$F$27</c:f>
                <c:numCache>
                  <c:formatCode>General</c:formatCode>
                  <c:ptCount val="4"/>
                  <c:pt idx="0">
                    <c:v>5.0379081307790979E-2</c:v>
                  </c:pt>
                  <c:pt idx="1">
                    <c:v>6.9971805861857833E-2</c:v>
                  </c:pt>
                  <c:pt idx="2">
                    <c:v>4.0063590982774532E-2</c:v>
                  </c:pt>
                  <c:pt idx="3">
                    <c:v>3.556813776745632E-2</c:v>
                  </c:pt>
                </c:numCache>
              </c:numRef>
            </c:minus>
            <c:spPr>
              <a:noFill/>
              <a:ln w="9525" cap="flat" cmpd="sng" algn="ctr">
                <a:solidFill>
                  <a:schemeClr val="tx1">
                    <a:lumMod val="65000"/>
                    <a:lumOff val="35000"/>
                  </a:schemeClr>
                </a:solidFill>
                <a:round/>
              </a:ln>
              <a:effectLst/>
            </c:spPr>
          </c:errBars>
          <c:cat>
            <c:strRef>
              <c:f>'Final avgs and charts'!$B$24:$B$27</c:f>
              <c:strCache>
                <c:ptCount val="4"/>
                <c:pt idx="0">
                  <c:v>HH-Right</c:v>
                </c:pt>
                <c:pt idx="1">
                  <c:v>HH-Left</c:v>
                </c:pt>
                <c:pt idx="2">
                  <c:v>Quad-TopRight</c:v>
                </c:pt>
                <c:pt idx="3">
                  <c:v>Quad-BottomLeft</c:v>
                </c:pt>
              </c:strCache>
            </c:strRef>
          </c:cat>
          <c:val>
            <c:numRef>
              <c:f>'Final avgs and charts'!$C$24:$C$27</c:f>
              <c:numCache>
                <c:formatCode>0.00</c:formatCode>
                <c:ptCount val="4"/>
                <c:pt idx="0">
                  <c:v>0.70125384628772702</c:v>
                </c:pt>
                <c:pt idx="1">
                  <c:v>0.73675338923931077</c:v>
                </c:pt>
                <c:pt idx="2">
                  <c:v>0.66129007509776472</c:v>
                </c:pt>
                <c:pt idx="3">
                  <c:v>0.6765041649341581</c:v>
                </c:pt>
              </c:numCache>
            </c:numRef>
          </c:val>
          <c:smooth val="0"/>
          <c:extLst>
            <c:ext xmlns:c16="http://schemas.microsoft.com/office/drawing/2014/chart" uri="{C3380CC4-5D6E-409C-BE32-E72D297353CC}">
              <c16:uniqueId val="{00000000-6199-428C-9E37-10D42AF00EC3}"/>
            </c:ext>
          </c:extLst>
        </c:ser>
        <c:ser>
          <c:idx val="1"/>
          <c:order val="1"/>
          <c:tx>
            <c:strRef>
              <c:f>'Final avgs and charts'!$D$23</c:f>
              <c:strCache>
                <c:ptCount val="1"/>
                <c:pt idx="0">
                  <c:v>Auto</c:v>
                </c:pt>
              </c:strCache>
            </c:strRef>
          </c:tx>
          <c:spPr>
            <a:ln w="28575" cap="rnd">
              <a:solidFill>
                <a:schemeClr val="accent5"/>
              </a:solidFill>
              <a:round/>
            </a:ln>
            <a:effectLst/>
          </c:spPr>
          <c:marker>
            <c:symbol val="none"/>
          </c:marker>
          <c:errBars>
            <c:errDir val="y"/>
            <c:errBarType val="both"/>
            <c:errValType val="cust"/>
            <c:noEndCap val="0"/>
            <c:plus>
              <c:numRef>
                <c:f>'Final avgs and charts'!$G$24:$G$26</c:f>
                <c:numCache>
                  <c:formatCode>General</c:formatCode>
                  <c:ptCount val="3"/>
                  <c:pt idx="0">
                    <c:v>0</c:v>
                  </c:pt>
                  <c:pt idx="1">
                    <c:v>1.1102230246251565E-16</c:v>
                  </c:pt>
                  <c:pt idx="2">
                    <c:v>0</c:v>
                  </c:pt>
                </c:numCache>
              </c:numRef>
            </c:plus>
            <c:minus>
              <c:numRef>
                <c:f>'Final avgs and charts'!$H$24:$H$27</c:f>
                <c:numCache>
                  <c:formatCode>General</c:formatCode>
                  <c:ptCount val="4"/>
                  <c:pt idx="0">
                    <c:v>0</c:v>
                  </c:pt>
                  <c:pt idx="1">
                    <c:v>3.9252311467094373E-17</c:v>
                  </c:pt>
                  <c:pt idx="2">
                    <c:v>0</c:v>
                  </c:pt>
                  <c:pt idx="3">
                    <c:v>3.9252311467094373E-17</c:v>
                  </c:pt>
                </c:numCache>
              </c:numRef>
            </c:minus>
            <c:spPr>
              <a:noFill/>
              <a:ln w="9525" cap="flat" cmpd="sng" algn="ctr">
                <a:solidFill>
                  <a:schemeClr val="tx1">
                    <a:lumMod val="65000"/>
                    <a:lumOff val="35000"/>
                  </a:schemeClr>
                </a:solidFill>
                <a:round/>
              </a:ln>
              <a:effectLst/>
            </c:spPr>
          </c:errBars>
          <c:cat>
            <c:strRef>
              <c:f>'Final avgs and charts'!$B$24:$B$27</c:f>
              <c:strCache>
                <c:ptCount val="4"/>
                <c:pt idx="0">
                  <c:v>HH-Right</c:v>
                </c:pt>
                <c:pt idx="1">
                  <c:v>HH-Left</c:v>
                </c:pt>
                <c:pt idx="2">
                  <c:v>Quad-TopRight</c:v>
                </c:pt>
                <c:pt idx="3">
                  <c:v>Quad-BottomLeft</c:v>
                </c:pt>
              </c:strCache>
            </c:strRef>
          </c:cat>
          <c:val>
            <c:numRef>
              <c:f>'Final avgs and charts'!$D$24:$D$27</c:f>
              <c:numCache>
                <c:formatCode>0.00</c:formatCode>
                <c:ptCount val="4"/>
                <c:pt idx="0">
                  <c:v>0.59906953573226895</c:v>
                </c:pt>
                <c:pt idx="1">
                  <c:v>0.59895902872085494</c:v>
                </c:pt>
                <c:pt idx="2">
                  <c:v>0.64956265687942505</c:v>
                </c:pt>
                <c:pt idx="3">
                  <c:v>0.64894855022430409</c:v>
                </c:pt>
              </c:numCache>
            </c:numRef>
          </c:val>
          <c:smooth val="0"/>
          <c:extLst>
            <c:ext xmlns:c16="http://schemas.microsoft.com/office/drawing/2014/chart" uri="{C3380CC4-5D6E-409C-BE32-E72D297353CC}">
              <c16:uniqueId val="{00000001-6199-428C-9E37-10D42AF00EC3}"/>
            </c:ext>
          </c:extLst>
        </c:ser>
        <c:dLbls>
          <c:showLegendKey val="0"/>
          <c:showVal val="0"/>
          <c:showCatName val="0"/>
          <c:showSerName val="0"/>
          <c:showPercent val="0"/>
          <c:showBubbleSize val="0"/>
        </c:dLbls>
        <c:smooth val="0"/>
        <c:axId val="1147243216"/>
        <c:axId val="1147237936"/>
      </c:lineChart>
      <c:catAx>
        <c:axId val="114724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37936"/>
        <c:crosses val="autoZero"/>
        <c:auto val="1"/>
        <c:lblAlgn val="ctr"/>
        <c:lblOffset val="100"/>
        <c:noMultiLvlLbl val="0"/>
      </c:catAx>
      <c:valAx>
        <c:axId val="114723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4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 avgs and charts'!$C$14</c:f>
              <c:strCache>
                <c:ptCount val="1"/>
                <c:pt idx="0">
                  <c:v>Manual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'Final avgs and charts'!$E$15:$E$18</c:f>
                <c:numCache>
                  <c:formatCode>General</c:formatCode>
                  <c:ptCount val="4"/>
                  <c:pt idx="0">
                    <c:v>0.11641611279882468</c:v>
                  </c:pt>
                  <c:pt idx="1">
                    <c:v>0.14713793288067711</c:v>
                  </c:pt>
                  <c:pt idx="2">
                    <c:v>0.37523030462873536</c:v>
                  </c:pt>
                  <c:pt idx="3">
                    <c:v>0.19882354497717838</c:v>
                  </c:pt>
                </c:numCache>
              </c:numRef>
            </c:plus>
            <c:minus>
              <c:numRef>
                <c:f>'Final avgs and charts'!$F$15:$F$18</c:f>
                <c:numCache>
                  <c:formatCode>General</c:formatCode>
                  <c:ptCount val="4"/>
                  <c:pt idx="0">
                    <c:v>4.1159311399713475E-2</c:v>
                  </c:pt>
                  <c:pt idx="1">
                    <c:v>5.2021115054848931E-2</c:v>
                  </c:pt>
                  <c:pt idx="2">
                    <c:v>0.13266394645483637</c:v>
                  </c:pt>
                  <c:pt idx="3">
                    <c:v>7.0294738456455674E-2</c:v>
                  </c:pt>
                </c:numCache>
              </c:numRef>
            </c:minus>
            <c:spPr>
              <a:noFill/>
              <a:ln w="9525" cap="flat" cmpd="sng" algn="ctr">
                <a:solidFill>
                  <a:schemeClr val="tx1">
                    <a:lumMod val="65000"/>
                    <a:lumOff val="35000"/>
                  </a:schemeClr>
                </a:solidFill>
                <a:round/>
              </a:ln>
              <a:effectLst/>
            </c:spPr>
          </c:errBars>
          <c:cat>
            <c:strRef>
              <c:f>'Final avgs and charts'!$B$15:$B$18</c:f>
              <c:strCache>
                <c:ptCount val="4"/>
                <c:pt idx="0">
                  <c:v>HH-Right</c:v>
                </c:pt>
                <c:pt idx="1">
                  <c:v>HH-Left</c:v>
                </c:pt>
                <c:pt idx="2">
                  <c:v>Quad-TopRight</c:v>
                </c:pt>
                <c:pt idx="3">
                  <c:v>Quad-BottomLeft</c:v>
                </c:pt>
              </c:strCache>
            </c:strRef>
          </c:cat>
          <c:val>
            <c:numRef>
              <c:f>'Final avgs and charts'!$C$15:$C$18</c:f>
              <c:numCache>
                <c:formatCode>0.00</c:formatCode>
                <c:ptCount val="4"/>
                <c:pt idx="0">
                  <c:v>-0.52562467753887154</c:v>
                </c:pt>
                <c:pt idx="1">
                  <c:v>0.4031247813254587</c:v>
                </c:pt>
                <c:pt idx="2">
                  <c:v>-0.46642825220312373</c:v>
                </c:pt>
                <c:pt idx="3">
                  <c:v>0.32687481783796069</c:v>
                </c:pt>
              </c:numCache>
            </c:numRef>
          </c:val>
          <c:smooth val="0"/>
          <c:extLst>
            <c:ext xmlns:c16="http://schemas.microsoft.com/office/drawing/2014/chart" uri="{C3380CC4-5D6E-409C-BE32-E72D297353CC}">
              <c16:uniqueId val="{00000000-C405-4E1E-B9E2-141846BBFFFE}"/>
            </c:ext>
          </c:extLst>
        </c:ser>
        <c:ser>
          <c:idx val="1"/>
          <c:order val="1"/>
          <c:tx>
            <c:strRef>
              <c:f>'Final avgs and charts'!$D$14</c:f>
              <c:strCache>
                <c:ptCount val="1"/>
                <c:pt idx="0">
                  <c:v>Auto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errBars>
            <c:errDir val="y"/>
            <c:errBarType val="both"/>
            <c:errValType val="cust"/>
            <c:noEndCap val="0"/>
            <c:plus>
              <c:numRef>
                <c:f>'Final avgs and charts'!$G$15:$G$18</c:f>
                <c:numCache>
                  <c:formatCode>General</c:formatCode>
                  <c:ptCount val="4"/>
                  <c:pt idx="0">
                    <c:v>0</c:v>
                  </c:pt>
                  <c:pt idx="1">
                    <c:v>0</c:v>
                  </c:pt>
                  <c:pt idx="2">
                    <c:v>0</c:v>
                  </c:pt>
                  <c:pt idx="3">
                    <c:v>0</c:v>
                  </c:pt>
                </c:numCache>
              </c:numRef>
            </c:plus>
            <c:minus>
              <c:numRef>
                <c:f>'Final avgs and charts'!$H$15:$H$18</c:f>
                <c:numCache>
                  <c:formatCode>General</c:formatCode>
                  <c:ptCount val="4"/>
                  <c:pt idx="0">
                    <c:v>0</c:v>
                  </c:pt>
                  <c:pt idx="1">
                    <c:v>0</c:v>
                  </c:pt>
                  <c:pt idx="2">
                    <c:v>0</c:v>
                  </c:pt>
                  <c:pt idx="3">
                    <c:v>0</c:v>
                  </c:pt>
                </c:numCache>
              </c:numRef>
            </c:minus>
            <c:spPr>
              <a:noFill/>
              <a:ln w="9525" cap="flat" cmpd="sng" algn="ctr">
                <a:solidFill>
                  <a:schemeClr val="tx1">
                    <a:lumMod val="65000"/>
                    <a:lumOff val="35000"/>
                  </a:schemeClr>
                </a:solidFill>
                <a:round/>
              </a:ln>
              <a:effectLst/>
            </c:spPr>
          </c:errBars>
          <c:cat>
            <c:strRef>
              <c:f>'Final avgs and charts'!$B$15:$B$18</c:f>
              <c:strCache>
                <c:ptCount val="4"/>
                <c:pt idx="0">
                  <c:v>HH-Right</c:v>
                </c:pt>
                <c:pt idx="1">
                  <c:v>HH-Left</c:v>
                </c:pt>
                <c:pt idx="2">
                  <c:v>Quad-TopRight</c:v>
                </c:pt>
                <c:pt idx="3">
                  <c:v>Quad-BottomLeft</c:v>
                </c:pt>
              </c:strCache>
            </c:strRef>
          </c:cat>
          <c:val>
            <c:numRef>
              <c:f>'Final avgs and charts'!$D$15:$D$18</c:f>
              <c:numCache>
                <c:formatCode>0.00</c:formatCode>
                <c:ptCount val="4"/>
                <c:pt idx="0">
                  <c:v>-0.50099712610244695</c:v>
                </c:pt>
                <c:pt idx="1">
                  <c:v>0.50099712610244695</c:v>
                </c:pt>
                <c:pt idx="2">
                  <c:v>-1.0019942522048899</c:v>
                </c:pt>
                <c:pt idx="3">
                  <c:v>1.0019942522048899</c:v>
                </c:pt>
              </c:numCache>
            </c:numRef>
          </c:val>
          <c:smooth val="0"/>
          <c:extLst>
            <c:ext xmlns:c16="http://schemas.microsoft.com/office/drawing/2014/chart" uri="{C3380CC4-5D6E-409C-BE32-E72D297353CC}">
              <c16:uniqueId val="{00000001-C405-4E1E-B9E2-141846BBFFFE}"/>
            </c:ext>
          </c:extLst>
        </c:ser>
        <c:dLbls>
          <c:showLegendKey val="0"/>
          <c:showVal val="0"/>
          <c:showCatName val="0"/>
          <c:showSerName val="0"/>
          <c:showPercent val="0"/>
          <c:showBubbleSize val="0"/>
        </c:dLbls>
        <c:marker val="1"/>
        <c:smooth val="0"/>
        <c:axId val="1035063120"/>
        <c:axId val="1035066960"/>
      </c:lineChart>
      <c:catAx>
        <c:axId val="1035063120"/>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66960"/>
        <c:crosses val="autoZero"/>
        <c:auto val="1"/>
        <c:lblAlgn val="ctr"/>
        <c:lblOffset val="100"/>
        <c:noMultiLvlLbl val="0"/>
      </c:catAx>
      <c:valAx>
        <c:axId val="1035066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6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0</xdr:colOff>
      <xdr:row>56</xdr:row>
      <xdr:rowOff>49530</xdr:rowOff>
    </xdr:from>
    <xdr:to>
      <xdr:col>4</xdr:col>
      <xdr:colOff>1470660</xdr:colOff>
      <xdr:row>71</xdr:row>
      <xdr:rowOff>53340</xdr:rowOff>
    </xdr:to>
    <xdr:graphicFrame macro="">
      <xdr:nvGraphicFramePr>
        <xdr:cNvPr id="2" name="Chart 1">
          <a:extLst>
            <a:ext uri="{FF2B5EF4-FFF2-40B4-BE49-F238E27FC236}">
              <a16:creationId xmlns:a16="http://schemas.microsoft.com/office/drawing/2014/main" id="{B36F0039-73F1-33D1-A196-E7B4A40AB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56</xdr:row>
      <xdr:rowOff>57150</xdr:rowOff>
    </xdr:from>
    <xdr:to>
      <xdr:col>8</xdr:col>
      <xdr:colOff>175260</xdr:colOff>
      <xdr:row>71</xdr:row>
      <xdr:rowOff>60960</xdr:rowOff>
    </xdr:to>
    <xdr:graphicFrame macro="">
      <xdr:nvGraphicFramePr>
        <xdr:cNvPr id="3" name="Chart 2">
          <a:extLst>
            <a:ext uri="{FF2B5EF4-FFF2-40B4-BE49-F238E27FC236}">
              <a16:creationId xmlns:a16="http://schemas.microsoft.com/office/drawing/2014/main" id="{1120044E-F613-CF19-779F-3C74771FF570}"/>
            </a:ext>
            <a:ext uri="{147F2762-F138-4A5C-976F-8EAC2B608ADB}">
              <a16:predDERef xmlns:a16="http://schemas.microsoft.com/office/drawing/2014/main" pred="{B36F0039-73F1-33D1-A196-E7B4A40AB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1028700</xdr:colOff>
      <xdr:row>71</xdr:row>
      <xdr:rowOff>171450</xdr:rowOff>
    </xdr:from>
    <xdr:to>
      <xdr:col>4</xdr:col>
      <xdr:colOff>1463040</xdr:colOff>
      <xdr:row>86</xdr:row>
      <xdr:rowOff>175260</xdr:rowOff>
    </xdr:to>
    <xdr:graphicFrame macro="">
      <xdr:nvGraphicFramePr>
        <xdr:cNvPr id="4" name="Chart 3">
          <a:extLst>
            <a:ext uri="{FF2B5EF4-FFF2-40B4-BE49-F238E27FC236}">
              <a16:creationId xmlns:a16="http://schemas.microsoft.com/office/drawing/2014/main" id="{9A012068-565D-A100-B035-A50E396CEA8E}"/>
            </a:ext>
            <a:ext uri="{147F2762-F138-4A5C-976F-8EAC2B608ADB}">
              <a16:predDERef xmlns:a16="http://schemas.microsoft.com/office/drawing/2014/main" pred="{1120044E-F613-CF19-779F-3C74771FF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243840</xdr:colOff>
      <xdr:row>71</xdr:row>
      <xdr:rowOff>171450</xdr:rowOff>
    </xdr:from>
    <xdr:to>
      <xdr:col>8</xdr:col>
      <xdr:colOff>190500</xdr:colOff>
      <xdr:row>86</xdr:row>
      <xdr:rowOff>175260</xdr:rowOff>
    </xdr:to>
    <xdr:graphicFrame macro="">
      <xdr:nvGraphicFramePr>
        <xdr:cNvPr id="6" name="Chart 5">
          <a:extLst>
            <a:ext uri="{FF2B5EF4-FFF2-40B4-BE49-F238E27FC236}">
              <a16:creationId xmlns:a16="http://schemas.microsoft.com/office/drawing/2014/main" id="{14B20753-FEB7-65E5-4F48-02F28158E7AF}"/>
            </a:ext>
            <a:ext uri="{147F2762-F138-4A5C-976F-8EAC2B608ADB}">
              <a16:predDERef xmlns:a16="http://schemas.microsoft.com/office/drawing/2014/main" pred="{9A012068-565D-A100-B035-A50E396CE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1028700</xdr:colOff>
      <xdr:row>92</xdr:row>
      <xdr:rowOff>19050</xdr:rowOff>
    </xdr:from>
    <xdr:to>
      <xdr:col>4</xdr:col>
      <xdr:colOff>1463040</xdr:colOff>
      <xdr:row>107</xdr:row>
      <xdr:rowOff>22860</xdr:rowOff>
    </xdr:to>
    <xdr:graphicFrame macro="">
      <xdr:nvGraphicFramePr>
        <xdr:cNvPr id="7" name="Chart 6">
          <a:extLst>
            <a:ext uri="{FF2B5EF4-FFF2-40B4-BE49-F238E27FC236}">
              <a16:creationId xmlns:a16="http://schemas.microsoft.com/office/drawing/2014/main" id="{7CC57774-37A4-F7D1-F86A-C9A61C635432}"/>
            </a:ext>
            <a:ext uri="{147F2762-F138-4A5C-976F-8EAC2B608ADB}">
              <a16:predDERef xmlns:a16="http://schemas.microsoft.com/office/drawing/2014/main" pred="{14B20753-FEB7-65E5-4F48-02F28158E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20955</xdr:colOff>
      <xdr:row>2</xdr:row>
      <xdr:rowOff>152400</xdr:rowOff>
    </xdr:from>
    <xdr:to>
      <xdr:col>18</xdr:col>
      <xdr:colOff>325755</xdr:colOff>
      <xdr:row>17</xdr:row>
      <xdr:rowOff>161925</xdr:rowOff>
    </xdr:to>
    <xdr:graphicFrame macro="">
      <xdr:nvGraphicFramePr>
        <xdr:cNvPr id="21" name="Chart 1">
          <a:extLst>
            <a:ext uri="{FF2B5EF4-FFF2-40B4-BE49-F238E27FC236}">
              <a16:creationId xmlns:a16="http://schemas.microsoft.com/office/drawing/2014/main" id="{41ED3756-5B83-C259-AB16-52B27C936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16192</xdr:colOff>
      <xdr:row>19</xdr:row>
      <xdr:rowOff>58102</xdr:rowOff>
    </xdr:from>
    <xdr:to>
      <xdr:col>18</xdr:col>
      <xdr:colOff>320992</xdr:colOff>
      <xdr:row>34</xdr:row>
      <xdr:rowOff>94297</xdr:rowOff>
    </xdr:to>
    <xdr:graphicFrame macro="">
      <xdr:nvGraphicFramePr>
        <xdr:cNvPr id="22" name="Chart 21">
          <a:extLst>
            <a:ext uri="{FF2B5EF4-FFF2-40B4-BE49-F238E27FC236}">
              <a16:creationId xmlns:a16="http://schemas.microsoft.com/office/drawing/2014/main" id="{A5B0C5B0-F545-1F78-5A6A-4D4653EC5332}"/>
            </a:ext>
            <a:ext uri="{147F2762-F138-4A5C-976F-8EAC2B608ADB}">
              <a16:predDERef xmlns:a16="http://schemas.microsoft.com/office/drawing/2014/main" pred="{41ED3756-5B83-C259-AB16-52B27C936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20002</xdr:colOff>
      <xdr:row>36</xdr:row>
      <xdr:rowOff>172402</xdr:rowOff>
    </xdr:from>
    <xdr:to>
      <xdr:col>18</xdr:col>
      <xdr:colOff>324802</xdr:colOff>
      <xdr:row>52</xdr:row>
      <xdr:rowOff>29527</xdr:rowOff>
    </xdr:to>
    <xdr:graphicFrame macro="">
      <xdr:nvGraphicFramePr>
        <xdr:cNvPr id="23" name="Chart 22">
          <a:extLst>
            <a:ext uri="{FF2B5EF4-FFF2-40B4-BE49-F238E27FC236}">
              <a16:creationId xmlns:a16="http://schemas.microsoft.com/office/drawing/2014/main" id="{7BB9F2E2-093C-A91A-1F20-4AB87C69995E}"/>
            </a:ext>
            <a:ext uri="{147F2762-F138-4A5C-976F-8EAC2B608ADB}">
              <a16:predDERef xmlns:a16="http://schemas.microsoft.com/office/drawing/2014/main" pred="{A5B0C5B0-F545-1F78-5A6A-4D4653EC5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29</xdr:row>
      <xdr:rowOff>26670</xdr:rowOff>
    </xdr:from>
    <xdr:to>
      <xdr:col>8</xdr:col>
      <xdr:colOff>91440</xdr:colOff>
      <xdr:row>44</xdr:row>
      <xdr:rowOff>26670</xdr:rowOff>
    </xdr:to>
    <xdr:graphicFrame macro="">
      <xdr:nvGraphicFramePr>
        <xdr:cNvPr id="24" name="Chart 23">
          <a:extLst>
            <a:ext uri="{FF2B5EF4-FFF2-40B4-BE49-F238E27FC236}">
              <a16:creationId xmlns:a16="http://schemas.microsoft.com/office/drawing/2014/main" id="{4DF314BD-8634-BCE3-B690-427A83167326}"/>
            </a:ext>
            <a:ext uri="{147F2762-F138-4A5C-976F-8EAC2B608ADB}">
              <a16:predDERef xmlns:a16="http://schemas.microsoft.com/office/drawing/2014/main" pred="{7BB9F2E2-093C-A91A-1F20-4AB87C699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312420</xdr:colOff>
      <xdr:row>67</xdr:row>
      <xdr:rowOff>152406</xdr:rowOff>
    </xdr:from>
    <xdr:to>
      <xdr:col>19</xdr:col>
      <xdr:colOff>624840</xdr:colOff>
      <xdr:row>87</xdr:row>
      <xdr:rowOff>91440</xdr:rowOff>
    </xdr:to>
    <xdr:graphicFrame macro="">
      <xdr:nvGraphicFramePr>
        <xdr:cNvPr id="2" name="Chart 1">
          <a:extLst>
            <a:ext uri="{FF2B5EF4-FFF2-40B4-BE49-F238E27FC236}">
              <a16:creationId xmlns:a16="http://schemas.microsoft.com/office/drawing/2014/main" id="{566F3E48-8253-CF75-CD14-FDCC049F6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25</xdr:col>
      <xdr:colOff>334831</xdr:colOff>
      <xdr:row>65</xdr:row>
      <xdr:rowOff>6731</xdr:rowOff>
    </xdr:from>
    <xdr:to>
      <xdr:col>38</xdr:col>
      <xdr:colOff>445544</xdr:colOff>
      <xdr:row>84</xdr:row>
      <xdr:rowOff>136265</xdr:rowOff>
    </xdr:to>
    <xdr:graphicFrame macro="">
      <xdr:nvGraphicFramePr>
        <xdr:cNvPr id="2" name="Chart 1">
          <a:extLst>
            <a:ext uri="{FF2B5EF4-FFF2-40B4-BE49-F238E27FC236}">
              <a16:creationId xmlns:a16="http://schemas.microsoft.com/office/drawing/2014/main" id="{EEFD2A8D-2E97-4312-9BC3-8A5AE3428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200331</xdr:colOff>
      <xdr:row>9</xdr:row>
      <xdr:rowOff>137933</xdr:rowOff>
    </xdr:from>
    <xdr:to>
      <xdr:col>14</xdr:col>
      <xdr:colOff>113521</xdr:colOff>
      <xdr:row>24</xdr:row>
      <xdr:rowOff>132145</xdr:rowOff>
    </xdr:to>
    <xdr:graphicFrame macro="">
      <xdr:nvGraphicFramePr>
        <xdr:cNvPr id="2" name="Chart 1">
          <a:extLst>
            <a:ext uri="{FF2B5EF4-FFF2-40B4-BE49-F238E27FC236}">
              <a16:creationId xmlns:a16="http://schemas.microsoft.com/office/drawing/2014/main" id="{D7686ADF-56C4-4675-AD25-C7F5EA632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4762</xdr:colOff>
      <xdr:row>36</xdr:row>
      <xdr:rowOff>4762</xdr:rowOff>
    </xdr:from>
    <xdr:to>
      <xdr:col>20</xdr:col>
      <xdr:colOff>138112</xdr:colOff>
      <xdr:row>50</xdr:row>
      <xdr:rowOff>80962</xdr:rowOff>
    </xdr:to>
    <xdr:graphicFrame macro="">
      <xdr:nvGraphicFramePr>
        <xdr:cNvPr id="2" name="Chart 1">
          <a:extLst>
            <a:ext uri="{FF2B5EF4-FFF2-40B4-BE49-F238E27FC236}">
              <a16:creationId xmlns:a16="http://schemas.microsoft.com/office/drawing/2014/main" id="{0B21026D-BD29-BAC6-B4E0-05A1E5A45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22</xdr:col>
      <xdr:colOff>558950</xdr:colOff>
      <xdr:row>24</xdr:row>
      <xdr:rowOff>51555</xdr:rowOff>
    </xdr:from>
    <xdr:to>
      <xdr:col>36</xdr:col>
      <xdr:colOff>64546</xdr:colOff>
      <xdr:row>43</xdr:row>
      <xdr:rowOff>181089</xdr:rowOff>
    </xdr:to>
    <xdr:graphicFrame macro="">
      <xdr:nvGraphicFramePr>
        <xdr:cNvPr id="2" name="Chart 1">
          <a:extLst>
            <a:ext uri="{FF2B5EF4-FFF2-40B4-BE49-F238E27FC236}">
              <a16:creationId xmlns:a16="http://schemas.microsoft.com/office/drawing/2014/main" id="{496570C9-DC44-4D04-A8BB-2282B2023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11205</xdr:colOff>
      <xdr:row>36</xdr:row>
      <xdr:rowOff>22412</xdr:rowOff>
    </xdr:from>
    <xdr:to>
      <xdr:col>12</xdr:col>
      <xdr:colOff>627529</xdr:colOff>
      <xdr:row>54</xdr:row>
      <xdr:rowOff>190499</xdr:rowOff>
    </xdr:to>
    <xdr:graphicFrame macro="">
      <xdr:nvGraphicFramePr>
        <xdr:cNvPr id="3" name="Chart 2">
          <a:extLst>
            <a:ext uri="{FF2B5EF4-FFF2-40B4-BE49-F238E27FC236}">
              <a16:creationId xmlns:a16="http://schemas.microsoft.com/office/drawing/2014/main" id="{B7580AD0-F034-838C-1FE7-B88F918BF753}"/>
            </a:ext>
            <a:ext uri="{147F2762-F138-4A5C-976F-8EAC2B608ADB}">
              <a16:predDERef xmlns:a16="http://schemas.microsoft.com/office/drawing/2014/main" pred="{496570C9-DC44-4D04-A8BB-2282B2023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22410</xdr:colOff>
      <xdr:row>52</xdr:row>
      <xdr:rowOff>1119</xdr:rowOff>
    </xdr:from>
    <xdr:to>
      <xdr:col>20</xdr:col>
      <xdr:colOff>437029</xdr:colOff>
      <xdr:row>66</xdr:row>
      <xdr:rowOff>77319</xdr:rowOff>
    </xdr:to>
    <xdr:graphicFrame macro="">
      <xdr:nvGraphicFramePr>
        <xdr:cNvPr id="4" name="Chart 3">
          <a:extLst>
            <a:ext uri="{FF2B5EF4-FFF2-40B4-BE49-F238E27FC236}">
              <a16:creationId xmlns:a16="http://schemas.microsoft.com/office/drawing/2014/main" id="{F1A41A2F-831F-3F68-2F60-C2A31C6FE98C}"/>
            </a:ext>
            <a:ext uri="{147F2762-F138-4A5C-976F-8EAC2B608ADB}">
              <a16:predDERef xmlns:a16="http://schemas.microsoft.com/office/drawing/2014/main" pred="{B7580AD0-F034-838C-1FE7-B88F918BF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25</xdr:col>
      <xdr:colOff>334831</xdr:colOff>
      <xdr:row>33</xdr:row>
      <xdr:rowOff>6731</xdr:rowOff>
    </xdr:from>
    <xdr:to>
      <xdr:col>38</xdr:col>
      <xdr:colOff>445544</xdr:colOff>
      <xdr:row>52</xdr:row>
      <xdr:rowOff>136265</xdr:rowOff>
    </xdr:to>
    <xdr:graphicFrame macro="">
      <xdr:nvGraphicFramePr>
        <xdr:cNvPr id="2" name="Chart 1">
          <a:extLst>
            <a:ext uri="{FF2B5EF4-FFF2-40B4-BE49-F238E27FC236}">
              <a16:creationId xmlns:a16="http://schemas.microsoft.com/office/drawing/2014/main" id="{1E1408CF-FE9C-4717-8F54-0C980D7B5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1030940</xdr:colOff>
      <xdr:row>35</xdr:row>
      <xdr:rowOff>179302</xdr:rowOff>
    </xdr:from>
    <xdr:to>
      <xdr:col>13</xdr:col>
      <xdr:colOff>11206</xdr:colOff>
      <xdr:row>55</xdr:row>
      <xdr:rowOff>22412</xdr:rowOff>
    </xdr:to>
    <xdr:graphicFrame macro="">
      <xdr:nvGraphicFramePr>
        <xdr:cNvPr id="8" name="Chart 7">
          <a:extLst>
            <a:ext uri="{FF2B5EF4-FFF2-40B4-BE49-F238E27FC236}">
              <a16:creationId xmlns:a16="http://schemas.microsoft.com/office/drawing/2014/main" id="{F530EE9D-36FF-928F-7D7B-E90B06EDF061}"/>
            </a:ext>
            <a:ext uri="{147F2762-F138-4A5C-976F-8EAC2B608ADB}">
              <a16:predDERef xmlns:a16="http://schemas.microsoft.com/office/drawing/2014/main" pred="{1E1408CF-FE9C-4717-8F54-0C980D7B5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F19B9-549B-4B6D-A98A-A1627CA7149E}" name="Table1" displayName="Table1" ref="B4:K14" totalsRowCount="1" headerRowDxfId="166">
  <autoFilter ref="B4:K13" xr:uid="{076F19B9-549B-4B6D-A98A-A1627CA7149E}"/>
  <tableColumns count="10">
    <tableColumn id="1" xr3:uid="{5E4A8071-EAC0-4753-AF1F-22FD8AC18337}" name="Participant ID" totalsRowLabel="STDEV" dataDxfId="164" totalsRowDxfId="165"/>
    <tableColumn id="2" xr3:uid="{1B606FA8-2CAD-4747-A0BD-28C06DF33B7D}" name="Time taken (s float)" totalsRowFunction="custom" dataDxfId="162" totalsRowDxfId="163">
      <totalsRowFormula>_xlfn.STDEV.P(C5:C12)</totalsRowFormula>
    </tableColumn>
    <tableColumn id="3" xr3:uid="{1B7315DD-CB9F-450F-9708-1262AA51856D}" name="Remapped Pos L - X" totalsRowFunction="custom" dataDxfId="160" totalsRowDxfId="161">
      <totalsRowFormula>_xlfn.STDEV.P(D5:D12)</totalsRowFormula>
    </tableColumn>
    <tableColumn id="8" xr3:uid="{B4421033-FDB4-42C2-8D2E-FADA36853ACF}" name="Remapped Pos L - Y" totalsRowFunction="custom" dataDxfId="158" totalsRowDxfId="159">
      <totalsRowFormula>_xlfn.STDEV.P(E5:E12)</totalsRowFormula>
    </tableColumn>
    <tableColumn id="4" xr3:uid="{BB12F542-576E-4AFF-853B-1129053CD0D9}" name="Rmp Pos R - X" totalsRowFunction="custom" dataDxfId="156" totalsRowDxfId="157">
      <totalsRowFormula>_xlfn.STDEV.P(F5:F12)</totalsRowFormula>
    </tableColumn>
    <tableColumn id="9" xr3:uid="{E78445C0-36D9-479F-BA86-6F47A30AE5CD}" name="Rmp Pos R - Y" totalsRowFunction="custom" dataDxfId="154" totalsRowDxfId="155">
      <totalsRowFormula>_xlfn.STDEV.P(G5:G12)</totalsRowFormula>
    </tableColumn>
    <tableColumn id="5" xr3:uid="{BEB52A76-824F-4F1C-9087-AB75FA85FADB}" name="Rmp Scale L - X" totalsRowFunction="custom" dataDxfId="152" totalsRowDxfId="153">
      <totalsRowFormula>_xlfn.STDEV.P(H5:H12)</totalsRowFormula>
    </tableColumn>
    <tableColumn id="10" xr3:uid="{6A39E980-A22E-4A16-942E-6DF1CACB2B44}" name="Rmp Scale L - Y" totalsRowFunction="custom" dataDxfId="150" totalsRowDxfId="151">
      <totalsRowFormula>_xlfn.STDEV.P(I5:I12)</totalsRowFormula>
    </tableColumn>
    <tableColumn id="11" xr3:uid="{42F4FBFC-E24A-4D02-A3A2-92AED1E12850}" name="Rmp Scale R - X" totalsRowFunction="custom" dataDxfId="148" totalsRowDxfId="149">
      <totalsRowFormula>_xlfn.STDEV.P(J5:J12)</totalsRowFormula>
    </tableColumn>
    <tableColumn id="6" xr3:uid="{F29B8812-982D-4B47-8C33-8040EE864668}" name="Rmp Scale R - Y" totalsRowFunction="custom" dataDxfId="146" totalsRowDxfId="147">
      <totalsRowFormula>_xlfn.STDEV.P(K5:K12)</totalsRowFormula>
    </tableColumn>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A1D2E9-F25B-47F7-BA70-3DCB23FF6F09}" name="Table1115" displayName="Table1115" ref="B14:I18" totalsRowShown="0">
  <autoFilter ref="B14:I18" xr:uid="{65A1D2E9-F25B-47F7-BA70-3DCB23FF6F09}"/>
  <tableColumns count="8">
    <tableColumn id="1" xr3:uid="{B5285AA3-307E-4E9A-8E5E-2C2F517491F8}" name="Category"/>
    <tableColumn id="2" xr3:uid="{90E08892-9676-481B-B211-C25DC8C4C7A5}" name="Manual" dataDxfId="21">
      <calculatedColumnFormula>'Remap process data Manual'!C58</calculatedColumnFormula>
    </tableColumn>
    <tableColumn id="3" xr3:uid="{1DBE2FCA-B474-42A4-885E-330A3C7C5278}" name="Auto" dataDxfId="20">
      <calculatedColumnFormula>'Remap process data Auto'!C46</calculatedColumnFormula>
    </tableColumn>
    <tableColumn id="4" xr3:uid="{ED8EA1F8-DCCC-4CD3-B534-C60A8488B2AA}" name="stdev Manual" dataDxfId="19">
      <calculatedColumnFormula>_xlfn.STDEV.P('Remap process data Manual'!D5:D12)</calculatedColumnFormula>
    </tableColumn>
    <tableColumn id="6" xr3:uid="{22341E16-5FF3-4D6F-8BC3-8D4B3A939366}" name="stdError Manual" dataDxfId="18">
      <calculatedColumnFormula>(E15/(SQRT(8)))</calculatedColumnFormula>
    </tableColumn>
    <tableColumn id="5" xr3:uid="{95C92F6C-4F53-4ABD-BF0C-8F9A97C85F71}" name="stdev Auto" dataDxfId="17"/>
    <tableColumn id="7" xr3:uid="{BCE553FA-A111-496E-860D-3C7A6AC3490C}" name="stdError Auto" dataDxfId="16">
      <calculatedColumnFormula>(G15/(SQRT(8)))</calculatedColumnFormula>
    </tableColumn>
    <tableColumn id="8" xr3:uid="{33BDE3B9-4C5F-4B2A-A499-6E99FE408F55}" name="mean diff" dataDxfId="15">
      <calculatedColumnFormula>Table1115[[#This Row],[Manual]]-Table1115[[#This Row],[Auto]]</calculatedColumnFormula>
    </tableColumn>
  </tableColumns>
  <tableStyleInfo name="TableStyleMedium1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1DCA14B-3930-4927-BA69-C536046B3696}" name="Table111516" displayName="Table111516" ref="B23:I27" totalsRowShown="0">
  <autoFilter ref="B23:I27" xr:uid="{41DCA14B-3930-4927-BA69-C536046B3696}"/>
  <tableColumns count="8">
    <tableColumn id="1" xr3:uid="{80B69444-F427-4566-81DD-C22BDE7DAF87}" name="Category"/>
    <tableColumn id="2" xr3:uid="{F86155F2-49F4-42E0-849C-4A7724EC288F}" name="Manual" dataDxfId="14">
      <calculatedColumnFormula>'Remap process data Manual'!C69</calculatedColumnFormula>
    </tableColumn>
    <tableColumn id="3" xr3:uid="{EE29F47F-93A9-49B5-80E7-48138D6FFFB7}" name="Auto" dataDxfId="13">
      <calculatedColumnFormula>'Remap process data Auto'!C57</calculatedColumnFormula>
    </tableColumn>
    <tableColumn id="4" xr3:uid="{2084FCB1-24E1-4614-9BCC-A06B7DEB9D2F}" name="stdev Manual" dataDxfId="12">
      <calculatedColumnFormula>_xlfn.STDEV.P('Remap process data Manual'!D16:D23)</calculatedColumnFormula>
    </tableColumn>
    <tableColumn id="6" xr3:uid="{DAF481FF-9DA2-4273-A03F-4DA569227E30}" name="stdError Manual" dataDxfId="11">
      <calculatedColumnFormula>(E24/(SQRT(8)))</calculatedColumnFormula>
    </tableColumn>
    <tableColumn id="5" xr3:uid="{4E8BF78A-3F48-46F6-8082-37F365CA8135}" name="stdev Auto" dataDxfId="10"/>
    <tableColumn id="7" xr3:uid="{CEE77827-9605-4E13-A10E-12CAE3239AFA}" name="stdError Auto" dataDxfId="9">
      <calculatedColumnFormula>(G24/(SQRT(8)))</calculatedColumnFormula>
    </tableColumn>
    <tableColumn id="8" xr3:uid="{E577DF78-14E3-49F4-951B-56021677E582}" name="mean diff" dataDxfId="8">
      <calculatedColumnFormula>Table111516[[#This Row],[Manual]]-Table111516[[#This Row],[Auto]]</calculatedColumnFormula>
    </tableColumn>
  </tableColumns>
  <tableStyleInfo name="TableStyleMedium2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14B94B5-EE5B-402E-A517-DC931E92A034}" name="Table114" displayName="Table114" ref="K3:L7" totalsRowShown="0">
  <autoFilter ref="K3:L7" xr:uid="{9DF85CA6-601C-4C18-8E1E-5AA42857DBD6}"/>
  <tableColumns count="2">
    <tableColumn id="1" xr3:uid="{ADDBFDB6-2408-4985-8A28-1EA364355946}" name="Condition"/>
    <tableColumn id="2" xr3:uid="{2D921B53-6ED9-494F-9D45-2903CDF1D87B}" name="Mean Average Overall TaskLoad" dataDxfId="7">
      <calculatedColumnFormula>AVERAGE(C3,C27,C51,C75,C99,C123,C147,C171)</calculatedColumnFormula>
    </tableColumn>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1B3DFC1-D422-4024-97B5-CD241E0B2F29}" name="Table12" displayName="Table12" ref="O5:R14" totalsRowShown="0">
  <autoFilter ref="O5:R14" xr:uid="{D1B3DFC1-D422-4024-97B5-CD241E0B2F29}"/>
  <tableColumns count="4">
    <tableColumn id="1" xr3:uid="{39DF6426-EA0F-47FD-8C4B-E7B333773C2B}" name="Manual"/>
    <tableColumn id="2" xr3:uid="{C4023424-9ADD-4C44-9F69-2CD273A59399}" name="Mean per condition"/>
    <tableColumn id="3" xr3:uid="{5358551A-6E82-49E6-A67B-07CE8E2CCD65}" name="Standard Dev" dataDxfId="6">
      <calculatedColumnFormula>_xlfn.STDEV.P((L9,L11,L13,L15))</calculatedColumnFormula>
    </tableColumn>
    <tableColumn id="4" xr3:uid="{2B7065D1-45BD-4740-B031-965776A8692F}" name="StdError"/>
  </tableColumns>
  <tableStyleInfo name="TableStyleMedium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5107584-FFF0-458A-9B8E-B1A2746D2B8F}" name="Table16" displayName="Table16" ref="O19:P28" totalsRowShown="0">
  <autoFilter ref="O19:P28" xr:uid="{F5107584-FFF0-458A-9B8E-B1A2746D2B8F}"/>
  <tableColumns count="2">
    <tableColumn id="1" xr3:uid="{91577505-0AE1-4385-A0AC-015443897C37}" name="Auto"/>
    <tableColumn id="2" xr3:uid="{B2CBABEE-C788-4A09-B0D1-99A5103AA923}" name="Mean per condition"/>
  </tableColumns>
  <tableStyleInfo name="TableStyleMedium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63BC100-20D5-4171-B75E-1471A23B9E7F}" name="Table17" displayName="Table17" ref="O31:R33" totalsRowShown="0">
  <autoFilter ref="O31:R33" xr:uid="{863BC100-20D5-4171-B75E-1471A23B9E7F}"/>
  <tableColumns count="4">
    <tableColumn id="1" xr3:uid="{1BB52ED5-1A3B-4812-91A2-8ED0E2691BF1}" name="Mode"/>
    <tableColumn id="2" xr3:uid="{BF1FE030-358D-44D9-B968-3C8EACD4EC51}" name="Mean TLX" dataDxfId="5">
      <calculatedColumnFormula>P27</calculatedColumnFormula>
    </tableColumn>
    <tableColumn id="3" xr3:uid="{8F5500CE-1753-429B-AE5F-1BEE5BBB67A2}" name="StdDev" dataDxfId="4">
      <calculatedColumnFormula>_xlfn.STDEV.P(P19:P26)</calculatedColumnFormula>
    </tableColumn>
    <tableColumn id="4" xr3:uid="{7EA80EB7-1FF4-4D49-9ED3-4A592470AB0B}" name="StdErr" dataDxfId="3">
      <calculatedColumnFormula>(Q32/SQRT(8))</calculatedColumnFormula>
    </tableColumn>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E6303F7-2EA3-44BA-B413-C38A658CB700}" name="Table5" displayName="Table5" ref="Q48:T50" totalsRowShown="0">
  <autoFilter ref="Q48:T50" xr:uid="{1E6303F7-2EA3-44BA-B413-C38A658CB700}"/>
  <tableColumns count="4">
    <tableColumn id="1" xr3:uid="{E214D1D9-690B-48D6-A08F-FE4FBF073063}" name="Remap mode"/>
    <tableColumn id="2" xr3:uid="{3C37F8FC-6CE5-485E-A735-06E013D7D4CC}" name="Mean SSQ across all conditions and participants" dataDxfId="2">
      <calculatedColumnFormula>'SSQ Posttest Auto'!T34</calculatedColumnFormula>
    </tableColumn>
    <tableColumn id="3" xr3:uid="{E2799746-E711-42C9-B3D6-0C03C11F85B8}" name="SD" dataDxfId="1">
      <calculatedColumnFormula>_xlfn.STDEV.P('SSQ Posttest Auto'!T1:T32)</calculatedColumnFormula>
    </tableColumn>
    <tableColumn id="4" xr3:uid="{55DAD17C-F134-4748-B23A-7A66195DFDCB}" name="Standard Error" dataDxfId="0">
      <calculatedColumnFormula>(Table5[[#This Row],[SD]]/SQRT(32))</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4E5E09-C993-4CC5-9B76-F02DB54514E9}" name="Table13" displayName="Table13" ref="B17:K27" totalsRowCount="1" headerRowDxfId="145">
  <autoFilter ref="B17:K26" xr:uid="{3C4E5E09-C993-4CC5-9B76-F02DB54514E9}"/>
  <tableColumns count="10">
    <tableColumn id="1" xr3:uid="{159DE0E1-5FB3-4E4E-97AC-86C33B329BAC}" name="Participant ID" totalsRowLabel="STDEV" dataDxfId="143" totalsRowDxfId="144"/>
    <tableColumn id="2" xr3:uid="{12F3B8C2-6A3C-4754-A90F-56A7526CEBC1}" name="Time taken (s float)" totalsRowFunction="custom" dataDxfId="141" totalsRowDxfId="142">
      <totalsRowFormula>_xlfn.STDEV.P(C18:C25)</totalsRowFormula>
    </tableColumn>
    <tableColumn id="3" xr3:uid="{C7D74560-58C0-48F1-BA8B-01C6B1255B19}" name="Remapped Pos L - X" totalsRowFunction="custom" dataDxfId="139" totalsRowDxfId="140">
      <totalsRowFormula>_xlfn.STDEV.P(D18:D25)</totalsRowFormula>
    </tableColumn>
    <tableColumn id="8" xr3:uid="{6C00FF66-2E86-4A28-B30E-9E0D1681AB1D}" name="Remapped Pos L - Y" totalsRowFunction="custom" dataDxfId="137" totalsRowDxfId="138">
      <totalsRowFormula>_xlfn.STDEV.P(E18:E25)</totalsRowFormula>
    </tableColumn>
    <tableColumn id="4" xr3:uid="{CAE1D6EF-A1F5-4758-B97F-0610B873E811}" name="Rmp Pos R - X" totalsRowFunction="custom" dataDxfId="135" totalsRowDxfId="136">
      <totalsRowFormula>_xlfn.STDEV.P(F18:F25)</totalsRowFormula>
    </tableColumn>
    <tableColumn id="9" xr3:uid="{4877E34D-82A3-46B3-9D47-C1B239613A51}" name="Rmp Pos R - Y" totalsRowFunction="custom" dataDxfId="133" totalsRowDxfId="134">
      <totalsRowFormula>_xlfn.STDEV.P(G18:G25)</totalsRowFormula>
    </tableColumn>
    <tableColumn id="5" xr3:uid="{48C38E6B-9E91-42A2-B577-4254763932FD}" name="Rmp Scale L - X" totalsRowFunction="custom" dataDxfId="131" totalsRowDxfId="132">
      <totalsRowFormula>_xlfn.STDEV.P(H18:H25)</totalsRowFormula>
    </tableColumn>
    <tableColumn id="10" xr3:uid="{F2DCF6B6-59EE-4AEA-A67E-0C94EA05453F}" name="Rmp Scale L - Y" totalsRowFunction="custom" dataDxfId="129" totalsRowDxfId="130">
      <totalsRowFormula>_xlfn.STDEV.P(I18:I25)</totalsRowFormula>
    </tableColumn>
    <tableColumn id="11" xr3:uid="{A393A285-EBC7-49BA-B63D-9A6B94E81E53}" name="Rmp Scale R - X" totalsRowFunction="custom" dataDxfId="127" totalsRowDxfId="128">
      <totalsRowFormula>_xlfn.STDEV.P(J18:J25)</totalsRowFormula>
    </tableColumn>
    <tableColumn id="6" xr3:uid="{BE7FEE9B-0C99-4404-94F2-809850CC4912}" name="Rmp Scale R - Y" totalsRowFunction="custom" dataDxfId="125" totalsRowDxfId="126">
      <totalsRowFormula>_xlfn.STDEV.P(K18:K25)</totalsRowFormula>
    </tableColumn>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A8BDF4-2E8E-49D4-9626-5395D9A85F62}" name="Table14" displayName="Table14" ref="B30:K40" totalsRowCount="1" headerRowDxfId="124">
  <autoFilter ref="B30:K39" xr:uid="{0EA8BDF4-2E8E-49D4-9626-5395D9A85F62}"/>
  <tableColumns count="10">
    <tableColumn id="1" xr3:uid="{F53C4807-F437-43E9-917A-A84829F9D2C4}" name="Participant ID" totalsRowLabel="STDEV" dataDxfId="122" totalsRowDxfId="123"/>
    <tableColumn id="2" xr3:uid="{4E33D9AF-D731-4093-8EF1-835C3F1CE796}" name="Time taken (s float)" totalsRowFunction="custom" dataDxfId="120" totalsRowDxfId="121">
      <totalsRowFormula>_xlfn.STDEV.P(C31:C38)</totalsRowFormula>
    </tableColumn>
    <tableColumn id="3" xr3:uid="{FD2F6061-B410-455A-9E0E-A41A26244B5A}" name="Remapped Pos L - X" totalsRowFunction="custom" dataDxfId="118" totalsRowDxfId="119">
      <totalsRowFormula>_xlfn.STDEV.P(D31:D38)</totalsRowFormula>
    </tableColumn>
    <tableColumn id="8" xr3:uid="{9D407DFC-F43B-4EEB-BBB6-A81308B55BE3}" name="Remapped Pos L - Y" totalsRowFunction="custom" dataDxfId="116" totalsRowDxfId="117">
      <totalsRowFormula>_xlfn.STDEV.P(E31:E38)</totalsRowFormula>
    </tableColumn>
    <tableColumn id="4" xr3:uid="{171F5DD3-474E-42FF-A3D1-B78541AEE720}" name="Rmp Pos R - X" totalsRowFunction="custom" dataDxfId="114" totalsRowDxfId="115">
      <totalsRowFormula>_xlfn.STDEV.P(F31:F38)</totalsRowFormula>
    </tableColumn>
    <tableColumn id="9" xr3:uid="{5FC25EAF-0C70-454B-95EB-B1191D73D989}" name="Rmp Pos R - Y" totalsRowFunction="custom" dataDxfId="112" totalsRowDxfId="113">
      <totalsRowFormula>_xlfn.STDEV.P(G31:G38)</totalsRowFormula>
    </tableColumn>
    <tableColumn id="5" xr3:uid="{2236D116-28AE-43A9-9389-DFFCA3FF1848}" name="Rmp Scale L - X" totalsRowFunction="custom" dataDxfId="110" totalsRowDxfId="111">
      <totalsRowFormula>_xlfn.STDEV.P(H31:H38)</totalsRowFormula>
    </tableColumn>
    <tableColumn id="10" xr3:uid="{6DE73F32-C04D-4BC9-BC8F-4362834E2A09}" name="Rmp Scale L - Y" totalsRowFunction="custom" dataDxfId="108" totalsRowDxfId="109">
      <totalsRowFormula>_xlfn.STDEV.P(I31:I38)</totalsRowFormula>
    </tableColumn>
    <tableColumn id="11" xr3:uid="{48794598-305E-4364-B261-380EFC1C6D1B}" name="Rmp Scale R - X" totalsRowFunction="custom" dataDxfId="106" totalsRowDxfId="107">
      <totalsRowFormula>_xlfn.STDEV.P(J31:J38)</totalsRowFormula>
    </tableColumn>
    <tableColumn id="6" xr3:uid="{7088FB4F-E797-403C-8534-5A3278E89178}" name="Rmp Scale R - Y" totalsRowFunction="custom" dataDxfId="104" totalsRowDxfId="105">
      <totalsRowFormula>_xlfn.STDEV.P(K31:K38)</totalsRowFormula>
    </tableColumn>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E79D33-E41F-4D38-82EF-E50594577485}" name="Table15" displayName="Table15" ref="B43:K53" totalsRowCount="1" headerRowDxfId="103">
  <autoFilter ref="B43:K52" xr:uid="{A1E79D33-E41F-4D38-82EF-E50594577485}"/>
  <tableColumns count="10">
    <tableColumn id="1" xr3:uid="{EF9E534F-46E6-441C-B309-50622265CD4A}" name="Participant ID" totalsRowLabel="STDEV" dataDxfId="101" totalsRowDxfId="102"/>
    <tableColumn id="2" xr3:uid="{ABA018B8-567C-4F26-8C39-59DF2FFDE78D}" name="Time taken (s float)" totalsRowFunction="custom" dataDxfId="99" totalsRowDxfId="100">
      <totalsRowFormula>_xlfn.STDEV.P(C44:C51)</totalsRowFormula>
    </tableColumn>
    <tableColumn id="3" xr3:uid="{082DFF1D-759A-4C15-BAD4-526A3926E8F7}" name="Remapped Pos L - X" totalsRowFunction="custom" dataDxfId="97" totalsRowDxfId="98">
      <totalsRowFormula>_xlfn.STDEV.P(D44:D51)</totalsRowFormula>
    </tableColumn>
    <tableColumn id="8" xr3:uid="{41B1282E-89B6-4F71-855D-79A47C123836}" name="Remapped Pos L - Y" totalsRowFunction="custom" dataDxfId="95" totalsRowDxfId="96">
      <totalsRowFormula>_xlfn.STDEV.P(E44:E51)</totalsRowFormula>
    </tableColumn>
    <tableColumn id="4" xr3:uid="{473BC4CD-63A5-4707-8189-60929F2A773A}" name="Rmp Pos R - X" totalsRowFunction="custom" dataDxfId="93" totalsRowDxfId="94">
      <totalsRowFormula>_xlfn.STDEV.P(F44:F51)</totalsRowFormula>
    </tableColumn>
    <tableColumn id="9" xr3:uid="{7FAFD83D-0639-4023-AD24-FAB99EC89B41}" name="Rmp Pos R - Y" totalsRowFunction="custom" dataDxfId="91" totalsRowDxfId="92">
      <totalsRowFormula>_xlfn.STDEV.P(G44:G51)</totalsRowFormula>
    </tableColumn>
    <tableColumn id="5" xr3:uid="{13C5F81D-706F-4D1F-B8F5-80B6384AE16F}" name="Rmp Scale L - X" totalsRowFunction="custom" dataDxfId="89" totalsRowDxfId="90">
      <totalsRowFormula>_xlfn.STDEV.P(H44:H51)</totalsRowFormula>
    </tableColumn>
    <tableColumn id="10" xr3:uid="{9478DB3C-D8A4-4A13-82A0-581DB3871E86}" name="Rmp Scale L - Y" totalsRowFunction="custom" dataDxfId="87" totalsRowDxfId="88">
      <totalsRowFormula>_xlfn.STDEV.P(I44:I51)</totalsRowFormula>
    </tableColumn>
    <tableColumn id="11" xr3:uid="{42B1ECCA-5AAC-4174-9013-8A00A06A4614}" name="Rmp Scale R - X" totalsRowFunction="custom" dataDxfId="85" totalsRowDxfId="86">
      <totalsRowFormula>_xlfn.STDEV.P(J44:J51)</totalsRowFormula>
    </tableColumn>
    <tableColumn id="6" xr3:uid="{9CA48161-A338-4F66-AD05-A2468BCF2A70}" name="Rmp Scale R - Y" totalsRowFunction="custom" dataDxfId="83" totalsRowDxfId="84">
      <totalsRowFormula>_xlfn.STDEV.P(K44:K51)</totalsRow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43C3253-83A0-4932-90BD-1BD459F31147}" name="Table18" displayName="Table18" ref="B4:K14" totalsRowCount="1" headerRowDxfId="82">
  <autoFilter ref="B4:K13" xr:uid="{076F19B9-549B-4B6D-A98A-A1627CA7149E}"/>
  <tableColumns count="10">
    <tableColumn id="1" xr3:uid="{473101F2-E031-4277-B1BC-0E4D3D8C6418}" name="Participant ID" totalsRowLabel="STDEV" dataDxfId="80" totalsRowDxfId="81"/>
    <tableColumn id="2" xr3:uid="{F20ED194-52E2-4950-A279-96C3D6014D02}" name="Time taken (s float)" totalsRowFunction="custom" dataDxfId="78" totalsRowDxfId="79">
      <totalsRowFormula>_xlfn.STDEV.P(C5:C12)</totalsRowFormula>
    </tableColumn>
    <tableColumn id="3" xr3:uid="{F08AD397-16CB-4134-8BFD-A209125EA15D}" name="Remapped Pos L - X" dataDxfId="76" totalsRowDxfId="77"/>
    <tableColumn id="8" xr3:uid="{3250878A-846B-4759-99ED-11E0A45C16DC}" name="Remapped Pos L - Y" dataDxfId="74" totalsRowDxfId="75"/>
    <tableColumn id="4" xr3:uid="{ED12B805-5E2F-4754-A6C0-6EC3CE3F1E52}" name="Rmp Pos R - X" dataDxfId="72" totalsRowDxfId="73"/>
    <tableColumn id="9" xr3:uid="{59B25B91-8CF0-4732-82C7-0A735673FD04}" name="Rmp Pos R - Y" dataDxfId="70" totalsRowDxfId="71"/>
    <tableColumn id="5" xr3:uid="{E48DFB33-429A-480E-899C-FDEB2C950445}" name="Rmp Scale L - X" dataDxfId="68" totalsRowDxfId="69"/>
    <tableColumn id="10" xr3:uid="{F6AD9755-432D-4BE9-A8F1-6403716CDD14}" name="Rmp Scale L - Y" dataDxfId="66" totalsRowDxfId="67"/>
    <tableColumn id="11" xr3:uid="{507B7ADF-3DCD-47A2-BD4B-960201E1557E}" name="Rmp Scale R - X" dataDxfId="64" totalsRowDxfId="65"/>
    <tableColumn id="6" xr3:uid="{8093677D-85E0-498F-839F-557E73CB446E}" name="Rmp Scale R - Y" dataDxfId="62" totalsRowDxfId="63"/>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B0784D1-EF49-4009-99D1-13D10E0E2C17}" name="Table139" displayName="Table139" ref="B17:K26" totalsRowShown="0" headerRowDxfId="61">
  <autoFilter ref="B17:K26" xr:uid="{3C4E5E09-C993-4CC5-9B76-F02DB54514E9}"/>
  <tableColumns count="10">
    <tableColumn id="1" xr3:uid="{879EAC53-AB4F-4C32-A91A-E2F715E07BAF}" name="Participant ID" dataDxfId="60"/>
    <tableColumn id="2" xr3:uid="{90B3946C-C4EA-45F6-9802-C9152D8AB3B1}" name="Time taken (s float)" dataDxfId="59"/>
    <tableColumn id="3" xr3:uid="{25A1F4B4-AF48-4F58-B0AA-6007A165A8E8}" name="Remapped Pos L - X" dataDxfId="58"/>
    <tableColumn id="8" xr3:uid="{17EF2BF5-0E48-495C-812C-E5DB37C2AA64}" name="Remapped Pos L - Y" dataDxfId="57"/>
    <tableColumn id="4" xr3:uid="{C5618A77-6CDC-4EFD-B836-8106EB0632F5}" name="Rmp Pos R - X" dataDxfId="56"/>
    <tableColumn id="9" xr3:uid="{0160D41F-51A1-47BF-9DF7-C6C49484ECC4}" name="Rmp Pos R - Y" dataDxfId="55"/>
    <tableColumn id="5" xr3:uid="{CD1FAA96-E833-4D0A-900E-01F94E9F8E48}" name="Rmp Scale L - X" dataDxfId="54"/>
    <tableColumn id="10" xr3:uid="{C8041D10-3E1B-4EEE-868C-B779A0127FCF}" name="Rmp Scale L - Y" dataDxfId="53"/>
    <tableColumn id="11" xr3:uid="{72C525D3-9553-4A3A-8433-F0B985FF8735}" name="Rmp Scale R - X" dataDxfId="52"/>
    <tableColumn id="6" xr3:uid="{80D2B2C0-F48B-4C1A-909C-D68497E75C7F}" name="Rmp Scale R - Y" dataDxfId="51"/>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A9EE07D-F158-43D5-95E5-44EAF9FD811B}" name="Table1410" displayName="Table1410" ref="B30:K39" totalsRowShown="0" headerRowDxfId="50">
  <autoFilter ref="B30:K39" xr:uid="{0EA8BDF4-2E8E-49D4-9626-5395D9A85F62}"/>
  <tableColumns count="10">
    <tableColumn id="1" xr3:uid="{FC57D6B6-C2CB-4A06-BADA-0AFD61728EAA}" name="Participant ID" dataDxfId="49"/>
    <tableColumn id="2" xr3:uid="{E3AA5282-8E9E-4272-ABE7-C60D448AF4EB}" name="Time taken (s float)" dataDxfId="48"/>
    <tableColumn id="3" xr3:uid="{A76C5894-1AE9-4CE1-9073-192F8BFE3182}" name="Remapped Pos L - X" dataDxfId="47"/>
    <tableColumn id="8" xr3:uid="{12042E96-3DD1-4002-BD7B-60A08F14E13A}" name="Remapped Pos L - Y" dataDxfId="46"/>
    <tableColumn id="4" xr3:uid="{7A59F1A4-B439-4171-8894-08E591ACCB8E}" name="Rmp Pos R - X" dataDxfId="45"/>
    <tableColumn id="9" xr3:uid="{33AFE90D-C61E-4933-AE74-0F5AB46B48F3}" name="Rmp Pos R - Y" dataDxfId="44"/>
    <tableColumn id="5" xr3:uid="{24A8FB10-74B0-4DD5-818C-E7FBA7E1CF45}" name="Rmp Scale L - X" dataDxfId="43"/>
    <tableColumn id="10" xr3:uid="{7D091B1B-381C-4DB7-9868-3492A563FC0B}" name="Rmp Scale L - Y" dataDxfId="42"/>
    <tableColumn id="11" xr3:uid="{3704DD9A-2A6C-4813-A430-A1425ED4538C}" name="Rmp Scale R - X" dataDxfId="41"/>
    <tableColumn id="6" xr3:uid="{FD2DFD25-6564-4C03-A76B-6A1CFF1204E9}" name="Rmp Scale R - Y" dataDxfId="40"/>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748BB23-B9E4-4EDA-87D8-3F45BBC247CF}" name="Table1511" displayName="Table1511" ref="B43:K52" totalsRowShown="0" headerRowDxfId="39">
  <autoFilter ref="B43:K52" xr:uid="{A1E79D33-E41F-4D38-82EF-E50594577485}"/>
  <tableColumns count="10">
    <tableColumn id="1" xr3:uid="{D77AA832-E5E6-4A75-9D96-7064DE1CA8DA}" name="Participant ID" dataDxfId="38"/>
    <tableColumn id="2" xr3:uid="{B1D8B876-8D53-40C1-AC6C-DEA05145F757}" name="Time taken (s float)" dataDxfId="37"/>
    <tableColumn id="3" xr3:uid="{6F22C35F-E85B-46F9-B759-B7AC441943A3}" name="Remapped Pos L - X" dataDxfId="36"/>
    <tableColumn id="8" xr3:uid="{A2D5C654-73E1-4B8F-9194-ADEC76DF369C}" name="Remapped Pos L - Y" dataDxfId="35"/>
    <tableColumn id="4" xr3:uid="{BF4B1F64-59AD-41B8-82F3-2A55F28B1215}" name="Rmp Pos R - X" dataDxfId="34"/>
    <tableColumn id="9" xr3:uid="{8A8A61D0-315F-42B8-8DDF-F638E09E3FCD}" name="Rmp Pos R - Y" dataDxfId="33"/>
    <tableColumn id="5" xr3:uid="{9E5F6B42-650F-4DBB-83D7-087DA270508A}" name="Rmp Scale L - X" dataDxfId="32"/>
    <tableColumn id="10" xr3:uid="{9E3A6905-7DB2-4E20-8F59-9191C0C6F4F5}" name="Rmp Scale L - Y" dataDxfId="31"/>
    <tableColumn id="11" xr3:uid="{DB1973B0-63C2-4758-8105-7B7FEB73BB74}" name="Rmp Scale R - X" dataDxfId="30"/>
    <tableColumn id="6" xr3:uid="{D667BC2E-3F55-440A-B1AA-28B219C8F78C}" name="Rmp Scale R - Y" dataDxfId="29"/>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FF799BA-830C-4B27-B105-3326E608D88E}" name="Table11" displayName="Table11" ref="B5:I9" totalsRowShown="0">
  <autoFilter ref="B5:I9" xr:uid="{8FF799BA-830C-4B27-B105-3326E608D88E}"/>
  <tableColumns count="8">
    <tableColumn id="1" xr3:uid="{B6777695-BA25-4D20-AFF1-47C778E28F11}" name="Category"/>
    <tableColumn id="2" xr3:uid="{31227705-0632-4219-9348-BCB5D692B820}" name="Manual" dataDxfId="28">
      <calculatedColumnFormula>'Remap process data Manual'!C49</calculatedColumnFormula>
    </tableColumn>
    <tableColumn id="3" xr3:uid="{7B647451-0F27-42CA-98DE-665CB885E754}" name="Auto" dataDxfId="27">
      <calculatedColumnFormula>'Remap process data Auto'!C37</calculatedColumnFormula>
    </tableColumn>
    <tableColumn id="4" xr3:uid="{3FE1D5D5-37A3-452F-AE2E-E82AF3FEEB5E}" name="stdev Manual" dataDxfId="26">
      <calculatedColumnFormula>_xlfn.STDEV.P('Remap process data Manual'!C17:C24)</calculatedColumnFormula>
    </tableColumn>
    <tableColumn id="6" xr3:uid="{D79BB6F7-848B-4584-97EC-EFAFDE9F45E8}" name="stdError Manual" dataDxfId="25">
      <calculatedColumnFormula>(E6/(SQRT(8)))</calculatedColumnFormula>
    </tableColumn>
    <tableColumn id="5" xr3:uid="{5BB3407B-CF31-418A-8B0A-897D1359DF09}" name="stdev Auto" dataDxfId="24"/>
    <tableColumn id="7" xr3:uid="{556471A1-9DFC-45BD-AAC9-E3137F551930}" name="stdError Auto" dataDxfId="23">
      <calculatedColumnFormula>(G6/(SQRT(8)))</calculatedColumnFormula>
    </tableColumn>
    <tableColumn id="8" xr3:uid="{9D642D4D-D1D5-4DDC-944B-2FD72F5AEA44}" name="mean diff" dataDxfId="22">
      <calculatedColumnFormula>Table11[[#This Row],[Manual]]-Table11[[#This Row],[Auto]]</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A19B7AB-E50D-4A4D-916D-5698B8ED7D5A}">
  <we:reference id="wa104379190" version="2.0.0.0" store="en-US" storeType="omex"/>
  <we:alternateReferences>
    <we:reference id="wa104379190" version="2.0.0.0" store="en-US" storeType="omex"/>
  </we:alternateReferences>
  <we:properties/>
  <we:bindings>
    <we:binding id="RangeSelect" type="matrix" appref="{86CE40B5-4DCA-446B-89FF-359240CE05DB}"/>
    <we:binding id="Input1" type="matrix" appref="{02EBB090-0418-478C-A73E-A69957B5CA9E}"/>
    <we:binding id="Input2" type="matrix" appref="{86B6E2D3-CCDD-446D-890C-FE56703CDF56}"/>
    <we:binding id="Output" type="matrix" appref="{5D0A40CF-0489-4F78-9260-10AC3715D73C}"/>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6.xml"/><Relationship Id="rId4" Type="http://schemas.openxmlformats.org/officeDocument/2006/relationships/table" Target="../tables/table15.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1.xml"/><Relationship Id="rId5" Type="http://schemas.openxmlformats.org/officeDocument/2006/relationships/table" Target="../tables/table8.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2.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08255-89CB-4147-AE31-61A7D2A8749F}">
  <dimension ref="A1:BT75"/>
  <sheetViews>
    <sheetView workbookViewId="0">
      <pane ySplit="1" topLeftCell="A2" activePane="bottomLeft" state="frozen"/>
      <selection pane="bottomLeft"/>
    </sheetView>
  </sheetViews>
  <sheetFormatPr defaultRowHeight="15"/>
  <sheetData>
    <row r="1" spans="1:7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row>
    <row r="2" spans="1:72">
      <c r="A2" s="1" t="s">
        <v>72</v>
      </c>
      <c r="B2" s="1" t="s">
        <v>73</v>
      </c>
      <c r="C2" s="1" t="s">
        <v>74</v>
      </c>
      <c r="D2" s="1" t="s">
        <v>3</v>
      </c>
      <c r="E2" s="1" t="s">
        <v>4</v>
      </c>
      <c r="F2" s="1" t="s">
        <v>5</v>
      </c>
      <c r="G2" s="1" t="s">
        <v>75</v>
      </c>
      <c r="H2" s="1" t="s">
        <v>76</v>
      </c>
      <c r="I2" s="1" t="s">
        <v>77</v>
      </c>
      <c r="J2" s="1" t="s">
        <v>78</v>
      </c>
      <c r="K2" s="1" t="s">
        <v>79</v>
      </c>
      <c r="L2" s="1" t="s">
        <v>80</v>
      </c>
      <c r="M2" s="1" t="s">
        <v>81</v>
      </c>
      <c r="N2" s="1" t="s">
        <v>82</v>
      </c>
      <c r="O2" s="1" t="s">
        <v>83</v>
      </c>
      <c r="P2" s="1" t="s">
        <v>84</v>
      </c>
      <c r="Q2" s="1" t="s">
        <v>85</v>
      </c>
      <c r="R2" s="1" t="s">
        <v>86</v>
      </c>
      <c r="S2" s="1" t="s">
        <v>87</v>
      </c>
      <c r="T2" s="1" t="s">
        <v>88</v>
      </c>
      <c r="U2" s="1" t="s">
        <v>89</v>
      </c>
      <c r="V2" s="1" t="s">
        <v>90</v>
      </c>
      <c r="W2" s="1" t="s">
        <v>91</v>
      </c>
      <c r="X2" s="1" t="s">
        <v>92</v>
      </c>
      <c r="Y2" s="1" t="s">
        <v>93</v>
      </c>
      <c r="Z2" s="1" t="s">
        <v>94</v>
      </c>
      <c r="AA2" s="1" t="s">
        <v>95</v>
      </c>
      <c r="AB2" s="1" t="s">
        <v>96</v>
      </c>
      <c r="AC2" s="1" t="s">
        <v>97</v>
      </c>
      <c r="AD2" s="1" t="s">
        <v>98</v>
      </c>
      <c r="AE2" s="1" t="s">
        <v>99</v>
      </c>
      <c r="AF2" s="1" t="s">
        <v>100</v>
      </c>
      <c r="AG2" s="1" t="s">
        <v>101</v>
      </c>
      <c r="AH2" s="1" t="s">
        <v>102</v>
      </c>
      <c r="AI2" s="1" t="s">
        <v>103</v>
      </c>
      <c r="AJ2" s="1" t="s">
        <v>104</v>
      </c>
      <c r="AK2" s="1" t="s">
        <v>105</v>
      </c>
      <c r="AL2" s="1" t="s">
        <v>106</v>
      </c>
      <c r="AM2" s="1" t="s">
        <v>107</v>
      </c>
      <c r="AN2" s="1" t="s">
        <v>108</v>
      </c>
      <c r="AO2" s="1" t="s">
        <v>109</v>
      </c>
      <c r="AP2" s="1" t="s">
        <v>110</v>
      </c>
      <c r="AQ2" s="1" t="s">
        <v>111</v>
      </c>
      <c r="AR2" s="1" t="s">
        <v>112</v>
      </c>
      <c r="AS2" s="1" t="s">
        <v>113</v>
      </c>
      <c r="AT2" s="1" t="s">
        <v>114</v>
      </c>
      <c r="AU2" s="1" t="s">
        <v>115</v>
      </c>
      <c r="AV2" s="1" t="s">
        <v>116</v>
      </c>
      <c r="AW2" s="1" t="s">
        <v>117</v>
      </c>
      <c r="AX2" s="1" t="s">
        <v>118</v>
      </c>
      <c r="AY2" s="1" t="s">
        <v>119</v>
      </c>
      <c r="AZ2" s="1" t="s">
        <v>120</v>
      </c>
      <c r="BA2" s="1" t="s">
        <v>121</v>
      </c>
      <c r="BB2" s="1" t="s">
        <v>122</v>
      </c>
      <c r="BC2" s="1" t="s">
        <v>123</v>
      </c>
      <c r="BD2" s="1" t="s">
        <v>124</v>
      </c>
      <c r="BE2" s="1" t="s">
        <v>125</v>
      </c>
      <c r="BF2" s="1" t="s">
        <v>126</v>
      </c>
      <c r="BG2" s="1" t="s">
        <v>127</v>
      </c>
      <c r="BH2" s="1" t="s">
        <v>128</v>
      </c>
      <c r="BI2" s="1" t="s">
        <v>129</v>
      </c>
      <c r="BJ2" s="1" t="s">
        <v>130</v>
      </c>
      <c r="BK2" s="1" t="s">
        <v>131</v>
      </c>
      <c r="BL2" s="1" t="s">
        <v>132</v>
      </c>
      <c r="BM2" s="1" t="s">
        <v>133</v>
      </c>
      <c r="BN2" s="1" t="s">
        <v>134</v>
      </c>
      <c r="BO2" s="1" t="s">
        <v>135</v>
      </c>
      <c r="BP2" s="1" t="s">
        <v>136</v>
      </c>
      <c r="BQ2" s="1" t="s">
        <v>137</v>
      </c>
      <c r="BR2" s="1" t="s">
        <v>138</v>
      </c>
      <c r="BS2" s="1" t="s">
        <v>139</v>
      </c>
      <c r="BT2" s="1" t="s">
        <v>140</v>
      </c>
    </row>
    <row r="3" spans="1:72" ht="45" hidden="1">
      <c r="A3" s="117">
        <v>45723.629641203705</v>
      </c>
      <c r="B3" s="117">
        <v>45723.63009259259</v>
      </c>
      <c r="C3" s="81" t="s">
        <v>141</v>
      </c>
      <c r="D3">
        <v>100</v>
      </c>
      <c r="E3">
        <v>38</v>
      </c>
      <c r="F3" s="81" t="s">
        <v>142</v>
      </c>
      <c r="G3" s="117">
        <v>45723.630098842594</v>
      </c>
      <c r="H3" s="81" t="s">
        <v>143</v>
      </c>
      <c r="I3" s="81" t="s">
        <v>144</v>
      </c>
      <c r="J3" s="81" t="s">
        <v>145</v>
      </c>
      <c r="K3" s="81" t="s">
        <v>146</v>
      </c>
      <c r="L3" s="81" t="s">
        <v>146</v>
      </c>
      <c r="M3" s="81" t="s">
        <v>146</v>
      </c>
      <c r="N3" s="81" t="s">
        <v>146</v>
      </c>
      <c r="O3" s="81" t="s">
        <v>146</v>
      </c>
      <c r="P3" s="81" t="s">
        <v>146</v>
      </c>
      <c r="Q3" s="81" t="s">
        <v>146</v>
      </c>
      <c r="R3" s="81" t="s">
        <v>146</v>
      </c>
      <c r="S3" s="81" t="s">
        <v>146</v>
      </c>
      <c r="T3" s="81" t="s">
        <v>146</v>
      </c>
      <c r="U3" s="81" t="s">
        <v>146</v>
      </c>
      <c r="V3" s="81" t="s">
        <v>146</v>
      </c>
      <c r="W3" s="81" t="s">
        <v>146</v>
      </c>
      <c r="X3" s="81" t="s">
        <v>146</v>
      </c>
      <c r="Y3" s="81" t="s">
        <v>146</v>
      </c>
      <c r="Z3" s="81" t="s">
        <v>146</v>
      </c>
      <c r="AA3" s="81" t="s">
        <v>146</v>
      </c>
      <c r="AB3" s="81" t="s">
        <v>146</v>
      </c>
      <c r="AC3" s="81" t="s">
        <v>146</v>
      </c>
      <c r="AD3" s="81" t="s">
        <v>146</v>
      </c>
      <c r="AE3" s="81" t="s">
        <v>146</v>
      </c>
      <c r="AF3" s="81" t="s">
        <v>146</v>
      </c>
      <c r="AG3" s="81" t="s">
        <v>146</v>
      </c>
      <c r="AH3" s="81" t="s">
        <v>146</v>
      </c>
      <c r="AI3" s="81" t="s">
        <v>146</v>
      </c>
      <c r="AJ3" s="81" t="s">
        <v>146</v>
      </c>
      <c r="AK3" s="81" t="s">
        <v>146</v>
      </c>
      <c r="AL3" s="81" t="s">
        <v>146</v>
      </c>
      <c r="AM3" s="81" t="s">
        <v>146</v>
      </c>
      <c r="AN3" s="81" t="s">
        <v>146</v>
      </c>
      <c r="AO3" s="81" t="s">
        <v>146</v>
      </c>
      <c r="AP3" s="81" t="s">
        <v>146</v>
      </c>
      <c r="AQ3" s="81" t="s">
        <v>146</v>
      </c>
      <c r="AR3" s="81" t="s">
        <v>146</v>
      </c>
      <c r="AS3" s="81" t="s">
        <v>146</v>
      </c>
      <c r="AT3">
        <v>0</v>
      </c>
      <c r="AU3">
        <v>0</v>
      </c>
      <c r="AV3">
        <v>0</v>
      </c>
      <c r="AW3" s="81" t="s">
        <v>146</v>
      </c>
      <c r="AX3" s="81" t="s">
        <v>146</v>
      </c>
      <c r="AY3" s="81" t="s">
        <v>146</v>
      </c>
      <c r="AZ3" s="81" t="s">
        <v>146</v>
      </c>
      <c r="BA3" s="81" t="s">
        <v>146</v>
      </c>
      <c r="BB3" s="81" t="s">
        <v>146</v>
      </c>
      <c r="BC3" s="81" t="s">
        <v>146</v>
      </c>
      <c r="BD3" s="81" t="s">
        <v>146</v>
      </c>
      <c r="BE3" s="81" t="s">
        <v>146</v>
      </c>
      <c r="BF3" s="81" t="s">
        <v>146</v>
      </c>
      <c r="BG3" s="81" t="s">
        <v>146</v>
      </c>
      <c r="BH3" s="81" t="s">
        <v>146</v>
      </c>
      <c r="BI3" s="81" t="s">
        <v>146</v>
      </c>
      <c r="BJ3" s="81" t="s">
        <v>146</v>
      </c>
      <c r="BK3" s="81" t="s">
        <v>146</v>
      </c>
      <c r="BL3" s="81" t="s">
        <v>146</v>
      </c>
      <c r="BM3" s="81" t="s">
        <v>146</v>
      </c>
      <c r="BN3" s="81" t="s">
        <v>146</v>
      </c>
      <c r="BO3" s="81" t="s">
        <v>146</v>
      </c>
      <c r="BP3" s="81" t="s">
        <v>146</v>
      </c>
      <c r="BQ3" s="81" t="s">
        <v>146</v>
      </c>
      <c r="BR3" s="81" t="s">
        <v>146</v>
      </c>
      <c r="BS3" s="81" t="s">
        <v>146</v>
      </c>
      <c r="BT3" s="81" t="s">
        <v>146</v>
      </c>
    </row>
    <row r="4" spans="1:72" ht="30" hidden="1">
      <c r="A4" s="117">
        <v>45723.635011574072</v>
      </c>
      <c r="B4" s="117">
        <v>45723.649733796294</v>
      </c>
      <c r="C4" s="81" t="s">
        <v>141</v>
      </c>
      <c r="D4">
        <v>100</v>
      </c>
      <c r="E4">
        <v>1272</v>
      </c>
      <c r="F4" s="81" t="s">
        <v>142</v>
      </c>
      <c r="G4" s="117">
        <v>45723.649743819442</v>
      </c>
      <c r="H4" s="81" t="s">
        <v>147</v>
      </c>
      <c r="I4" s="81" t="s">
        <v>144</v>
      </c>
      <c r="J4" s="81" t="s">
        <v>145</v>
      </c>
      <c r="K4" s="81" t="s">
        <v>146</v>
      </c>
      <c r="L4" s="81" t="s">
        <v>146</v>
      </c>
      <c r="M4" s="81" t="s">
        <v>146</v>
      </c>
      <c r="N4" s="81" t="s">
        <v>146</v>
      </c>
      <c r="O4" s="81" t="s">
        <v>146</v>
      </c>
      <c r="P4" s="81" t="s">
        <v>146</v>
      </c>
      <c r="Q4" s="81" t="s">
        <v>146</v>
      </c>
      <c r="R4" s="81" t="s">
        <v>146</v>
      </c>
      <c r="S4" s="81" t="s">
        <v>146</v>
      </c>
      <c r="T4" s="81" t="s">
        <v>146</v>
      </c>
      <c r="U4" s="81" t="s">
        <v>146</v>
      </c>
      <c r="V4" s="81" t="s">
        <v>146</v>
      </c>
      <c r="W4" s="81" t="s">
        <v>146</v>
      </c>
      <c r="X4" s="81" t="s">
        <v>146</v>
      </c>
      <c r="Y4" s="81" t="s">
        <v>146</v>
      </c>
      <c r="Z4" s="81" t="s">
        <v>146</v>
      </c>
      <c r="AA4" s="81" t="s">
        <v>146</v>
      </c>
      <c r="AB4" s="81" t="s">
        <v>146</v>
      </c>
      <c r="AC4" s="81" t="s">
        <v>146</v>
      </c>
      <c r="AD4" s="81" t="s">
        <v>146</v>
      </c>
      <c r="AE4" s="81" t="s">
        <v>146</v>
      </c>
      <c r="AF4" s="81" t="s">
        <v>146</v>
      </c>
      <c r="AG4" s="81" t="s">
        <v>146</v>
      </c>
      <c r="AH4" s="81" t="s">
        <v>146</v>
      </c>
      <c r="AI4" s="81" t="s">
        <v>146</v>
      </c>
      <c r="AJ4" s="81" t="s">
        <v>146</v>
      </c>
      <c r="AK4" s="81" t="s">
        <v>146</v>
      </c>
      <c r="AL4" s="81" t="s">
        <v>146</v>
      </c>
      <c r="AM4" s="81" t="s">
        <v>146</v>
      </c>
      <c r="AN4" s="81" t="s">
        <v>146</v>
      </c>
      <c r="AO4" s="81" t="s">
        <v>146</v>
      </c>
      <c r="AP4" s="81" t="s">
        <v>146</v>
      </c>
      <c r="AQ4" s="81" t="s">
        <v>146</v>
      </c>
      <c r="AR4" s="81" t="s">
        <v>146</v>
      </c>
      <c r="AS4" s="81" t="s">
        <v>146</v>
      </c>
      <c r="AT4" s="81" t="s">
        <v>146</v>
      </c>
      <c r="AU4" s="81" t="s">
        <v>146</v>
      </c>
      <c r="AV4" s="81" t="s">
        <v>146</v>
      </c>
      <c r="AW4" s="81" t="s">
        <v>146</v>
      </c>
      <c r="AX4" s="81" t="s">
        <v>146</v>
      </c>
      <c r="AY4" s="81" t="s">
        <v>146</v>
      </c>
      <c r="AZ4" s="81" t="s">
        <v>146</v>
      </c>
      <c r="BA4" s="81" t="s">
        <v>146</v>
      </c>
      <c r="BB4" s="81" t="s">
        <v>146</v>
      </c>
      <c r="BC4" s="81" t="s">
        <v>146</v>
      </c>
      <c r="BD4" s="81" t="s">
        <v>146</v>
      </c>
      <c r="BE4" s="81" t="s">
        <v>146</v>
      </c>
      <c r="BF4" s="81" t="s">
        <v>146</v>
      </c>
      <c r="BG4" s="81" t="s">
        <v>146</v>
      </c>
      <c r="BH4" s="81" t="s">
        <v>146</v>
      </c>
      <c r="BI4" s="81" t="s">
        <v>146</v>
      </c>
      <c r="BJ4" s="81" t="s">
        <v>146</v>
      </c>
      <c r="BK4" s="81" t="s">
        <v>146</v>
      </c>
      <c r="BL4" s="81" t="s">
        <v>146</v>
      </c>
      <c r="BM4" s="81" t="s">
        <v>146</v>
      </c>
      <c r="BN4" s="81" t="s">
        <v>146</v>
      </c>
      <c r="BO4" s="81" t="s">
        <v>146</v>
      </c>
      <c r="BP4" s="81" t="s">
        <v>146</v>
      </c>
      <c r="BQ4" s="81" t="s">
        <v>146</v>
      </c>
      <c r="BR4" s="81" t="s">
        <v>146</v>
      </c>
      <c r="BS4" s="81" t="s">
        <v>146</v>
      </c>
      <c r="BT4" s="81" t="s">
        <v>146</v>
      </c>
    </row>
    <row r="5" spans="1:72" ht="60" hidden="1">
      <c r="A5" s="117">
        <v>45723.662581018521</v>
      </c>
      <c r="B5" s="117">
        <v>45723.66375</v>
      </c>
      <c r="C5" s="81" t="s">
        <v>141</v>
      </c>
      <c r="D5">
        <v>100</v>
      </c>
      <c r="E5">
        <v>100</v>
      </c>
      <c r="F5" s="81" t="s">
        <v>142</v>
      </c>
      <c r="G5" s="117">
        <v>45723.663757743052</v>
      </c>
      <c r="H5" s="81" t="s">
        <v>148</v>
      </c>
      <c r="I5" s="81" t="s">
        <v>144</v>
      </c>
      <c r="J5" s="81" t="s">
        <v>145</v>
      </c>
      <c r="K5" s="81" t="s">
        <v>149</v>
      </c>
      <c r="L5" s="81" t="s">
        <v>150</v>
      </c>
      <c r="M5" s="81" t="s">
        <v>151</v>
      </c>
      <c r="N5" s="81" t="s">
        <v>152</v>
      </c>
      <c r="O5" s="81" t="s">
        <v>152</v>
      </c>
      <c r="P5" s="81" t="s">
        <v>152</v>
      </c>
      <c r="Q5" s="81" t="s">
        <v>152</v>
      </c>
      <c r="R5" s="81" t="s">
        <v>152</v>
      </c>
      <c r="S5" s="81" t="s">
        <v>152</v>
      </c>
      <c r="T5" s="81" t="s">
        <v>152</v>
      </c>
      <c r="U5" s="81" t="s">
        <v>152</v>
      </c>
      <c r="V5" s="81" t="s">
        <v>152</v>
      </c>
      <c r="W5" s="81" t="s">
        <v>152</v>
      </c>
      <c r="X5" s="81" t="s">
        <v>152</v>
      </c>
      <c r="Y5" s="81" t="s">
        <v>152</v>
      </c>
      <c r="Z5" s="81" t="s">
        <v>152</v>
      </c>
      <c r="AA5" s="81" t="s">
        <v>152</v>
      </c>
      <c r="AB5" s="81" t="s">
        <v>152</v>
      </c>
      <c r="AC5" s="81" t="s">
        <v>152</v>
      </c>
      <c r="AD5" s="81" t="s">
        <v>146</v>
      </c>
      <c r="AE5" s="81" t="s">
        <v>146</v>
      </c>
      <c r="AF5" s="81" t="s">
        <v>146</v>
      </c>
      <c r="AG5" s="81" t="s">
        <v>146</v>
      </c>
      <c r="AH5" s="81" t="s">
        <v>146</v>
      </c>
      <c r="AI5" s="81" t="s">
        <v>146</v>
      </c>
      <c r="AJ5" s="81" t="s">
        <v>146</v>
      </c>
      <c r="AK5" s="81" t="s">
        <v>146</v>
      </c>
      <c r="AL5" s="81" t="s">
        <v>146</v>
      </c>
      <c r="AM5" s="81" t="s">
        <v>146</v>
      </c>
      <c r="AN5" s="81" t="s">
        <v>146</v>
      </c>
      <c r="AO5" s="81" t="s">
        <v>146</v>
      </c>
      <c r="AP5" s="81" t="s">
        <v>146</v>
      </c>
      <c r="AQ5" s="81" t="s">
        <v>146</v>
      </c>
      <c r="AR5" s="81" t="s">
        <v>146</v>
      </c>
      <c r="AS5" s="81" t="s">
        <v>146</v>
      </c>
      <c r="AT5">
        <v>4</v>
      </c>
      <c r="AU5">
        <v>4</v>
      </c>
      <c r="AV5">
        <v>2</v>
      </c>
      <c r="AW5">
        <v>2</v>
      </c>
      <c r="AX5">
        <v>6</v>
      </c>
      <c r="AY5">
        <v>1</v>
      </c>
      <c r="AZ5" s="81" t="s">
        <v>146</v>
      </c>
      <c r="BA5" s="81" t="s">
        <v>153</v>
      </c>
      <c r="BB5" s="81" t="s">
        <v>154</v>
      </c>
      <c r="BC5" s="81" t="s">
        <v>155</v>
      </c>
      <c r="BD5" s="81" t="s">
        <v>155</v>
      </c>
      <c r="BE5" s="81" t="s">
        <v>156</v>
      </c>
      <c r="BF5" s="81" t="s">
        <v>146</v>
      </c>
      <c r="BG5" s="81" t="s">
        <v>146</v>
      </c>
      <c r="BH5" s="81" t="s">
        <v>146</v>
      </c>
      <c r="BI5" s="81" t="s">
        <v>146</v>
      </c>
      <c r="BJ5" s="81" t="s">
        <v>146</v>
      </c>
      <c r="BK5" s="81" t="s">
        <v>146</v>
      </c>
      <c r="BL5" s="81" t="s">
        <v>146</v>
      </c>
      <c r="BM5" s="81" t="s">
        <v>146</v>
      </c>
      <c r="BN5" s="81" t="s">
        <v>146</v>
      </c>
      <c r="BO5" s="81" t="s">
        <v>146</v>
      </c>
      <c r="BP5" s="81" t="s">
        <v>146</v>
      </c>
      <c r="BQ5" s="81" t="s">
        <v>146</v>
      </c>
      <c r="BR5" s="81" t="s">
        <v>146</v>
      </c>
      <c r="BS5" s="81" t="s">
        <v>146</v>
      </c>
      <c r="BT5" s="81" t="s">
        <v>146</v>
      </c>
    </row>
    <row r="6" spans="1:72" ht="45" hidden="1">
      <c r="A6" s="117">
        <v>45726.609375</v>
      </c>
      <c r="B6" s="117">
        <v>45726.616886574076</v>
      </c>
      <c r="C6" s="81" t="s">
        <v>157</v>
      </c>
      <c r="D6">
        <v>100</v>
      </c>
      <c r="E6">
        <v>648</v>
      </c>
      <c r="F6" s="81" t="s">
        <v>142</v>
      </c>
      <c r="G6" s="117">
        <v>45726.616896284722</v>
      </c>
      <c r="H6" s="81" t="s">
        <v>158</v>
      </c>
      <c r="I6" s="81" t="s">
        <v>159</v>
      </c>
      <c r="J6" s="81" t="s">
        <v>145</v>
      </c>
      <c r="K6" s="81" t="s">
        <v>160</v>
      </c>
      <c r="L6" s="81" t="s">
        <v>161</v>
      </c>
      <c r="M6" s="81" t="s">
        <v>162</v>
      </c>
      <c r="N6" s="81" t="s">
        <v>152</v>
      </c>
      <c r="O6" s="81" t="s">
        <v>152</v>
      </c>
      <c r="P6" s="81" t="s">
        <v>152</v>
      </c>
      <c r="Q6" s="81" t="s">
        <v>152</v>
      </c>
      <c r="R6" s="81" t="s">
        <v>152</v>
      </c>
      <c r="S6" s="81" t="s">
        <v>152</v>
      </c>
      <c r="T6" s="81" t="s">
        <v>152</v>
      </c>
      <c r="U6" s="81" t="s">
        <v>152</v>
      </c>
      <c r="V6" s="81" t="s">
        <v>152</v>
      </c>
      <c r="W6" s="81" t="s">
        <v>152</v>
      </c>
      <c r="X6" s="81" t="s">
        <v>152</v>
      </c>
      <c r="Y6" s="81" t="s">
        <v>152</v>
      </c>
      <c r="Z6" s="81" t="s">
        <v>152</v>
      </c>
      <c r="AA6" s="81" t="s">
        <v>152</v>
      </c>
      <c r="AB6" s="81" t="s">
        <v>152</v>
      </c>
      <c r="AC6" s="81" t="s">
        <v>152</v>
      </c>
      <c r="AD6" s="81" t="s">
        <v>152</v>
      </c>
      <c r="AE6" s="81" t="s">
        <v>152</v>
      </c>
      <c r="AF6" s="81" t="s">
        <v>152</v>
      </c>
      <c r="AG6" s="81" t="s">
        <v>152</v>
      </c>
      <c r="AH6" s="81" t="s">
        <v>152</v>
      </c>
      <c r="AI6" s="81" t="s">
        <v>152</v>
      </c>
      <c r="AJ6" s="81" t="s">
        <v>152</v>
      </c>
      <c r="AK6" s="81" t="s">
        <v>152</v>
      </c>
      <c r="AL6" s="81" t="s">
        <v>152</v>
      </c>
      <c r="AM6" s="81" t="s">
        <v>152</v>
      </c>
      <c r="AN6" s="81" t="s">
        <v>152</v>
      </c>
      <c r="AO6" s="81" t="s">
        <v>152</v>
      </c>
      <c r="AP6" s="81" t="s">
        <v>152</v>
      </c>
      <c r="AQ6" s="81" t="s">
        <v>152</v>
      </c>
      <c r="AR6" s="81" t="s">
        <v>152</v>
      </c>
      <c r="AS6" s="81" t="s">
        <v>152</v>
      </c>
      <c r="AT6">
        <v>0</v>
      </c>
      <c r="AU6">
        <v>0</v>
      </c>
      <c r="AV6">
        <v>0</v>
      </c>
      <c r="AW6">
        <v>6</v>
      </c>
      <c r="AX6">
        <v>0</v>
      </c>
      <c r="AY6">
        <v>0</v>
      </c>
      <c r="AZ6" s="81" t="s">
        <v>163</v>
      </c>
      <c r="BA6" s="81" t="s">
        <v>146</v>
      </c>
      <c r="BB6" s="81" t="s">
        <v>146</v>
      </c>
      <c r="BC6" s="81" t="s">
        <v>146</v>
      </c>
      <c r="BD6" s="81" t="s">
        <v>146</v>
      </c>
      <c r="BE6" s="81" t="s">
        <v>146</v>
      </c>
      <c r="BF6" s="81" t="s">
        <v>146</v>
      </c>
      <c r="BG6" s="81" t="s">
        <v>146</v>
      </c>
      <c r="BH6" s="81" t="s">
        <v>146</v>
      </c>
      <c r="BI6" s="81" t="s">
        <v>146</v>
      </c>
      <c r="BJ6" s="81" t="s">
        <v>146</v>
      </c>
      <c r="BK6" s="81" t="s">
        <v>146</v>
      </c>
      <c r="BL6" s="81" t="s">
        <v>146</v>
      </c>
      <c r="BM6" s="81" t="s">
        <v>146</v>
      </c>
      <c r="BN6" s="81" t="s">
        <v>146</v>
      </c>
      <c r="BO6" s="81" t="s">
        <v>146</v>
      </c>
      <c r="BP6" s="81" t="s">
        <v>146</v>
      </c>
      <c r="BQ6" s="81" t="s">
        <v>146</v>
      </c>
      <c r="BR6" s="81" t="s">
        <v>146</v>
      </c>
      <c r="BS6" s="81" t="s">
        <v>146</v>
      </c>
      <c r="BT6" s="81" t="s">
        <v>146</v>
      </c>
    </row>
    <row r="7" spans="1:72" ht="45" hidden="1">
      <c r="A7" s="117">
        <v>45726.616967592592</v>
      </c>
      <c r="B7" s="117">
        <v>45726.619745370372</v>
      </c>
      <c r="C7" s="81" t="s">
        <v>157</v>
      </c>
      <c r="D7">
        <v>100</v>
      </c>
      <c r="E7">
        <v>239</v>
      </c>
      <c r="F7" s="81" t="s">
        <v>142</v>
      </c>
      <c r="G7" s="117">
        <v>45726.61975041667</v>
      </c>
      <c r="H7" s="81" t="s">
        <v>164</v>
      </c>
      <c r="I7" s="81" t="s">
        <v>159</v>
      </c>
      <c r="J7" s="81" t="s">
        <v>145</v>
      </c>
      <c r="K7" s="81" t="s">
        <v>160</v>
      </c>
      <c r="L7" s="81" t="s">
        <v>150</v>
      </c>
      <c r="M7" s="81" t="s">
        <v>162</v>
      </c>
      <c r="N7" s="81" t="s">
        <v>152</v>
      </c>
      <c r="O7" s="81" t="s">
        <v>152</v>
      </c>
      <c r="P7" s="81" t="s">
        <v>152</v>
      </c>
      <c r="Q7" s="81" t="s">
        <v>152</v>
      </c>
      <c r="R7" s="81" t="s">
        <v>152</v>
      </c>
      <c r="S7" s="81" t="s">
        <v>152</v>
      </c>
      <c r="T7" s="81" t="s">
        <v>152</v>
      </c>
      <c r="U7" s="81" t="s">
        <v>152</v>
      </c>
      <c r="V7" s="81" t="s">
        <v>152</v>
      </c>
      <c r="W7" s="81" t="s">
        <v>152</v>
      </c>
      <c r="X7" s="81" t="s">
        <v>152</v>
      </c>
      <c r="Y7" s="81" t="s">
        <v>152</v>
      </c>
      <c r="Z7" s="81" t="s">
        <v>152</v>
      </c>
      <c r="AA7" s="81" t="s">
        <v>152</v>
      </c>
      <c r="AB7" s="81" t="s">
        <v>152</v>
      </c>
      <c r="AC7" s="81" t="s">
        <v>152</v>
      </c>
      <c r="AD7" s="81" t="s">
        <v>152</v>
      </c>
      <c r="AE7" s="81" t="s">
        <v>152</v>
      </c>
      <c r="AF7" s="81" t="s">
        <v>152</v>
      </c>
      <c r="AG7" s="81" t="s">
        <v>152</v>
      </c>
      <c r="AH7" s="81" t="s">
        <v>152</v>
      </c>
      <c r="AI7" s="81" t="s">
        <v>152</v>
      </c>
      <c r="AJ7" s="81" t="s">
        <v>152</v>
      </c>
      <c r="AK7" s="81" t="s">
        <v>152</v>
      </c>
      <c r="AL7" s="81" t="s">
        <v>152</v>
      </c>
      <c r="AM7" s="81" t="s">
        <v>152</v>
      </c>
      <c r="AN7" s="81" t="s">
        <v>152</v>
      </c>
      <c r="AO7" s="81" t="s">
        <v>152</v>
      </c>
      <c r="AP7" s="81" t="s">
        <v>152</v>
      </c>
      <c r="AQ7" s="81" t="s">
        <v>152</v>
      </c>
      <c r="AR7" s="81" t="s">
        <v>152</v>
      </c>
      <c r="AS7" s="81" t="s">
        <v>152</v>
      </c>
      <c r="AT7">
        <v>0</v>
      </c>
      <c r="AU7">
        <v>0</v>
      </c>
      <c r="AV7">
        <v>0</v>
      </c>
      <c r="AW7">
        <v>7</v>
      </c>
      <c r="AX7">
        <v>0</v>
      </c>
      <c r="AY7">
        <v>0</v>
      </c>
      <c r="AZ7" s="81" t="s">
        <v>163</v>
      </c>
      <c r="BA7" s="81" t="s">
        <v>146</v>
      </c>
      <c r="BB7" s="81" t="s">
        <v>146</v>
      </c>
      <c r="BC7" s="81" t="s">
        <v>146</v>
      </c>
      <c r="BD7" s="81" t="s">
        <v>146</v>
      </c>
      <c r="BE7" s="81" t="s">
        <v>146</v>
      </c>
      <c r="BF7" s="81" t="s">
        <v>146</v>
      </c>
      <c r="BG7" s="81" t="s">
        <v>146</v>
      </c>
      <c r="BH7" s="81" t="s">
        <v>146</v>
      </c>
      <c r="BI7" s="81" t="s">
        <v>146</v>
      </c>
      <c r="BJ7" s="81" t="s">
        <v>146</v>
      </c>
      <c r="BK7" s="81" t="s">
        <v>146</v>
      </c>
      <c r="BL7" s="81" t="s">
        <v>146</v>
      </c>
      <c r="BM7" s="81" t="s">
        <v>146</v>
      </c>
      <c r="BN7" s="81" t="s">
        <v>146</v>
      </c>
      <c r="BO7" s="81" t="s">
        <v>146</v>
      </c>
      <c r="BP7" s="81" t="s">
        <v>146</v>
      </c>
      <c r="BQ7" s="81" t="s">
        <v>146</v>
      </c>
      <c r="BR7" s="81" t="s">
        <v>146</v>
      </c>
      <c r="BS7" s="81" t="s">
        <v>146</v>
      </c>
      <c r="BT7" s="81" t="s">
        <v>146</v>
      </c>
    </row>
    <row r="8" spans="1:72" ht="45" hidden="1">
      <c r="A8" s="117">
        <v>45726.623171296298</v>
      </c>
      <c r="B8" s="117">
        <v>45726.625717592593</v>
      </c>
      <c r="C8" s="81" t="s">
        <v>157</v>
      </c>
      <c r="D8">
        <v>100</v>
      </c>
      <c r="E8">
        <v>220</v>
      </c>
      <c r="F8" s="81" t="s">
        <v>142</v>
      </c>
      <c r="G8" s="117">
        <v>45726.625732916669</v>
      </c>
      <c r="H8" s="81" t="s">
        <v>165</v>
      </c>
      <c r="I8" s="81" t="s">
        <v>159</v>
      </c>
      <c r="J8" s="81" t="s">
        <v>145</v>
      </c>
      <c r="K8" s="81" t="s">
        <v>166</v>
      </c>
      <c r="L8" s="81" t="s">
        <v>161</v>
      </c>
      <c r="M8" s="81" t="s">
        <v>167</v>
      </c>
      <c r="N8" s="81" t="s">
        <v>152</v>
      </c>
      <c r="O8" s="81" t="s">
        <v>152</v>
      </c>
      <c r="P8" s="81" t="s">
        <v>152</v>
      </c>
      <c r="Q8" s="81" t="s">
        <v>152</v>
      </c>
      <c r="R8" s="81" t="s">
        <v>152</v>
      </c>
      <c r="S8" s="81" t="s">
        <v>152</v>
      </c>
      <c r="T8" s="81" t="s">
        <v>152</v>
      </c>
      <c r="U8" s="81" t="s">
        <v>152</v>
      </c>
      <c r="V8" s="81" t="s">
        <v>152</v>
      </c>
      <c r="W8" s="81" t="s">
        <v>152</v>
      </c>
      <c r="X8" s="81" t="s">
        <v>152</v>
      </c>
      <c r="Y8" s="81" t="s">
        <v>152</v>
      </c>
      <c r="Z8" s="81" t="s">
        <v>152</v>
      </c>
      <c r="AA8" s="81" t="s">
        <v>152</v>
      </c>
      <c r="AB8" s="81" t="s">
        <v>152</v>
      </c>
      <c r="AC8" s="81" t="s">
        <v>152</v>
      </c>
      <c r="AD8" s="81" t="s">
        <v>152</v>
      </c>
      <c r="AE8" s="81" t="s">
        <v>152</v>
      </c>
      <c r="AF8" s="81" t="s">
        <v>152</v>
      </c>
      <c r="AG8" s="81" t="s">
        <v>152</v>
      </c>
      <c r="AH8" s="81" t="s">
        <v>152</v>
      </c>
      <c r="AI8" s="81" t="s">
        <v>152</v>
      </c>
      <c r="AJ8" s="81" t="s">
        <v>152</v>
      </c>
      <c r="AK8" s="81" t="s">
        <v>152</v>
      </c>
      <c r="AL8" s="81" t="s">
        <v>152</v>
      </c>
      <c r="AM8" s="81" t="s">
        <v>152</v>
      </c>
      <c r="AN8" s="81" t="s">
        <v>152</v>
      </c>
      <c r="AO8" s="81" t="s">
        <v>152</v>
      </c>
      <c r="AP8" s="81" t="s">
        <v>152</v>
      </c>
      <c r="AQ8" s="81" t="s">
        <v>152</v>
      </c>
      <c r="AR8" s="81" t="s">
        <v>152</v>
      </c>
      <c r="AS8" s="81" t="s">
        <v>152</v>
      </c>
      <c r="AT8">
        <v>0</v>
      </c>
      <c r="AU8">
        <v>0</v>
      </c>
      <c r="AV8">
        <v>0</v>
      </c>
      <c r="AW8">
        <v>7</v>
      </c>
      <c r="AX8">
        <v>0</v>
      </c>
      <c r="AY8">
        <v>0</v>
      </c>
      <c r="AZ8" s="81" t="s">
        <v>163</v>
      </c>
      <c r="BA8" s="81" t="s">
        <v>146</v>
      </c>
      <c r="BB8" s="81" t="s">
        <v>146</v>
      </c>
      <c r="BC8" s="81" t="s">
        <v>146</v>
      </c>
      <c r="BD8" s="81" t="s">
        <v>146</v>
      </c>
      <c r="BE8" s="81" t="s">
        <v>146</v>
      </c>
      <c r="BF8" s="81" t="s">
        <v>146</v>
      </c>
      <c r="BG8" s="81" t="s">
        <v>146</v>
      </c>
      <c r="BH8" s="81" t="s">
        <v>146</v>
      </c>
      <c r="BI8" s="81" t="s">
        <v>146</v>
      </c>
      <c r="BJ8" s="81" t="s">
        <v>146</v>
      </c>
      <c r="BK8" s="81" t="s">
        <v>146</v>
      </c>
      <c r="BL8" s="81" t="s">
        <v>146</v>
      </c>
      <c r="BM8" s="81" t="s">
        <v>146</v>
      </c>
      <c r="BN8" s="81" t="s">
        <v>146</v>
      </c>
      <c r="BO8" s="81" t="s">
        <v>146</v>
      </c>
      <c r="BP8" s="81" t="s">
        <v>146</v>
      </c>
      <c r="BQ8" s="81" t="s">
        <v>146</v>
      </c>
      <c r="BR8" s="81" t="s">
        <v>146</v>
      </c>
      <c r="BS8" s="81" t="s">
        <v>146</v>
      </c>
      <c r="BT8" s="81" t="s">
        <v>146</v>
      </c>
    </row>
    <row r="9" spans="1:72" ht="45" hidden="1">
      <c r="A9" s="117">
        <v>45726.625856481478</v>
      </c>
      <c r="B9" s="117">
        <v>45726.628900462965</v>
      </c>
      <c r="C9" s="81" t="s">
        <v>157</v>
      </c>
      <c r="D9">
        <v>100</v>
      </c>
      <c r="E9">
        <v>263</v>
      </c>
      <c r="F9" s="81" t="s">
        <v>142</v>
      </c>
      <c r="G9" s="117">
        <v>45726.62891619213</v>
      </c>
      <c r="H9" s="81" t="s">
        <v>168</v>
      </c>
      <c r="I9" s="81" t="s">
        <v>159</v>
      </c>
      <c r="J9" s="81" t="s">
        <v>145</v>
      </c>
      <c r="K9" s="81" t="s">
        <v>166</v>
      </c>
      <c r="L9" s="81" t="s">
        <v>150</v>
      </c>
      <c r="M9" s="81" t="s">
        <v>167</v>
      </c>
      <c r="N9" s="81" t="s">
        <v>152</v>
      </c>
      <c r="O9" s="81" t="s">
        <v>152</v>
      </c>
      <c r="P9" s="81" t="s">
        <v>152</v>
      </c>
      <c r="Q9" s="81" t="s">
        <v>152</v>
      </c>
      <c r="R9" s="81" t="s">
        <v>152</v>
      </c>
      <c r="S9" s="81" t="s">
        <v>152</v>
      </c>
      <c r="T9" s="81" t="s">
        <v>152</v>
      </c>
      <c r="U9" s="81" t="s">
        <v>152</v>
      </c>
      <c r="V9" s="81" t="s">
        <v>152</v>
      </c>
      <c r="W9" s="81" t="s">
        <v>152</v>
      </c>
      <c r="X9" s="81" t="s">
        <v>152</v>
      </c>
      <c r="Y9" s="81" t="s">
        <v>152</v>
      </c>
      <c r="Z9" s="81" t="s">
        <v>152</v>
      </c>
      <c r="AA9" s="81" t="s">
        <v>152</v>
      </c>
      <c r="AB9" s="81" t="s">
        <v>152</v>
      </c>
      <c r="AC9" s="81" t="s">
        <v>152</v>
      </c>
      <c r="AD9" s="81" t="s">
        <v>152</v>
      </c>
      <c r="AE9" s="81" t="s">
        <v>152</v>
      </c>
      <c r="AF9" s="81" t="s">
        <v>152</v>
      </c>
      <c r="AG9" s="81" t="s">
        <v>152</v>
      </c>
      <c r="AH9" s="81" t="s">
        <v>152</v>
      </c>
      <c r="AI9" s="81" t="s">
        <v>152</v>
      </c>
      <c r="AJ9" s="81" t="s">
        <v>152</v>
      </c>
      <c r="AK9" s="81" t="s">
        <v>152</v>
      </c>
      <c r="AL9" s="81" t="s">
        <v>152</v>
      </c>
      <c r="AM9" s="81" t="s">
        <v>152</v>
      </c>
      <c r="AN9" s="81" t="s">
        <v>152</v>
      </c>
      <c r="AO9" s="81" t="s">
        <v>152</v>
      </c>
      <c r="AP9" s="81" t="s">
        <v>152</v>
      </c>
      <c r="AQ9" s="81" t="s">
        <v>152</v>
      </c>
      <c r="AR9" s="81" t="s">
        <v>152</v>
      </c>
      <c r="AS9" s="81" t="s">
        <v>152</v>
      </c>
      <c r="AT9">
        <v>0</v>
      </c>
      <c r="AU9">
        <v>0</v>
      </c>
      <c r="AV9">
        <v>0</v>
      </c>
      <c r="AW9">
        <v>7</v>
      </c>
      <c r="AX9">
        <v>0</v>
      </c>
      <c r="AY9">
        <v>0</v>
      </c>
      <c r="AZ9" s="81" t="s">
        <v>163</v>
      </c>
      <c r="BA9" s="81" t="s">
        <v>146</v>
      </c>
      <c r="BB9" s="81" t="s">
        <v>146</v>
      </c>
      <c r="BC9" s="81" t="s">
        <v>146</v>
      </c>
      <c r="BD9" s="81" t="s">
        <v>146</v>
      </c>
      <c r="BE9" s="81" t="s">
        <v>146</v>
      </c>
      <c r="BF9" s="81" t="s">
        <v>146</v>
      </c>
      <c r="BG9" s="81" t="s">
        <v>146</v>
      </c>
      <c r="BH9" s="81" t="s">
        <v>146</v>
      </c>
      <c r="BI9" s="81" t="s">
        <v>146</v>
      </c>
      <c r="BJ9" s="81" t="s">
        <v>146</v>
      </c>
      <c r="BK9" s="81" t="s">
        <v>146</v>
      </c>
      <c r="BL9" s="81" t="s">
        <v>146</v>
      </c>
      <c r="BM9" s="81" t="s">
        <v>146</v>
      </c>
      <c r="BN9" s="81" t="s">
        <v>146</v>
      </c>
      <c r="BO9" s="81" t="s">
        <v>146</v>
      </c>
      <c r="BP9" s="81" t="s">
        <v>146</v>
      </c>
      <c r="BQ9" s="81" t="s">
        <v>146</v>
      </c>
      <c r="BR9" s="81" t="s">
        <v>146</v>
      </c>
      <c r="BS9" s="81" t="s">
        <v>146</v>
      </c>
      <c r="BT9" s="81" t="s">
        <v>146</v>
      </c>
    </row>
    <row r="10" spans="1:72" ht="60" hidden="1">
      <c r="A10" s="117">
        <v>45726.628993055558</v>
      </c>
      <c r="B10" s="117">
        <v>45726.634722222225</v>
      </c>
      <c r="C10" s="81" t="s">
        <v>157</v>
      </c>
      <c r="D10">
        <v>100</v>
      </c>
      <c r="E10">
        <v>494</v>
      </c>
      <c r="F10" s="81" t="s">
        <v>142</v>
      </c>
      <c r="G10" s="117">
        <v>45726.634732500002</v>
      </c>
      <c r="H10" s="81" t="s">
        <v>169</v>
      </c>
      <c r="I10" s="81" t="s">
        <v>159</v>
      </c>
      <c r="J10" s="81" t="s">
        <v>145</v>
      </c>
      <c r="K10" s="81" t="s">
        <v>170</v>
      </c>
      <c r="L10" s="81" t="s">
        <v>161</v>
      </c>
      <c r="M10" s="81" t="s">
        <v>151</v>
      </c>
      <c r="N10" s="81" t="s">
        <v>152</v>
      </c>
      <c r="O10" s="81" t="s">
        <v>152</v>
      </c>
      <c r="P10" s="81" t="s">
        <v>152</v>
      </c>
      <c r="Q10" s="81" t="s">
        <v>152</v>
      </c>
      <c r="R10" s="81" t="s">
        <v>152</v>
      </c>
      <c r="S10" s="81" t="s">
        <v>152</v>
      </c>
      <c r="T10" s="81" t="s">
        <v>152</v>
      </c>
      <c r="U10" s="81" t="s">
        <v>152</v>
      </c>
      <c r="V10" s="81" t="s">
        <v>152</v>
      </c>
      <c r="W10" s="81" t="s">
        <v>152</v>
      </c>
      <c r="X10" s="81" t="s">
        <v>152</v>
      </c>
      <c r="Y10" s="81" t="s">
        <v>152</v>
      </c>
      <c r="Z10" s="81" t="s">
        <v>152</v>
      </c>
      <c r="AA10" s="81" t="s">
        <v>152</v>
      </c>
      <c r="AB10" s="81" t="s">
        <v>152</v>
      </c>
      <c r="AC10" s="81" t="s">
        <v>152</v>
      </c>
      <c r="AD10" s="81" t="s">
        <v>152</v>
      </c>
      <c r="AE10" s="81" t="s">
        <v>171</v>
      </c>
      <c r="AF10" s="81" t="s">
        <v>152</v>
      </c>
      <c r="AG10" s="81" t="s">
        <v>152</v>
      </c>
      <c r="AH10" s="81" t="s">
        <v>152</v>
      </c>
      <c r="AI10" s="81" t="s">
        <v>152</v>
      </c>
      <c r="AJ10" s="81" t="s">
        <v>152</v>
      </c>
      <c r="AK10" s="81" t="s">
        <v>152</v>
      </c>
      <c r="AL10" s="81" t="s">
        <v>152</v>
      </c>
      <c r="AM10" s="81" t="s">
        <v>152</v>
      </c>
      <c r="AN10" s="81" t="s">
        <v>152</v>
      </c>
      <c r="AO10" s="81" t="s">
        <v>152</v>
      </c>
      <c r="AP10" s="81" t="s">
        <v>152</v>
      </c>
      <c r="AQ10" s="81" t="s">
        <v>152</v>
      </c>
      <c r="AR10" s="81" t="s">
        <v>152</v>
      </c>
      <c r="AS10" s="81" t="s">
        <v>152</v>
      </c>
      <c r="AT10">
        <v>1</v>
      </c>
      <c r="AU10">
        <v>0</v>
      </c>
      <c r="AV10">
        <v>0</v>
      </c>
      <c r="AW10">
        <v>7</v>
      </c>
      <c r="AX10">
        <v>1</v>
      </c>
      <c r="AY10">
        <v>0</v>
      </c>
      <c r="AZ10" s="81" t="s">
        <v>163</v>
      </c>
      <c r="BA10" s="81" t="s">
        <v>146</v>
      </c>
      <c r="BB10" s="81" t="s">
        <v>146</v>
      </c>
      <c r="BC10" s="81" t="s">
        <v>146</v>
      </c>
      <c r="BD10" s="81" t="s">
        <v>146</v>
      </c>
      <c r="BE10" s="81" t="s">
        <v>146</v>
      </c>
      <c r="BF10" s="81" t="s">
        <v>146</v>
      </c>
      <c r="BG10" s="81" t="s">
        <v>146</v>
      </c>
      <c r="BH10" s="81" t="s">
        <v>146</v>
      </c>
      <c r="BI10" s="81" t="s">
        <v>146</v>
      </c>
      <c r="BJ10" s="81" t="s">
        <v>146</v>
      </c>
      <c r="BK10" s="81" t="s">
        <v>146</v>
      </c>
      <c r="BL10" s="81" t="s">
        <v>146</v>
      </c>
      <c r="BM10" s="81" t="s">
        <v>146</v>
      </c>
      <c r="BN10" s="81" t="s">
        <v>146</v>
      </c>
      <c r="BO10" s="81" t="s">
        <v>146</v>
      </c>
      <c r="BP10" s="81" t="s">
        <v>146</v>
      </c>
      <c r="BQ10" s="81" t="s">
        <v>146</v>
      </c>
      <c r="BR10" s="81" t="s">
        <v>146</v>
      </c>
      <c r="BS10" s="81" t="s">
        <v>146</v>
      </c>
      <c r="BT10" s="81" t="s">
        <v>146</v>
      </c>
    </row>
    <row r="11" spans="1:72" ht="60" hidden="1">
      <c r="A11" s="117">
        <v>45726.634884259256</v>
      </c>
      <c r="B11" s="117">
        <v>45726.638726851852</v>
      </c>
      <c r="C11" s="81" t="s">
        <v>157</v>
      </c>
      <c r="D11">
        <v>100</v>
      </c>
      <c r="E11">
        <v>332</v>
      </c>
      <c r="F11" s="81" t="s">
        <v>142</v>
      </c>
      <c r="G11" s="117">
        <v>45726.638739178241</v>
      </c>
      <c r="H11" s="81" t="s">
        <v>172</v>
      </c>
      <c r="I11" s="81" t="s">
        <v>159</v>
      </c>
      <c r="J11" s="81" t="s">
        <v>145</v>
      </c>
      <c r="K11" s="81" t="s">
        <v>170</v>
      </c>
      <c r="L11" s="81" t="s">
        <v>150</v>
      </c>
      <c r="M11" s="81" t="s">
        <v>151</v>
      </c>
      <c r="N11" s="81" t="s">
        <v>152</v>
      </c>
      <c r="O11" s="81" t="s">
        <v>152</v>
      </c>
      <c r="P11" s="81" t="s">
        <v>152</v>
      </c>
      <c r="Q11" s="81" t="s">
        <v>152</v>
      </c>
      <c r="R11" s="81" t="s">
        <v>152</v>
      </c>
      <c r="S11" s="81" t="s">
        <v>152</v>
      </c>
      <c r="T11" s="81" t="s">
        <v>152</v>
      </c>
      <c r="U11" s="81" t="s">
        <v>152</v>
      </c>
      <c r="V11" s="81" t="s">
        <v>152</v>
      </c>
      <c r="W11" s="81" t="s">
        <v>152</v>
      </c>
      <c r="X11" s="81" t="s">
        <v>152</v>
      </c>
      <c r="Y11" s="81" t="s">
        <v>152</v>
      </c>
      <c r="Z11" s="81" t="s">
        <v>152</v>
      </c>
      <c r="AA11" s="81" t="s">
        <v>152</v>
      </c>
      <c r="AB11" s="81" t="s">
        <v>152</v>
      </c>
      <c r="AC11" s="81" t="s">
        <v>152</v>
      </c>
      <c r="AD11" s="81" t="s">
        <v>152</v>
      </c>
      <c r="AE11" s="81" t="s">
        <v>152</v>
      </c>
      <c r="AF11" s="81" t="s">
        <v>152</v>
      </c>
      <c r="AG11" s="81" t="s">
        <v>152</v>
      </c>
      <c r="AH11" s="81" t="s">
        <v>152</v>
      </c>
      <c r="AI11" s="81" t="s">
        <v>152</v>
      </c>
      <c r="AJ11" s="81" t="s">
        <v>152</v>
      </c>
      <c r="AK11" s="81" t="s">
        <v>152</v>
      </c>
      <c r="AL11" s="81" t="s">
        <v>152</v>
      </c>
      <c r="AM11" s="81" t="s">
        <v>152</v>
      </c>
      <c r="AN11" s="81" t="s">
        <v>152</v>
      </c>
      <c r="AO11" s="81" t="s">
        <v>152</v>
      </c>
      <c r="AP11" s="81" t="s">
        <v>152</v>
      </c>
      <c r="AQ11" s="81" t="s">
        <v>152</v>
      </c>
      <c r="AR11" s="81" t="s">
        <v>152</v>
      </c>
      <c r="AS11" s="81" t="s">
        <v>152</v>
      </c>
      <c r="AT11">
        <v>0</v>
      </c>
      <c r="AU11">
        <v>0</v>
      </c>
      <c r="AV11">
        <v>0</v>
      </c>
      <c r="AW11">
        <v>7</v>
      </c>
      <c r="AX11">
        <v>0</v>
      </c>
      <c r="AY11">
        <v>0</v>
      </c>
      <c r="AZ11" s="81" t="s">
        <v>163</v>
      </c>
      <c r="BA11" s="81" t="s">
        <v>146</v>
      </c>
      <c r="BB11" s="81" t="s">
        <v>146</v>
      </c>
      <c r="BC11" s="81" t="s">
        <v>146</v>
      </c>
      <c r="BD11" s="81" t="s">
        <v>146</v>
      </c>
      <c r="BE11" s="81" t="s">
        <v>146</v>
      </c>
      <c r="BF11" s="81" t="s">
        <v>146</v>
      </c>
      <c r="BG11" s="81" t="s">
        <v>146</v>
      </c>
      <c r="BH11" s="81" t="s">
        <v>146</v>
      </c>
      <c r="BI11" s="81" t="s">
        <v>146</v>
      </c>
      <c r="BJ11" s="81" t="s">
        <v>146</v>
      </c>
      <c r="BK11" s="81" t="s">
        <v>146</v>
      </c>
      <c r="BL11" s="81" t="s">
        <v>146</v>
      </c>
      <c r="BM11" s="81" t="s">
        <v>146</v>
      </c>
      <c r="BN11" s="81" t="s">
        <v>146</v>
      </c>
      <c r="BO11" s="81" t="s">
        <v>146</v>
      </c>
      <c r="BP11" s="81" t="s">
        <v>146</v>
      </c>
      <c r="BQ11" s="81" t="s">
        <v>146</v>
      </c>
      <c r="BR11" s="81" t="s">
        <v>146</v>
      </c>
      <c r="BS11" s="81" t="s">
        <v>146</v>
      </c>
      <c r="BT11" s="81" t="s">
        <v>146</v>
      </c>
    </row>
    <row r="12" spans="1:72" ht="60" hidden="1">
      <c r="A12" s="117">
        <v>45726.638784722221</v>
      </c>
      <c r="B12" s="117">
        <v>45726.641388888886</v>
      </c>
      <c r="C12" s="81" t="s">
        <v>157</v>
      </c>
      <c r="D12">
        <v>100</v>
      </c>
      <c r="E12">
        <v>225</v>
      </c>
      <c r="F12" s="81" t="s">
        <v>142</v>
      </c>
      <c r="G12" s="117">
        <v>45726.641398611115</v>
      </c>
      <c r="H12" s="81" t="s">
        <v>173</v>
      </c>
      <c r="I12" s="81" t="s">
        <v>159</v>
      </c>
      <c r="J12" s="81" t="s">
        <v>145</v>
      </c>
      <c r="K12" s="81" t="s">
        <v>174</v>
      </c>
      <c r="L12" s="81" t="s">
        <v>161</v>
      </c>
      <c r="M12" s="81" t="s">
        <v>175</v>
      </c>
      <c r="N12" s="81" t="s">
        <v>152</v>
      </c>
      <c r="O12" s="81" t="s">
        <v>152</v>
      </c>
      <c r="P12" s="81" t="s">
        <v>152</v>
      </c>
      <c r="Q12" s="81" t="s">
        <v>152</v>
      </c>
      <c r="R12" s="81" t="s">
        <v>152</v>
      </c>
      <c r="S12" s="81" t="s">
        <v>152</v>
      </c>
      <c r="T12" s="81" t="s">
        <v>152</v>
      </c>
      <c r="U12" s="81" t="s">
        <v>152</v>
      </c>
      <c r="V12" s="81" t="s">
        <v>152</v>
      </c>
      <c r="W12" s="81" t="s">
        <v>152</v>
      </c>
      <c r="X12" s="81" t="s">
        <v>152</v>
      </c>
      <c r="Y12" s="81" t="s">
        <v>152</v>
      </c>
      <c r="Z12" s="81" t="s">
        <v>152</v>
      </c>
      <c r="AA12" s="81" t="s">
        <v>152</v>
      </c>
      <c r="AB12" s="81" t="s">
        <v>152</v>
      </c>
      <c r="AC12" s="81" t="s">
        <v>152</v>
      </c>
      <c r="AD12" s="81" t="s">
        <v>152</v>
      </c>
      <c r="AE12" s="81" t="s">
        <v>152</v>
      </c>
      <c r="AF12" s="81" t="s">
        <v>152</v>
      </c>
      <c r="AG12" s="81" t="s">
        <v>152</v>
      </c>
      <c r="AH12" s="81" t="s">
        <v>152</v>
      </c>
      <c r="AI12" s="81" t="s">
        <v>152</v>
      </c>
      <c r="AJ12" s="81" t="s">
        <v>152</v>
      </c>
      <c r="AK12" s="81" t="s">
        <v>152</v>
      </c>
      <c r="AL12" s="81" t="s">
        <v>152</v>
      </c>
      <c r="AM12" s="81" t="s">
        <v>152</v>
      </c>
      <c r="AN12" s="81" t="s">
        <v>152</v>
      </c>
      <c r="AO12" s="81" t="s">
        <v>152</v>
      </c>
      <c r="AP12" s="81" t="s">
        <v>152</v>
      </c>
      <c r="AQ12" s="81" t="s">
        <v>152</v>
      </c>
      <c r="AR12" s="81" t="s">
        <v>152</v>
      </c>
      <c r="AS12" s="81" t="s">
        <v>152</v>
      </c>
      <c r="AT12">
        <v>0</v>
      </c>
      <c r="AU12">
        <v>0</v>
      </c>
      <c r="AV12">
        <v>0</v>
      </c>
      <c r="AW12">
        <v>7</v>
      </c>
      <c r="AX12">
        <v>0</v>
      </c>
      <c r="AY12">
        <v>0</v>
      </c>
      <c r="AZ12" s="81" t="s">
        <v>163</v>
      </c>
      <c r="BA12" s="81" t="s">
        <v>146</v>
      </c>
      <c r="BB12" s="81" t="s">
        <v>146</v>
      </c>
      <c r="BC12" s="81" t="s">
        <v>146</v>
      </c>
      <c r="BD12" s="81" t="s">
        <v>146</v>
      </c>
      <c r="BE12" s="81" t="s">
        <v>146</v>
      </c>
      <c r="BF12" s="81" t="s">
        <v>146</v>
      </c>
      <c r="BG12" s="81" t="s">
        <v>146</v>
      </c>
      <c r="BH12" s="81" t="s">
        <v>146</v>
      </c>
      <c r="BI12" s="81" t="s">
        <v>146</v>
      </c>
      <c r="BJ12" s="81" t="s">
        <v>146</v>
      </c>
      <c r="BK12" s="81" t="s">
        <v>146</v>
      </c>
      <c r="BL12" s="81" t="s">
        <v>146</v>
      </c>
      <c r="BM12" s="81" t="s">
        <v>146</v>
      </c>
      <c r="BN12" s="81" t="s">
        <v>146</v>
      </c>
      <c r="BO12" s="81" t="s">
        <v>146</v>
      </c>
      <c r="BP12" s="81" t="s">
        <v>146</v>
      </c>
      <c r="BQ12" s="81" t="s">
        <v>146</v>
      </c>
      <c r="BR12" s="81" t="s">
        <v>146</v>
      </c>
      <c r="BS12" s="81" t="s">
        <v>146</v>
      </c>
      <c r="BT12" s="81" t="s">
        <v>146</v>
      </c>
    </row>
    <row r="13" spans="1:72" ht="165" hidden="1">
      <c r="A13" s="117">
        <v>45726.641736111109</v>
      </c>
      <c r="B13" s="117">
        <v>45726.648020833331</v>
      </c>
      <c r="C13" s="81" t="s">
        <v>157</v>
      </c>
      <c r="D13">
        <v>100</v>
      </c>
      <c r="E13">
        <v>543</v>
      </c>
      <c r="F13" s="81" t="s">
        <v>142</v>
      </c>
      <c r="G13" s="117">
        <v>45726.648033530095</v>
      </c>
      <c r="H13" s="81" t="s">
        <v>176</v>
      </c>
      <c r="I13" s="81" t="s">
        <v>159</v>
      </c>
      <c r="J13" s="81" t="s">
        <v>145</v>
      </c>
      <c r="K13" s="81" t="s">
        <v>174</v>
      </c>
      <c r="L13" s="81" t="s">
        <v>150</v>
      </c>
      <c r="M13" s="81" t="s">
        <v>175</v>
      </c>
      <c r="N13" s="81" t="s">
        <v>152</v>
      </c>
      <c r="O13" s="81" t="s">
        <v>152</v>
      </c>
      <c r="P13" s="81" t="s">
        <v>152</v>
      </c>
      <c r="Q13" s="81" t="s">
        <v>152</v>
      </c>
      <c r="R13" s="81" t="s">
        <v>152</v>
      </c>
      <c r="S13" s="81" t="s">
        <v>152</v>
      </c>
      <c r="T13" s="81" t="s">
        <v>152</v>
      </c>
      <c r="U13" s="81" t="s">
        <v>152</v>
      </c>
      <c r="V13" s="81" t="s">
        <v>152</v>
      </c>
      <c r="W13" s="81" t="s">
        <v>152</v>
      </c>
      <c r="X13" s="81" t="s">
        <v>152</v>
      </c>
      <c r="Y13" s="81" t="s">
        <v>152</v>
      </c>
      <c r="Z13" s="81" t="s">
        <v>152</v>
      </c>
      <c r="AA13" s="81" t="s">
        <v>152</v>
      </c>
      <c r="AB13" s="81" t="s">
        <v>152</v>
      </c>
      <c r="AC13" s="81" t="s">
        <v>152</v>
      </c>
      <c r="AD13" s="81" t="s">
        <v>152</v>
      </c>
      <c r="AE13" s="81" t="s">
        <v>152</v>
      </c>
      <c r="AF13" s="81" t="s">
        <v>152</v>
      </c>
      <c r="AG13" s="81" t="s">
        <v>152</v>
      </c>
      <c r="AH13" s="81" t="s">
        <v>152</v>
      </c>
      <c r="AI13" s="81" t="s">
        <v>152</v>
      </c>
      <c r="AJ13" s="81" t="s">
        <v>152</v>
      </c>
      <c r="AK13" s="81" t="s">
        <v>152</v>
      </c>
      <c r="AL13" s="81" t="s">
        <v>152</v>
      </c>
      <c r="AM13" s="81" t="s">
        <v>152</v>
      </c>
      <c r="AN13" s="81" t="s">
        <v>152</v>
      </c>
      <c r="AO13" s="81" t="s">
        <v>152</v>
      </c>
      <c r="AP13" s="81" t="s">
        <v>152</v>
      </c>
      <c r="AQ13" s="81" t="s">
        <v>152</v>
      </c>
      <c r="AR13" s="81" t="s">
        <v>152</v>
      </c>
      <c r="AS13" s="81" t="s">
        <v>152</v>
      </c>
      <c r="AT13">
        <v>0</v>
      </c>
      <c r="AU13">
        <v>0</v>
      </c>
      <c r="AV13">
        <v>0</v>
      </c>
      <c r="AW13">
        <v>7</v>
      </c>
      <c r="AX13">
        <v>0</v>
      </c>
      <c r="AY13">
        <v>0</v>
      </c>
      <c r="AZ13" s="81" t="s">
        <v>177</v>
      </c>
      <c r="BA13" s="81" t="s">
        <v>156</v>
      </c>
      <c r="BB13" s="81" t="s">
        <v>178</v>
      </c>
      <c r="BC13" s="81" t="s">
        <v>178</v>
      </c>
      <c r="BD13" s="81" t="s">
        <v>178</v>
      </c>
      <c r="BE13" s="81" t="s">
        <v>178</v>
      </c>
      <c r="BF13" s="81" t="s">
        <v>154</v>
      </c>
      <c r="BG13" s="81" t="s">
        <v>146</v>
      </c>
      <c r="BH13" s="81" t="s">
        <v>146</v>
      </c>
      <c r="BI13" s="81" t="s">
        <v>146</v>
      </c>
      <c r="BJ13" s="81" t="s">
        <v>146</v>
      </c>
      <c r="BK13" s="81" t="s">
        <v>146</v>
      </c>
      <c r="BL13" s="81" t="s">
        <v>146</v>
      </c>
      <c r="BM13" s="81" t="s">
        <v>146</v>
      </c>
      <c r="BN13" s="81" t="s">
        <v>146</v>
      </c>
      <c r="BO13" s="81" t="s">
        <v>146</v>
      </c>
      <c r="BP13" s="81" t="s">
        <v>146</v>
      </c>
      <c r="BQ13" s="81" t="s">
        <v>179</v>
      </c>
      <c r="BR13" s="81" t="s">
        <v>180</v>
      </c>
      <c r="BS13" s="81" t="s">
        <v>181</v>
      </c>
      <c r="BT13" s="81" t="s">
        <v>182</v>
      </c>
    </row>
    <row r="14" spans="1:72" ht="45" hidden="1">
      <c r="A14" s="117">
        <v>45728.438344907408</v>
      </c>
      <c r="B14" s="117">
        <v>45728.45239583333</v>
      </c>
      <c r="C14" s="81" t="s">
        <v>157</v>
      </c>
      <c r="D14">
        <v>100</v>
      </c>
      <c r="E14">
        <v>1214</v>
      </c>
      <c r="F14" s="81" t="s">
        <v>142</v>
      </c>
      <c r="G14" s="117">
        <v>45728.452420613423</v>
      </c>
      <c r="H14" s="81" t="s">
        <v>183</v>
      </c>
      <c r="I14" s="81" t="s">
        <v>159</v>
      </c>
      <c r="J14" s="81" t="s">
        <v>145</v>
      </c>
      <c r="K14" s="81" t="s">
        <v>184</v>
      </c>
      <c r="L14" s="81" t="s">
        <v>150</v>
      </c>
      <c r="M14" s="81" t="s">
        <v>167</v>
      </c>
      <c r="N14" s="81" t="s">
        <v>171</v>
      </c>
      <c r="O14" s="81" t="s">
        <v>185</v>
      </c>
      <c r="P14" s="81" t="s">
        <v>185</v>
      </c>
      <c r="Q14" s="81" t="s">
        <v>171</v>
      </c>
      <c r="R14" s="81" t="s">
        <v>185</v>
      </c>
      <c r="S14" s="81" t="s">
        <v>152</v>
      </c>
      <c r="T14" s="81" t="s">
        <v>152</v>
      </c>
      <c r="U14" s="81" t="s">
        <v>171</v>
      </c>
      <c r="V14" s="81" t="s">
        <v>152</v>
      </c>
      <c r="W14" s="81" t="s">
        <v>152</v>
      </c>
      <c r="X14" s="81" t="s">
        <v>186</v>
      </c>
      <c r="Y14" s="81" t="s">
        <v>171</v>
      </c>
      <c r="Z14" s="81" t="s">
        <v>152</v>
      </c>
      <c r="AA14" s="81" t="s">
        <v>152</v>
      </c>
      <c r="AB14" s="81" t="s">
        <v>152</v>
      </c>
      <c r="AC14" s="81" t="s">
        <v>152</v>
      </c>
      <c r="AD14" s="81" t="s">
        <v>152</v>
      </c>
      <c r="AE14" s="81" t="s">
        <v>152</v>
      </c>
      <c r="AF14" s="81" t="s">
        <v>152</v>
      </c>
      <c r="AG14" s="81" t="s">
        <v>152</v>
      </c>
      <c r="AH14" s="81" t="s">
        <v>152</v>
      </c>
      <c r="AI14" s="81" t="s">
        <v>152</v>
      </c>
      <c r="AJ14" s="81" t="s">
        <v>152</v>
      </c>
      <c r="AK14" s="81" t="s">
        <v>152</v>
      </c>
      <c r="AL14" s="81" t="s">
        <v>152</v>
      </c>
      <c r="AM14" s="81" t="s">
        <v>152</v>
      </c>
      <c r="AN14" s="81" t="s">
        <v>152</v>
      </c>
      <c r="AO14" s="81" t="s">
        <v>152</v>
      </c>
      <c r="AP14" s="81" t="s">
        <v>152</v>
      </c>
      <c r="AQ14" s="81" t="s">
        <v>152</v>
      </c>
      <c r="AR14" s="81" t="s">
        <v>152</v>
      </c>
      <c r="AS14" s="81" t="s">
        <v>152</v>
      </c>
      <c r="AT14">
        <v>1</v>
      </c>
      <c r="AU14">
        <v>1</v>
      </c>
      <c r="AV14">
        <v>0</v>
      </c>
      <c r="AW14">
        <v>7</v>
      </c>
      <c r="AX14">
        <v>1</v>
      </c>
      <c r="AY14">
        <v>0</v>
      </c>
      <c r="AZ14" s="81" t="s">
        <v>163</v>
      </c>
      <c r="BA14" s="81" t="s">
        <v>146</v>
      </c>
      <c r="BB14" s="81" t="s">
        <v>146</v>
      </c>
      <c r="BC14" s="81" t="s">
        <v>146</v>
      </c>
      <c r="BD14" s="81" t="s">
        <v>146</v>
      </c>
      <c r="BE14" s="81" t="s">
        <v>146</v>
      </c>
      <c r="BF14" s="81" t="s">
        <v>146</v>
      </c>
      <c r="BG14" s="81" t="s">
        <v>146</v>
      </c>
      <c r="BH14" s="81" t="s">
        <v>146</v>
      </c>
      <c r="BI14" s="81" t="s">
        <v>146</v>
      </c>
      <c r="BJ14" s="81" t="s">
        <v>146</v>
      </c>
      <c r="BK14" s="81" t="s">
        <v>146</v>
      </c>
      <c r="BL14" s="81" t="s">
        <v>146</v>
      </c>
      <c r="BM14" s="81" t="s">
        <v>146</v>
      </c>
      <c r="BN14" s="81" t="s">
        <v>146</v>
      </c>
      <c r="BO14" s="81" t="s">
        <v>146</v>
      </c>
      <c r="BP14" s="81" t="s">
        <v>146</v>
      </c>
      <c r="BQ14" s="81" t="s">
        <v>146</v>
      </c>
      <c r="BR14" s="81" t="s">
        <v>146</v>
      </c>
      <c r="BS14" s="81" t="s">
        <v>146</v>
      </c>
      <c r="BT14" s="81" t="s">
        <v>146</v>
      </c>
    </row>
    <row r="15" spans="1:72" ht="45" hidden="1">
      <c r="A15" s="117">
        <v>45728.452465277776</v>
      </c>
      <c r="B15" s="117">
        <v>45728.455358796295</v>
      </c>
      <c r="C15" s="81" t="s">
        <v>157</v>
      </c>
      <c r="D15">
        <v>100</v>
      </c>
      <c r="E15">
        <v>249</v>
      </c>
      <c r="F15" s="81" t="s">
        <v>142</v>
      </c>
      <c r="G15" s="117">
        <v>45728.455366238428</v>
      </c>
      <c r="H15" s="81" t="s">
        <v>187</v>
      </c>
      <c r="I15" s="81" t="s">
        <v>159</v>
      </c>
      <c r="J15" s="81" t="s">
        <v>145</v>
      </c>
      <c r="K15" s="81" t="s">
        <v>184</v>
      </c>
      <c r="L15" s="81" t="s">
        <v>161</v>
      </c>
      <c r="M15" s="81" t="s">
        <v>167</v>
      </c>
      <c r="N15" s="81" t="s">
        <v>152</v>
      </c>
      <c r="O15" s="81" t="s">
        <v>152</v>
      </c>
      <c r="P15" s="81" t="s">
        <v>152</v>
      </c>
      <c r="Q15" s="81" t="s">
        <v>152</v>
      </c>
      <c r="R15" s="81" t="s">
        <v>152</v>
      </c>
      <c r="S15" s="81" t="s">
        <v>152</v>
      </c>
      <c r="T15" s="81" t="s">
        <v>152</v>
      </c>
      <c r="U15" s="81" t="s">
        <v>152</v>
      </c>
      <c r="V15" s="81" t="s">
        <v>152</v>
      </c>
      <c r="W15" s="81" t="s">
        <v>152</v>
      </c>
      <c r="X15" s="81" t="s">
        <v>152</v>
      </c>
      <c r="Y15" s="81" t="s">
        <v>152</v>
      </c>
      <c r="Z15" s="81" t="s">
        <v>152</v>
      </c>
      <c r="AA15" s="81" t="s">
        <v>152</v>
      </c>
      <c r="AB15" s="81" t="s">
        <v>152</v>
      </c>
      <c r="AC15" s="81" t="s">
        <v>152</v>
      </c>
      <c r="AD15" s="81" t="s">
        <v>152</v>
      </c>
      <c r="AE15" s="81" t="s">
        <v>152</v>
      </c>
      <c r="AF15" s="81" t="s">
        <v>152</v>
      </c>
      <c r="AG15" s="81" t="s">
        <v>152</v>
      </c>
      <c r="AH15" s="81" t="s">
        <v>152</v>
      </c>
      <c r="AI15" s="81" t="s">
        <v>152</v>
      </c>
      <c r="AJ15" s="81" t="s">
        <v>152</v>
      </c>
      <c r="AK15" s="81" t="s">
        <v>152</v>
      </c>
      <c r="AL15" s="81" t="s">
        <v>152</v>
      </c>
      <c r="AM15" s="81" t="s">
        <v>152</v>
      </c>
      <c r="AN15" s="81" t="s">
        <v>152</v>
      </c>
      <c r="AO15" s="81" t="s">
        <v>152</v>
      </c>
      <c r="AP15" s="81" t="s">
        <v>152</v>
      </c>
      <c r="AQ15" s="81" t="s">
        <v>152</v>
      </c>
      <c r="AR15" s="81" t="s">
        <v>152</v>
      </c>
      <c r="AS15" s="81" t="s">
        <v>152</v>
      </c>
      <c r="AT15">
        <v>1</v>
      </c>
      <c r="AU15">
        <v>0</v>
      </c>
      <c r="AV15">
        <v>0</v>
      </c>
      <c r="AW15">
        <v>7</v>
      </c>
      <c r="AX15">
        <v>1</v>
      </c>
      <c r="AY15">
        <v>0</v>
      </c>
      <c r="AZ15" s="81" t="s">
        <v>163</v>
      </c>
      <c r="BA15" s="81" t="s">
        <v>146</v>
      </c>
      <c r="BB15" s="81" t="s">
        <v>146</v>
      </c>
      <c r="BC15" s="81" t="s">
        <v>146</v>
      </c>
      <c r="BD15" s="81" t="s">
        <v>146</v>
      </c>
      <c r="BE15" s="81" t="s">
        <v>146</v>
      </c>
      <c r="BF15" s="81" t="s">
        <v>146</v>
      </c>
      <c r="BG15" s="81" t="s">
        <v>146</v>
      </c>
      <c r="BH15" s="81" t="s">
        <v>146</v>
      </c>
      <c r="BI15" s="81" t="s">
        <v>146</v>
      </c>
      <c r="BJ15" s="81" t="s">
        <v>146</v>
      </c>
      <c r="BK15" s="81" t="s">
        <v>146</v>
      </c>
      <c r="BL15" s="81" t="s">
        <v>146</v>
      </c>
      <c r="BM15" s="81" t="s">
        <v>146</v>
      </c>
      <c r="BN15" s="81" t="s">
        <v>146</v>
      </c>
      <c r="BO15" s="81" t="s">
        <v>146</v>
      </c>
      <c r="BP15" s="81" t="s">
        <v>146</v>
      </c>
      <c r="BQ15" s="81" t="s">
        <v>146</v>
      </c>
      <c r="BR15" s="81" t="s">
        <v>146</v>
      </c>
      <c r="BS15" s="81" t="s">
        <v>146</v>
      </c>
      <c r="BT15" s="81" t="s">
        <v>146</v>
      </c>
    </row>
    <row r="16" spans="1:72" ht="60" hidden="1">
      <c r="A16" s="117">
        <v>45728.455543981479</v>
      </c>
      <c r="B16" s="117">
        <v>45728.458043981482</v>
      </c>
      <c r="C16" s="81" t="s">
        <v>157</v>
      </c>
      <c r="D16">
        <v>100</v>
      </c>
      <c r="E16">
        <v>215</v>
      </c>
      <c r="F16" s="81" t="s">
        <v>142</v>
      </c>
      <c r="G16" s="117">
        <v>45728.458055196759</v>
      </c>
      <c r="H16" s="81" t="s">
        <v>188</v>
      </c>
      <c r="I16" s="81" t="s">
        <v>159</v>
      </c>
      <c r="J16" s="81" t="s">
        <v>145</v>
      </c>
      <c r="K16" s="81" t="s">
        <v>189</v>
      </c>
      <c r="L16" s="81" t="s">
        <v>161</v>
      </c>
      <c r="M16" s="81" t="s">
        <v>151</v>
      </c>
      <c r="N16" s="81" t="s">
        <v>152</v>
      </c>
      <c r="O16" s="81" t="s">
        <v>152</v>
      </c>
      <c r="P16" s="81" t="s">
        <v>152</v>
      </c>
      <c r="Q16" s="81" t="s">
        <v>152</v>
      </c>
      <c r="R16" s="81" t="s">
        <v>152</v>
      </c>
      <c r="S16" s="81" t="s">
        <v>152</v>
      </c>
      <c r="T16" s="81" t="s">
        <v>152</v>
      </c>
      <c r="U16" s="81" t="s">
        <v>152</v>
      </c>
      <c r="V16" s="81" t="s">
        <v>152</v>
      </c>
      <c r="W16" s="81" t="s">
        <v>152</v>
      </c>
      <c r="X16" s="81" t="s">
        <v>152</v>
      </c>
      <c r="Y16" s="81" t="s">
        <v>152</v>
      </c>
      <c r="Z16" s="81" t="s">
        <v>152</v>
      </c>
      <c r="AA16" s="81" t="s">
        <v>152</v>
      </c>
      <c r="AB16" s="81" t="s">
        <v>152</v>
      </c>
      <c r="AC16" s="81" t="s">
        <v>152</v>
      </c>
      <c r="AD16" s="81" t="s">
        <v>152</v>
      </c>
      <c r="AE16" s="81" t="s">
        <v>152</v>
      </c>
      <c r="AF16" s="81" t="s">
        <v>152</v>
      </c>
      <c r="AG16" s="81" t="s">
        <v>152</v>
      </c>
      <c r="AH16" s="81" t="s">
        <v>152</v>
      </c>
      <c r="AI16" s="81" t="s">
        <v>152</v>
      </c>
      <c r="AJ16" s="81" t="s">
        <v>152</v>
      </c>
      <c r="AK16" s="81" t="s">
        <v>152</v>
      </c>
      <c r="AL16" s="81" t="s">
        <v>152</v>
      </c>
      <c r="AM16" s="81" t="s">
        <v>152</v>
      </c>
      <c r="AN16" s="81" t="s">
        <v>152</v>
      </c>
      <c r="AO16" s="81" t="s">
        <v>152</v>
      </c>
      <c r="AP16" s="81" t="s">
        <v>152</v>
      </c>
      <c r="AQ16" s="81" t="s">
        <v>152</v>
      </c>
      <c r="AR16" s="81" t="s">
        <v>152</v>
      </c>
      <c r="AS16" s="81" t="s">
        <v>152</v>
      </c>
      <c r="AT16">
        <v>2</v>
      </c>
      <c r="AU16">
        <v>0</v>
      </c>
      <c r="AV16">
        <v>0</v>
      </c>
      <c r="AW16">
        <v>7</v>
      </c>
      <c r="AX16">
        <v>0</v>
      </c>
      <c r="AY16">
        <v>0</v>
      </c>
      <c r="AZ16" s="81" t="s">
        <v>163</v>
      </c>
      <c r="BA16" s="81" t="s">
        <v>146</v>
      </c>
      <c r="BB16" s="81" t="s">
        <v>146</v>
      </c>
      <c r="BC16" s="81" t="s">
        <v>146</v>
      </c>
      <c r="BD16" s="81" t="s">
        <v>146</v>
      </c>
      <c r="BE16" s="81" t="s">
        <v>146</v>
      </c>
      <c r="BF16" s="81" t="s">
        <v>146</v>
      </c>
      <c r="BG16" s="81" t="s">
        <v>146</v>
      </c>
      <c r="BH16" s="81" t="s">
        <v>146</v>
      </c>
      <c r="BI16" s="81" t="s">
        <v>146</v>
      </c>
      <c r="BJ16" s="81" t="s">
        <v>146</v>
      </c>
      <c r="BK16" s="81" t="s">
        <v>146</v>
      </c>
      <c r="BL16" s="81" t="s">
        <v>146</v>
      </c>
      <c r="BM16" s="81" t="s">
        <v>146</v>
      </c>
      <c r="BN16" s="81" t="s">
        <v>146</v>
      </c>
      <c r="BO16" s="81" t="s">
        <v>146</v>
      </c>
      <c r="BP16" s="81" t="s">
        <v>146</v>
      </c>
      <c r="BQ16" s="81" t="s">
        <v>146</v>
      </c>
      <c r="BR16" s="81" t="s">
        <v>146</v>
      </c>
      <c r="BS16" s="81" t="s">
        <v>146</v>
      </c>
      <c r="BT16" s="81" t="s">
        <v>146</v>
      </c>
    </row>
    <row r="17" spans="1:72" ht="60" hidden="1">
      <c r="A17" s="117">
        <v>45728.458865740744</v>
      </c>
      <c r="B17" s="117">
        <v>45728.459699074076</v>
      </c>
      <c r="C17" s="81" t="s">
        <v>157</v>
      </c>
      <c r="D17">
        <v>100</v>
      </c>
      <c r="E17">
        <v>71</v>
      </c>
      <c r="F17" s="81" t="s">
        <v>142</v>
      </c>
      <c r="G17" s="117">
        <v>45728.45970605324</v>
      </c>
      <c r="H17" s="81" t="s">
        <v>190</v>
      </c>
      <c r="I17" s="81" t="s">
        <v>159</v>
      </c>
      <c r="J17" s="81" t="s">
        <v>145</v>
      </c>
      <c r="K17" s="81" t="s">
        <v>189</v>
      </c>
      <c r="L17" s="81" t="s">
        <v>150</v>
      </c>
      <c r="M17" s="81" t="s">
        <v>151</v>
      </c>
      <c r="N17" s="81" t="s">
        <v>152</v>
      </c>
      <c r="O17" s="81" t="s">
        <v>152</v>
      </c>
      <c r="P17" s="81" t="s">
        <v>152</v>
      </c>
      <c r="Q17" s="81" t="s">
        <v>152</v>
      </c>
      <c r="R17" s="81" t="s">
        <v>152</v>
      </c>
      <c r="S17" s="81" t="s">
        <v>152</v>
      </c>
      <c r="T17" s="81" t="s">
        <v>152</v>
      </c>
      <c r="U17" s="81" t="s">
        <v>152</v>
      </c>
      <c r="V17" s="81" t="s">
        <v>152</v>
      </c>
      <c r="W17" s="81" t="s">
        <v>152</v>
      </c>
      <c r="X17" s="81" t="s">
        <v>152</v>
      </c>
      <c r="Y17" s="81" t="s">
        <v>152</v>
      </c>
      <c r="Z17" s="81" t="s">
        <v>152</v>
      </c>
      <c r="AA17" s="81" t="s">
        <v>152</v>
      </c>
      <c r="AB17" s="81" t="s">
        <v>152</v>
      </c>
      <c r="AC17" s="81" t="s">
        <v>152</v>
      </c>
      <c r="AD17" s="81" t="s">
        <v>152</v>
      </c>
      <c r="AE17" s="81" t="s">
        <v>152</v>
      </c>
      <c r="AF17" s="81" t="s">
        <v>152</v>
      </c>
      <c r="AG17" s="81" t="s">
        <v>152</v>
      </c>
      <c r="AH17" s="81" t="s">
        <v>152</v>
      </c>
      <c r="AI17" s="81" t="s">
        <v>152</v>
      </c>
      <c r="AJ17" s="81" t="s">
        <v>152</v>
      </c>
      <c r="AK17" s="81" t="s">
        <v>152</v>
      </c>
      <c r="AL17" s="81" t="s">
        <v>152</v>
      </c>
      <c r="AM17" s="81" t="s">
        <v>152</v>
      </c>
      <c r="AN17" s="81" t="s">
        <v>152</v>
      </c>
      <c r="AO17" s="81" t="s">
        <v>152</v>
      </c>
      <c r="AP17" s="81" t="s">
        <v>152</v>
      </c>
      <c r="AQ17" s="81" t="s">
        <v>152</v>
      </c>
      <c r="AR17" s="81" t="s">
        <v>152</v>
      </c>
      <c r="AS17" s="81" t="s">
        <v>152</v>
      </c>
      <c r="AT17">
        <v>0</v>
      </c>
      <c r="AU17">
        <v>0</v>
      </c>
      <c r="AV17">
        <v>0</v>
      </c>
      <c r="AW17">
        <v>7</v>
      </c>
      <c r="AX17">
        <v>0</v>
      </c>
      <c r="AY17">
        <v>0</v>
      </c>
      <c r="AZ17" s="81" t="s">
        <v>163</v>
      </c>
      <c r="BA17" s="81" t="s">
        <v>146</v>
      </c>
      <c r="BB17" s="81" t="s">
        <v>146</v>
      </c>
      <c r="BC17" s="81" t="s">
        <v>146</v>
      </c>
      <c r="BD17" s="81" t="s">
        <v>146</v>
      </c>
      <c r="BE17" s="81" t="s">
        <v>146</v>
      </c>
      <c r="BF17" s="81" t="s">
        <v>146</v>
      </c>
      <c r="BG17" s="81" t="s">
        <v>146</v>
      </c>
      <c r="BH17" s="81" t="s">
        <v>146</v>
      </c>
      <c r="BI17" s="81" t="s">
        <v>146</v>
      </c>
      <c r="BJ17" s="81" t="s">
        <v>146</v>
      </c>
      <c r="BK17" s="81" t="s">
        <v>146</v>
      </c>
      <c r="BL17" s="81" t="s">
        <v>146</v>
      </c>
      <c r="BM17" s="81" t="s">
        <v>146</v>
      </c>
      <c r="BN17" s="81" t="s">
        <v>146</v>
      </c>
      <c r="BO17" s="81" t="s">
        <v>146</v>
      </c>
      <c r="BP17" s="81" t="s">
        <v>146</v>
      </c>
      <c r="BQ17" s="81" t="s">
        <v>146</v>
      </c>
      <c r="BR17" s="81" t="s">
        <v>146</v>
      </c>
      <c r="BS17" s="81" t="s">
        <v>146</v>
      </c>
      <c r="BT17" s="81" t="s">
        <v>146</v>
      </c>
    </row>
    <row r="18" spans="1:72" ht="60" hidden="1">
      <c r="A18" s="117">
        <v>45728.459768518522</v>
      </c>
      <c r="B18" s="117">
        <v>45728.463368055556</v>
      </c>
      <c r="C18" s="81" t="s">
        <v>157</v>
      </c>
      <c r="D18">
        <v>100</v>
      </c>
      <c r="E18">
        <v>310</v>
      </c>
      <c r="F18" s="81" t="s">
        <v>142</v>
      </c>
      <c r="G18" s="117">
        <v>45728.463376250002</v>
      </c>
      <c r="H18" s="81" t="s">
        <v>191</v>
      </c>
      <c r="I18" s="81" t="s">
        <v>159</v>
      </c>
      <c r="J18" s="81" t="s">
        <v>145</v>
      </c>
      <c r="K18" s="81" t="s">
        <v>192</v>
      </c>
      <c r="L18" s="81" t="s">
        <v>150</v>
      </c>
      <c r="M18" s="81" t="s">
        <v>175</v>
      </c>
      <c r="N18" s="81" t="s">
        <v>152</v>
      </c>
      <c r="O18" s="81" t="s">
        <v>152</v>
      </c>
      <c r="P18" s="81" t="s">
        <v>152</v>
      </c>
      <c r="Q18" s="81" t="s">
        <v>152</v>
      </c>
      <c r="R18" s="81" t="s">
        <v>152</v>
      </c>
      <c r="S18" s="81" t="s">
        <v>152</v>
      </c>
      <c r="T18" s="81" t="s">
        <v>152</v>
      </c>
      <c r="U18" s="81" t="s">
        <v>152</v>
      </c>
      <c r="V18" s="81" t="s">
        <v>152</v>
      </c>
      <c r="W18" s="81" t="s">
        <v>152</v>
      </c>
      <c r="X18" s="81" t="s">
        <v>152</v>
      </c>
      <c r="Y18" s="81" t="s">
        <v>152</v>
      </c>
      <c r="Z18" s="81" t="s">
        <v>152</v>
      </c>
      <c r="AA18" s="81" t="s">
        <v>152</v>
      </c>
      <c r="AB18" s="81" t="s">
        <v>152</v>
      </c>
      <c r="AC18" s="81" t="s">
        <v>152</v>
      </c>
      <c r="AD18" s="81" t="s">
        <v>152</v>
      </c>
      <c r="AE18" s="81" t="s">
        <v>152</v>
      </c>
      <c r="AF18" s="81" t="s">
        <v>152</v>
      </c>
      <c r="AG18" s="81" t="s">
        <v>152</v>
      </c>
      <c r="AH18" s="81" t="s">
        <v>152</v>
      </c>
      <c r="AI18" s="81" t="s">
        <v>152</v>
      </c>
      <c r="AJ18" s="81" t="s">
        <v>152</v>
      </c>
      <c r="AK18" s="81" t="s">
        <v>152</v>
      </c>
      <c r="AL18" s="81" t="s">
        <v>152</v>
      </c>
      <c r="AM18" s="81" t="s">
        <v>152</v>
      </c>
      <c r="AN18" s="81" t="s">
        <v>152</v>
      </c>
      <c r="AO18" s="81" t="s">
        <v>152</v>
      </c>
      <c r="AP18" s="81" t="s">
        <v>152</v>
      </c>
      <c r="AQ18" s="81" t="s">
        <v>152</v>
      </c>
      <c r="AR18" s="81" t="s">
        <v>152</v>
      </c>
      <c r="AS18" s="81" t="s">
        <v>152</v>
      </c>
      <c r="AT18">
        <v>0</v>
      </c>
      <c r="AU18">
        <v>0</v>
      </c>
      <c r="AV18">
        <v>0</v>
      </c>
      <c r="AW18">
        <v>1</v>
      </c>
      <c r="AX18">
        <v>0</v>
      </c>
      <c r="AY18">
        <v>0</v>
      </c>
      <c r="AZ18" s="81" t="s">
        <v>163</v>
      </c>
      <c r="BA18" s="81" t="s">
        <v>146</v>
      </c>
      <c r="BB18" s="81" t="s">
        <v>146</v>
      </c>
      <c r="BC18" s="81" t="s">
        <v>146</v>
      </c>
      <c r="BD18" s="81" t="s">
        <v>146</v>
      </c>
      <c r="BE18" s="81" t="s">
        <v>146</v>
      </c>
      <c r="BF18" s="81" t="s">
        <v>146</v>
      </c>
      <c r="BG18" s="81" t="s">
        <v>146</v>
      </c>
      <c r="BH18" s="81" t="s">
        <v>146</v>
      </c>
      <c r="BI18" s="81" t="s">
        <v>146</v>
      </c>
      <c r="BJ18" s="81" t="s">
        <v>146</v>
      </c>
      <c r="BK18" s="81" t="s">
        <v>146</v>
      </c>
      <c r="BL18" s="81" t="s">
        <v>146</v>
      </c>
      <c r="BM18" s="81" t="s">
        <v>146</v>
      </c>
      <c r="BN18" s="81" t="s">
        <v>146</v>
      </c>
      <c r="BO18" s="81" t="s">
        <v>146</v>
      </c>
      <c r="BP18" s="81" t="s">
        <v>146</v>
      </c>
      <c r="BQ18" s="81" t="s">
        <v>146</v>
      </c>
      <c r="BR18" s="81" t="s">
        <v>146</v>
      </c>
      <c r="BS18" s="81" t="s">
        <v>146</v>
      </c>
      <c r="BT18" s="81" t="s">
        <v>146</v>
      </c>
    </row>
    <row r="19" spans="1:72" ht="60" hidden="1">
      <c r="A19" s="117">
        <v>45728.463391203702</v>
      </c>
      <c r="B19" s="117">
        <v>45728.465219907404</v>
      </c>
      <c r="C19" s="81" t="s">
        <v>157</v>
      </c>
      <c r="D19">
        <v>100</v>
      </c>
      <c r="E19">
        <v>157</v>
      </c>
      <c r="F19" s="81" t="s">
        <v>142</v>
      </c>
      <c r="G19" s="117">
        <v>45728.465232314818</v>
      </c>
      <c r="H19" s="81" t="s">
        <v>193</v>
      </c>
      <c r="I19" s="81" t="s">
        <v>159</v>
      </c>
      <c r="J19" s="81" t="s">
        <v>145</v>
      </c>
      <c r="K19" s="81" t="s">
        <v>192</v>
      </c>
      <c r="L19" s="81" t="s">
        <v>161</v>
      </c>
      <c r="M19" s="81" t="s">
        <v>175</v>
      </c>
      <c r="N19" s="81" t="s">
        <v>152</v>
      </c>
      <c r="O19" s="81" t="s">
        <v>152</v>
      </c>
      <c r="P19" s="81" t="s">
        <v>152</v>
      </c>
      <c r="Q19" s="81" t="s">
        <v>152</v>
      </c>
      <c r="R19" s="81" t="s">
        <v>152</v>
      </c>
      <c r="S19" s="81" t="s">
        <v>152</v>
      </c>
      <c r="T19" s="81" t="s">
        <v>152</v>
      </c>
      <c r="U19" s="81" t="s">
        <v>152</v>
      </c>
      <c r="V19" s="81" t="s">
        <v>152</v>
      </c>
      <c r="W19" s="81" t="s">
        <v>152</v>
      </c>
      <c r="X19" s="81" t="s">
        <v>152</v>
      </c>
      <c r="Y19" s="81" t="s">
        <v>152</v>
      </c>
      <c r="Z19" s="81" t="s">
        <v>152</v>
      </c>
      <c r="AA19" s="81" t="s">
        <v>152</v>
      </c>
      <c r="AB19" s="81" t="s">
        <v>152</v>
      </c>
      <c r="AC19" s="81" t="s">
        <v>152</v>
      </c>
      <c r="AD19" s="81" t="s">
        <v>152</v>
      </c>
      <c r="AE19" s="81" t="s">
        <v>152</v>
      </c>
      <c r="AF19" s="81" t="s">
        <v>152</v>
      </c>
      <c r="AG19" s="81" t="s">
        <v>152</v>
      </c>
      <c r="AH19" s="81" t="s">
        <v>152</v>
      </c>
      <c r="AI19" s="81" t="s">
        <v>152</v>
      </c>
      <c r="AJ19" s="81" t="s">
        <v>152</v>
      </c>
      <c r="AK19" s="81" t="s">
        <v>152</v>
      </c>
      <c r="AL19" s="81" t="s">
        <v>152</v>
      </c>
      <c r="AM19" s="81" t="s">
        <v>152</v>
      </c>
      <c r="AN19" s="81" t="s">
        <v>152</v>
      </c>
      <c r="AO19" s="81" t="s">
        <v>152</v>
      </c>
      <c r="AP19" s="81" t="s">
        <v>152</v>
      </c>
      <c r="AQ19" s="81" t="s">
        <v>152</v>
      </c>
      <c r="AR19" s="81" t="s">
        <v>152</v>
      </c>
      <c r="AS19" s="81" t="s">
        <v>152</v>
      </c>
      <c r="AT19">
        <v>1</v>
      </c>
      <c r="AU19">
        <v>1</v>
      </c>
      <c r="AV19">
        <v>0</v>
      </c>
      <c r="AW19">
        <v>7</v>
      </c>
      <c r="AX19">
        <v>1</v>
      </c>
      <c r="AY19">
        <v>0</v>
      </c>
      <c r="AZ19" s="81" t="s">
        <v>163</v>
      </c>
      <c r="BA19" s="81" t="s">
        <v>146</v>
      </c>
      <c r="BB19" s="81" t="s">
        <v>146</v>
      </c>
      <c r="BC19" s="81" t="s">
        <v>146</v>
      </c>
      <c r="BD19" s="81" t="s">
        <v>146</v>
      </c>
      <c r="BE19" s="81" t="s">
        <v>146</v>
      </c>
      <c r="BF19" s="81" t="s">
        <v>146</v>
      </c>
      <c r="BG19" s="81" t="s">
        <v>146</v>
      </c>
      <c r="BH19" s="81" t="s">
        <v>146</v>
      </c>
      <c r="BI19" s="81" t="s">
        <v>146</v>
      </c>
      <c r="BJ19" s="81" t="s">
        <v>146</v>
      </c>
      <c r="BK19" s="81" t="s">
        <v>146</v>
      </c>
      <c r="BL19" s="81" t="s">
        <v>146</v>
      </c>
      <c r="BM19" s="81" t="s">
        <v>146</v>
      </c>
      <c r="BN19" s="81" t="s">
        <v>146</v>
      </c>
      <c r="BO19" s="81" t="s">
        <v>146</v>
      </c>
      <c r="BP19" s="81" t="s">
        <v>146</v>
      </c>
      <c r="BQ19" s="81" t="s">
        <v>146</v>
      </c>
      <c r="BR19" s="81" t="s">
        <v>146</v>
      </c>
      <c r="BS19" s="81" t="s">
        <v>146</v>
      </c>
      <c r="BT19" s="81" t="s">
        <v>146</v>
      </c>
    </row>
    <row r="20" spans="1:72" ht="45">
      <c r="A20" s="117">
        <v>45728.465243055558</v>
      </c>
      <c r="B20" s="117">
        <v>45728.467847222222</v>
      </c>
      <c r="C20" s="81" t="s">
        <v>157</v>
      </c>
      <c r="D20">
        <v>100</v>
      </c>
      <c r="E20">
        <v>224</v>
      </c>
      <c r="F20" s="81" t="s">
        <v>142</v>
      </c>
      <c r="G20" s="117">
        <v>45728.467853483795</v>
      </c>
      <c r="H20" s="81" t="s">
        <v>194</v>
      </c>
      <c r="I20" s="81" t="s">
        <v>159</v>
      </c>
      <c r="J20" s="81" t="s">
        <v>145</v>
      </c>
      <c r="K20" s="81" t="s">
        <v>195</v>
      </c>
      <c r="L20" s="81" t="s">
        <v>161</v>
      </c>
      <c r="M20" s="81" t="s">
        <v>162</v>
      </c>
      <c r="N20" s="81" t="s">
        <v>152</v>
      </c>
      <c r="O20" s="81" t="s">
        <v>152</v>
      </c>
      <c r="P20" s="81" t="s">
        <v>152</v>
      </c>
      <c r="Q20" s="81" t="s">
        <v>152</v>
      </c>
      <c r="R20" s="81" t="s">
        <v>152</v>
      </c>
      <c r="S20" s="81" t="s">
        <v>152</v>
      </c>
      <c r="T20" s="81" t="s">
        <v>152</v>
      </c>
      <c r="U20" s="81" t="s">
        <v>152</v>
      </c>
      <c r="V20" s="81" t="s">
        <v>152</v>
      </c>
      <c r="W20" s="81" t="s">
        <v>152</v>
      </c>
      <c r="X20" s="81" t="s">
        <v>152</v>
      </c>
      <c r="Y20" s="81" t="s">
        <v>152</v>
      </c>
      <c r="Z20" s="81" t="s">
        <v>152</v>
      </c>
      <c r="AA20" s="81" t="s">
        <v>152</v>
      </c>
      <c r="AB20" s="81" t="s">
        <v>152</v>
      </c>
      <c r="AC20" s="81" t="s">
        <v>152</v>
      </c>
      <c r="AD20" s="81" t="s">
        <v>152</v>
      </c>
      <c r="AE20" s="81" t="s">
        <v>152</v>
      </c>
      <c r="AF20" s="81" t="s">
        <v>152</v>
      </c>
      <c r="AG20" s="81" t="s">
        <v>152</v>
      </c>
      <c r="AH20" s="81" t="s">
        <v>152</v>
      </c>
      <c r="AI20" s="81" t="s">
        <v>152</v>
      </c>
      <c r="AJ20" s="81" t="s">
        <v>152</v>
      </c>
      <c r="AK20" s="81" t="s">
        <v>152</v>
      </c>
      <c r="AL20" s="81" t="s">
        <v>152</v>
      </c>
      <c r="AM20" s="81" t="s">
        <v>152</v>
      </c>
      <c r="AN20" s="81" t="s">
        <v>152</v>
      </c>
      <c r="AO20" s="81" t="s">
        <v>152</v>
      </c>
      <c r="AP20" s="81" t="s">
        <v>152</v>
      </c>
      <c r="AQ20" s="81" t="s">
        <v>152</v>
      </c>
      <c r="AR20" s="81" t="s">
        <v>152</v>
      </c>
      <c r="AS20" s="81" t="s">
        <v>152</v>
      </c>
      <c r="AT20">
        <v>1</v>
      </c>
      <c r="AU20">
        <v>1</v>
      </c>
      <c r="AV20">
        <v>0</v>
      </c>
      <c r="AW20">
        <v>7</v>
      </c>
      <c r="AX20">
        <v>1</v>
      </c>
      <c r="AY20">
        <v>7</v>
      </c>
      <c r="AZ20" s="81" t="s">
        <v>163</v>
      </c>
      <c r="BA20" s="81" t="s">
        <v>146</v>
      </c>
      <c r="BB20" s="81" t="s">
        <v>146</v>
      </c>
      <c r="BC20" s="81" t="s">
        <v>146</v>
      </c>
      <c r="BD20" s="81" t="s">
        <v>146</v>
      </c>
      <c r="BE20" s="81" t="s">
        <v>146</v>
      </c>
      <c r="BF20" s="81" t="s">
        <v>146</v>
      </c>
      <c r="BG20" s="81" t="s">
        <v>146</v>
      </c>
      <c r="BH20" s="81" t="s">
        <v>146</v>
      </c>
      <c r="BI20" s="81" t="s">
        <v>146</v>
      </c>
      <c r="BJ20" s="81" t="s">
        <v>146</v>
      </c>
      <c r="BK20" s="81" t="s">
        <v>146</v>
      </c>
      <c r="BL20" s="81" t="s">
        <v>146</v>
      </c>
      <c r="BM20" s="81" t="s">
        <v>146</v>
      </c>
      <c r="BN20" s="81" t="s">
        <v>146</v>
      </c>
      <c r="BO20" s="81" t="s">
        <v>146</v>
      </c>
      <c r="BP20" s="81" t="s">
        <v>146</v>
      </c>
      <c r="BQ20" s="81" t="s">
        <v>146</v>
      </c>
      <c r="BR20" s="81" t="s">
        <v>146</v>
      </c>
      <c r="BS20" s="81" t="s">
        <v>146</v>
      </c>
      <c r="BT20" s="81" t="s">
        <v>146</v>
      </c>
    </row>
    <row r="21" spans="1:72" ht="390">
      <c r="A21" s="117">
        <v>45728.469004629631</v>
      </c>
      <c r="B21" s="117">
        <v>45728.471747685187</v>
      </c>
      <c r="C21" s="81" t="s">
        <v>157</v>
      </c>
      <c r="D21">
        <v>100</v>
      </c>
      <c r="E21">
        <v>237</v>
      </c>
      <c r="F21" s="81" t="s">
        <v>142</v>
      </c>
      <c r="G21" s="117">
        <v>45728.471761122688</v>
      </c>
      <c r="H21" s="81" t="s">
        <v>196</v>
      </c>
      <c r="I21" s="81" t="s">
        <v>159</v>
      </c>
      <c r="J21" s="81" t="s">
        <v>145</v>
      </c>
      <c r="K21" s="81" t="s">
        <v>195</v>
      </c>
      <c r="L21" s="81" t="s">
        <v>150</v>
      </c>
      <c r="M21" s="81" t="s">
        <v>162</v>
      </c>
      <c r="N21" s="81" t="s">
        <v>152</v>
      </c>
      <c r="O21" s="81" t="s">
        <v>152</v>
      </c>
      <c r="P21" s="81" t="s">
        <v>152</v>
      </c>
      <c r="Q21" s="81" t="s">
        <v>152</v>
      </c>
      <c r="R21" s="81" t="s">
        <v>152</v>
      </c>
      <c r="S21" s="81" t="s">
        <v>152</v>
      </c>
      <c r="T21" s="81" t="s">
        <v>152</v>
      </c>
      <c r="U21" s="81" t="s">
        <v>152</v>
      </c>
      <c r="V21" s="81" t="s">
        <v>152</v>
      </c>
      <c r="W21" s="81" t="s">
        <v>152</v>
      </c>
      <c r="X21" s="81" t="s">
        <v>152</v>
      </c>
      <c r="Y21" s="81" t="s">
        <v>152</v>
      </c>
      <c r="Z21" s="81" t="s">
        <v>152</v>
      </c>
      <c r="AA21" s="81" t="s">
        <v>152</v>
      </c>
      <c r="AB21" s="81" t="s">
        <v>152</v>
      </c>
      <c r="AC21" s="81" t="s">
        <v>152</v>
      </c>
      <c r="AD21" s="81" t="s">
        <v>152</v>
      </c>
      <c r="AE21" s="81" t="s">
        <v>152</v>
      </c>
      <c r="AF21" s="81" t="s">
        <v>152</v>
      </c>
      <c r="AG21" s="81" t="s">
        <v>152</v>
      </c>
      <c r="AH21" s="81" t="s">
        <v>152</v>
      </c>
      <c r="AI21" s="81" t="s">
        <v>152</v>
      </c>
      <c r="AJ21" s="81" t="s">
        <v>152</v>
      </c>
      <c r="AK21" s="81" t="s">
        <v>152</v>
      </c>
      <c r="AL21" s="81" t="s">
        <v>152</v>
      </c>
      <c r="AM21" s="81" t="s">
        <v>152</v>
      </c>
      <c r="AN21" s="81" t="s">
        <v>152</v>
      </c>
      <c r="AO21" s="81" t="s">
        <v>152</v>
      </c>
      <c r="AP21" s="81" t="s">
        <v>152</v>
      </c>
      <c r="AQ21" s="81" t="s">
        <v>152</v>
      </c>
      <c r="AR21" s="81" t="s">
        <v>152</v>
      </c>
      <c r="AS21" s="81" t="s">
        <v>152</v>
      </c>
      <c r="AT21">
        <v>1</v>
      </c>
      <c r="AU21">
        <v>2</v>
      </c>
      <c r="AV21">
        <v>0</v>
      </c>
      <c r="AW21">
        <v>7</v>
      </c>
      <c r="AX21">
        <v>2</v>
      </c>
      <c r="AY21">
        <v>0</v>
      </c>
      <c r="AZ21" s="81" t="s">
        <v>177</v>
      </c>
      <c r="BA21" s="81" t="s">
        <v>178</v>
      </c>
      <c r="BB21" s="81" t="s">
        <v>156</v>
      </c>
      <c r="BC21" s="81" t="s">
        <v>153</v>
      </c>
      <c r="BD21" s="81" t="s">
        <v>178</v>
      </c>
      <c r="BE21" s="81" t="s">
        <v>178</v>
      </c>
      <c r="BF21" s="81" t="s">
        <v>153</v>
      </c>
      <c r="BG21" s="81" t="s">
        <v>146</v>
      </c>
      <c r="BH21" s="81" t="s">
        <v>146</v>
      </c>
      <c r="BI21" s="81" t="s">
        <v>146</v>
      </c>
      <c r="BJ21" s="81" t="s">
        <v>146</v>
      </c>
      <c r="BK21" s="81" t="s">
        <v>146</v>
      </c>
      <c r="BL21" s="81" t="s">
        <v>146</v>
      </c>
      <c r="BM21" s="81" t="s">
        <v>146</v>
      </c>
      <c r="BN21" s="81" t="s">
        <v>146</v>
      </c>
      <c r="BO21" s="81" t="s">
        <v>146</v>
      </c>
      <c r="BP21" s="81" t="s">
        <v>146</v>
      </c>
      <c r="BQ21" s="81" t="s">
        <v>179</v>
      </c>
      <c r="BR21" s="81" t="s">
        <v>197</v>
      </c>
      <c r="BS21" s="81" t="s">
        <v>198</v>
      </c>
      <c r="BT21" s="81" t="s">
        <v>199</v>
      </c>
    </row>
    <row r="22" spans="1:72" ht="45">
      <c r="A22" s="117">
        <v>45729.62090277778</v>
      </c>
      <c r="B22" s="117">
        <v>45729.621481481481</v>
      </c>
      <c r="C22" s="81" t="s">
        <v>141</v>
      </c>
      <c r="D22">
        <v>100</v>
      </c>
      <c r="E22">
        <v>50</v>
      </c>
      <c r="F22" s="81" t="s">
        <v>142</v>
      </c>
      <c r="G22" s="117">
        <v>45729.621494664352</v>
      </c>
      <c r="H22" s="81" t="s">
        <v>200</v>
      </c>
      <c r="I22" s="81" t="s">
        <v>144</v>
      </c>
      <c r="J22" s="81" t="s">
        <v>145</v>
      </c>
      <c r="K22" s="81" t="s">
        <v>201</v>
      </c>
      <c r="L22" s="81" t="s">
        <v>161</v>
      </c>
      <c r="M22" s="81" t="s">
        <v>162</v>
      </c>
      <c r="N22" s="81" t="s">
        <v>152</v>
      </c>
      <c r="O22" s="81" t="s">
        <v>152</v>
      </c>
      <c r="P22" s="81" t="s">
        <v>152</v>
      </c>
      <c r="Q22" s="81" t="s">
        <v>152</v>
      </c>
      <c r="R22" s="81" t="s">
        <v>152</v>
      </c>
      <c r="S22" s="81" t="s">
        <v>152</v>
      </c>
      <c r="T22" s="81" t="s">
        <v>152</v>
      </c>
      <c r="U22" s="81" t="s">
        <v>152</v>
      </c>
      <c r="V22" s="81" t="s">
        <v>152</v>
      </c>
      <c r="W22" s="81" t="s">
        <v>152</v>
      </c>
      <c r="X22" s="81" t="s">
        <v>152</v>
      </c>
      <c r="Y22" s="81" t="s">
        <v>152</v>
      </c>
      <c r="Z22" s="81" t="s">
        <v>152</v>
      </c>
      <c r="AA22" s="81" t="s">
        <v>152</v>
      </c>
      <c r="AB22" s="81" t="s">
        <v>152</v>
      </c>
      <c r="AC22" s="81" t="s">
        <v>152</v>
      </c>
      <c r="AD22" s="81" t="s">
        <v>171</v>
      </c>
      <c r="AE22" s="81" t="s">
        <v>185</v>
      </c>
      <c r="AF22" s="81" t="s">
        <v>185</v>
      </c>
      <c r="AG22" s="81" t="s">
        <v>171</v>
      </c>
      <c r="AH22" s="81" t="s">
        <v>171</v>
      </c>
      <c r="AI22" s="81" t="s">
        <v>185</v>
      </c>
      <c r="AJ22" s="81" t="s">
        <v>185</v>
      </c>
      <c r="AK22" s="81" t="s">
        <v>171</v>
      </c>
      <c r="AL22" s="81" t="s">
        <v>171</v>
      </c>
      <c r="AM22" s="81" t="s">
        <v>171</v>
      </c>
      <c r="AN22" s="81" t="s">
        <v>171</v>
      </c>
      <c r="AO22" s="81" t="s">
        <v>171</v>
      </c>
      <c r="AP22" s="81" t="s">
        <v>171</v>
      </c>
      <c r="AQ22" s="81" t="s">
        <v>171</v>
      </c>
      <c r="AR22" s="81" t="s">
        <v>171</v>
      </c>
      <c r="AS22" s="81" t="s">
        <v>171</v>
      </c>
      <c r="AT22" s="81" t="s">
        <v>146</v>
      </c>
      <c r="AU22" s="81" t="s">
        <v>146</v>
      </c>
      <c r="AV22" s="81" t="s">
        <v>146</v>
      </c>
      <c r="AW22" s="81" t="s">
        <v>146</v>
      </c>
      <c r="AX22" s="81" t="s">
        <v>146</v>
      </c>
      <c r="AY22" s="81" t="s">
        <v>146</v>
      </c>
      <c r="AZ22" s="81" t="s">
        <v>163</v>
      </c>
      <c r="BA22" s="81" t="s">
        <v>146</v>
      </c>
      <c r="BB22" s="81" t="s">
        <v>146</v>
      </c>
      <c r="BC22" s="81" t="s">
        <v>146</v>
      </c>
      <c r="BD22" s="81" t="s">
        <v>146</v>
      </c>
      <c r="BE22" s="81" t="s">
        <v>146</v>
      </c>
      <c r="BF22" s="81" t="s">
        <v>146</v>
      </c>
      <c r="BG22" s="81" t="s">
        <v>146</v>
      </c>
      <c r="BH22" s="81" t="s">
        <v>146</v>
      </c>
      <c r="BI22" s="81" t="s">
        <v>146</v>
      </c>
      <c r="BJ22" s="81" t="s">
        <v>146</v>
      </c>
      <c r="BK22" s="81" t="s">
        <v>146</v>
      </c>
      <c r="BL22" s="81" t="s">
        <v>146</v>
      </c>
      <c r="BM22" s="81" t="s">
        <v>146</v>
      </c>
      <c r="BN22" s="81" t="s">
        <v>146</v>
      </c>
      <c r="BO22" s="81" t="s">
        <v>146</v>
      </c>
      <c r="BP22" s="81" t="s">
        <v>146</v>
      </c>
      <c r="BQ22" s="81" t="s">
        <v>146</v>
      </c>
      <c r="BR22" s="81" t="s">
        <v>146</v>
      </c>
      <c r="BS22" s="81" t="s">
        <v>146</v>
      </c>
      <c r="BT22" s="81" t="s">
        <v>146</v>
      </c>
    </row>
    <row r="23" spans="1:72" ht="45">
      <c r="A23" s="117">
        <v>45729.696666666663</v>
      </c>
      <c r="B23" s="117">
        <v>45729.706504629627</v>
      </c>
      <c r="C23" s="81" t="s">
        <v>141</v>
      </c>
      <c r="D23">
        <v>100</v>
      </c>
      <c r="E23">
        <v>850</v>
      </c>
      <c r="F23" s="81" t="s">
        <v>142</v>
      </c>
      <c r="G23" s="117">
        <v>45729.7065205787</v>
      </c>
      <c r="H23" s="81" t="s">
        <v>202</v>
      </c>
      <c r="I23" s="81" t="s">
        <v>144</v>
      </c>
      <c r="J23" s="81" t="s">
        <v>145</v>
      </c>
      <c r="K23" s="81" t="s">
        <v>146</v>
      </c>
      <c r="L23" s="81" t="s">
        <v>146</v>
      </c>
      <c r="M23" s="81" t="s">
        <v>146</v>
      </c>
      <c r="N23" s="81" t="s">
        <v>146</v>
      </c>
      <c r="O23" s="81" t="s">
        <v>146</v>
      </c>
      <c r="P23" s="81" t="s">
        <v>146</v>
      </c>
      <c r="Q23" s="81" t="s">
        <v>146</v>
      </c>
      <c r="R23" s="81" t="s">
        <v>146</v>
      </c>
      <c r="S23" s="81" t="s">
        <v>146</v>
      </c>
      <c r="T23" s="81" t="s">
        <v>146</v>
      </c>
      <c r="U23" s="81" t="s">
        <v>146</v>
      </c>
      <c r="V23" s="81" t="s">
        <v>146</v>
      </c>
      <c r="W23" s="81" t="s">
        <v>146</v>
      </c>
      <c r="X23" s="81" t="s">
        <v>146</v>
      </c>
      <c r="Y23" s="81" t="s">
        <v>146</v>
      </c>
      <c r="Z23" s="81" t="s">
        <v>146</v>
      </c>
      <c r="AA23" s="81" t="s">
        <v>146</v>
      </c>
      <c r="AB23" s="81" t="s">
        <v>146</v>
      </c>
      <c r="AC23" s="81" t="s">
        <v>146</v>
      </c>
      <c r="AD23" s="81" t="s">
        <v>146</v>
      </c>
      <c r="AE23" s="81" t="s">
        <v>146</v>
      </c>
      <c r="AF23" s="81" t="s">
        <v>146</v>
      </c>
      <c r="AG23" s="81" t="s">
        <v>146</v>
      </c>
      <c r="AH23" s="81" t="s">
        <v>146</v>
      </c>
      <c r="AI23" s="81" t="s">
        <v>146</v>
      </c>
      <c r="AJ23" s="81" t="s">
        <v>146</v>
      </c>
      <c r="AK23" s="81" t="s">
        <v>146</v>
      </c>
      <c r="AL23" s="81" t="s">
        <v>146</v>
      </c>
      <c r="AM23" s="81" t="s">
        <v>146</v>
      </c>
      <c r="AN23" s="81" t="s">
        <v>146</v>
      </c>
      <c r="AO23" s="81" t="s">
        <v>146</v>
      </c>
      <c r="AP23" s="81" t="s">
        <v>146</v>
      </c>
      <c r="AQ23" s="81" t="s">
        <v>146</v>
      </c>
      <c r="AR23" s="81" t="s">
        <v>146</v>
      </c>
      <c r="AS23" s="81" t="s">
        <v>146</v>
      </c>
      <c r="AT23" s="81" t="s">
        <v>146</v>
      </c>
      <c r="AU23" s="81" t="s">
        <v>146</v>
      </c>
      <c r="AV23" s="81" t="s">
        <v>146</v>
      </c>
      <c r="AW23" s="81" t="s">
        <v>146</v>
      </c>
      <c r="AX23" s="81" t="s">
        <v>146</v>
      </c>
      <c r="AY23" s="81" t="s">
        <v>146</v>
      </c>
      <c r="AZ23" s="81" t="s">
        <v>177</v>
      </c>
      <c r="BA23" s="81" t="s">
        <v>146</v>
      </c>
      <c r="BB23" s="81" t="s">
        <v>146</v>
      </c>
      <c r="BC23" s="81" t="s">
        <v>146</v>
      </c>
      <c r="BD23" s="81" t="s">
        <v>146</v>
      </c>
      <c r="BE23" s="81" t="s">
        <v>146</v>
      </c>
      <c r="BF23" s="81" t="s">
        <v>146</v>
      </c>
      <c r="BG23" s="81" t="s">
        <v>146</v>
      </c>
      <c r="BH23" s="81" t="s">
        <v>146</v>
      </c>
      <c r="BI23" s="81" t="s">
        <v>146</v>
      </c>
      <c r="BJ23" s="81" t="s">
        <v>146</v>
      </c>
      <c r="BK23" s="81" t="s">
        <v>146</v>
      </c>
      <c r="BL23" s="81" t="s">
        <v>146</v>
      </c>
      <c r="BM23" s="81" t="s">
        <v>146</v>
      </c>
      <c r="BN23" s="81" t="s">
        <v>146</v>
      </c>
      <c r="BO23" s="81" t="s">
        <v>146</v>
      </c>
      <c r="BP23" s="81" t="s">
        <v>146</v>
      </c>
      <c r="BQ23" s="81" t="s">
        <v>146</v>
      </c>
      <c r="BR23" s="81" t="s">
        <v>146</v>
      </c>
      <c r="BS23" s="81" t="s">
        <v>146</v>
      </c>
      <c r="BT23" s="81" t="s">
        <v>146</v>
      </c>
    </row>
    <row r="24" spans="1:72" ht="60">
      <c r="A24" s="117">
        <v>45730.594085648147</v>
      </c>
      <c r="B24" s="117">
        <v>45730.608437499999</v>
      </c>
      <c r="C24" s="81" t="s">
        <v>157</v>
      </c>
      <c r="D24">
        <v>100</v>
      </c>
      <c r="E24">
        <v>1240</v>
      </c>
      <c r="F24" s="81" t="s">
        <v>142</v>
      </c>
      <c r="G24" s="117">
        <v>45730.608449016203</v>
      </c>
      <c r="H24" s="81" t="s">
        <v>203</v>
      </c>
      <c r="I24" s="81" t="s">
        <v>159</v>
      </c>
      <c r="J24" s="81" t="s">
        <v>145</v>
      </c>
      <c r="K24" s="81" t="s">
        <v>204</v>
      </c>
      <c r="L24" s="81" t="s">
        <v>161</v>
      </c>
      <c r="M24" s="81" t="s">
        <v>151</v>
      </c>
      <c r="N24" s="81" t="s">
        <v>152</v>
      </c>
      <c r="O24" s="81" t="s">
        <v>152</v>
      </c>
      <c r="P24" s="81" t="s">
        <v>152</v>
      </c>
      <c r="Q24" s="81" t="s">
        <v>171</v>
      </c>
      <c r="R24" s="81" t="s">
        <v>152</v>
      </c>
      <c r="S24" s="81" t="s">
        <v>152</v>
      </c>
      <c r="T24" s="81" t="s">
        <v>152</v>
      </c>
      <c r="U24" s="81" t="s">
        <v>152</v>
      </c>
      <c r="V24" s="81" t="s">
        <v>152</v>
      </c>
      <c r="W24" s="81" t="s">
        <v>152</v>
      </c>
      <c r="X24" s="81" t="s">
        <v>152</v>
      </c>
      <c r="Y24" s="81" t="s">
        <v>171</v>
      </c>
      <c r="Z24" s="81" t="s">
        <v>152</v>
      </c>
      <c r="AA24" s="81" t="s">
        <v>152</v>
      </c>
      <c r="AB24" s="81" t="s">
        <v>152</v>
      </c>
      <c r="AC24" s="81" t="s">
        <v>152</v>
      </c>
      <c r="AD24" s="81" t="s">
        <v>152</v>
      </c>
      <c r="AE24" s="81" t="s">
        <v>152</v>
      </c>
      <c r="AF24" s="81" t="s">
        <v>152</v>
      </c>
      <c r="AG24" s="81" t="s">
        <v>171</v>
      </c>
      <c r="AH24" s="81" t="s">
        <v>152</v>
      </c>
      <c r="AI24" s="81" t="s">
        <v>152</v>
      </c>
      <c r="AJ24" s="81" t="s">
        <v>152</v>
      </c>
      <c r="AK24" s="81" t="s">
        <v>152</v>
      </c>
      <c r="AL24" s="81" t="s">
        <v>152</v>
      </c>
      <c r="AM24" s="81" t="s">
        <v>152</v>
      </c>
      <c r="AN24" s="81" t="s">
        <v>152</v>
      </c>
      <c r="AO24" s="81" t="s">
        <v>171</v>
      </c>
      <c r="AP24" s="81" t="s">
        <v>152</v>
      </c>
      <c r="AQ24" s="81" t="s">
        <v>152</v>
      </c>
      <c r="AR24" s="81" t="s">
        <v>152</v>
      </c>
      <c r="AS24" s="81" t="s">
        <v>152</v>
      </c>
      <c r="AT24">
        <v>0</v>
      </c>
      <c r="AU24">
        <v>0</v>
      </c>
      <c r="AV24">
        <v>0</v>
      </c>
      <c r="AW24">
        <v>0</v>
      </c>
      <c r="AX24">
        <v>0</v>
      </c>
      <c r="AY24">
        <v>0</v>
      </c>
      <c r="AZ24" s="81" t="s">
        <v>163</v>
      </c>
      <c r="BA24" s="81" t="s">
        <v>146</v>
      </c>
      <c r="BB24" s="81" t="s">
        <v>146</v>
      </c>
      <c r="BC24" s="81" t="s">
        <v>146</v>
      </c>
      <c r="BD24" s="81" t="s">
        <v>146</v>
      </c>
      <c r="BE24" s="81" t="s">
        <v>146</v>
      </c>
      <c r="BF24" s="81" t="s">
        <v>146</v>
      </c>
      <c r="BG24" s="81" t="s">
        <v>146</v>
      </c>
      <c r="BH24" s="81" t="s">
        <v>146</v>
      </c>
      <c r="BI24" s="81" t="s">
        <v>146</v>
      </c>
      <c r="BJ24" s="81" t="s">
        <v>146</v>
      </c>
      <c r="BK24" s="81" t="s">
        <v>146</v>
      </c>
      <c r="BL24" s="81" t="s">
        <v>146</v>
      </c>
      <c r="BM24" s="81" t="s">
        <v>146</v>
      </c>
      <c r="BN24" s="81" t="s">
        <v>146</v>
      </c>
      <c r="BO24" s="81" t="s">
        <v>146</v>
      </c>
      <c r="BP24" s="81" t="s">
        <v>146</v>
      </c>
      <c r="BQ24" s="81" t="s">
        <v>146</v>
      </c>
      <c r="BR24" s="81" t="s">
        <v>146</v>
      </c>
      <c r="BS24" s="81" t="s">
        <v>146</v>
      </c>
      <c r="BT24" s="81" t="s">
        <v>146</v>
      </c>
    </row>
    <row r="25" spans="1:72" ht="60">
      <c r="A25" s="117">
        <v>45730.608460648145</v>
      </c>
      <c r="B25" s="117">
        <v>45730.614525462966</v>
      </c>
      <c r="C25" s="81" t="s">
        <v>157</v>
      </c>
      <c r="D25">
        <v>100</v>
      </c>
      <c r="E25">
        <v>523</v>
      </c>
      <c r="F25" s="81" t="s">
        <v>142</v>
      </c>
      <c r="G25" s="117">
        <v>45730.614535416666</v>
      </c>
      <c r="H25" s="81" t="s">
        <v>205</v>
      </c>
      <c r="I25" s="81" t="s">
        <v>159</v>
      </c>
      <c r="J25" s="81" t="s">
        <v>145</v>
      </c>
      <c r="K25" s="81" t="s">
        <v>206</v>
      </c>
      <c r="L25" s="81" t="s">
        <v>161</v>
      </c>
      <c r="M25" s="81" t="s">
        <v>151</v>
      </c>
      <c r="N25" s="81" t="s">
        <v>152</v>
      </c>
      <c r="O25" s="81" t="s">
        <v>152</v>
      </c>
      <c r="P25" s="81" t="s">
        <v>171</v>
      </c>
      <c r="Q25" s="81" t="s">
        <v>171</v>
      </c>
      <c r="R25" s="81" t="s">
        <v>152</v>
      </c>
      <c r="S25" s="81" t="s">
        <v>152</v>
      </c>
      <c r="T25" s="81" t="s">
        <v>152</v>
      </c>
      <c r="U25" s="81" t="s">
        <v>152</v>
      </c>
      <c r="V25" s="81" t="s">
        <v>152</v>
      </c>
      <c r="W25" s="81" t="s">
        <v>152</v>
      </c>
      <c r="X25" s="81" t="s">
        <v>152</v>
      </c>
      <c r="Y25" s="81" t="s">
        <v>171</v>
      </c>
      <c r="Z25" s="81" t="s">
        <v>152</v>
      </c>
      <c r="AA25" s="81" t="s">
        <v>152</v>
      </c>
      <c r="AB25" s="81" t="s">
        <v>152</v>
      </c>
      <c r="AC25" s="81" t="s">
        <v>152</v>
      </c>
      <c r="AD25" s="81" t="s">
        <v>152</v>
      </c>
      <c r="AE25" s="81" t="s">
        <v>152</v>
      </c>
      <c r="AF25" s="81" t="s">
        <v>152</v>
      </c>
      <c r="AG25" s="81" t="s">
        <v>152</v>
      </c>
      <c r="AH25" s="81" t="s">
        <v>152</v>
      </c>
      <c r="AI25" s="81" t="s">
        <v>152</v>
      </c>
      <c r="AJ25" s="81" t="s">
        <v>152</v>
      </c>
      <c r="AK25" s="81" t="s">
        <v>152</v>
      </c>
      <c r="AL25" s="81" t="s">
        <v>152</v>
      </c>
      <c r="AM25" s="81" t="s">
        <v>152</v>
      </c>
      <c r="AN25" s="81" t="s">
        <v>152</v>
      </c>
      <c r="AO25" s="81" t="s">
        <v>152</v>
      </c>
      <c r="AP25" s="81" t="s">
        <v>152</v>
      </c>
      <c r="AQ25" s="81" t="s">
        <v>152</v>
      </c>
      <c r="AR25" s="81" t="s">
        <v>152</v>
      </c>
      <c r="AS25" s="81" t="s">
        <v>152</v>
      </c>
      <c r="AT25">
        <v>1</v>
      </c>
      <c r="AU25">
        <v>0</v>
      </c>
      <c r="AV25">
        <v>2</v>
      </c>
      <c r="AW25">
        <v>6</v>
      </c>
      <c r="AX25">
        <v>1</v>
      </c>
      <c r="AY25">
        <v>0</v>
      </c>
      <c r="AZ25" s="81" t="s">
        <v>163</v>
      </c>
      <c r="BA25" s="81" t="s">
        <v>146</v>
      </c>
      <c r="BB25" s="81" t="s">
        <v>146</v>
      </c>
      <c r="BC25" s="81" t="s">
        <v>146</v>
      </c>
      <c r="BD25" s="81" t="s">
        <v>146</v>
      </c>
      <c r="BE25" s="81" t="s">
        <v>146</v>
      </c>
      <c r="BF25" s="81" t="s">
        <v>146</v>
      </c>
      <c r="BG25" s="81" t="s">
        <v>146</v>
      </c>
      <c r="BH25" s="81" t="s">
        <v>146</v>
      </c>
      <c r="BI25" s="81" t="s">
        <v>146</v>
      </c>
      <c r="BJ25" s="81" t="s">
        <v>146</v>
      </c>
      <c r="BK25" s="81" t="s">
        <v>146</v>
      </c>
      <c r="BL25" s="81" t="s">
        <v>146</v>
      </c>
      <c r="BM25" s="81" t="s">
        <v>146</v>
      </c>
      <c r="BN25" s="81" t="s">
        <v>146</v>
      </c>
      <c r="BO25" s="81" t="s">
        <v>146</v>
      </c>
      <c r="BP25" s="81" t="s">
        <v>146</v>
      </c>
      <c r="BQ25" s="81" t="s">
        <v>146</v>
      </c>
      <c r="BR25" s="81" t="s">
        <v>146</v>
      </c>
      <c r="BS25" s="81" t="s">
        <v>146</v>
      </c>
      <c r="BT25" s="81" t="s">
        <v>146</v>
      </c>
    </row>
    <row r="26" spans="1:72" ht="60">
      <c r="A26" s="117">
        <v>45730.614560185182</v>
      </c>
      <c r="B26" s="117">
        <v>45730.616932870369</v>
      </c>
      <c r="C26" s="81" t="s">
        <v>157</v>
      </c>
      <c r="D26">
        <v>100</v>
      </c>
      <c r="E26">
        <v>204</v>
      </c>
      <c r="F26" s="81" t="s">
        <v>142</v>
      </c>
      <c r="G26" s="117">
        <v>45730.616941412038</v>
      </c>
      <c r="H26" s="81" t="s">
        <v>207</v>
      </c>
      <c r="I26" s="81" t="s">
        <v>159</v>
      </c>
      <c r="J26" s="81" t="s">
        <v>145</v>
      </c>
      <c r="K26" s="81" t="s">
        <v>204</v>
      </c>
      <c r="L26" s="81" t="s">
        <v>150</v>
      </c>
      <c r="M26" s="81" t="s">
        <v>151</v>
      </c>
      <c r="N26" s="81" t="s">
        <v>152</v>
      </c>
      <c r="O26" s="81" t="s">
        <v>152</v>
      </c>
      <c r="P26" s="81" t="s">
        <v>152</v>
      </c>
      <c r="Q26" s="81" t="s">
        <v>152</v>
      </c>
      <c r="R26" s="81" t="s">
        <v>152</v>
      </c>
      <c r="S26" s="81" t="s">
        <v>152</v>
      </c>
      <c r="T26" s="81" t="s">
        <v>152</v>
      </c>
      <c r="U26" s="81" t="s">
        <v>152</v>
      </c>
      <c r="V26" s="81" t="s">
        <v>152</v>
      </c>
      <c r="W26" s="81" t="s">
        <v>152</v>
      </c>
      <c r="X26" s="81" t="s">
        <v>152</v>
      </c>
      <c r="Y26" s="81" t="s">
        <v>152</v>
      </c>
      <c r="Z26" s="81" t="s">
        <v>152</v>
      </c>
      <c r="AA26" s="81" t="s">
        <v>152</v>
      </c>
      <c r="AB26" s="81" t="s">
        <v>152</v>
      </c>
      <c r="AC26" s="81" t="s">
        <v>152</v>
      </c>
      <c r="AD26" s="81" t="s">
        <v>152</v>
      </c>
      <c r="AE26" s="81" t="s">
        <v>152</v>
      </c>
      <c r="AF26" s="81" t="s">
        <v>152</v>
      </c>
      <c r="AG26" s="81" t="s">
        <v>152</v>
      </c>
      <c r="AH26" s="81" t="s">
        <v>152</v>
      </c>
      <c r="AI26" s="81" t="s">
        <v>152</v>
      </c>
      <c r="AJ26" s="81" t="s">
        <v>152</v>
      </c>
      <c r="AK26" s="81" t="s">
        <v>152</v>
      </c>
      <c r="AL26" s="81" t="s">
        <v>152</v>
      </c>
      <c r="AM26" s="81" t="s">
        <v>152</v>
      </c>
      <c r="AN26" s="81" t="s">
        <v>152</v>
      </c>
      <c r="AO26" s="81" t="s">
        <v>152</v>
      </c>
      <c r="AP26" s="81" t="s">
        <v>152</v>
      </c>
      <c r="AQ26" s="81" t="s">
        <v>152</v>
      </c>
      <c r="AR26" s="81" t="s">
        <v>152</v>
      </c>
      <c r="AS26" s="81" t="s">
        <v>152</v>
      </c>
      <c r="AT26">
        <v>2</v>
      </c>
      <c r="AU26">
        <v>2</v>
      </c>
      <c r="AV26">
        <v>7</v>
      </c>
      <c r="AW26">
        <v>7</v>
      </c>
      <c r="AX26">
        <v>0</v>
      </c>
      <c r="AY26">
        <v>0</v>
      </c>
      <c r="AZ26" s="81" t="s">
        <v>163</v>
      </c>
      <c r="BA26" s="81" t="s">
        <v>146</v>
      </c>
      <c r="BB26" s="81" t="s">
        <v>146</v>
      </c>
      <c r="BC26" s="81" t="s">
        <v>146</v>
      </c>
      <c r="BD26" s="81" t="s">
        <v>146</v>
      </c>
      <c r="BE26" s="81" t="s">
        <v>146</v>
      </c>
      <c r="BF26" s="81" t="s">
        <v>146</v>
      </c>
      <c r="BG26" s="81" t="s">
        <v>146</v>
      </c>
      <c r="BH26" s="81" t="s">
        <v>146</v>
      </c>
      <c r="BI26" s="81" t="s">
        <v>146</v>
      </c>
      <c r="BJ26" s="81" t="s">
        <v>146</v>
      </c>
      <c r="BK26" s="81" t="s">
        <v>146</v>
      </c>
      <c r="BL26" s="81" t="s">
        <v>146</v>
      </c>
      <c r="BM26" s="81" t="s">
        <v>146</v>
      </c>
      <c r="BN26" s="81" t="s">
        <v>146</v>
      </c>
      <c r="BO26" s="81" t="s">
        <v>146</v>
      </c>
      <c r="BP26" s="81" t="s">
        <v>146</v>
      </c>
      <c r="BQ26" s="81" t="s">
        <v>146</v>
      </c>
      <c r="BR26" s="81" t="s">
        <v>146</v>
      </c>
      <c r="BS26" s="81" t="s">
        <v>146</v>
      </c>
      <c r="BT26" s="81" t="s">
        <v>146</v>
      </c>
    </row>
    <row r="27" spans="1:72" ht="60">
      <c r="A27" s="117">
        <v>45730.618993055556</v>
      </c>
      <c r="B27" s="117">
        <v>45730.620868055557</v>
      </c>
      <c r="C27" s="81" t="s">
        <v>157</v>
      </c>
      <c r="D27">
        <v>100</v>
      </c>
      <c r="E27">
        <v>162</v>
      </c>
      <c r="F27" s="81" t="s">
        <v>142</v>
      </c>
      <c r="G27" s="117">
        <v>45730.620878032409</v>
      </c>
      <c r="H27" s="81" t="s">
        <v>208</v>
      </c>
      <c r="I27" s="81" t="s">
        <v>159</v>
      </c>
      <c r="J27" s="81" t="s">
        <v>145</v>
      </c>
      <c r="K27" s="81" t="s">
        <v>204</v>
      </c>
      <c r="L27" s="81" t="s">
        <v>161</v>
      </c>
      <c r="M27" s="81" t="s">
        <v>175</v>
      </c>
      <c r="N27" s="81" t="s">
        <v>152</v>
      </c>
      <c r="O27" s="81" t="s">
        <v>152</v>
      </c>
      <c r="P27" s="81" t="s">
        <v>152</v>
      </c>
      <c r="Q27" s="81" t="s">
        <v>152</v>
      </c>
      <c r="R27" s="81" t="s">
        <v>152</v>
      </c>
      <c r="S27" s="81" t="s">
        <v>152</v>
      </c>
      <c r="T27" s="81" t="s">
        <v>152</v>
      </c>
      <c r="U27" s="81" t="s">
        <v>152</v>
      </c>
      <c r="V27" s="81" t="s">
        <v>152</v>
      </c>
      <c r="W27" s="81" t="s">
        <v>152</v>
      </c>
      <c r="X27" s="81" t="s">
        <v>152</v>
      </c>
      <c r="Y27" s="81" t="s">
        <v>152</v>
      </c>
      <c r="Z27" s="81" t="s">
        <v>152</v>
      </c>
      <c r="AA27" s="81" t="s">
        <v>152</v>
      </c>
      <c r="AB27" s="81" t="s">
        <v>152</v>
      </c>
      <c r="AC27" s="81" t="s">
        <v>152</v>
      </c>
      <c r="AD27" s="81" t="s">
        <v>152</v>
      </c>
      <c r="AE27" s="81" t="s">
        <v>152</v>
      </c>
      <c r="AF27" s="81" t="s">
        <v>152</v>
      </c>
      <c r="AG27" s="81" t="s">
        <v>152</v>
      </c>
      <c r="AH27" s="81" t="s">
        <v>171</v>
      </c>
      <c r="AI27" s="81" t="s">
        <v>152</v>
      </c>
      <c r="AJ27" s="81" t="s">
        <v>152</v>
      </c>
      <c r="AK27" s="81" t="s">
        <v>152</v>
      </c>
      <c r="AL27" s="81" t="s">
        <v>171</v>
      </c>
      <c r="AM27" s="81" t="s">
        <v>152</v>
      </c>
      <c r="AN27" s="81" t="s">
        <v>171</v>
      </c>
      <c r="AO27" s="81" t="s">
        <v>152</v>
      </c>
      <c r="AP27" s="81" t="s">
        <v>152</v>
      </c>
      <c r="AQ27" s="81" t="s">
        <v>152</v>
      </c>
      <c r="AR27" s="81" t="s">
        <v>152</v>
      </c>
      <c r="AS27" s="81" t="s">
        <v>152</v>
      </c>
      <c r="AT27">
        <v>2</v>
      </c>
      <c r="AU27">
        <v>4</v>
      </c>
      <c r="AV27">
        <v>2</v>
      </c>
      <c r="AW27">
        <v>4</v>
      </c>
      <c r="AX27">
        <v>2</v>
      </c>
      <c r="AY27">
        <v>0</v>
      </c>
      <c r="AZ27" s="81" t="s">
        <v>163</v>
      </c>
      <c r="BA27" s="81" t="s">
        <v>146</v>
      </c>
      <c r="BB27" s="81" t="s">
        <v>146</v>
      </c>
      <c r="BC27" s="81" t="s">
        <v>146</v>
      </c>
      <c r="BD27" s="81" t="s">
        <v>146</v>
      </c>
      <c r="BE27" s="81" t="s">
        <v>146</v>
      </c>
      <c r="BF27" s="81" t="s">
        <v>146</v>
      </c>
      <c r="BG27" s="81" t="s">
        <v>146</v>
      </c>
      <c r="BH27" s="81" t="s">
        <v>146</v>
      </c>
      <c r="BI27" s="81" t="s">
        <v>146</v>
      </c>
      <c r="BJ27" s="81" t="s">
        <v>146</v>
      </c>
      <c r="BK27" s="81" t="s">
        <v>146</v>
      </c>
      <c r="BL27" s="81" t="s">
        <v>146</v>
      </c>
      <c r="BM27" s="81" t="s">
        <v>146</v>
      </c>
      <c r="BN27" s="81" t="s">
        <v>146</v>
      </c>
      <c r="BO27" s="81" t="s">
        <v>146</v>
      </c>
      <c r="BP27" s="81" t="s">
        <v>146</v>
      </c>
      <c r="BQ27" s="81" t="s">
        <v>146</v>
      </c>
      <c r="BR27" s="81" t="s">
        <v>146</v>
      </c>
      <c r="BS27" s="81" t="s">
        <v>146</v>
      </c>
      <c r="BT27" s="81" t="s">
        <v>146</v>
      </c>
    </row>
    <row r="28" spans="1:72" ht="60">
      <c r="A28" s="117">
        <v>45730.621331018519</v>
      </c>
      <c r="B28" s="117">
        <v>45730.623460648145</v>
      </c>
      <c r="C28" s="81" t="s">
        <v>157</v>
      </c>
      <c r="D28">
        <v>100</v>
      </c>
      <c r="E28">
        <v>183</v>
      </c>
      <c r="F28" s="81" t="s">
        <v>142</v>
      </c>
      <c r="G28" s="117">
        <v>45730.623466180557</v>
      </c>
      <c r="H28" s="81" t="s">
        <v>209</v>
      </c>
      <c r="I28" s="81" t="s">
        <v>159</v>
      </c>
      <c r="J28" s="81" t="s">
        <v>145</v>
      </c>
      <c r="K28" s="81" t="s">
        <v>204</v>
      </c>
      <c r="L28" s="81" t="s">
        <v>150</v>
      </c>
      <c r="M28" s="81" t="s">
        <v>175</v>
      </c>
      <c r="N28" s="81" t="s">
        <v>152</v>
      </c>
      <c r="O28" s="81" t="s">
        <v>152</v>
      </c>
      <c r="P28" s="81" t="s">
        <v>152</v>
      </c>
      <c r="Q28" s="81" t="s">
        <v>152</v>
      </c>
      <c r="R28" s="81" t="s">
        <v>152</v>
      </c>
      <c r="S28" s="81" t="s">
        <v>152</v>
      </c>
      <c r="T28" s="81" t="s">
        <v>152</v>
      </c>
      <c r="U28" s="81" t="s">
        <v>152</v>
      </c>
      <c r="V28" s="81" t="s">
        <v>152</v>
      </c>
      <c r="W28" s="81" t="s">
        <v>152</v>
      </c>
      <c r="X28" s="81" t="s">
        <v>152</v>
      </c>
      <c r="Y28" s="81" t="s">
        <v>152</v>
      </c>
      <c r="Z28" s="81" t="s">
        <v>152</v>
      </c>
      <c r="AA28" s="81" t="s">
        <v>152</v>
      </c>
      <c r="AB28" s="81" t="s">
        <v>152</v>
      </c>
      <c r="AC28" s="81" t="s">
        <v>152</v>
      </c>
      <c r="AD28" s="81" t="s">
        <v>152</v>
      </c>
      <c r="AE28" s="81" t="s">
        <v>152</v>
      </c>
      <c r="AF28" s="81" t="s">
        <v>152</v>
      </c>
      <c r="AG28" s="81" t="s">
        <v>152</v>
      </c>
      <c r="AH28" s="81" t="s">
        <v>152</v>
      </c>
      <c r="AI28" s="81" t="s">
        <v>152</v>
      </c>
      <c r="AJ28" s="81" t="s">
        <v>152</v>
      </c>
      <c r="AK28" s="81" t="s">
        <v>152</v>
      </c>
      <c r="AL28" s="81" t="s">
        <v>171</v>
      </c>
      <c r="AM28" s="81" t="s">
        <v>152</v>
      </c>
      <c r="AN28" s="81" t="s">
        <v>152</v>
      </c>
      <c r="AO28" s="81" t="s">
        <v>152</v>
      </c>
      <c r="AP28" s="81" t="s">
        <v>152</v>
      </c>
      <c r="AQ28" s="81" t="s">
        <v>152</v>
      </c>
      <c r="AR28" s="81" t="s">
        <v>152</v>
      </c>
      <c r="AS28" s="81" t="s">
        <v>152</v>
      </c>
      <c r="AT28">
        <v>4</v>
      </c>
      <c r="AU28">
        <v>1</v>
      </c>
      <c r="AV28">
        <v>0</v>
      </c>
      <c r="AW28">
        <v>5</v>
      </c>
      <c r="AX28">
        <v>0</v>
      </c>
      <c r="AY28">
        <v>0</v>
      </c>
      <c r="AZ28" s="81" t="s">
        <v>163</v>
      </c>
      <c r="BA28" s="81" t="s">
        <v>146</v>
      </c>
      <c r="BB28" s="81" t="s">
        <v>146</v>
      </c>
      <c r="BC28" s="81" t="s">
        <v>146</v>
      </c>
      <c r="BD28" s="81" t="s">
        <v>146</v>
      </c>
      <c r="BE28" s="81" t="s">
        <v>146</v>
      </c>
      <c r="BF28" s="81" t="s">
        <v>146</v>
      </c>
      <c r="BG28" s="81" t="s">
        <v>146</v>
      </c>
      <c r="BH28" s="81" t="s">
        <v>146</v>
      </c>
      <c r="BI28" s="81" t="s">
        <v>146</v>
      </c>
      <c r="BJ28" s="81" t="s">
        <v>146</v>
      </c>
      <c r="BK28" s="81" t="s">
        <v>146</v>
      </c>
      <c r="BL28" s="81" t="s">
        <v>146</v>
      </c>
      <c r="BM28" s="81" t="s">
        <v>146</v>
      </c>
      <c r="BN28" s="81" t="s">
        <v>146</v>
      </c>
      <c r="BO28" s="81" t="s">
        <v>146</v>
      </c>
      <c r="BP28" s="81" t="s">
        <v>146</v>
      </c>
      <c r="BQ28" s="81" t="s">
        <v>146</v>
      </c>
      <c r="BR28" s="81" t="s">
        <v>146</v>
      </c>
      <c r="BS28" s="81" t="s">
        <v>146</v>
      </c>
      <c r="BT28" s="81" t="s">
        <v>146</v>
      </c>
    </row>
    <row r="29" spans="1:72" ht="45">
      <c r="A29" s="117">
        <v>45730.623506944445</v>
      </c>
      <c r="B29" s="117">
        <v>45730.626273148147</v>
      </c>
      <c r="C29" s="81" t="s">
        <v>157</v>
      </c>
      <c r="D29">
        <v>100</v>
      </c>
      <c r="E29">
        <v>239</v>
      </c>
      <c r="F29" s="81" t="s">
        <v>142</v>
      </c>
      <c r="G29" s="117">
        <v>45730.626285706021</v>
      </c>
      <c r="H29" s="81" t="s">
        <v>210</v>
      </c>
      <c r="I29" s="81" t="s">
        <v>159</v>
      </c>
      <c r="J29" s="81" t="s">
        <v>145</v>
      </c>
      <c r="K29" s="81" t="s">
        <v>204</v>
      </c>
      <c r="L29" s="81" t="s">
        <v>161</v>
      </c>
      <c r="M29" s="81" t="s">
        <v>162</v>
      </c>
      <c r="N29" s="81" t="s">
        <v>152</v>
      </c>
      <c r="O29" s="81" t="s">
        <v>152</v>
      </c>
      <c r="P29" s="81" t="s">
        <v>152</v>
      </c>
      <c r="Q29" s="81" t="s">
        <v>152</v>
      </c>
      <c r="R29" s="81" t="s">
        <v>152</v>
      </c>
      <c r="S29" s="81" t="s">
        <v>152</v>
      </c>
      <c r="T29" s="81" t="s">
        <v>152</v>
      </c>
      <c r="U29" s="81" t="s">
        <v>152</v>
      </c>
      <c r="V29" s="81" t="s">
        <v>152</v>
      </c>
      <c r="W29" s="81" t="s">
        <v>152</v>
      </c>
      <c r="X29" s="81" t="s">
        <v>152</v>
      </c>
      <c r="Y29" s="81" t="s">
        <v>152</v>
      </c>
      <c r="Z29" s="81" t="s">
        <v>152</v>
      </c>
      <c r="AA29" s="81" t="s">
        <v>152</v>
      </c>
      <c r="AB29" s="81" t="s">
        <v>152</v>
      </c>
      <c r="AC29" s="81" t="s">
        <v>152</v>
      </c>
      <c r="AD29" s="81" t="s">
        <v>171</v>
      </c>
      <c r="AE29" s="81" t="s">
        <v>152</v>
      </c>
      <c r="AF29" s="81" t="s">
        <v>152</v>
      </c>
      <c r="AG29" s="81" t="s">
        <v>152</v>
      </c>
      <c r="AH29" s="81" t="s">
        <v>171</v>
      </c>
      <c r="AI29" s="81" t="s">
        <v>152</v>
      </c>
      <c r="AJ29" s="81" t="s">
        <v>152</v>
      </c>
      <c r="AK29" s="81" t="s">
        <v>152</v>
      </c>
      <c r="AL29" s="81" t="s">
        <v>171</v>
      </c>
      <c r="AM29" s="81" t="s">
        <v>152</v>
      </c>
      <c r="AN29" s="81" t="s">
        <v>152</v>
      </c>
      <c r="AO29" s="81" t="s">
        <v>152</v>
      </c>
      <c r="AP29" s="81" t="s">
        <v>152</v>
      </c>
      <c r="AQ29" s="81" t="s">
        <v>152</v>
      </c>
      <c r="AR29" s="81" t="s">
        <v>152</v>
      </c>
      <c r="AS29" s="81" t="s">
        <v>152</v>
      </c>
      <c r="AT29">
        <v>2</v>
      </c>
      <c r="AU29">
        <v>2</v>
      </c>
      <c r="AV29">
        <v>2</v>
      </c>
      <c r="AW29">
        <v>7</v>
      </c>
      <c r="AX29">
        <v>0</v>
      </c>
      <c r="AY29">
        <v>0</v>
      </c>
      <c r="AZ29" s="81" t="s">
        <v>163</v>
      </c>
      <c r="BA29" s="81" t="s">
        <v>146</v>
      </c>
      <c r="BB29" s="81" t="s">
        <v>146</v>
      </c>
      <c r="BC29" s="81" t="s">
        <v>146</v>
      </c>
      <c r="BD29" s="81" t="s">
        <v>146</v>
      </c>
      <c r="BE29" s="81" t="s">
        <v>146</v>
      </c>
      <c r="BF29" s="81" t="s">
        <v>146</v>
      </c>
      <c r="BG29" s="81" t="s">
        <v>146</v>
      </c>
      <c r="BH29" s="81" t="s">
        <v>146</v>
      </c>
      <c r="BI29" s="81" t="s">
        <v>146</v>
      </c>
      <c r="BJ29" s="81" t="s">
        <v>146</v>
      </c>
      <c r="BK29" s="81" t="s">
        <v>146</v>
      </c>
      <c r="BL29" s="81" t="s">
        <v>146</v>
      </c>
      <c r="BM29" s="81" t="s">
        <v>146</v>
      </c>
      <c r="BN29" s="81" t="s">
        <v>146</v>
      </c>
      <c r="BO29" s="81" t="s">
        <v>146</v>
      </c>
      <c r="BP29" s="81" t="s">
        <v>146</v>
      </c>
      <c r="BQ29" s="81" t="s">
        <v>146</v>
      </c>
      <c r="BR29" s="81" t="s">
        <v>146</v>
      </c>
      <c r="BS29" s="81" t="s">
        <v>146</v>
      </c>
      <c r="BT29" s="81" t="s">
        <v>146</v>
      </c>
    </row>
    <row r="30" spans="1:72" ht="45">
      <c r="A30" s="117">
        <v>45730.626342592594</v>
      </c>
      <c r="B30" s="117">
        <v>45730.628182870372</v>
      </c>
      <c r="C30" s="81" t="s">
        <v>157</v>
      </c>
      <c r="D30">
        <v>100</v>
      </c>
      <c r="E30">
        <v>158</v>
      </c>
      <c r="F30" s="81" t="s">
        <v>142</v>
      </c>
      <c r="G30" s="117">
        <v>45730.628189340277</v>
      </c>
      <c r="H30" s="81" t="s">
        <v>211</v>
      </c>
      <c r="I30" s="81" t="s">
        <v>159</v>
      </c>
      <c r="J30" s="81" t="s">
        <v>145</v>
      </c>
      <c r="K30" s="81" t="s">
        <v>204</v>
      </c>
      <c r="L30" s="81" t="s">
        <v>150</v>
      </c>
      <c r="M30" s="81" t="s">
        <v>162</v>
      </c>
      <c r="N30" s="81" t="s">
        <v>152</v>
      </c>
      <c r="O30" s="81" t="s">
        <v>152</v>
      </c>
      <c r="P30" s="81" t="s">
        <v>152</v>
      </c>
      <c r="Q30" s="81" t="s">
        <v>152</v>
      </c>
      <c r="R30" s="81" t="s">
        <v>152</v>
      </c>
      <c r="S30" s="81" t="s">
        <v>152</v>
      </c>
      <c r="T30" s="81" t="s">
        <v>152</v>
      </c>
      <c r="U30" s="81" t="s">
        <v>152</v>
      </c>
      <c r="V30" s="81" t="s">
        <v>152</v>
      </c>
      <c r="W30" s="81" t="s">
        <v>152</v>
      </c>
      <c r="X30" s="81" t="s">
        <v>152</v>
      </c>
      <c r="Y30" s="81" t="s">
        <v>152</v>
      </c>
      <c r="Z30" s="81" t="s">
        <v>152</v>
      </c>
      <c r="AA30" s="81" t="s">
        <v>152</v>
      </c>
      <c r="AB30" s="81" t="s">
        <v>152</v>
      </c>
      <c r="AC30" s="81" t="s">
        <v>152</v>
      </c>
      <c r="AD30" s="81" t="s">
        <v>152</v>
      </c>
      <c r="AE30" s="81" t="s">
        <v>152</v>
      </c>
      <c r="AF30" s="81" t="s">
        <v>152</v>
      </c>
      <c r="AG30" s="81" t="s">
        <v>152</v>
      </c>
      <c r="AH30" s="81" t="s">
        <v>152</v>
      </c>
      <c r="AI30" s="81" t="s">
        <v>152</v>
      </c>
      <c r="AJ30" s="81" t="s">
        <v>152</v>
      </c>
      <c r="AK30" s="81" t="s">
        <v>152</v>
      </c>
      <c r="AL30" s="81" t="s">
        <v>152</v>
      </c>
      <c r="AM30" s="81" t="s">
        <v>152</v>
      </c>
      <c r="AN30" s="81" t="s">
        <v>152</v>
      </c>
      <c r="AO30" s="81" t="s">
        <v>152</v>
      </c>
      <c r="AP30" s="81" t="s">
        <v>152</v>
      </c>
      <c r="AQ30" s="81" t="s">
        <v>152</v>
      </c>
      <c r="AR30" s="81" t="s">
        <v>152</v>
      </c>
      <c r="AS30" s="81" t="s">
        <v>152</v>
      </c>
      <c r="AT30">
        <v>0</v>
      </c>
      <c r="AU30">
        <v>0</v>
      </c>
      <c r="AV30">
        <v>7</v>
      </c>
      <c r="AW30">
        <v>7</v>
      </c>
      <c r="AX30">
        <v>0</v>
      </c>
      <c r="AY30">
        <v>0</v>
      </c>
      <c r="AZ30" s="81" t="s">
        <v>163</v>
      </c>
      <c r="BA30" s="81" t="s">
        <v>146</v>
      </c>
      <c r="BB30" s="81" t="s">
        <v>146</v>
      </c>
      <c r="BC30" s="81" t="s">
        <v>146</v>
      </c>
      <c r="BD30" s="81" t="s">
        <v>146</v>
      </c>
      <c r="BE30" s="81" t="s">
        <v>146</v>
      </c>
      <c r="BF30" s="81" t="s">
        <v>146</v>
      </c>
      <c r="BG30" s="81" t="s">
        <v>146</v>
      </c>
      <c r="BH30" s="81" t="s">
        <v>146</v>
      </c>
      <c r="BI30" s="81" t="s">
        <v>146</v>
      </c>
      <c r="BJ30" s="81" t="s">
        <v>146</v>
      </c>
      <c r="BK30" s="81" t="s">
        <v>146</v>
      </c>
      <c r="BL30" s="81" t="s">
        <v>146</v>
      </c>
      <c r="BM30" s="81" t="s">
        <v>146</v>
      </c>
      <c r="BN30" s="81" t="s">
        <v>146</v>
      </c>
      <c r="BO30" s="81" t="s">
        <v>146</v>
      </c>
      <c r="BP30" s="81" t="s">
        <v>146</v>
      </c>
      <c r="BQ30" s="81" t="s">
        <v>146</v>
      </c>
      <c r="BR30" s="81" t="s">
        <v>146</v>
      </c>
      <c r="BS30" s="81" t="s">
        <v>146</v>
      </c>
      <c r="BT30" s="81" t="s">
        <v>146</v>
      </c>
    </row>
    <row r="31" spans="1:72" ht="45">
      <c r="A31" s="117">
        <v>45730.628321759257</v>
      </c>
      <c r="B31" s="117">
        <v>45730.630601851852</v>
      </c>
      <c r="C31" s="81" t="s">
        <v>157</v>
      </c>
      <c r="D31">
        <v>100</v>
      </c>
      <c r="E31">
        <v>196</v>
      </c>
      <c r="F31" s="81" t="s">
        <v>142</v>
      </c>
      <c r="G31" s="117">
        <v>45730.63061414352</v>
      </c>
      <c r="H31" s="81" t="s">
        <v>212</v>
      </c>
      <c r="I31" s="81" t="s">
        <v>159</v>
      </c>
      <c r="J31" s="81" t="s">
        <v>145</v>
      </c>
      <c r="K31" s="81" t="s">
        <v>204</v>
      </c>
      <c r="L31" s="81" t="s">
        <v>161</v>
      </c>
      <c r="M31" s="81" t="s">
        <v>167</v>
      </c>
      <c r="N31" s="81" t="s">
        <v>152</v>
      </c>
      <c r="O31" s="81" t="s">
        <v>152</v>
      </c>
      <c r="P31" s="81" t="s">
        <v>152</v>
      </c>
      <c r="Q31" s="81" t="s">
        <v>152</v>
      </c>
      <c r="R31" s="81" t="s">
        <v>152</v>
      </c>
      <c r="S31" s="81" t="s">
        <v>152</v>
      </c>
      <c r="T31" s="81" t="s">
        <v>152</v>
      </c>
      <c r="U31" s="81" t="s">
        <v>152</v>
      </c>
      <c r="V31" s="81" t="s">
        <v>152</v>
      </c>
      <c r="W31" s="81" t="s">
        <v>152</v>
      </c>
      <c r="X31" s="81" t="s">
        <v>152</v>
      </c>
      <c r="Y31" s="81" t="s">
        <v>152</v>
      </c>
      <c r="Z31" s="81" t="s">
        <v>152</v>
      </c>
      <c r="AA31" s="81" t="s">
        <v>152</v>
      </c>
      <c r="AB31" s="81" t="s">
        <v>152</v>
      </c>
      <c r="AC31" s="81" t="s">
        <v>152</v>
      </c>
      <c r="AD31" s="81" t="s">
        <v>171</v>
      </c>
      <c r="AE31" s="81" t="s">
        <v>152</v>
      </c>
      <c r="AF31" s="81" t="s">
        <v>152</v>
      </c>
      <c r="AG31" s="81" t="s">
        <v>152</v>
      </c>
      <c r="AH31" s="81" t="s">
        <v>171</v>
      </c>
      <c r="AI31" s="81" t="s">
        <v>152</v>
      </c>
      <c r="AJ31" s="81" t="s">
        <v>152</v>
      </c>
      <c r="AK31" s="81" t="s">
        <v>152</v>
      </c>
      <c r="AL31" s="81" t="s">
        <v>171</v>
      </c>
      <c r="AM31" s="81" t="s">
        <v>152</v>
      </c>
      <c r="AN31" s="81" t="s">
        <v>171</v>
      </c>
      <c r="AO31" s="81" t="s">
        <v>152</v>
      </c>
      <c r="AP31" s="81" t="s">
        <v>152</v>
      </c>
      <c r="AQ31" s="81" t="s">
        <v>152</v>
      </c>
      <c r="AR31" s="81" t="s">
        <v>152</v>
      </c>
      <c r="AS31" s="81" t="s">
        <v>152</v>
      </c>
      <c r="AT31">
        <v>4</v>
      </c>
      <c r="AU31">
        <v>4</v>
      </c>
      <c r="AV31">
        <v>2</v>
      </c>
      <c r="AW31">
        <v>7</v>
      </c>
      <c r="AX31">
        <v>0</v>
      </c>
      <c r="AY31">
        <v>0</v>
      </c>
      <c r="AZ31" s="81" t="s">
        <v>163</v>
      </c>
      <c r="BA31" s="81" t="s">
        <v>146</v>
      </c>
      <c r="BB31" s="81" t="s">
        <v>146</v>
      </c>
      <c r="BC31" s="81" t="s">
        <v>146</v>
      </c>
      <c r="BD31" s="81" t="s">
        <v>146</v>
      </c>
      <c r="BE31" s="81" t="s">
        <v>146</v>
      </c>
      <c r="BF31" s="81" t="s">
        <v>146</v>
      </c>
      <c r="BG31" s="81" t="s">
        <v>146</v>
      </c>
      <c r="BH31" s="81" t="s">
        <v>146</v>
      </c>
      <c r="BI31" s="81" t="s">
        <v>146</v>
      </c>
      <c r="BJ31" s="81" t="s">
        <v>146</v>
      </c>
      <c r="BK31" s="81" t="s">
        <v>146</v>
      </c>
      <c r="BL31" s="81" t="s">
        <v>146</v>
      </c>
      <c r="BM31" s="81" t="s">
        <v>146</v>
      </c>
      <c r="BN31" s="81" t="s">
        <v>146</v>
      </c>
      <c r="BO31" s="81" t="s">
        <v>146</v>
      </c>
      <c r="BP31" s="81" t="s">
        <v>146</v>
      </c>
      <c r="BQ31" s="81" t="s">
        <v>146</v>
      </c>
      <c r="BR31" s="81" t="s">
        <v>146</v>
      </c>
      <c r="BS31" s="81" t="s">
        <v>146</v>
      </c>
      <c r="BT31" s="81" t="s">
        <v>146</v>
      </c>
    </row>
    <row r="32" spans="1:72" ht="180">
      <c r="A32" s="117">
        <v>45730.632037037038</v>
      </c>
      <c r="B32" s="117">
        <v>45730.635289351849</v>
      </c>
      <c r="C32" s="81" t="s">
        <v>157</v>
      </c>
      <c r="D32">
        <v>100</v>
      </c>
      <c r="E32">
        <v>281</v>
      </c>
      <c r="F32" s="81" t="s">
        <v>142</v>
      </c>
      <c r="G32" s="117">
        <v>45730.635315231484</v>
      </c>
      <c r="H32" s="81" t="s">
        <v>213</v>
      </c>
      <c r="I32" s="81" t="s">
        <v>159</v>
      </c>
      <c r="J32" s="81" t="s">
        <v>145</v>
      </c>
      <c r="K32" s="81" t="s">
        <v>204</v>
      </c>
      <c r="L32" s="81" t="s">
        <v>150</v>
      </c>
      <c r="M32" s="81" t="s">
        <v>167</v>
      </c>
      <c r="N32" s="81" t="s">
        <v>152</v>
      </c>
      <c r="O32" s="81" t="s">
        <v>152</v>
      </c>
      <c r="P32" s="81" t="s">
        <v>152</v>
      </c>
      <c r="Q32" s="81" t="s">
        <v>152</v>
      </c>
      <c r="R32" s="81" t="s">
        <v>152</v>
      </c>
      <c r="S32" s="81" t="s">
        <v>152</v>
      </c>
      <c r="T32" s="81" t="s">
        <v>152</v>
      </c>
      <c r="U32" s="81" t="s">
        <v>152</v>
      </c>
      <c r="V32" s="81" t="s">
        <v>152</v>
      </c>
      <c r="W32" s="81" t="s">
        <v>152</v>
      </c>
      <c r="X32" s="81" t="s">
        <v>152</v>
      </c>
      <c r="Y32" s="81" t="s">
        <v>152</v>
      </c>
      <c r="Z32" s="81" t="s">
        <v>152</v>
      </c>
      <c r="AA32" s="81" t="s">
        <v>152</v>
      </c>
      <c r="AB32" s="81" t="s">
        <v>152</v>
      </c>
      <c r="AC32" s="81" t="s">
        <v>152</v>
      </c>
      <c r="AD32" s="81" t="s">
        <v>152</v>
      </c>
      <c r="AE32" s="81" t="s">
        <v>152</v>
      </c>
      <c r="AF32" s="81" t="s">
        <v>152</v>
      </c>
      <c r="AG32" s="81" t="s">
        <v>152</v>
      </c>
      <c r="AH32" s="81" t="s">
        <v>152</v>
      </c>
      <c r="AI32" s="81" t="s">
        <v>152</v>
      </c>
      <c r="AJ32" s="81" t="s">
        <v>152</v>
      </c>
      <c r="AK32" s="81" t="s">
        <v>152</v>
      </c>
      <c r="AL32" s="81" t="s">
        <v>152</v>
      </c>
      <c r="AM32" s="81" t="s">
        <v>152</v>
      </c>
      <c r="AN32" s="81" t="s">
        <v>152</v>
      </c>
      <c r="AO32" s="81" t="s">
        <v>152</v>
      </c>
      <c r="AP32" s="81" t="s">
        <v>152</v>
      </c>
      <c r="AQ32" s="81" t="s">
        <v>152</v>
      </c>
      <c r="AR32" s="81" t="s">
        <v>152</v>
      </c>
      <c r="AS32" s="81" t="s">
        <v>152</v>
      </c>
      <c r="AT32">
        <v>2</v>
      </c>
      <c r="AU32">
        <v>2</v>
      </c>
      <c r="AV32">
        <v>7</v>
      </c>
      <c r="AW32">
        <v>7</v>
      </c>
      <c r="AX32">
        <v>0</v>
      </c>
      <c r="AY32">
        <v>0</v>
      </c>
      <c r="AZ32" s="81" t="s">
        <v>177</v>
      </c>
      <c r="BA32" s="81" t="s">
        <v>178</v>
      </c>
      <c r="BB32" s="81" t="s">
        <v>178</v>
      </c>
      <c r="BC32" s="81" t="s">
        <v>178</v>
      </c>
      <c r="BD32" s="81" t="s">
        <v>178</v>
      </c>
      <c r="BE32" s="81" t="s">
        <v>178</v>
      </c>
      <c r="BF32" s="81" t="s">
        <v>178</v>
      </c>
      <c r="BG32" s="81" t="s">
        <v>146</v>
      </c>
      <c r="BH32" s="81" t="s">
        <v>146</v>
      </c>
      <c r="BI32" s="81" t="s">
        <v>146</v>
      </c>
      <c r="BJ32" s="81" t="s">
        <v>146</v>
      </c>
      <c r="BK32" s="81" t="s">
        <v>146</v>
      </c>
      <c r="BL32" s="81" t="s">
        <v>146</v>
      </c>
      <c r="BM32" s="81" t="s">
        <v>146</v>
      </c>
      <c r="BN32" s="81" t="s">
        <v>146</v>
      </c>
      <c r="BO32" s="81" t="s">
        <v>146</v>
      </c>
      <c r="BP32" s="81" t="s">
        <v>146</v>
      </c>
      <c r="BQ32" s="81" t="s">
        <v>214</v>
      </c>
      <c r="BR32" s="81" t="s">
        <v>215</v>
      </c>
      <c r="BS32" s="81" t="s">
        <v>216</v>
      </c>
      <c r="BT32" s="81" t="s">
        <v>217</v>
      </c>
    </row>
    <row r="33" spans="1:72" ht="60">
      <c r="A33" s="117">
        <v>45731.689525462964</v>
      </c>
      <c r="B33" s="117">
        <v>45731.704444444447</v>
      </c>
      <c r="C33" s="81" t="s">
        <v>157</v>
      </c>
      <c r="D33">
        <v>100</v>
      </c>
      <c r="E33">
        <v>1289</v>
      </c>
      <c r="F33" s="81" t="s">
        <v>142</v>
      </c>
      <c r="G33" s="117">
        <v>45731.704454247687</v>
      </c>
      <c r="H33" s="81" t="s">
        <v>218</v>
      </c>
      <c r="I33" s="81" t="s">
        <v>159</v>
      </c>
      <c r="J33" s="81" t="s">
        <v>145</v>
      </c>
      <c r="K33" s="81" t="s">
        <v>219</v>
      </c>
      <c r="L33" s="81" t="s">
        <v>150</v>
      </c>
      <c r="M33" s="81" t="s">
        <v>175</v>
      </c>
      <c r="N33" s="81" t="s">
        <v>152</v>
      </c>
      <c r="O33" s="81" t="s">
        <v>152</v>
      </c>
      <c r="P33" s="81" t="s">
        <v>152</v>
      </c>
      <c r="Q33" s="81" t="s">
        <v>152</v>
      </c>
      <c r="R33" s="81" t="s">
        <v>152</v>
      </c>
      <c r="S33" s="81" t="s">
        <v>152</v>
      </c>
      <c r="T33" s="81" t="s">
        <v>152</v>
      </c>
      <c r="U33" s="81" t="s">
        <v>152</v>
      </c>
      <c r="V33" s="81" t="s">
        <v>152</v>
      </c>
      <c r="W33" s="81" t="s">
        <v>152</v>
      </c>
      <c r="X33" s="81" t="s">
        <v>152</v>
      </c>
      <c r="Y33" s="81" t="s">
        <v>152</v>
      </c>
      <c r="Z33" s="81" t="s">
        <v>152</v>
      </c>
      <c r="AA33" s="81" t="s">
        <v>152</v>
      </c>
      <c r="AB33" s="81" t="s">
        <v>152</v>
      </c>
      <c r="AC33" s="81" t="s">
        <v>152</v>
      </c>
      <c r="AD33" s="81" t="s">
        <v>152</v>
      </c>
      <c r="AE33" s="81" t="s">
        <v>152</v>
      </c>
      <c r="AF33" s="81" t="s">
        <v>152</v>
      </c>
      <c r="AG33" s="81" t="s">
        <v>152</v>
      </c>
      <c r="AH33" s="81" t="s">
        <v>171</v>
      </c>
      <c r="AI33" s="81" t="s">
        <v>152</v>
      </c>
      <c r="AJ33" s="81" t="s">
        <v>152</v>
      </c>
      <c r="AK33" s="81" t="s">
        <v>152</v>
      </c>
      <c r="AL33" s="81" t="s">
        <v>171</v>
      </c>
      <c r="AM33" s="81" t="s">
        <v>152</v>
      </c>
      <c r="AN33" s="81" t="s">
        <v>185</v>
      </c>
      <c r="AO33" s="81" t="s">
        <v>152</v>
      </c>
      <c r="AP33" s="81" t="s">
        <v>152</v>
      </c>
      <c r="AQ33" s="81" t="s">
        <v>152</v>
      </c>
      <c r="AR33" s="81" t="s">
        <v>152</v>
      </c>
      <c r="AS33" s="81" t="s">
        <v>152</v>
      </c>
      <c r="AT33">
        <v>2</v>
      </c>
      <c r="AU33">
        <v>0</v>
      </c>
      <c r="AV33">
        <v>0</v>
      </c>
      <c r="AW33">
        <v>6</v>
      </c>
      <c r="AX33">
        <v>1</v>
      </c>
      <c r="AY33">
        <v>0</v>
      </c>
      <c r="AZ33" s="81" t="s">
        <v>163</v>
      </c>
      <c r="BA33" s="81" t="s">
        <v>146</v>
      </c>
      <c r="BB33" s="81" t="s">
        <v>146</v>
      </c>
      <c r="BC33" s="81" t="s">
        <v>146</v>
      </c>
      <c r="BD33" s="81" t="s">
        <v>146</v>
      </c>
      <c r="BE33" s="81" t="s">
        <v>146</v>
      </c>
      <c r="BF33" s="81" t="s">
        <v>146</v>
      </c>
      <c r="BG33" s="81" t="s">
        <v>146</v>
      </c>
      <c r="BH33" s="81" t="s">
        <v>146</v>
      </c>
      <c r="BI33" s="81" t="s">
        <v>146</v>
      </c>
      <c r="BJ33" s="81" t="s">
        <v>146</v>
      </c>
      <c r="BK33" s="81" t="s">
        <v>146</v>
      </c>
      <c r="BL33" s="81" t="s">
        <v>146</v>
      </c>
      <c r="BM33" s="81" t="s">
        <v>146</v>
      </c>
      <c r="BN33" s="81" t="s">
        <v>146</v>
      </c>
      <c r="BO33" s="81" t="s">
        <v>146</v>
      </c>
      <c r="BP33" s="81" t="s">
        <v>146</v>
      </c>
      <c r="BQ33" s="81" t="s">
        <v>146</v>
      </c>
      <c r="BR33" s="81" t="s">
        <v>146</v>
      </c>
      <c r="BS33" s="81" t="s">
        <v>146</v>
      </c>
      <c r="BT33" s="81" t="s">
        <v>146</v>
      </c>
    </row>
    <row r="34" spans="1:72" ht="60">
      <c r="A34" s="117">
        <v>45731.70449074074</v>
      </c>
      <c r="B34" s="117">
        <v>45731.707731481481</v>
      </c>
      <c r="C34" s="81" t="s">
        <v>157</v>
      </c>
      <c r="D34">
        <v>100</v>
      </c>
      <c r="E34">
        <v>279</v>
      </c>
      <c r="F34" s="81" t="s">
        <v>142</v>
      </c>
      <c r="G34" s="117">
        <v>45731.707741388891</v>
      </c>
      <c r="H34" s="81" t="s">
        <v>220</v>
      </c>
      <c r="I34" s="81" t="s">
        <v>159</v>
      </c>
      <c r="J34" s="81" t="s">
        <v>145</v>
      </c>
      <c r="K34" s="81" t="s">
        <v>221</v>
      </c>
      <c r="L34" s="81" t="s">
        <v>161</v>
      </c>
      <c r="M34" s="81" t="s">
        <v>175</v>
      </c>
      <c r="N34" s="81" t="s">
        <v>152</v>
      </c>
      <c r="O34" s="81" t="s">
        <v>152</v>
      </c>
      <c r="P34" s="81" t="s">
        <v>152</v>
      </c>
      <c r="Q34" s="81" t="s">
        <v>152</v>
      </c>
      <c r="R34" s="81" t="s">
        <v>152</v>
      </c>
      <c r="S34" s="81" t="s">
        <v>152</v>
      </c>
      <c r="T34" s="81" t="s">
        <v>152</v>
      </c>
      <c r="U34" s="81" t="s">
        <v>152</v>
      </c>
      <c r="V34" s="81" t="s">
        <v>152</v>
      </c>
      <c r="W34" s="81" t="s">
        <v>152</v>
      </c>
      <c r="X34" s="81" t="s">
        <v>152</v>
      </c>
      <c r="Y34" s="81" t="s">
        <v>152</v>
      </c>
      <c r="Z34" s="81" t="s">
        <v>152</v>
      </c>
      <c r="AA34" s="81" t="s">
        <v>152</v>
      </c>
      <c r="AB34" s="81" t="s">
        <v>152</v>
      </c>
      <c r="AC34" s="81" t="s">
        <v>152</v>
      </c>
      <c r="AD34" s="81" t="s">
        <v>152</v>
      </c>
      <c r="AE34" s="81" t="s">
        <v>152</v>
      </c>
      <c r="AF34" s="81" t="s">
        <v>152</v>
      </c>
      <c r="AG34" s="81" t="s">
        <v>152</v>
      </c>
      <c r="AH34" s="81" t="s">
        <v>152</v>
      </c>
      <c r="AI34" s="81" t="s">
        <v>152</v>
      </c>
      <c r="AJ34" s="81" t="s">
        <v>152</v>
      </c>
      <c r="AK34" s="81" t="s">
        <v>152</v>
      </c>
      <c r="AL34" s="81" t="s">
        <v>152</v>
      </c>
      <c r="AM34" s="81" t="s">
        <v>152</v>
      </c>
      <c r="AN34" s="81" t="s">
        <v>171</v>
      </c>
      <c r="AO34" s="81" t="s">
        <v>152</v>
      </c>
      <c r="AP34" s="81" t="s">
        <v>152</v>
      </c>
      <c r="AQ34" s="81" t="s">
        <v>152</v>
      </c>
      <c r="AR34" s="81" t="s">
        <v>152</v>
      </c>
      <c r="AS34" s="81" t="s">
        <v>152</v>
      </c>
      <c r="AT34">
        <v>0</v>
      </c>
      <c r="AU34">
        <v>0</v>
      </c>
      <c r="AV34">
        <v>0</v>
      </c>
      <c r="AW34">
        <v>7</v>
      </c>
      <c r="AX34">
        <v>0</v>
      </c>
      <c r="AY34">
        <v>0</v>
      </c>
      <c r="AZ34" s="81" t="s">
        <v>163</v>
      </c>
      <c r="BA34" s="81" t="s">
        <v>146</v>
      </c>
      <c r="BB34" s="81" t="s">
        <v>146</v>
      </c>
      <c r="BC34" s="81" t="s">
        <v>146</v>
      </c>
      <c r="BD34" s="81" t="s">
        <v>146</v>
      </c>
      <c r="BE34" s="81" t="s">
        <v>146</v>
      </c>
      <c r="BF34" s="81" t="s">
        <v>146</v>
      </c>
      <c r="BG34" s="81" t="s">
        <v>146</v>
      </c>
      <c r="BH34" s="81" t="s">
        <v>146</v>
      </c>
      <c r="BI34" s="81" t="s">
        <v>146</v>
      </c>
      <c r="BJ34" s="81" t="s">
        <v>146</v>
      </c>
      <c r="BK34" s="81" t="s">
        <v>146</v>
      </c>
      <c r="BL34" s="81" t="s">
        <v>146</v>
      </c>
      <c r="BM34" s="81" t="s">
        <v>146</v>
      </c>
      <c r="BN34" s="81" t="s">
        <v>146</v>
      </c>
      <c r="BO34" s="81" t="s">
        <v>146</v>
      </c>
      <c r="BP34" s="81" t="s">
        <v>146</v>
      </c>
      <c r="BQ34" s="81" t="s">
        <v>146</v>
      </c>
      <c r="BR34" s="81" t="s">
        <v>146</v>
      </c>
      <c r="BS34" s="81" t="s">
        <v>146</v>
      </c>
      <c r="BT34" s="81" t="s">
        <v>146</v>
      </c>
    </row>
    <row r="35" spans="1:72" ht="45">
      <c r="A35" s="117">
        <v>45731.707974537036</v>
      </c>
      <c r="B35" s="117">
        <v>45731.711712962962</v>
      </c>
      <c r="C35" s="81" t="s">
        <v>157</v>
      </c>
      <c r="D35">
        <v>100</v>
      </c>
      <c r="E35">
        <v>322</v>
      </c>
      <c r="F35" s="81" t="s">
        <v>142</v>
      </c>
      <c r="G35" s="117">
        <v>45731.711724212961</v>
      </c>
      <c r="H35" s="81" t="s">
        <v>222</v>
      </c>
      <c r="I35" s="81" t="s">
        <v>159</v>
      </c>
      <c r="J35" s="81" t="s">
        <v>145</v>
      </c>
      <c r="K35" s="81" t="s">
        <v>219</v>
      </c>
      <c r="L35" s="81" t="s">
        <v>150</v>
      </c>
      <c r="M35" s="81" t="s">
        <v>162</v>
      </c>
      <c r="N35" s="81" t="s">
        <v>152</v>
      </c>
      <c r="O35" s="81" t="s">
        <v>152</v>
      </c>
      <c r="P35" s="81" t="s">
        <v>152</v>
      </c>
      <c r="Q35" s="81" t="s">
        <v>152</v>
      </c>
      <c r="R35" s="81" t="s">
        <v>152</v>
      </c>
      <c r="S35" s="81" t="s">
        <v>152</v>
      </c>
      <c r="T35" s="81" t="s">
        <v>152</v>
      </c>
      <c r="U35" s="81" t="s">
        <v>152</v>
      </c>
      <c r="V35" s="81" t="s">
        <v>152</v>
      </c>
      <c r="W35" s="81" t="s">
        <v>152</v>
      </c>
      <c r="X35" s="81" t="s">
        <v>152</v>
      </c>
      <c r="Y35" s="81" t="s">
        <v>152</v>
      </c>
      <c r="Z35" s="81" t="s">
        <v>152</v>
      </c>
      <c r="AA35" s="81" t="s">
        <v>152</v>
      </c>
      <c r="AB35" s="81" t="s">
        <v>152</v>
      </c>
      <c r="AC35" s="81" t="s">
        <v>152</v>
      </c>
      <c r="AD35" s="81" t="s">
        <v>152</v>
      </c>
      <c r="AE35" s="81" t="s">
        <v>152</v>
      </c>
      <c r="AF35" s="81" t="s">
        <v>152</v>
      </c>
      <c r="AG35" s="81" t="s">
        <v>152</v>
      </c>
      <c r="AH35" s="81" t="s">
        <v>152</v>
      </c>
      <c r="AI35" s="81" t="s">
        <v>152</v>
      </c>
      <c r="AJ35" s="81" t="s">
        <v>152</v>
      </c>
      <c r="AK35" s="81" t="s">
        <v>152</v>
      </c>
      <c r="AL35" s="81" t="s">
        <v>152</v>
      </c>
      <c r="AM35" s="81" t="s">
        <v>152</v>
      </c>
      <c r="AN35" s="81" t="s">
        <v>152</v>
      </c>
      <c r="AO35" s="81" t="s">
        <v>152</v>
      </c>
      <c r="AP35" s="81" t="s">
        <v>152</v>
      </c>
      <c r="AQ35" s="81" t="s">
        <v>152</v>
      </c>
      <c r="AR35" s="81" t="s">
        <v>152</v>
      </c>
      <c r="AS35" s="81" t="s">
        <v>152</v>
      </c>
      <c r="AT35">
        <v>0</v>
      </c>
      <c r="AU35">
        <v>0</v>
      </c>
      <c r="AV35">
        <v>0</v>
      </c>
      <c r="AW35">
        <v>0</v>
      </c>
      <c r="AX35">
        <v>0</v>
      </c>
      <c r="AY35">
        <v>0</v>
      </c>
      <c r="AZ35" s="81" t="s">
        <v>163</v>
      </c>
      <c r="BA35" s="81" t="s">
        <v>146</v>
      </c>
      <c r="BB35" s="81" t="s">
        <v>146</v>
      </c>
      <c r="BC35" s="81" t="s">
        <v>146</v>
      </c>
      <c r="BD35" s="81" t="s">
        <v>146</v>
      </c>
      <c r="BE35" s="81" t="s">
        <v>146</v>
      </c>
      <c r="BF35" s="81" t="s">
        <v>146</v>
      </c>
      <c r="BG35" s="81" t="s">
        <v>146</v>
      </c>
      <c r="BH35" s="81" t="s">
        <v>146</v>
      </c>
      <c r="BI35" s="81" t="s">
        <v>146</v>
      </c>
      <c r="BJ35" s="81" t="s">
        <v>146</v>
      </c>
      <c r="BK35" s="81" t="s">
        <v>146</v>
      </c>
      <c r="BL35" s="81" t="s">
        <v>146</v>
      </c>
      <c r="BM35" s="81" t="s">
        <v>146</v>
      </c>
      <c r="BN35" s="81" t="s">
        <v>146</v>
      </c>
      <c r="BO35" s="81" t="s">
        <v>146</v>
      </c>
      <c r="BP35" s="81" t="s">
        <v>146</v>
      </c>
      <c r="BQ35" s="81" t="s">
        <v>146</v>
      </c>
      <c r="BR35" s="81" t="s">
        <v>146</v>
      </c>
      <c r="BS35" s="81" t="s">
        <v>146</v>
      </c>
      <c r="BT35" s="81" t="s">
        <v>146</v>
      </c>
    </row>
    <row r="36" spans="1:72" ht="45">
      <c r="A36" s="117">
        <v>45731.713437500002</v>
      </c>
      <c r="B36" s="117">
        <v>45731.715891203705</v>
      </c>
      <c r="C36" s="81" t="s">
        <v>157</v>
      </c>
      <c r="D36">
        <v>100</v>
      </c>
      <c r="E36">
        <v>211</v>
      </c>
      <c r="F36" s="81" t="s">
        <v>142</v>
      </c>
      <c r="G36" s="117">
        <v>45731.71590628472</v>
      </c>
      <c r="H36" s="81" t="s">
        <v>223</v>
      </c>
      <c r="I36" s="81" t="s">
        <v>159</v>
      </c>
      <c r="J36" s="81" t="s">
        <v>145</v>
      </c>
      <c r="K36" s="81" t="s">
        <v>221</v>
      </c>
      <c r="L36" s="81" t="s">
        <v>161</v>
      </c>
      <c r="M36" s="81" t="s">
        <v>162</v>
      </c>
      <c r="N36" s="81" t="s">
        <v>152</v>
      </c>
      <c r="O36" s="81" t="s">
        <v>152</v>
      </c>
      <c r="P36" s="81" t="s">
        <v>152</v>
      </c>
      <c r="Q36" s="81" t="s">
        <v>152</v>
      </c>
      <c r="R36" s="81" t="s">
        <v>152</v>
      </c>
      <c r="S36" s="81" t="s">
        <v>152</v>
      </c>
      <c r="T36" s="81" t="s">
        <v>152</v>
      </c>
      <c r="U36" s="81" t="s">
        <v>152</v>
      </c>
      <c r="V36" s="81" t="s">
        <v>152</v>
      </c>
      <c r="W36" s="81" t="s">
        <v>152</v>
      </c>
      <c r="X36" s="81" t="s">
        <v>152</v>
      </c>
      <c r="Y36" s="81" t="s">
        <v>152</v>
      </c>
      <c r="Z36" s="81" t="s">
        <v>152</v>
      </c>
      <c r="AA36" s="81" t="s">
        <v>152</v>
      </c>
      <c r="AB36" s="81" t="s">
        <v>152</v>
      </c>
      <c r="AC36" s="81" t="s">
        <v>152</v>
      </c>
      <c r="AD36" s="81" t="s">
        <v>152</v>
      </c>
      <c r="AE36" s="81" t="s">
        <v>152</v>
      </c>
      <c r="AF36" s="81" t="s">
        <v>152</v>
      </c>
      <c r="AG36" s="81" t="s">
        <v>152</v>
      </c>
      <c r="AH36" s="81" t="s">
        <v>152</v>
      </c>
      <c r="AI36" s="81" t="s">
        <v>152</v>
      </c>
      <c r="AJ36" s="81" t="s">
        <v>152</v>
      </c>
      <c r="AK36" s="81" t="s">
        <v>152</v>
      </c>
      <c r="AL36" s="81" t="s">
        <v>152</v>
      </c>
      <c r="AM36" s="81" t="s">
        <v>152</v>
      </c>
      <c r="AN36" s="81" t="s">
        <v>152</v>
      </c>
      <c r="AO36" s="81" t="s">
        <v>152</v>
      </c>
      <c r="AP36" s="81" t="s">
        <v>152</v>
      </c>
      <c r="AQ36" s="81" t="s">
        <v>152</v>
      </c>
      <c r="AR36" s="81" t="s">
        <v>152</v>
      </c>
      <c r="AS36" s="81" t="s">
        <v>152</v>
      </c>
      <c r="AT36">
        <v>0</v>
      </c>
      <c r="AU36">
        <v>0</v>
      </c>
      <c r="AV36">
        <v>0</v>
      </c>
      <c r="AW36">
        <v>7</v>
      </c>
      <c r="AX36">
        <v>0</v>
      </c>
      <c r="AY36">
        <v>0</v>
      </c>
      <c r="AZ36" s="81" t="s">
        <v>163</v>
      </c>
      <c r="BA36" s="81" t="s">
        <v>146</v>
      </c>
      <c r="BB36" s="81" t="s">
        <v>146</v>
      </c>
      <c r="BC36" s="81" t="s">
        <v>146</v>
      </c>
      <c r="BD36" s="81" t="s">
        <v>146</v>
      </c>
      <c r="BE36" s="81" t="s">
        <v>146</v>
      </c>
      <c r="BF36" s="81" t="s">
        <v>146</v>
      </c>
      <c r="BG36" s="81" t="s">
        <v>146</v>
      </c>
      <c r="BH36" s="81" t="s">
        <v>146</v>
      </c>
      <c r="BI36" s="81" t="s">
        <v>146</v>
      </c>
      <c r="BJ36" s="81" t="s">
        <v>146</v>
      </c>
      <c r="BK36" s="81" t="s">
        <v>146</v>
      </c>
      <c r="BL36" s="81" t="s">
        <v>146</v>
      </c>
      <c r="BM36" s="81" t="s">
        <v>146</v>
      </c>
      <c r="BN36" s="81" t="s">
        <v>146</v>
      </c>
      <c r="BO36" s="81" t="s">
        <v>146</v>
      </c>
      <c r="BP36" s="81" t="s">
        <v>146</v>
      </c>
      <c r="BQ36" s="81" t="s">
        <v>146</v>
      </c>
      <c r="BR36" s="81" t="s">
        <v>146</v>
      </c>
      <c r="BS36" s="81" t="s">
        <v>146</v>
      </c>
      <c r="BT36" s="81" t="s">
        <v>146</v>
      </c>
    </row>
    <row r="37" spans="1:72" ht="45">
      <c r="A37" s="117">
        <v>45733.586342592593</v>
      </c>
      <c r="B37" s="117">
        <v>45733.601134259261</v>
      </c>
      <c r="C37" s="81" t="s">
        <v>157</v>
      </c>
      <c r="D37">
        <v>100</v>
      </c>
      <c r="E37">
        <v>1278</v>
      </c>
      <c r="F37" s="81" t="s">
        <v>142</v>
      </c>
      <c r="G37" s="117">
        <v>45733.601150821756</v>
      </c>
      <c r="H37" s="81" t="s">
        <v>224</v>
      </c>
      <c r="I37" s="81" t="s">
        <v>159</v>
      </c>
      <c r="J37" s="81" t="s">
        <v>145</v>
      </c>
      <c r="K37" s="81" t="s">
        <v>225</v>
      </c>
      <c r="L37" s="81" t="s">
        <v>161</v>
      </c>
      <c r="M37" s="81" t="s">
        <v>162</v>
      </c>
      <c r="N37" s="81" t="s">
        <v>152</v>
      </c>
      <c r="O37" s="81" t="s">
        <v>152</v>
      </c>
      <c r="P37" s="81" t="s">
        <v>152</v>
      </c>
      <c r="Q37" s="81" t="s">
        <v>152</v>
      </c>
      <c r="R37" s="81" t="s">
        <v>152</v>
      </c>
      <c r="S37" s="81" t="s">
        <v>152</v>
      </c>
      <c r="T37" s="81" t="s">
        <v>152</v>
      </c>
      <c r="U37" s="81" t="s">
        <v>152</v>
      </c>
      <c r="V37" s="81" t="s">
        <v>152</v>
      </c>
      <c r="W37" s="81" t="s">
        <v>152</v>
      </c>
      <c r="X37" s="81" t="s">
        <v>171</v>
      </c>
      <c r="Y37" s="81" t="s">
        <v>152</v>
      </c>
      <c r="Z37" s="81" t="s">
        <v>152</v>
      </c>
      <c r="AA37" s="81" t="s">
        <v>152</v>
      </c>
      <c r="AB37" s="81" t="s">
        <v>152</v>
      </c>
      <c r="AC37" s="81" t="s">
        <v>152</v>
      </c>
      <c r="AD37" s="81" t="s">
        <v>152</v>
      </c>
      <c r="AE37" s="81" t="s">
        <v>152</v>
      </c>
      <c r="AF37" s="81" t="s">
        <v>152</v>
      </c>
      <c r="AG37" s="81" t="s">
        <v>152</v>
      </c>
      <c r="AH37" s="81" t="s">
        <v>152</v>
      </c>
      <c r="AI37" s="81" t="s">
        <v>152</v>
      </c>
      <c r="AJ37" s="81" t="s">
        <v>152</v>
      </c>
      <c r="AK37" s="81" t="s">
        <v>152</v>
      </c>
      <c r="AL37" s="81" t="s">
        <v>152</v>
      </c>
      <c r="AM37" s="81" t="s">
        <v>152</v>
      </c>
      <c r="AN37" s="81" t="s">
        <v>171</v>
      </c>
      <c r="AO37" s="81" t="s">
        <v>152</v>
      </c>
      <c r="AP37" s="81" t="s">
        <v>152</v>
      </c>
      <c r="AQ37" s="81" t="s">
        <v>152</v>
      </c>
      <c r="AR37" s="81" t="s">
        <v>152</v>
      </c>
      <c r="AS37" s="81" t="s">
        <v>152</v>
      </c>
      <c r="AT37">
        <v>2</v>
      </c>
      <c r="AU37">
        <v>0</v>
      </c>
      <c r="AV37">
        <v>0</v>
      </c>
      <c r="AW37">
        <v>5</v>
      </c>
      <c r="AX37">
        <v>1</v>
      </c>
      <c r="AY37">
        <v>0</v>
      </c>
      <c r="AZ37" s="81" t="s">
        <v>163</v>
      </c>
      <c r="BA37" s="81" t="s">
        <v>146</v>
      </c>
      <c r="BB37" s="81" t="s">
        <v>146</v>
      </c>
      <c r="BC37" s="81" t="s">
        <v>146</v>
      </c>
      <c r="BD37" s="81" t="s">
        <v>146</v>
      </c>
      <c r="BE37" s="81" t="s">
        <v>146</v>
      </c>
      <c r="BF37" s="81" t="s">
        <v>146</v>
      </c>
      <c r="BG37" s="81" t="s">
        <v>146</v>
      </c>
      <c r="BH37" s="81" t="s">
        <v>146</v>
      </c>
      <c r="BI37" s="81" t="s">
        <v>146</v>
      </c>
      <c r="BJ37" s="81" t="s">
        <v>146</v>
      </c>
      <c r="BK37" s="81" t="s">
        <v>146</v>
      </c>
      <c r="BL37" s="81" t="s">
        <v>146</v>
      </c>
      <c r="BM37" s="81" t="s">
        <v>146</v>
      </c>
      <c r="BN37" s="81" t="s">
        <v>146</v>
      </c>
      <c r="BO37" s="81" t="s">
        <v>146</v>
      </c>
      <c r="BP37" s="81" t="s">
        <v>146</v>
      </c>
      <c r="BQ37" s="81" t="s">
        <v>146</v>
      </c>
      <c r="BR37" s="81" t="s">
        <v>146</v>
      </c>
      <c r="BS37" s="81" t="s">
        <v>146</v>
      </c>
      <c r="BT37" s="81" t="s">
        <v>146</v>
      </c>
    </row>
    <row r="38" spans="1:72" ht="45">
      <c r="A38" s="117">
        <v>45733.601273148146</v>
      </c>
      <c r="B38" s="117">
        <v>45733.603206018517</v>
      </c>
      <c r="C38" s="81" t="s">
        <v>157</v>
      </c>
      <c r="D38">
        <v>100</v>
      </c>
      <c r="E38">
        <v>166</v>
      </c>
      <c r="F38" s="81" t="s">
        <v>142</v>
      </c>
      <c r="G38" s="117">
        <v>45733.603218321761</v>
      </c>
      <c r="H38" s="81" t="s">
        <v>226</v>
      </c>
      <c r="I38" s="81" t="s">
        <v>159</v>
      </c>
      <c r="J38" s="81" t="s">
        <v>145</v>
      </c>
      <c r="K38" s="81" t="s">
        <v>225</v>
      </c>
      <c r="L38" s="81" t="s">
        <v>150</v>
      </c>
      <c r="M38" s="81" t="s">
        <v>162</v>
      </c>
      <c r="N38" s="81" t="s">
        <v>152</v>
      </c>
      <c r="O38" s="81" t="s">
        <v>152</v>
      </c>
      <c r="P38" s="81" t="s">
        <v>152</v>
      </c>
      <c r="Q38" s="81" t="s">
        <v>152</v>
      </c>
      <c r="R38" s="81" t="s">
        <v>152</v>
      </c>
      <c r="S38" s="81" t="s">
        <v>152</v>
      </c>
      <c r="T38" s="81" t="s">
        <v>152</v>
      </c>
      <c r="U38" s="81" t="s">
        <v>152</v>
      </c>
      <c r="V38" s="81" t="s">
        <v>152</v>
      </c>
      <c r="W38" s="81" t="s">
        <v>152</v>
      </c>
      <c r="X38" s="81" t="s">
        <v>152</v>
      </c>
      <c r="Y38" s="81" t="s">
        <v>152</v>
      </c>
      <c r="Z38" s="81" t="s">
        <v>152</v>
      </c>
      <c r="AA38" s="81" t="s">
        <v>152</v>
      </c>
      <c r="AB38" s="81" t="s">
        <v>152</v>
      </c>
      <c r="AC38" s="81" t="s">
        <v>152</v>
      </c>
      <c r="AD38" s="81" t="s">
        <v>152</v>
      </c>
      <c r="AE38" s="81" t="s">
        <v>152</v>
      </c>
      <c r="AF38" s="81" t="s">
        <v>152</v>
      </c>
      <c r="AG38" s="81" t="s">
        <v>152</v>
      </c>
      <c r="AH38" s="81" t="s">
        <v>152</v>
      </c>
      <c r="AI38" s="81" t="s">
        <v>152</v>
      </c>
      <c r="AJ38" s="81" t="s">
        <v>152</v>
      </c>
      <c r="AK38" s="81" t="s">
        <v>152</v>
      </c>
      <c r="AL38" s="81" t="s">
        <v>152</v>
      </c>
      <c r="AM38" s="81" t="s">
        <v>152</v>
      </c>
      <c r="AN38" s="81" t="s">
        <v>152</v>
      </c>
      <c r="AO38" s="81" t="s">
        <v>152</v>
      </c>
      <c r="AP38" s="81" t="s">
        <v>152</v>
      </c>
      <c r="AQ38" s="81" t="s">
        <v>152</v>
      </c>
      <c r="AR38" s="81" t="s">
        <v>152</v>
      </c>
      <c r="AS38" s="81" t="s">
        <v>152</v>
      </c>
      <c r="AT38">
        <v>0</v>
      </c>
      <c r="AU38">
        <v>0</v>
      </c>
      <c r="AV38">
        <v>0</v>
      </c>
      <c r="AW38">
        <v>0</v>
      </c>
      <c r="AX38">
        <v>0</v>
      </c>
      <c r="AY38">
        <v>0</v>
      </c>
      <c r="AZ38" s="81" t="s">
        <v>163</v>
      </c>
      <c r="BA38" s="81" t="s">
        <v>146</v>
      </c>
      <c r="BB38" s="81" t="s">
        <v>146</v>
      </c>
      <c r="BC38" s="81" t="s">
        <v>146</v>
      </c>
      <c r="BD38" s="81" t="s">
        <v>146</v>
      </c>
      <c r="BE38" s="81" t="s">
        <v>146</v>
      </c>
      <c r="BF38" s="81" t="s">
        <v>146</v>
      </c>
      <c r="BG38" s="81" t="s">
        <v>146</v>
      </c>
      <c r="BH38" s="81" t="s">
        <v>146</v>
      </c>
      <c r="BI38" s="81" t="s">
        <v>146</v>
      </c>
      <c r="BJ38" s="81" t="s">
        <v>146</v>
      </c>
      <c r="BK38" s="81" t="s">
        <v>146</v>
      </c>
      <c r="BL38" s="81" t="s">
        <v>146</v>
      </c>
      <c r="BM38" s="81" t="s">
        <v>146</v>
      </c>
      <c r="BN38" s="81" t="s">
        <v>146</v>
      </c>
      <c r="BO38" s="81" t="s">
        <v>146</v>
      </c>
      <c r="BP38" s="81" t="s">
        <v>146</v>
      </c>
      <c r="BQ38" s="81" t="s">
        <v>146</v>
      </c>
      <c r="BR38" s="81" t="s">
        <v>146</v>
      </c>
      <c r="BS38" s="81" t="s">
        <v>146</v>
      </c>
      <c r="BT38" s="81" t="s">
        <v>146</v>
      </c>
    </row>
    <row r="39" spans="1:72" ht="45">
      <c r="A39" s="117">
        <v>45733.603460648148</v>
      </c>
      <c r="B39" s="117">
        <v>45733.605937499997</v>
      </c>
      <c r="C39" s="81" t="s">
        <v>157</v>
      </c>
      <c r="D39">
        <v>100</v>
      </c>
      <c r="E39">
        <v>213</v>
      </c>
      <c r="F39" s="81" t="s">
        <v>142</v>
      </c>
      <c r="G39" s="117">
        <v>45733.605943402777</v>
      </c>
      <c r="H39" s="81" t="s">
        <v>227</v>
      </c>
      <c r="I39" s="81" t="s">
        <v>159</v>
      </c>
      <c r="J39" s="81" t="s">
        <v>145</v>
      </c>
      <c r="K39" s="81" t="s">
        <v>225</v>
      </c>
      <c r="L39" s="81" t="s">
        <v>161</v>
      </c>
      <c r="M39" s="81" t="s">
        <v>167</v>
      </c>
      <c r="N39" s="81" t="s">
        <v>152</v>
      </c>
      <c r="O39" s="81" t="s">
        <v>152</v>
      </c>
      <c r="P39" s="81" t="s">
        <v>152</v>
      </c>
      <c r="Q39" s="81" t="s">
        <v>152</v>
      </c>
      <c r="R39" s="81" t="s">
        <v>152</v>
      </c>
      <c r="S39" s="81" t="s">
        <v>152</v>
      </c>
      <c r="T39" s="81" t="s">
        <v>152</v>
      </c>
      <c r="U39" s="81" t="s">
        <v>152</v>
      </c>
      <c r="V39" s="81" t="s">
        <v>152</v>
      </c>
      <c r="W39" s="81" t="s">
        <v>152</v>
      </c>
      <c r="X39" s="81" t="s">
        <v>152</v>
      </c>
      <c r="Y39" s="81" t="s">
        <v>152</v>
      </c>
      <c r="Z39" s="81" t="s">
        <v>152</v>
      </c>
      <c r="AA39" s="81" t="s">
        <v>152</v>
      </c>
      <c r="AB39" s="81" t="s">
        <v>152</v>
      </c>
      <c r="AC39" s="81" t="s">
        <v>152</v>
      </c>
      <c r="AD39" s="81" t="s">
        <v>152</v>
      </c>
      <c r="AE39" s="81" t="s">
        <v>152</v>
      </c>
      <c r="AF39" s="81" t="s">
        <v>152</v>
      </c>
      <c r="AG39" s="81" t="s">
        <v>152</v>
      </c>
      <c r="AH39" s="81" t="s">
        <v>152</v>
      </c>
      <c r="AI39" s="81" t="s">
        <v>152</v>
      </c>
      <c r="AJ39" s="81" t="s">
        <v>152</v>
      </c>
      <c r="AK39" s="81" t="s">
        <v>152</v>
      </c>
      <c r="AL39" s="81" t="s">
        <v>152</v>
      </c>
      <c r="AM39" s="81" t="s">
        <v>152</v>
      </c>
      <c r="AN39" s="81" t="s">
        <v>152</v>
      </c>
      <c r="AO39" s="81" t="s">
        <v>152</v>
      </c>
      <c r="AP39" s="81" t="s">
        <v>152</v>
      </c>
      <c r="AQ39" s="81" t="s">
        <v>152</v>
      </c>
      <c r="AR39" s="81" t="s">
        <v>152</v>
      </c>
      <c r="AS39" s="81" t="s">
        <v>152</v>
      </c>
      <c r="AT39">
        <v>0</v>
      </c>
      <c r="AU39">
        <v>0</v>
      </c>
      <c r="AV39">
        <v>0</v>
      </c>
      <c r="AW39">
        <v>7</v>
      </c>
      <c r="AX39">
        <v>1</v>
      </c>
      <c r="AY39">
        <v>0</v>
      </c>
      <c r="AZ39" s="81" t="s">
        <v>163</v>
      </c>
      <c r="BA39" s="81" t="s">
        <v>146</v>
      </c>
      <c r="BB39" s="81" t="s">
        <v>146</v>
      </c>
      <c r="BC39" s="81" t="s">
        <v>146</v>
      </c>
      <c r="BD39" s="81" t="s">
        <v>146</v>
      </c>
      <c r="BE39" s="81" t="s">
        <v>146</v>
      </c>
      <c r="BF39" s="81" t="s">
        <v>146</v>
      </c>
      <c r="BG39" s="81" t="s">
        <v>146</v>
      </c>
      <c r="BH39" s="81" t="s">
        <v>146</v>
      </c>
      <c r="BI39" s="81" t="s">
        <v>146</v>
      </c>
      <c r="BJ39" s="81" t="s">
        <v>146</v>
      </c>
      <c r="BK39" s="81" t="s">
        <v>146</v>
      </c>
      <c r="BL39" s="81" t="s">
        <v>146</v>
      </c>
      <c r="BM39" s="81" t="s">
        <v>146</v>
      </c>
      <c r="BN39" s="81" t="s">
        <v>146</v>
      </c>
      <c r="BO39" s="81" t="s">
        <v>146</v>
      </c>
      <c r="BP39" s="81" t="s">
        <v>146</v>
      </c>
      <c r="BQ39" s="81" t="s">
        <v>146</v>
      </c>
      <c r="BR39" s="81" t="s">
        <v>146</v>
      </c>
      <c r="BS39" s="81" t="s">
        <v>146</v>
      </c>
      <c r="BT39" s="81" t="s">
        <v>146</v>
      </c>
    </row>
    <row r="40" spans="1:72" ht="45">
      <c r="A40" s="117">
        <v>45733.605983796297</v>
      </c>
      <c r="B40" s="117">
        <v>45733.607222222221</v>
      </c>
      <c r="C40" s="81" t="s">
        <v>157</v>
      </c>
      <c r="D40">
        <v>100</v>
      </c>
      <c r="E40">
        <v>106</v>
      </c>
      <c r="F40" s="81" t="s">
        <v>142</v>
      </c>
      <c r="G40" s="117">
        <v>45733.607228043984</v>
      </c>
      <c r="H40" s="81" t="s">
        <v>228</v>
      </c>
      <c r="I40" s="81" t="s">
        <v>159</v>
      </c>
      <c r="J40" s="81" t="s">
        <v>145</v>
      </c>
      <c r="K40" s="81" t="s">
        <v>225</v>
      </c>
      <c r="L40" s="81" t="s">
        <v>150</v>
      </c>
      <c r="M40" s="81" t="s">
        <v>167</v>
      </c>
      <c r="N40" s="81" t="s">
        <v>152</v>
      </c>
      <c r="O40" s="81" t="s">
        <v>152</v>
      </c>
      <c r="P40" s="81" t="s">
        <v>152</v>
      </c>
      <c r="Q40" s="81" t="s">
        <v>152</v>
      </c>
      <c r="R40" s="81" t="s">
        <v>152</v>
      </c>
      <c r="S40" s="81" t="s">
        <v>152</v>
      </c>
      <c r="T40" s="81" t="s">
        <v>152</v>
      </c>
      <c r="U40" s="81" t="s">
        <v>152</v>
      </c>
      <c r="V40" s="81" t="s">
        <v>152</v>
      </c>
      <c r="W40" s="81" t="s">
        <v>152</v>
      </c>
      <c r="X40" s="81" t="s">
        <v>152</v>
      </c>
      <c r="Y40" s="81" t="s">
        <v>152</v>
      </c>
      <c r="Z40" s="81" t="s">
        <v>152</v>
      </c>
      <c r="AA40" s="81" t="s">
        <v>152</v>
      </c>
      <c r="AB40" s="81" t="s">
        <v>152</v>
      </c>
      <c r="AC40" s="81" t="s">
        <v>152</v>
      </c>
      <c r="AD40" s="81" t="s">
        <v>152</v>
      </c>
      <c r="AE40" s="81" t="s">
        <v>152</v>
      </c>
      <c r="AF40" s="81" t="s">
        <v>152</v>
      </c>
      <c r="AG40" s="81" t="s">
        <v>152</v>
      </c>
      <c r="AH40" s="81" t="s">
        <v>152</v>
      </c>
      <c r="AI40" s="81" t="s">
        <v>152</v>
      </c>
      <c r="AJ40" s="81" t="s">
        <v>152</v>
      </c>
      <c r="AK40" s="81" t="s">
        <v>152</v>
      </c>
      <c r="AL40" s="81" t="s">
        <v>152</v>
      </c>
      <c r="AM40" s="81" t="s">
        <v>152</v>
      </c>
      <c r="AN40" s="81" t="s">
        <v>152</v>
      </c>
      <c r="AO40" s="81" t="s">
        <v>152</v>
      </c>
      <c r="AP40" s="81" t="s">
        <v>152</v>
      </c>
      <c r="AQ40" s="81" t="s">
        <v>152</v>
      </c>
      <c r="AR40" s="81" t="s">
        <v>152</v>
      </c>
      <c r="AS40" s="81" t="s">
        <v>152</v>
      </c>
      <c r="AT40">
        <v>0</v>
      </c>
      <c r="AU40">
        <v>0</v>
      </c>
      <c r="AV40">
        <v>0</v>
      </c>
      <c r="AW40">
        <v>7</v>
      </c>
      <c r="AX40">
        <v>0</v>
      </c>
      <c r="AY40">
        <v>0</v>
      </c>
      <c r="AZ40" s="81" t="s">
        <v>163</v>
      </c>
      <c r="BA40" s="81" t="s">
        <v>146</v>
      </c>
      <c r="BB40" s="81" t="s">
        <v>146</v>
      </c>
      <c r="BC40" s="81" t="s">
        <v>146</v>
      </c>
      <c r="BD40" s="81" t="s">
        <v>146</v>
      </c>
      <c r="BE40" s="81" t="s">
        <v>146</v>
      </c>
      <c r="BF40" s="81" t="s">
        <v>146</v>
      </c>
      <c r="BG40" s="81" t="s">
        <v>146</v>
      </c>
      <c r="BH40" s="81" t="s">
        <v>146</v>
      </c>
      <c r="BI40" s="81" t="s">
        <v>146</v>
      </c>
      <c r="BJ40" s="81" t="s">
        <v>146</v>
      </c>
      <c r="BK40" s="81" t="s">
        <v>146</v>
      </c>
      <c r="BL40" s="81" t="s">
        <v>146</v>
      </c>
      <c r="BM40" s="81" t="s">
        <v>146</v>
      </c>
      <c r="BN40" s="81" t="s">
        <v>146</v>
      </c>
      <c r="BO40" s="81" t="s">
        <v>146</v>
      </c>
      <c r="BP40" s="81" t="s">
        <v>146</v>
      </c>
      <c r="BQ40" s="81" t="s">
        <v>146</v>
      </c>
      <c r="BR40" s="81" t="s">
        <v>146</v>
      </c>
      <c r="BS40" s="81" t="s">
        <v>146</v>
      </c>
      <c r="BT40" s="81" t="s">
        <v>146</v>
      </c>
    </row>
    <row r="41" spans="1:72" ht="60">
      <c r="A41" s="117">
        <v>45733.607662037037</v>
      </c>
      <c r="B41" s="117">
        <v>45733.61</v>
      </c>
      <c r="C41" s="81" t="s">
        <v>157</v>
      </c>
      <c r="D41">
        <v>100</v>
      </c>
      <c r="E41">
        <v>202</v>
      </c>
      <c r="F41" s="81" t="s">
        <v>142</v>
      </c>
      <c r="G41" s="117">
        <v>45733.610012847224</v>
      </c>
      <c r="H41" s="81" t="s">
        <v>229</v>
      </c>
      <c r="I41" s="81" t="s">
        <v>159</v>
      </c>
      <c r="J41" s="81" t="s">
        <v>145</v>
      </c>
      <c r="K41" s="81" t="s">
        <v>225</v>
      </c>
      <c r="L41" s="81" t="s">
        <v>161</v>
      </c>
      <c r="M41" s="81" t="s">
        <v>151</v>
      </c>
      <c r="N41" s="81" t="s">
        <v>152</v>
      </c>
      <c r="O41" s="81" t="s">
        <v>152</v>
      </c>
      <c r="P41" s="81" t="s">
        <v>152</v>
      </c>
      <c r="Q41" s="81" t="s">
        <v>152</v>
      </c>
      <c r="R41" s="81" t="s">
        <v>152</v>
      </c>
      <c r="S41" s="81" t="s">
        <v>152</v>
      </c>
      <c r="T41" s="81" t="s">
        <v>152</v>
      </c>
      <c r="U41" s="81" t="s">
        <v>152</v>
      </c>
      <c r="V41" s="81" t="s">
        <v>152</v>
      </c>
      <c r="W41" s="81" t="s">
        <v>152</v>
      </c>
      <c r="X41" s="81" t="s">
        <v>152</v>
      </c>
      <c r="Y41" s="81" t="s">
        <v>152</v>
      </c>
      <c r="Z41" s="81" t="s">
        <v>152</v>
      </c>
      <c r="AA41" s="81" t="s">
        <v>152</v>
      </c>
      <c r="AB41" s="81" t="s">
        <v>152</v>
      </c>
      <c r="AC41" s="81" t="s">
        <v>152</v>
      </c>
      <c r="AD41" s="81" t="s">
        <v>152</v>
      </c>
      <c r="AE41" s="81" t="s">
        <v>152</v>
      </c>
      <c r="AF41" s="81" t="s">
        <v>152</v>
      </c>
      <c r="AG41" s="81" t="s">
        <v>152</v>
      </c>
      <c r="AH41" s="81" t="s">
        <v>152</v>
      </c>
      <c r="AI41" s="81" t="s">
        <v>152</v>
      </c>
      <c r="AJ41" s="81" t="s">
        <v>152</v>
      </c>
      <c r="AK41" s="81" t="s">
        <v>152</v>
      </c>
      <c r="AL41" s="81" t="s">
        <v>152</v>
      </c>
      <c r="AM41" s="81" t="s">
        <v>152</v>
      </c>
      <c r="AN41" s="81" t="s">
        <v>171</v>
      </c>
      <c r="AO41" s="81" t="s">
        <v>152</v>
      </c>
      <c r="AP41" s="81" t="s">
        <v>152</v>
      </c>
      <c r="AQ41" s="81" t="s">
        <v>152</v>
      </c>
      <c r="AR41" s="81" t="s">
        <v>152</v>
      </c>
      <c r="AS41" s="81" t="s">
        <v>152</v>
      </c>
      <c r="AT41">
        <v>1</v>
      </c>
      <c r="AU41">
        <v>0</v>
      </c>
      <c r="AV41">
        <v>0</v>
      </c>
      <c r="AW41">
        <v>5</v>
      </c>
      <c r="AX41">
        <v>2</v>
      </c>
      <c r="AY41">
        <v>0</v>
      </c>
      <c r="AZ41" s="81" t="s">
        <v>163</v>
      </c>
      <c r="BA41" s="81" t="s">
        <v>146</v>
      </c>
      <c r="BB41" s="81" t="s">
        <v>146</v>
      </c>
      <c r="BC41" s="81" t="s">
        <v>146</v>
      </c>
      <c r="BD41" s="81" t="s">
        <v>146</v>
      </c>
      <c r="BE41" s="81" t="s">
        <v>146</v>
      </c>
      <c r="BF41" s="81" t="s">
        <v>146</v>
      </c>
      <c r="BG41" s="81" t="s">
        <v>146</v>
      </c>
      <c r="BH41" s="81" t="s">
        <v>146</v>
      </c>
      <c r="BI41" s="81" t="s">
        <v>146</v>
      </c>
      <c r="BJ41" s="81" t="s">
        <v>146</v>
      </c>
      <c r="BK41" s="81" t="s">
        <v>146</v>
      </c>
      <c r="BL41" s="81" t="s">
        <v>146</v>
      </c>
      <c r="BM41" s="81" t="s">
        <v>146</v>
      </c>
      <c r="BN41" s="81" t="s">
        <v>146</v>
      </c>
      <c r="BO41" s="81" t="s">
        <v>146</v>
      </c>
      <c r="BP41" s="81" t="s">
        <v>146</v>
      </c>
      <c r="BQ41" s="81" t="s">
        <v>146</v>
      </c>
      <c r="BR41" s="81" t="s">
        <v>146</v>
      </c>
      <c r="BS41" s="81" t="s">
        <v>146</v>
      </c>
      <c r="BT41" s="81" t="s">
        <v>146</v>
      </c>
    </row>
    <row r="42" spans="1:72" ht="60">
      <c r="A42" s="117">
        <v>45733.61005787037</v>
      </c>
      <c r="B42" s="117">
        <v>45733.611481481479</v>
      </c>
      <c r="C42" s="81" t="s">
        <v>157</v>
      </c>
      <c r="D42">
        <v>100</v>
      </c>
      <c r="E42">
        <v>122</v>
      </c>
      <c r="F42" s="81" t="s">
        <v>142</v>
      </c>
      <c r="G42" s="117">
        <v>45733.611490671297</v>
      </c>
      <c r="H42" s="81" t="s">
        <v>230</v>
      </c>
      <c r="I42" s="81" t="s">
        <v>159</v>
      </c>
      <c r="J42" s="81" t="s">
        <v>145</v>
      </c>
      <c r="K42" s="81" t="s">
        <v>225</v>
      </c>
      <c r="L42" s="81" t="s">
        <v>150</v>
      </c>
      <c r="M42" s="81" t="s">
        <v>151</v>
      </c>
      <c r="N42" s="81" t="s">
        <v>152</v>
      </c>
      <c r="O42" s="81" t="s">
        <v>152</v>
      </c>
      <c r="P42" s="81" t="s">
        <v>152</v>
      </c>
      <c r="Q42" s="81" t="s">
        <v>152</v>
      </c>
      <c r="R42" s="81" t="s">
        <v>152</v>
      </c>
      <c r="S42" s="81" t="s">
        <v>152</v>
      </c>
      <c r="T42" s="81" t="s">
        <v>152</v>
      </c>
      <c r="U42" s="81" t="s">
        <v>152</v>
      </c>
      <c r="V42" s="81" t="s">
        <v>152</v>
      </c>
      <c r="W42" s="81" t="s">
        <v>152</v>
      </c>
      <c r="X42" s="81" t="s">
        <v>152</v>
      </c>
      <c r="Y42" s="81" t="s">
        <v>152</v>
      </c>
      <c r="Z42" s="81" t="s">
        <v>152</v>
      </c>
      <c r="AA42" s="81" t="s">
        <v>152</v>
      </c>
      <c r="AB42" s="81" t="s">
        <v>152</v>
      </c>
      <c r="AC42" s="81" t="s">
        <v>152</v>
      </c>
      <c r="AD42" s="81" t="s">
        <v>152</v>
      </c>
      <c r="AE42" s="81" t="s">
        <v>152</v>
      </c>
      <c r="AF42" s="81" t="s">
        <v>152</v>
      </c>
      <c r="AG42" s="81" t="s">
        <v>152</v>
      </c>
      <c r="AH42" s="81" t="s">
        <v>152</v>
      </c>
      <c r="AI42" s="81" t="s">
        <v>152</v>
      </c>
      <c r="AJ42" s="81" t="s">
        <v>152</v>
      </c>
      <c r="AK42" s="81" t="s">
        <v>152</v>
      </c>
      <c r="AL42" s="81" t="s">
        <v>152</v>
      </c>
      <c r="AM42" s="81" t="s">
        <v>152</v>
      </c>
      <c r="AN42" s="81" t="s">
        <v>152</v>
      </c>
      <c r="AO42" s="81" t="s">
        <v>152</v>
      </c>
      <c r="AP42" s="81" t="s">
        <v>152</v>
      </c>
      <c r="AQ42" s="81" t="s">
        <v>152</v>
      </c>
      <c r="AR42" s="81" t="s">
        <v>152</v>
      </c>
      <c r="AS42" s="81" t="s">
        <v>152</v>
      </c>
      <c r="AT42">
        <v>0</v>
      </c>
      <c r="AU42">
        <v>0</v>
      </c>
      <c r="AV42">
        <v>0</v>
      </c>
      <c r="AW42">
        <v>7</v>
      </c>
      <c r="AX42">
        <v>0</v>
      </c>
      <c r="AY42">
        <v>0</v>
      </c>
      <c r="AZ42" s="81" t="s">
        <v>163</v>
      </c>
      <c r="BA42" s="81" t="s">
        <v>146</v>
      </c>
      <c r="BB42" s="81" t="s">
        <v>146</v>
      </c>
      <c r="BC42" s="81" t="s">
        <v>146</v>
      </c>
      <c r="BD42" s="81" t="s">
        <v>146</v>
      </c>
      <c r="BE42" s="81" t="s">
        <v>146</v>
      </c>
      <c r="BF42" s="81" t="s">
        <v>146</v>
      </c>
      <c r="BG42" s="81" t="s">
        <v>146</v>
      </c>
      <c r="BH42" s="81" t="s">
        <v>146</v>
      </c>
      <c r="BI42" s="81" t="s">
        <v>146</v>
      </c>
      <c r="BJ42" s="81" t="s">
        <v>146</v>
      </c>
      <c r="BK42" s="81" t="s">
        <v>146</v>
      </c>
      <c r="BL42" s="81" t="s">
        <v>146</v>
      </c>
      <c r="BM42" s="81" t="s">
        <v>146</v>
      </c>
      <c r="BN42" s="81" t="s">
        <v>146</v>
      </c>
      <c r="BO42" s="81" t="s">
        <v>146</v>
      </c>
      <c r="BP42" s="81" t="s">
        <v>146</v>
      </c>
      <c r="BQ42" s="81" t="s">
        <v>146</v>
      </c>
      <c r="BR42" s="81" t="s">
        <v>146</v>
      </c>
      <c r="BS42" s="81" t="s">
        <v>146</v>
      </c>
      <c r="BT42" s="81" t="s">
        <v>146</v>
      </c>
    </row>
    <row r="43" spans="1:72" ht="60">
      <c r="A43" s="117">
        <v>45733.612557870372</v>
      </c>
      <c r="B43" s="117">
        <v>45733.614594907405</v>
      </c>
      <c r="C43" s="81" t="s">
        <v>157</v>
      </c>
      <c r="D43">
        <v>100</v>
      </c>
      <c r="E43">
        <v>175</v>
      </c>
      <c r="F43" s="81" t="s">
        <v>142</v>
      </c>
      <c r="G43" s="117">
        <v>45733.614602222224</v>
      </c>
      <c r="H43" s="81" t="s">
        <v>231</v>
      </c>
      <c r="I43" s="81" t="s">
        <v>159</v>
      </c>
      <c r="J43" s="81" t="s">
        <v>145</v>
      </c>
      <c r="K43" s="81" t="s">
        <v>225</v>
      </c>
      <c r="L43" s="81" t="s">
        <v>161</v>
      </c>
      <c r="M43" s="81" t="s">
        <v>175</v>
      </c>
      <c r="N43" s="81" t="s">
        <v>152</v>
      </c>
      <c r="O43" s="81" t="s">
        <v>152</v>
      </c>
      <c r="P43" s="81" t="s">
        <v>152</v>
      </c>
      <c r="Q43" s="81" t="s">
        <v>152</v>
      </c>
      <c r="R43" s="81" t="s">
        <v>152</v>
      </c>
      <c r="S43" s="81" t="s">
        <v>152</v>
      </c>
      <c r="T43" s="81" t="s">
        <v>152</v>
      </c>
      <c r="U43" s="81" t="s">
        <v>152</v>
      </c>
      <c r="V43" s="81" t="s">
        <v>152</v>
      </c>
      <c r="W43" s="81" t="s">
        <v>152</v>
      </c>
      <c r="X43" s="81" t="s">
        <v>152</v>
      </c>
      <c r="Y43" s="81" t="s">
        <v>152</v>
      </c>
      <c r="Z43" s="81" t="s">
        <v>152</v>
      </c>
      <c r="AA43" s="81" t="s">
        <v>152</v>
      </c>
      <c r="AB43" s="81" t="s">
        <v>152</v>
      </c>
      <c r="AC43" s="81" t="s">
        <v>152</v>
      </c>
      <c r="AD43" s="81" t="s">
        <v>152</v>
      </c>
      <c r="AE43" s="81" t="s">
        <v>152</v>
      </c>
      <c r="AF43" s="81" t="s">
        <v>152</v>
      </c>
      <c r="AG43" s="81" t="s">
        <v>152</v>
      </c>
      <c r="AH43" s="81" t="s">
        <v>152</v>
      </c>
      <c r="AI43" s="81" t="s">
        <v>152</v>
      </c>
      <c r="AJ43" s="81" t="s">
        <v>152</v>
      </c>
      <c r="AK43" s="81" t="s">
        <v>152</v>
      </c>
      <c r="AL43" s="81" t="s">
        <v>152</v>
      </c>
      <c r="AM43" s="81" t="s">
        <v>152</v>
      </c>
      <c r="AN43" s="81" t="s">
        <v>152</v>
      </c>
      <c r="AO43" s="81" t="s">
        <v>152</v>
      </c>
      <c r="AP43" s="81" t="s">
        <v>152</v>
      </c>
      <c r="AQ43" s="81" t="s">
        <v>152</v>
      </c>
      <c r="AR43" s="81" t="s">
        <v>152</v>
      </c>
      <c r="AS43" s="81" t="s">
        <v>152</v>
      </c>
      <c r="AT43">
        <v>0</v>
      </c>
      <c r="AU43">
        <v>0</v>
      </c>
      <c r="AV43">
        <v>0</v>
      </c>
      <c r="AW43">
        <v>7</v>
      </c>
      <c r="AX43">
        <v>0</v>
      </c>
      <c r="AY43">
        <v>0</v>
      </c>
      <c r="AZ43" s="81" t="s">
        <v>163</v>
      </c>
      <c r="BA43" s="81" t="s">
        <v>146</v>
      </c>
      <c r="BB43" s="81" t="s">
        <v>146</v>
      </c>
      <c r="BC43" s="81" t="s">
        <v>146</v>
      </c>
      <c r="BD43" s="81" t="s">
        <v>146</v>
      </c>
      <c r="BE43" s="81" t="s">
        <v>146</v>
      </c>
      <c r="BF43" s="81" t="s">
        <v>146</v>
      </c>
      <c r="BG43" s="81" t="s">
        <v>146</v>
      </c>
      <c r="BH43" s="81" t="s">
        <v>146</v>
      </c>
      <c r="BI43" s="81" t="s">
        <v>146</v>
      </c>
      <c r="BJ43" s="81" t="s">
        <v>146</v>
      </c>
      <c r="BK43" s="81" t="s">
        <v>146</v>
      </c>
      <c r="BL43" s="81" t="s">
        <v>146</v>
      </c>
      <c r="BM43" s="81" t="s">
        <v>146</v>
      </c>
      <c r="BN43" s="81" t="s">
        <v>146</v>
      </c>
      <c r="BO43" s="81" t="s">
        <v>146</v>
      </c>
      <c r="BP43" s="81" t="s">
        <v>146</v>
      </c>
      <c r="BQ43" s="81" t="s">
        <v>146</v>
      </c>
      <c r="BR43" s="81" t="s">
        <v>146</v>
      </c>
      <c r="BS43" s="81" t="s">
        <v>146</v>
      </c>
      <c r="BT43" s="81" t="s">
        <v>146</v>
      </c>
    </row>
    <row r="44" spans="1:72" ht="60">
      <c r="A44" s="117">
        <v>45733.614629629628</v>
      </c>
      <c r="B44" s="117">
        <v>45733.616643518515</v>
      </c>
      <c r="C44" s="81" t="s">
        <v>157</v>
      </c>
      <c r="D44">
        <v>100</v>
      </c>
      <c r="E44">
        <v>174</v>
      </c>
      <c r="F44" s="81" t="s">
        <v>142</v>
      </c>
      <c r="G44" s="117">
        <v>45733.616658472223</v>
      </c>
      <c r="H44" s="81" t="s">
        <v>232</v>
      </c>
      <c r="I44" s="81" t="s">
        <v>159</v>
      </c>
      <c r="J44" s="81" t="s">
        <v>145</v>
      </c>
      <c r="K44" s="81" t="s">
        <v>225</v>
      </c>
      <c r="L44" s="81" t="s">
        <v>150</v>
      </c>
      <c r="M44" s="81" t="s">
        <v>175</v>
      </c>
      <c r="N44" s="81" t="s">
        <v>152</v>
      </c>
      <c r="O44" s="81" t="s">
        <v>152</v>
      </c>
      <c r="P44" s="81" t="s">
        <v>152</v>
      </c>
      <c r="Q44" s="81" t="s">
        <v>152</v>
      </c>
      <c r="R44" s="81" t="s">
        <v>152</v>
      </c>
      <c r="S44" s="81" t="s">
        <v>152</v>
      </c>
      <c r="T44" s="81" t="s">
        <v>152</v>
      </c>
      <c r="U44" s="81" t="s">
        <v>152</v>
      </c>
      <c r="V44" s="81" t="s">
        <v>152</v>
      </c>
      <c r="W44" s="81" t="s">
        <v>152</v>
      </c>
      <c r="X44" s="81" t="s">
        <v>152</v>
      </c>
      <c r="Y44" s="81" t="s">
        <v>152</v>
      </c>
      <c r="Z44" s="81" t="s">
        <v>152</v>
      </c>
      <c r="AA44" s="81" t="s">
        <v>152</v>
      </c>
      <c r="AB44" s="81" t="s">
        <v>152</v>
      </c>
      <c r="AC44" s="81" t="s">
        <v>152</v>
      </c>
      <c r="AD44" s="81" t="s">
        <v>152</v>
      </c>
      <c r="AE44" s="81" t="s">
        <v>152</v>
      </c>
      <c r="AF44" s="81" t="s">
        <v>152</v>
      </c>
      <c r="AG44" s="81" t="s">
        <v>152</v>
      </c>
      <c r="AH44" s="81" t="s">
        <v>152</v>
      </c>
      <c r="AI44" s="81" t="s">
        <v>152</v>
      </c>
      <c r="AJ44" s="81" t="s">
        <v>152</v>
      </c>
      <c r="AK44" s="81" t="s">
        <v>152</v>
      </c>
      <c r="AL44" s="81" t="s">
        <v>152</v>
      </c>
      <c r="AM44" s="81" t="s">
        <v>152</v>
      </c>
      <c r="AN44" s="81" t="s">
        <v>152</v>
      </c>
      <c r="AO44" s="81" t="s">
        <v>152</v>
      </c>
      <c r="AP44" s="81" t="s">
        <v>152</v>
      </c>
      <c r="AQ44" s="81" t="s">
        <v>152</v>
      </c>
      <c r="AR44" s="81" t="s">
        <v>152</v>
      </c>
      <c r="AS44" s="81" t="s">
        <v>152</v>
      </c>
      <c r="AT44">
        <v>0</v>
      </c>
      <c r="AU44">
        <v>0</v>
      </c>
      <c r="AV44">
        <v>0</v>
      </c>
      <c r="AW44">
        <v>6</v>
      </c>
      <c r="AX44">
        <v>0</v>
      </c>
      <c r="AY44">
        <v>4</v>
      </c>
      <c r="AZ44" s="81" t="s">
        <v>163</v>
      </c>
      <c r="BA44" s="81" t="s">
        <v>146</v>
      </c>
      <c r="BB44" s="81" t="s">
        <v>146</v>
      </c>
      <c r="BC44" s="81" t="s">
        <v>146</v>
      </c>
      <c r="BD44" s="81" t="s">
        <v>146</v>
      </c>
      <c r="BE44" s="81" t="s">
        <v>146</v>
      </c>
      <c r="BF44" s="81" t="s">
        <v>146</v>
      </c>
      <c r="BG44" s="81" t="s">
        <v>146</v>
      </c>
      <c r="BH44" s="81" t="s">
        <v>146</v>
      </c>
      <c r="BI44" s="81" t="s">
        <v>146</v>
      </c>
      <c r="BJ44" s="81" t="s">
        <v>146</v>
      </c>
      <c r="BK44" s="81" t="s">
        <v>146</v>
      </c>
      <c r="BL44" s="81" t="s">
        <v>146</v>
      </c>
      <c r="BM44" s="81" t="s">
        <v>146</v>
      </c>
      <c r="BN44" s="81" t="s">
        <v>146</v>
      </c>
      <c r="BO44" s="81" t="s">
        <v>146</v>
      </c>
      <c r="BP44" s="81" t="s">
        <v>146</v>
      </c>
      <c r="BQ44" s="81" t="s">
        <v>146</v>
      </c>
      <c r="BR44" s="81" t="s">
        <v>146</v>
      </c>
      <c r="BS44" s="81" t="s">
        <v>146</v>
      </c>
      <c r="BT44" s="81" t="s">
        <v>146</v>
      </c>
    </row>
    <row r="45" spans="1:72" ht="409.5">
      <c r="A45" s="117">
        <v>45733.616712962961</v>
      </c>
      <c r="B45" s="117">
        <v>45733.621307870373</v>
      </c>
      <c r="C45" s="81" t="s">
        <v>157</v>
      </c>
      <c r="D45">
        <v>100</v>
      </c>
      <c r="E45">
        <v>397</v>
      </c>
      <c r="F45" s="81" t="s">
        <v>142</v>
      </c>
      <c r="G45" s="117">
        <v>45733.62132460648</v>
      </c>
      <c r="H45" s="81" t="s">
        <v>233</v>
      </c>
      <c r="I45" s="81" t="s">
        <v>159</v>
      </c>
      <c r="J45" s="81" t="s">
        <v>145</v>
      </c>
      <c r="K45" s="81" t="s">
        <v>225</v>
      </c>
      <c r="L45" s="81" t="s">
        <v>150</v>
      </c>
      <c r="M45" s="81" t="s">
        <v>175</v>
      </c>
      <c r="N45" s="81" t="s">
        <v>152</v>
      </c>
      <c r="O45" s="81" t="s">
        <v>152</v>
      </c>
      <c r="P45" s="81" t="s">
        <v>152</v>
      </c>
      <c r="Q45" s="81" t="s">
        <v>152</v>
      </c>
      <c r="R45" s="81" t="s">
        <v>152</v>
      </c>
      <c r="S45" s="81" t="s">
        <v>152</v>
      </c>
      <c r="T45" s="81" t="s">
        <v>152</v>
      </c>
      <c r="U45" s="81" t="s">
        <v>152</v>
      </c>
      <c r="V45" s="81" t="s">
        <v>152</v>
      </c>
      <c r="W45" s="81" t="s">
        <v>152</v>
      </c>
      <c r="X45" s="81" t="s">
        <v>152</v>
      </c>
      <c r="Y45" s="81" t="s">
        <v>152</v>
      </c>
      <c r="Z45" s="81" t="s">
        <v>152</v>
      </c>
      <c r="AA45" s="81" t="s">
        <v>152</v>
      </c>
      <c r="AB45" s="81" t="s">
        <v>152</v>
      </c>
      <c r="AC45" s="81" t="s">
        <v>152</v>
      </c>
      <c r="AD45" s="81" t="s">
        <v>152</v>
      </c>
      <c r="AE45" s="81" t="s">
        <v>152</v>
      </c>
      <c r="AF45" s="81" t="s">
        <v>152</v>
      </c>
      <c r="AG45" s="81" t="s">
        <v>152</v>
      </c>
      <c r="AH45" s="81" t="s">
        <v>152</v>
      </c>
      <c r="AI45" s="81" t="s">
        <v>152</v>
      </c>
      <c r="AJ45" s="81" t="s">
        <v>152</v>
      </c>
      <c r="AK45" s="81" t="s">
        <v>152</v>
      </c>
      <c r="AL45" s="81" t="s">
        <v>152</v>
      </c>
      <c r="AM45" s="81" t="s">
        <v>152</v>
      </c>
      <c r="AN45" s="81" t="s">
        <v>152</v>
      </c>
      <c r="AO45" s="81" t="s">
        <v>152</v>
      </c>
      <c r="AP45" s="81" t="s">
        <v>152</v>
      </c>
      <c r="AQ45" s="81" t="s">
        <v>152</v>
      </c>
      <c r="AR45" s="81" t="s">
        <v>152</v>
      </c>
      <c r="AS45" s="81" t="s">
        <v>152</v>
      </c>
      <c r="AT45">
        <v>0</v>
      </c>
      <c r="AU45">
        <v>0</v>
      </c>
      <c r="AV45">
        <v>0</v>
      </c>
      <c r="AW45">
        <v>6</v>
      </c>
      <c r="AX45">
        <v>1</v>
      </c>
      <c r="AY45">
        <v>0</v>
      </c>
      <c r="AZ45" s="81" t="s">
        <v>177</v>
      </c>
      <c r="BA45" s="81" t="s">
        <v>156</v>
      </c>
      <c r="BB45" s="81" t="s">
        <v>178</v>
      </c>
      <c r="BC45" s="81" t="s">
        <v>156</v>
      </c>
      <c r="BD45" s="81" t="s">
        <v>178</v>
      </c>
      <c r="BE45" s="81" t="s">
        <v>155</v>
      </c>
      <c r="BF45" s="81" t="s">
        <v>153</v>
      </c>
      <c r="BG45" s="81" t="s">
        <v>146</v>
      </c>
      <c r="BH45" s="81" t="s">
        <v>146</v>
      </c>
      <c r="BI45" s="81" t="s">
        <v>146</v>
      </c>
      <c r="BJ45" s="81" t="s">
        <v>146</v>
      </c>
      <c r="BK45" s="81" t="s">
        <v>146</v>
      </c>
      <c r="BL45" s="81" t="s">
        <v>146</v>
      </c>
      <c r="BM45" s="81" t="s">
        <v>146</v>
      </c>
      <c r="BN45" s="81" t="s">
        <v>146</v>
      </c>
      <c r="BO45" s="81" t="s">
        <v>146</v>
      </c>
      <c r="BP45" s="81" t="s">
        <v>146</v>
      </c>
      <c r="BQ45" s="81" t="s">
        <v>179</v>
      </c>
      <c r="BR45" s="81" t="s">
        <v>234</v>
      </c>
      <c r="BS45" s="81" t="s">
        <v>163</v>
      </c>
      <c r="BT45" s="81" t="s">
        <v>235</v>
      </c>
    </row>
    <row r="46" spans="1:72" ht="45">
      <c r="A46" s="117">
        <v>45733.69804398148</v>
      </c>
      <c r="B46" s="117">
        <v>45733.711701388886</v>
      </c>
      <c r="C46" s="81" t="s">
        <v>157</v>
      </c>
      <c r="D46">
        <v>100</v>
      </c>
      <c r="E46">
        <v>1180</v>
      </c>
      <c r="F46" s="81" t="s">
        <v>142</v>
      </c>
      <c r="G46" s="117">
        <v>45733.711716817132</v>
      </c>
      <c r="H46" s="81" t="s">
        <v>236</v>
      </c>
      <c r="I46" s="81" t="s">
        <v>159</v>
      </c>
      <c r="J46" s="81" t="s">
        <v>145</v>
      </c>
      <c r="K46" s="81" t="s">
        <v>219</v>
      </c>
      <c r="L46" s="81" t="s">
        <v>150</v>
      </c>
      <c r="M46" s="81" t="s">
        <v>167</v>
      </c>
      <c r="N46" s="81" t="s">
        <v>152</v>
      </c>
      <c r="O46" s="81" t="s">
        <v>152</v>
      </c>
      <c r="P46" s="81" t="s">
        <v>152</v>
      </c>
      <c r="Q46" s="81" t="s">
        <v>152</v>
      </c>
      <c r="R46" s="81" t="s">
        <v>152</v>
      </c>
      <c r="S46" s="81" t="s">
        <v>152</v>
      </c>
      <c r="T46" s="81" t="s">
        <v>152</v>
      </c>
      <c r="U46" s="81" t="s">
        <v>152</v>
      </c>
      <c r="V46" s="81" t="s">
        <v>152</v>
      </c>
      <c r="W46" s="81" t="s">
        <v>152</v>
      </c>
      <c r="X46" s="81" t="s">
        <v>152</v>
      </c>
      <c r="Y46" s="81" t="s">
        <v>152</v>
      </c>
      <c r="Z46" s="81" t="s">
        <v>152</v>
      </c>
      <c r="AA46" s="81" t="s">
        <v>152</v>
      </c>
      <c r="AB46" s="81" t="s">
        <v>152</v>
      </c>
      <c r="AC46" s="81" t="s">
        <v>152</v>
      </c>
      <c r="AD46" s="81" t="s">
        <v>152</v>
      </c>
      <c r="AE46" s="81" t="s">
        <v>152</v>
      </c>
      <c r="AF46" s="81" t="s">
        <v>152</v>
      </c>
      <c r="AG46" s="81" t="s">
        <v>152</v>
      </c>
      <c r="AH46" s="81" t="s">
        <v>152</v>
      </c>
      <c r="AI46" s="81" t="s">
        <v>152</v>
      </c>
      <c r="AJ46" s="81" t="s">
        <v>152</v>
      </c>
      <c r="AK46" s="81" t="s">
        <v>152</v>
      </c>
      <c r="AL46" s="81" t="s">
        <v>152</v>
      </c>
      <c r="AM46" s="81" t="s">
        <v>152</v>
      </c>
      <c r="AN46" s="81" t="s">
        <v>152</v>
      </c>
      <c r="AO46" s="81" t="s">
        <v>152</v>
      </c>
      <c r="AP46" s="81" t="s">
        <v>152</v>
      </c>
      <c r="AQ46" s="81" t="s">
        <v>152</v>
      </c>
      <c r="AR46" s="81" t="s">
        <v>152</v>
      </c>
      <c r="AS46" s="81" t="s">
        <v>152</v>
      </c>
      <c r="AT46">
        <v>0</v>
      </c>
      <c r="AU46">
        <v>0</v>
      </c>
      <c r="AV46">
        <v>0</v>
      </c>
      <c r="AW46">
        <v>7</v>
      </c>
      <c r="AX46">
        <v>0</v>
      </c>
      <c r="AY46">
        <v>0</v>
      </c>
      <c r="AZ46" s="81" t="s">
        <v>163</v>
      </c>
      <c r="BA46" s="81" t="s">
        <v>146</v>
      </c>
      <c r="BB46" s="81" t="s">
        <v>146</v>
      </c>
      <c r="BC46" s="81" t="s">
        <v>146</v>
      </c>
      <c r="BD46" s="81" t="s">
        <v>146</v>
      </c>
      <c r="BE46" s="81" t="s">
        <v>146</v>
      </c>
      <c r="BF46" s="81" t="s">
        <v>146</v>
      </c>
      <c r="BG46" s="81" t="s">
        <v>146</v>
      </c>
      <c r="BH46" s="81" t="s">
        <v>146</v>
      </c>
      <c r="BI46" s="81" t="s">
        <v>146</v>
      </c>
      <c r="BJ46" s="81" t="s">
        <v>146</v>
      </c>
      <c r="BK46" s="81" t="s">
        <v>146</v>
      </c>
      <c r="BL46" s="81" t="s">
        <v>146</v>
      </c>
      <c r="BM46" s="81" t="s">
        <v>146</v>
      </c>
      <c r="BN46" s="81" t="s">
        <v>146</v>
      </c>
      <c r="BO46" s="81" t="s">
        <v>146</v>
      </c>
      <c r="BP46" s="81" t="s">
        <v>146</v>
      </c>
      <c r="BQ46" s="81" t="s">
        <v>146</v>
      </c>
      <c r="BR46" s="81" t="s">
        <v>146</v>
      </c>
      <c r="BS46" s="81" t="s">
        <v>146</v>
      </c>
      <c r="BT46" s="81" t="s">
        <v>146</v>
      </c>
    </row>
    <row r="47" spans="1:72" ht="45">
      <c r="A47" s="117">
        <v>45733.711759259262</v>
      </c>
      <c r="B47" s="117">
        <v>45733.713958333334</v>
      </c>
      <c r="C47" s="81" t="s">
        <v>157</v>
      </c>
      <c r="D47">
        <v>100</v>
      </c>
      <c r="E47">
        <v>190</v>
      </c>
      <c r="F47" s="81" t="s">
        <v>142</v>
      </c>
      <c r="G47" s="117">
        <v>45733.713964016206</v>
      </c>
      <c r="H47" s="81" t="s">
        <v>237</v>
      </c>
      <c r="I47" s="81" t="s">
        <v>159</v>
      </c>
      <c r="J47" s="81" t="s">
        <v>145</v>
      </c>
      <c r="K47" s="81" t="s">
        <v>219</v>
      </c>
      <c r="L47" s="81" t="s">
        <v>161</v>
      </c>
      <c r="M47" s="81" t="s">
        <v>167</v>
      </c>
      <c r="N47" s="81" t="s">
        <v>152</v>
      </c>
      <c r="O47" s="81" t="s">
        <v>152</v>
      </c>
      <c r="P47" s="81" t="s">
        <v>152</v>
      </c>
      <c r="Q47" s="81" t="s">
        <v>152</v>
      </c>
      <c r="R47" s="81" t="s">
        <v>152</v>
      </c>
      <c r="S47" s="81" t="s">
        <v>152</v>
      </c>
      <c r="T47" s="81" t="s">
        <v>152</v>
      </c>
      <c r="U47" s="81" t="s">
        <v>152</v>
      </c>
      <c r="V47" s="81" t="s">
        <v>152</v>
      </c>
      <c r="W47" s="81" t="s">
        <v>152</v>
      </c>
      <c r="X47" s="81" t="s">
        <v>152</v>
      </c>
      <c r="Y47" s="81" t="s">
        <v>152</v>
      </c>
      <c r="Z47" s="81" t="s">
        <v>152</v>
      </c>
      <c r="AA47" s="81" t="s">
        <v>152</v>
      </c>
      <c r="AB47" s="81" t="s">
        <v>152</v>
      </c>
      <c r="AC47" s="81" t="s">
        <v>152</v>
      </c>
      <c r="AD47" s="81" t="s">
        <v>152</v>
      </c>
      <c r="AE47" s="81" t="s">
        <v>152</v>
      </c>
      <c r="AF47" s="81" t="s">
        <v>152</v>
      </c>
      <c r="AG47" s="81" t="s">
        <v>152</v>
      </c>
      <c r="AH47" s="81" t="s">
        <v>152</v>
      </c>
      <c r="AI47" s="81" t="s">
        <v>152</v>
      </c>
      <c r="AJ47" s="81" t="s">
        <v>152</v>
      </c>
      <c r="AK47" s="81" t="s">
        <v>152</v>
      </c>
      <c r="AL47" s="81" t="s">
        <v>152</v>
      </c>
      <c r="AM47" s="81" t="s">
        <v>152</v>
      </c>
      <c r="AN47" s="81" t="s">
        <v>152</v>
      </c>
      <c r="AO47" s="81" t="s">
        <v>152</v>
      </c>
      <c r="AP47" s="81" t="s">
        <v>152</v>
      </c>
      <c r="AQ47" s="81" t="s">
        <v>152</v>
      </c>
      <c r="AR47" s="81" t="s">
        <v>152</v>
      </c>
      <c r="AS47" s="81" t="s">
        <v>152</v>
      </c>
      <c r="AT47">
        <v>0</v>
      </c>
      <c r="AU47">
        <v>0</v>
      </c>
      <c r="AV47">
        <v>0</v>
      </c>
      <c r="AW47">
        <v>7</v>
      </c>
      <c r="AX47">
        <v>0</v>
      </c>
      <c r="AY47">
        <v>0</v>
      </c>
      <c r="AZ47" s="81" t="s">
        <v>163</v>
      </c>
      <c r="BA47" s="81" t="s">
        <v>146</v>
      </c>
      <c r="BB47" s="81" t="s">
        <v>146</v>
      </c>
      <c r="BC47" s="81" t="s">
        <v>146</v>
      </c>
      <c r="BD47" s="81" t="s">
        <v>146</v>
      </c>
      <c r="BE47" s="81" t="s">
        <v>146</v>
      </c>
      <c r="BF47" s="81" t="s">
        <v>146</v>
      </c>
      <c r="BG47" s="81" t="s">
        <v>146</v>
      </c>
      <c r="BH47" s="81" t="s">
        <v>146</v>
      </c>
      <c r="BI47" s="81" t="s">
        <v>146</v>
      </c>
      <c r="BJ47" s="81" t="s">
        <v>146</v>
      </c>
      <c r="BK47" s="81" t="s">
        <v>146</v>
      </c>
      <c r="BL47" s="81" t="s">
        <v>146</v>
      </c>
      <c r="BM47" s="81" t="s">
        <v>146</v>
      </c>
      <c r="BN47" s="81" t="s">
        <v>146</v>
      </c>
      <c r="BO47" s="81" t="s">
        <v>146</v>
      </c>
      <c r="BP47" s="81" t="s">
        <v>146</v>
      </c>
      <c r="BQ47" s="81" t="s">
        <v>146</v>
      </c>
      <c r="BR47" s="81" t="s">
        <v>146</v>
      </c>
      <c r="BS47" s="81" t="s">
        <v>146</v>
      </c>
      <c r="BT47" s="81" t="s">
        <v>146</v>
      </c>
    </row>
    <row r="48" spans="1:72" ht="60">
      <c r="A48" s="117">
        <v>45733.716782407406</v>
      </c>
      <c r="B48" s="117">
        <v>45733.717418981483</v>
      </c>
      <c r="C48" s="81" t="s">
        <v>157</v>
      </c>
      <c r="D48">
        <v>100</v>
      </c>
      <c r="E48">
        <v>54</v>
      </c>
      <c r="F48" s="81" t="s">
        <v>142</v>
      </c>
      <c r="G48" s="117">
        <v>45733.717428124997</v>
      </c>
      <c r="H48" s="81" t="s">
        <v>238</v>
      </c>
      <c r="I48" s="81" t="s">
        <v>159</v>
      </c>
      <c r="J48" s="81" t="s">
        <v>145</v>
      </c>
      <c r="K48" s="81" t="s">
        <v>219</v>
      </c>
      <c r="L48" s="81" t="s">
        <v>150</v>
      </c>
      <c r="M48" s="81" t="s">
        <v>151</v>
      </c>
      <c r="N48" s="81" t="s">
        <v>152</v>
      </c>
      <c r="O48" s="81" t="s">
        <v>152</v>
      </c>
      <c r="P48" s="81" t="s">
        <v>152</v>
      </c>
      <c r="Q48" s="81" t="s">
        <v>152</v>
      </c>
      <c r="R48" s="81" t="s">
        <v>152</v>
      </c>
      <c r="S48" s="81" t="s">
        <v>152</v>
      </c>
      <c r="T48" s="81" t="s">
        <v>152</v>
      </c>
      <c r="U48" s="81" t="s">
        <v>152</v>
      </c>
      <c r="V48" s="81" t="s">
        <v>152</v>
      </c>
      <c r="W48" s="81" t="s">
        <v>152</v>
      </c>
      <c r="X48" s="81" t="s">
        <v>152</v>
      </c>
      <c r="Y48" s="81" t="s">
        <v>152</v>
      </c>
      <c r="Z48" s="81" t="s">
        <v>152</v>
      </c>
      <c r="AA48" s="81" t="s">
        <v>152</v>
      </c>
      <c r="AB48" s="81" t="s">
        <v>152</v>
      </c>
      <c r="AC48" s="81" t="s">
        <v>152</v>
      </c>
      <c r="AD48" s="81" t="s">
        <v>152</v>
      </c>
      <c r="AE48" s="81" t="s">
        <v>152</v>
      </c>
      <c r="AF48" s="81" t="s">
        <v>152</v>
      </c>
      <c r="AG48" s="81" t="s">
        <v>152</v>
      </c>
      <c r="AH48" s="81" t="s">
        <v>152</v>
      </c>
      <c r="AI48" s="81" t="s">
        <v>152</v>
      </c>
      <c r="AJ48" s="81" t="s">
        <v>152</v>
      </c>
      <c r="AK48" s="81" t="s">
        <v>152</v>
      </c>
      <c r="AL48" s="81" t="s">
        <v>152</v>
      </c>
      <c r="AM48" s="81" t="s">
        <v>152</v>
      </c>
      <c r="AN48" s="81" t="s">
        <v>152</v>
      </c>
      <c r="AO48" s="81" t="s">
        <v>152</v>
      </c>
      <c r="AP48" s="81" t="s">
        <v>152</v>
      </c>
      <c r="AQ48" s="81" t="s">
        <v>152</v>
      </c>
      <c r="AR48" s="81" t="s">
        <v>152</v>
      </c>
      <c r="AS48" s="81" t="s">
        <v>152</v>
      </c>
      <c r="AT48">
        <v>0</v>
      </c>
      <c r="AU48">
        <v>0</v>
      </c>
      <c r="AV48">
        <v>0</v>
      </c>
      <c r="AW48">
        <v>5</v>
      </c>
      <c r="AX48">
        <v>0</v>
      </c>
      <c r="AY48">
        <v>0</v>
      </c>
      <c r="AZ48" s="81" t="s">
        <v>163</v>
      </c>
      <c r="BA48" s="81" t="s">
        <v>146</v>
      </c>
      <c r="BB48" s="81" t="s">
        <v>146</v>
      </c>
      <c r="BC48" s="81" t="s">
        <v>146</v>
      </c>
      <c r="BD48" s="81" t="s">
        <v>146</v>
      </c>
      <c r="BE48" s="81" t="s">
        <v>146</v>
      </c>
      <c r="BF48" s="81" t="s">
        <v>146</v>
      </c>
      <c r="BG48" s="81" t="s">
        <v>146</v>
      </c>
      <c r="BH48" s="81" t="s">
        <v>146</v>
      </c>
      <c r="BI48" s="81" t="s">
        <v>146</v>
      </c>
      <c r="BJ48" s="81" t="s">
        <v>146</v>
      </c>
      <c r="BK48" s="81" t="s">
        <v>146</v>
      </c>
      <c r="BL48" s="81" t="s">
        <v>146</v>
      </c>
      <c r="BM48" s="81" t="s">
        <v>146</v>
      </c>
      <c r="BN48" s="81" t="s">
        <v>146</v>
      </c>
      <c r="BO48" s="81" t="s">
        <v>146</v>
      </c>
      <c r="BP48" s="81" t="s">
        <v>146</v>
      </c>
      <c r="BQ48" s="81" t="s">
        <v>146</v>
      </c>
      <c r="BR48" s="81" t="s">
        <v>146</v>
      </c>
      <c r="BS48" s="81" t="s">
        <v>146</v>
      </c>
      <c r="BT48" s="81" t="s">
        <v>146</v>
      </c>
    </row>
    <row r="49" spans="1:72" ht="165">
      <c r="A49" s="117">
        <v>45733.717465277776</v>
      </c>
      <c r="B49" s="117">
        <v>45733.720555555556</v>
      </c>
      <c r="C49" s="81" t="s">
        <v>157</v>
      </c>
      <c r="D49">
        <v>100</v>
      </c>
      <c r="E49">
        <v>266</v>
      </c>
      <c r="F49" s="81" t="s">
        <v>142</v>
      </c>
      <c r="G49" s="117">
        <v>45733.720559907408</v>
      </c>
      <c r="H49" s="81" t="s">
        <v>239</v>
      </c>
      <c r="I49" s="81" t="s">
        <v>159</v>
      </c>
      <c r="J49" s="81" t="s">
        <v>145</v>
      </c>
      <c r="K49" s="81" t="s">
        <v>219</v>
      </c>
      <c r="L49" s="81" t="s">
        <v>161</v>
      </c>
      <c r="M49" s="81" t="s">
        <v>151</v>
      </c>
      <c r="N49" s="81" t="s">
        <v>152</v>
      </c>
      <c r="O49" s="81" t="s">
        <v>152</v>
      </c>
      <c r="P49" s="81" t="s">
        <v>152</v>
      </c>
      <c r="Q49" s="81" t="s">
        <v>152</v>
      </c>
      <c r="R49" s="81" t="s">
        <v>152</v>
      </c>
      <c r="S49" s="81" t="s">
        <v>152</v>
      </c>
      <c r="T49" s="81" t="s">
        <v>152</v>
      </c>
      <c r="U49" s="81" t="s">
        <v>152</v>
      </c>
      <c r="V49" s="81" t="s">
        <v>152</v>
      </c>
      <c r="W49" s="81" t="s">
        <v>152</v>
      </c>
      <c r="X49" s="81" t="s">
        <v>152</v>
      </c>
      <c r="Y49" s="81" t="s">
        <v>152</v>
      </c>
      <c r="Z49" s="81" t="s">
        <v>152</v>
      </c>
      <c r="AA49" s="81" t="s">
        <v>152</v>
      </c>
      <c r="AB49" s="81" t="s">
        <v>152</v>
      </c>
      <c r="AC49" s="81" t="s">
        <v>152</v>
      </c>
      <c r="AD49" s="81" t="s">
        <v>152</v>
      </c>
      <c r="AE49" s="81" t="s">
        <v>152</v>
      </c>
      <c r="AF49" s="81" t="s">
        <v>152</v>
      </c>
      <c r="AG49" s="81" t="s">
        <v>152</v>
      </c>
      <c r="AH49" s="81" t="s">
        <v>152</v>
      </c>
      <c r="AI49" s="81" t="s">
        <v>152</v>
      </c>
      <c r="AJ49" s="81" t="s">
        <v>152</v>
      </c>
      <c r="AK49" s="81" t="s">
        <v>152</v>
      </c>
      <c r="AL49" s="81" t="s">
        <v>152</v>
      </c>
      <c r="AM49" s="81" t="s">
        <v>152</v>
      </c>
      <c r="AN49" s="81" t="s">
        <v>152</v>
      </c>
      <c r="AO49" s="81" t="s">
        <v>152</v>
      </c>
      <c r="AP49" s="81" t="s">
        <v>152</v>
      </c>
      <c r="AQ49" s="81" t="s">
        <v>152</v>
      </c>
      <c r="AR49" s="81" t="s">
        <v>152</v>
      </c>
      <c r="AS49" s="81" t="s">
        <v>152</v>
      </c>
      <c r="AT49">
        <v>0</v>
      </c>
      <c r="AU49">
        <v>0</v>
      </c>
      <c r="AV49">
        <v>0</v>
      </c>
      <c r="AW49">
        <v>7</v>
      </c>
      <c r="AX49">
        <v>0</v>
      </c>
      <c r="AY49">
        <v>0</v>
      </c>
      <c r="AZ49" s="81" t="s">
        <v>177</v>
      </c>
      <c r="BA49" s="81" t="s">
        <v>178</v>
      </c>
      <c r="BB49" s="81" t="s">
        <v>178</v>
      </c>
      <c r="BC49" s="81" t="s">
        <v>178</v>
      </c>
      <c r="BD49" s="81" t="s">
        <v>178</v>
      </c>
      <c r="BE49" s="81" t="s">
        <v>178</v>
      </c>
      <c r="BF49" s="81" t="s">
        <v>178</v>
      </c>
      <c r="BG49" s="81" t="s">
        <v>146</v>
      </c>
      <c r="BH49" s="81" t="s">
        <v>146</v>
      </c>
      <c r="BI49" s="81" t="s">
        <v>146</v>
      </c>
      <c r="BJ49" s="81" t="s">
        <v>146</v>
      </c>
      <c r="BK49" s="81" t="s">
        <v>146</v>
      </c>
      <c r="BL49" s="81" t="s">
        <v>146</v>
      </c>
      <c r="BM49" s="81" t="s">
        <v>146</v>
      </c>
      <c r="BN49" s="81" t="s">
        <v>146</v>
      </c>
      <c r="BO49" s="81" t="s">
        <v>146</v>
      </c>
      <c r="BP49" s="81" t="s">
        <v>146</v>
      </c>
      <c r="BQ49" s="81" t="s">
        <v>179</v>
      </c>
      <c r="BR49" s="81" t="s">
        <v>240</v>
      </c>
      <c r="BS49" s="81" t="s">
        <v>163</v>
      </c>
      <c r="BT49" s="81" t="s">
        <v>241</v>
      </c>
    </row>
    <row r="50" spans="1:72" ht="45">
      <c r="A50" s="117">
        <v>45734.481712962966</v>
      </c>
      <c r="B50" s="117">
        <v>45734.503032407411</v>
      </c>
      <c r="C50" s="81" t="s">
        <v>157</v>
      </c>
      <c r="D50">
        <v>100</v>
      </c>
      <c r="E50">
        <v>1842</v>
      </c>
      <c r="F50" s="81" t="s">
        <v>142</v>
      </c>
      <c r="G50" s="117">
        <v>45734.503047013888</v>
      </c>
      <c r="H50" s="81" t="s">
        <v>242</v>
      </c>
      <c r="I50" s="81" t="s">
        <v>159</v>
      </c>
      <c r="J50" s="81" t="s">
        <v>145</v>
      </c>
      <c r="K50" s="81" t="s">
        <v>243</v>
      </c>
      <c r="L50" s="81" t="s">
        <v>150</v>
      </c>
      <c r="M50" s="81" t="s">
        <v>167</v>
      </c>
      <c r="N50" s="81" t="s">
        <v>152</v>
      </c>
      <c r="O50" s="81" t="s">
        <v>152</v>
      </c>
      <c r="P50" s="81" t="s">
        <v>152</v>
      </c>
      <c r="Q50" s="81" t="s">
        <v>152</v>
      </c>
      <c r="R50" s="81" t="s">
        <v>152</v>
      </c>
      <c r="S50" s="81" t="s">
        <v>152</v>
      </c>
      <c r="T50" s="81" t="s">
        <v>152</v>
      </c>
      <c r="U50" s="81" t="s">
        <v>171</v>
      </c>
      <c r="V50" s="81" t="s">
        <v>152</v>
      </c>
      <c r="W50" s="81" t="s">
        <v>152</v>
      </c>
      <c r="X50" s="81" t="s">
        <v>171</v>
      </c>
      <c r="Y50" s="81" t="s">
        <v>152</v>
      </c>
      <c r="Z50" s="81" t="s">
        <v>152</v>
      </c>
      <c r="AA50" s="81" t="s">
        <v>152</v>
      </c>
      <c r="AB50" s="81" t="s">
        <v>152</v>
      </c>
      <c r="AC50" s="81" t="s">
        <v>152</v>
      </c>
      <c r="AD50" s="81" t="s">
        <v>152</v>
      </c>
      <c r="AE50" s="81" t="s">
        <v>152</v>
      </c>
      <c r="AF50" s="81" t="s">
        <v>152</v>
      </c>
      <c r="AG50" s="81" t="s">
        <v>152</v>
      </c>
      <c r="AH50" s="81" t="s">
        <v>152</v>
      </c>
      <c r="AI50" s="81" t="s">
        <v>152</v>
      </c>
      <c r="AJ50" s="81" t="s">
        <v>152</v>
      </c>
      <c r="AK50" s="81" t="s">
        <v>152</v>
      </c>
      <c r="AL50" s="81" t="s">
        <v>152</v>
      </c>
      <c r="AM50" s="81" t="s">
        <v>152</v>
      </c>
      <c r="AN50" s="81" t="s">
        <v>171</v>
      </c>
      <c r="AO50" s="81" t="s">
        <v>152</v>
      </c>
      <c r="AP50" s="81" t="s">
        <v>152</v>
      </c>
      <c r="AQ50" s="81" t="s">
        <v>152</v>
      </c>
      <c r="AR50" s="81" t="s">
        <v>152</v>
      </c>
      <c r="AS50" s="81" t="s">
        <v>152</v>
      </c>
      <c r="AT50">
        <v>1</v>
      </c>
      <c r="AU50">
        <v>1</v>
      </c>
      <c r="AV50">
        <v>2</v>
      </c>
      <c r="AW50">
        <v>6</v>
      </c>
      <c r="AX50">
        <v>1</v>
      </c>
      <c r="AY50">
        <v>0</v>
      </c>
      <c r="AZ50" s="81" t="s">
        <v>163</v>
      </c>
      <c r="BA50" s="81" t="s">
        <v>146</v>
      </c>
      <c r="BB50" s="81" t="s">
        <v>146</v>
      </c>
      <c r="BC50" s="81" t="s">
        <v>146</v>
      </c>
      <c r="BD50" s="81" t="s">
        <v>146</v>
      </c>
      <c r="BE50" s="81" t="s">
        <v>146</v>
      </c>
      <c r="BF50" s="81" t="s">
        <v>146</v>
      </c>
      <c r="BG50" s="81" t="s">
        <v>146</v>
      </c>
      <c r="BH50" s="81" t="s">
        <v>146</v>
      </c>
      <c r="BI50" s="81" t="s">
        <v>146</v>
      </c>
      <c r="BJ50" s="81" t="s">
        <v>146</v>
      </c>
      <c r="BK50" s="81" t="s">
        <v>146</v>
      </c>
      <c r="BL50" s="81" t="s">
        <v>146</v>
      </c>
      <c r="BM50" s="81" t="s">
        <v>146</v>
      </c>
      <c r="BN50" s="81" t="s">
        <v>146</v>
      </c>
      <c r="BO50" s="81" t="s">
        <v>146</v>
      </c>
      <c r="BP50" s="81" t="s">
        <v>146</v>
      </c>
      <c r="BQ50" s="81" t="s">
        <v>146</v>
      </c>
      <c r="BR50" s="81" t="s">
        <v>146</v>
      </c>
      <c r="BS50" s="81" t="s">
        <v>146</v>
      </c>
      <c r="BT50" s="81" t="s">
        <v>146</v>
      </c>
    </row>
    <row r="51" spans="1:72" ht="45">
      <c r="A51" s="117">
        <v>45734.503078703703</v>
      </c>
      <c r="B51" s="117">
        <v>45734.50644675926</v>
      </c>
      <c r="C51" s="81" t="s">
        <v>157</v>
      </c>
      <c r="D51">
        <v>100</v>
      </c>
      <c r="E51">
        <v>291</v>
      </c>
      <c r="F51" s="81" t="s">
        <v>142</v>
      </c>
      <c r="G51" s="117">
        <v>45734.506466180559</v>
      </c>
      <c r="H51" s="81" t="s">
        <v>244</v>
      </c>
      <c r="I51" s="81" t="s">
        <v>159</v>
      </c>
      <c r="J51" s="81" t="s">
        <v>145</v>
      </c>
      <c r="K51" s="81" t="s">
        <v>243</v>
      </c>
      <c r="L51" s="81" t="s">
        <v>161</v>
      </c>
      <c r="M51" s="81" t="s">
        <v>167</v>
      </c>
      <c r="N51" s="81" t="s">
        <v>152</v>
      </c>
      <c r="O51" s="81" t="s">
        <v>152</v>
      </c>
      <c r="P51" s="81" t="s">
        <v>152</v>
      </c>
      <c r="Q51" s="81" t="s">
        <v>152</v>
      </c>
      <c r="R51" s="81" t="s">
        <v>152</v>
      </c>
      <c r="S51" s="81" t="s">
        <v>152</v>
      </c>
      <c r="T51" s="81" t="s">
        <v>152</v>
      </c>
      <c r="U51" s="81" t="s">
        <v>152</v>
      </c>
      <c r="V51" s="81" t="s">
        <v>152</v>
      </c>
      <c r="W51" s="81" t="s">
        <v>152</v>
      </c>
      <c r="X51" s="81" t="s">
        <v>152</v>
      </c>
      <c r="Y51" s="81" t="s">
        <v>152</v>
      </c>
      <c r="Z51" s="81" t="s">
        <v>152</v>
      </c>
      <c r="AA51" s="81" t="s">
        <v>152</v>
      </c>
      <c r="AB51" s="81" t="s">
        <v>152</v>
      </c>
      <c r="AC51" s="81" t="s">
        <v>152</v>
      </c>
      <c r="AD51" s="81" t="s">
        <v>152</v>
      </c>
      <c r="AE51" s="81" t="s">
        <v>152</v>
      </c>
      <c r="AF51" s="81" t="s">
        <v>152</v>
      </c>
      <c r="AG51" s="81" t="s">
        <v>152</v>
      </c>
      <c r="AH51" s="81" t="s">
        <v>152</v>
      </c>
      <c r="AI51" s="81" t="s">
        <v>152</v>
      </c>
      <c r="AJ51" s="81" t="s">
        <v>152</v>
      </c>
      <c r="AK51" s="81" t="s">
        <v>171</v>
      </c>
      <c r="AL51" s="81" t="s">
        <v>152</v>
      </c>
      <c r="AM51" s="81" t="s">
        <v>152</v>
      </c>
      <c r="AN51" s="81" t="s">
        <v>152</v>
      </c>
      <c r="AO51" s="81" t="s">
        <v>152</v>
      </c>
      <c r="AP51" s="81" t="s">
        <v>152</v>
      </c>
      <c r="AQ51" s="81" t="s">
        <v>152</v>
      </c>
      <c r="AR51" s="81" t="s">
        <v>152</v>
      </c>
      <c r="AS51" s="81" t="s">
        <v>152</v>
      </c>
      <c r="AT51">
        <v>2</v>
      </c>
      <c r="AU51">
        <v>4</v>
      </c>
      <c r="AV51">
        <v>0</v>
      </c>
      <c r="AW51">
        <v>5</v>
      </c>
      <c r="AX51">
        <v>5</v>
      </c>
      <c r="AY51">
        <v>1</v>
      </c>
      <c r="AZ51" s="81" t="s">
        <v>163</v>
      </c>
      <c r="BA51" s="81" t="s">
        <v>146</v>
      </c>
      <c r="BB51" s="81" t="s">
        <v>146</v>
      </c>
      <c r="BC51" s="81" t="s">
        <v>146</v>
      </c>
      <c r="BD51" s="81" t="s">
        <v>146</v>
      </c>
      <c r="BE51" s="81" t="s">
        <v>146</v>
      </c>
      <c r="BF51" s="81" t="s">
        <v>146</v>
      </c>
      <c r="BG51" s="81" t="s">
        <v>146</v>
      </c>
      <c r="BH51" s="81" t="s">
        <v>146</v>
      </c>
      <c r="BI51" s="81" t="s">
        <v>146</v>
      </c>
      <c r="BJ51" s="81" t="s">
        <v>146</v>
      </c>
      <c r="BK51" s="81" t="s">
        <v>146</v>
      </c>
      <c r="BL51" s="81" t="s">
        <v>146</v>
      </c>
      <c r="BM51" s="81" t="s">
        <v>146</v>
      </c>
      <c r="BN51" s="81" t="s">
        <v>146</v>
      </c>
      <c r="BO51" s="81" t="s">
        <v>146</v>
      </c>
      <c r="BP51" s="81" t="s">
        <v>146</v>
      </c>
      <c r="BQ51" s="81" t="s">
        <v>146</v>
      </c>
      <c r="BR51" s="81" t="s">
        <v>146</v>
      </c>
      <c r="BS51" s="81" t="s">
        <v>146</v>
      </c>
      <c r="BT51" s="81" t="s">
        <v>146</v>
      </c>
    </row>
    <row r="52" spans="1:72" ht="60">
      <c r="A52" s="117">
        <v>45734.510648148149</v>
      </c>
      <c r="B52" s="117">
        <v>45734.51226851852</v>
      </c>
      <c r="C52" s="81" t="s">
        <v>157</v>
      </c>
      <c r="D52">
        <v>100</v>
      </c>
      <c r="E52">
        <v>139</v>
      </c>
      <c r="F52" s="81" t="s">
        <v>142</v>
      </c>
      <c r="G52" s="117">
        <v>45734.51227796296</v>
      </c>
      <c r="H52" s="81" t="s">
        <v>245</v>
      </c>
      <c r="I52" s="81" t="s">
        <v>159</v>
      </c>
      <c r="J52" s="81" t="s">
        <v>145</v>
      </c>
      <c r="K52" s="81" t="s">
        <v>243</v>
      </c>
      <c r="L52" s="81" t="s">
        <v>150</v>
      </c>
      <c r="M52" s="81" t="s">
        <v>151</v>
      </c>
      <c r="N52" s="81" t="s">
        <v>152</v>
      </c>
      <c r="O52" s="81" t="s">
        <v>152</v>
      </c>
      <c r="P52" s="81" t="s">
        <v>152</v>
      </c>
      <c r="Q52" s="81" t="s">
        <v>152</v>
      </c>
      <c r="R52" s="81" t="s">
        <v>152</v>
      </c>
      <c r="S52" s="81" t="s">
        <v>152</v>
      </c>
      <c r="T52" s="81" t="s">
        <v>152</v>
      </c>
      <c r="U52" s="81" t="s">
        <v>152</v>
      </c>
      <c r="V52" s="81" t="s">
        <v>152</v>
      </c>
      <c r="W52" s="81" t="s">
        <v>152</v>
      </c>
      <c r="X52" s="81" t="s">
        <v>152</v>
      </c>
      <c r="Y52" s="81" t="s">
        <v>152</v>
      </c>
      <c r="Z52" s="81" t="s">
        <v>152</v>
      </c>
      <c r="AA52" s="81" t="s">
        <v>152</v>
      </c>
      <c r="AB52" s="81" t="s">
        <v>152</v>
      </c>
      <c r="AC52" s="81" t="s">
        <v>152</v>
      </c>
      <c r="AD52" s="81" t="s">
        <v>152</v>
      </c>
      <c r="AE52" s="81" t="s">
        <v>152</v>
      </c>
      <c r="AF52" s="81" t="s">
        <v>152</v>
      </c>
      <c r="AG52" s="81" t="s">
        <v>152</v>
      </c>
      <c r="AH52" s="81" t="s">
        <v>152</v>
      </c>
      <c r="AI52" s="81" t="s">
        <v>152</v>
      </c>
      <c r="AJ52" s="81" t="s">
        <v>152</v>
      </c>
      <c r="AK52" s="81" t="s">
        <v>171</v>
      </c>
      <c r="AL52" s="81" t="s">
        <v>152</v>
      </c>
      <c r="AM52" s="81" t="s">
        <v>152</v>
      </c>
      <c r="AN52" s="81" t="s">
        <v>171</v>
      </c>
      <c r="AO52" s="81" t="s">
        <v>152</v>
      </c>
      <c r="AP52" s="81" t="s">
        <v>152</v>
      </c>
      <c r="AQ52" s="81" t="s">
        <v>152</v>
      </c>
      <c r="AR52" s="81" t="s">
        <v>152</v>
      </c>
      <c r="AS52" s="81" t="s">
        <v>152</v>
      </c>
      <c r="AT52">
        <v>2</v>
      </c>
      <c r="AU52">
        <v>5</v>
      </c>
      <c r="AV52">
        <v>1</v>
      </c>
      <c r="AW52">
        <v>4</v>
      </c>
      <c r="AX52">
        <v>4</v>
      </c>
      <c r="AY52">
        <v>1</v>
      </c>
      <c r="AZ52" s="81" t="s">
        <v>163</v>
      </c>
      <c r="BA52" s="81" t="s">
        <v>146</v>
      </c>
      <c r="BB52" s="81" t="s">
        <v>146</v>
      </c>
      <c r="BC52" s="81" t="s">
        <v>146</v>
      </c>
      <c r="BD52" s="81" t="s">
        <v>146</v>
      </c>
      <c r="BE52" s="81" t="s">
        <v>146</v>
      </c>
      <c r="BF52" s="81" t="s">
        <v>146</v>
      </c>
      <c r="BG52" s="81" t="s">
        <v>146</v>
      </c>
      <c r="BH52" s="81" t="s">
        <v>146</v>
      </c>
      <c r="BI52" s="81" t="s">
        <v>146</v>
      </c>
      <c r="BJ52" s="81" t="s">
        <v>146</v>
      </c>
      <c r="BK52" s="81" t="s">
        <v>146</v>
      </c>
      <c r="BL52" s="81" t="s">
        <v>146</v>
      </c>
      <c r="BM52" s="81" t="s">
        <v>146</v>
      </c>
      <c r="BN52" s="81" t="s">
        <v>146</v>
      </c>
      <c r="BO52" s="81" t="s">
        <v>146</v>
      </c>
      <c r="BP52" s="81" t="s">
        <v>146</v>
      </c>
      <c r="BQ52" s="81" t="s">
        <v>146</v>
      </c>
      <c r="BR52" s="81" t="s">
        <v>146</v>
      </c>
      <c r="BS52" s="81" t="s">
        <v>146</v>
      </c>
      <c r="BT52" s="81" t="s">
        <v>146</v>
      </c>
    </row>
    <row r="53" spans="1:72" ht="60">
      <c r="A53" s="117">
        <v>45734.512361111112</v>
      </c>
      <c r="B53" s="117">
        <v>45734.515196759261</v>
      </c>
      <c r="C53" s="81" t="s">
        <v>157</v>
      </c>
      <c r="D53">
        <v>100</v>
      </c>
      <c r="E53">
        <v>245</v>
      </c>
      <c r="F53" s="81" t="s">
        <v>142</v>
      </c>
      <c r="G53" s="117">
        <v>45734.515209282406</v>
      </c>
      <c r="H53" s="81" t="s">
        <v>246</v>
      </c>
      <c r="I53" s="81" t="s">
        <v>159</v>
      </c>
      <c r="J53" s="81" t="s">
        <v>145</v>
      </c>
      <c r="K53" s="81" t="s">
        <v>243</v>
      </c>
      <c r="L53" s="81" t="s">
        <v>161</v>
      </c>
      <c r="M53" s="81" t="s">
        <v>151</v>
      </c>
      <c r="N53" s="81" t="s">
        <v>152</v>
      </c>
      <c r="O53" s="81" t="s">
        <v>152</v>
      </c>
      <c r="P53" s="81" t="s">
        <v>152</v>
      </c>
      <c r="Q53" s="81" t="s">
        <v>152</v>
      </c>
      <c r="R53" s="81" t="s">
        <v>152</v>
      </c>
      <c r="S53" s="81" t="s">
        <v>152</v>
      </c>
      <c r="T53" s="81" t="s">
        <v>152</v>
      </c>
      <c r="U53" s="81" t="s">
        <v>152</v>
      </c>
      <c r="V53" s="81" t="s">
        <v>152</v>
      </c>
      <c r="W53" s="81" t="s">
        <v>152</v>
      </c>
      <c r="X53" s="81" t="s">
        <v>152</v>
      </c>
      <c r="Y53" s="81" t="s">
        <v>152</v>
      </c>
      <c r="Z53" s="81" t="s">
        <v>152</v>
      </c>
      <c r="AA53" s="81" t="s">
        <v>152</v>
      </c>
      <c r="AB53" s="81" t="s">
        <v>152</v>
      </c>
      <c r="AC53" s="81" t="s">
        <v>152</v>
      </c>
      <c r="AD53" s="81" t="s">
        <v>152</v>
      </c>
      <c r="AE53" s="81" t="s">
        <v>152</v>
      </c>
      <c r="AF53" s="81" t="s">
        <v>152</v>
      </c>
      <c r="AG53" s="81" t="s">
        <v>152</v>
      </c>
      <c r="AH53" s="81" t="s">
        <v>152</v>
      </c>
      <c r="AI53" s="81" t="s">
        <v>152</v>
      </c>
      <c r="AJ53" s="81" t="s">
        <v>152</v>
      </c>
      <c r="AK53" s="81" t="s">
        <v>152</v>
      </c>
      <c r="AL53" s="81" t="s">
        <v>152</v>
      </c>
      <c r="AM53" s="81" t="s">
        <v>152</v>
      </c>
      <c r="AN53" s="81" t="s">
        <v>152</v>
      </c>
      <c r="AO53" s="81" t="s">
        <v>152</v>
      </c>
      <c r="AP53" s="81" t="s">
        <v>152</v>
      </c>
      <c r="AQ53" s="81" t="s">
        <v>152</v>
      </c>
      <c r="AR53" s="81" t="s">
        <v>152</v>
      </c>
      <c r="AS53" s="81" t="s">
        <v>152</v>
      </c>
      <c r="AT53">
        <v>4</v>
      </c>
      <c r="AU53">
        <v>2</v>
      </c>
      <c r="AV53">
        <v>0</v>
      </c>
      <c r="AW53">
        <v>6</v>
      </c>
      <c r="AX53">
        <v>5</v>
      </c>
      <c r="AY53">
        <v>0</v>
      </c>
      <c r="AZ53" s="81" t="s">
        <v>163</v>
      </c>
      <c r="BA53" s="81" t="s">
        <v>146</v>
      </c>
      <c r="BB53" s="81" t="s">
        <v>146</v>
      </c>
      <c r="BC53" s="81" t="s">
        <v>146</v>
      </c>
      <c r="BD53" s="81" t="s">
        <v>146</v>
      </c>
      <c r="BE53" s="81" t="s">
        <v>146</v>
      </c>
      <c r="BF53" s="81" t="s">
        <v>146</v>
      </c>
      <c r="BG53" s="81" t="s">
        <v>146</v>
      </c>
      <c r="BH53" s="81" t="s">
        <v>146</v>
      </c>
      <c r="BI53" s="81" t="s">
        <v>146</v>
      </c>
      <c r="BJ53" s="81" t="s">
        <v>146</v>
      </c>
      <c r="BK53" s="81" t="s">
        <v>146</v>
      </c>
      <c r="BL53" s="81" t="s">
        <v>146</v>
      </c>
      <c r="BM53" s="81" t="s">
        <v>146</v>
      </c>
      <c r="BN53" s="81" t="s">
        <v>146</v>
      </c>
      <c r="BO53" s="81" t="s">
        <v>146</v>
      </c>
      <c r="BP53" s="81" t="s">
        <v>146</v>
      </c>
      <c r="BQ53" s="81" t="s">
        <v>146</v>
      </c>
      <c r="BR53" s="81" t="s">
        <v>146</v>
      </c>
      <c r="BS53" s="81" t="s">
        <v>146</v>
      </c>
      <c r="BT53" s="81" t="s">
        <v>146</v>
      </c>
    </row>
    <row r="54" spans="1:72" ht="45">
      <c r="A54" s="117">
        <v>45734.481620370374</v>
      </c>
      <c r="B54" s="117">
        <v>45734.519224537034</v>
      </c>
      <c r="C54" s="81" t="s">
        <v>157</v>
      </c>
      <c r="D54">
        <v>100</v>
      </c>
      <c r="E54">
        <v>3249</v>
      </c>
      <c r="F54" s="81" t="s">
        <v>142</v>
      </c>
      <c r="G54" s="117">
        <v>45734.519244409719</v>
      </c>
      <c r="H54" s="81" t="s">
        <v>247</v>
      </c>
      <c r="I54" s="81" t="s">
        <v>159</v>
      </c>
      <c r="J54" s="81" t="s">
        <v>145</v>
      </c>
      <c r="K54" s="81" t="s">
        <v>243</v>
      </c>
      <c r="L54" s="81" t="s">
        <v>150</v>
      </c>
      <c r="M54" s="81" t="s">
        <v>162</v>
      </c>
      <c r="N54" s="81" t="s">
        <v>152</v>
      </c>
      <c r="O54" s="81" t="s">
        <v>152</v>
      </c>
      <c r="P54" s="81" t="s">
        <v>152</v>
      </c>
      <c r="Q54" s="81" t="s">
        <v>152</v>
      </c>
      <c r="R54" s="81" t="s">
        <v>152</v>
      </c>
      <c r="S54" s="81" t="s">
        <v>152</v>
      </c>
      <c r="T54" s="81" t="s">
        <v>152</v>
      </c>
      <c r="U54" s="81" t="s">
        <v>152</v>
      </c>
      <c r="V54" s="81" t="s">
        <v>152</v>
      </c>
      <c r="W54" s="81" t="s">
        <v>152</v>
      </c>
      <c r="X54" s="81" t="s">
        <v>152</v>
      </c>
      <c r="Y54" s="81" t="s">
        <v>152</v>
      </c>
      <c r="Z54" s="81" t="s">
        <v>152</v>
      </c>
      <c r="AA54" s="81" t="s">
        <v>152</v>
      </c>
      <c r="AB54" s="81" t="s">
        <v>152</v>
      </c>
      <c r="AC54" s="81" t="s">
        <v>152</v>
      </c>
      <c r="AD54" s="81" t="s">
        <v>152</v>
      </c>
      <c r="AE54" s="81" t="s">
        <v>152</v>
      </c>
      <c r="AF54" s="81" t="s">
        <v>152</v>
      </c>
      <c r="AG54" s="81" t="s">
        <v>152</v>
      </c>
      <c r="AH54" s="81" t="s">
        <v>152</v>
      </c>
      <c r="AI54" s="81" t="s">
        <v>152</v>
      </c>
      <c r="AJ54" s="81" t="s">
        <v>152</v>
      </c>
      <c r="AK54" s="81" t="s">
        <v>152</v>
      </c>
      <c r="AL54" s="81" t="s">
        <v>152</v>
      </c>
      <c r="AM54" s="81" t="s">
        <v>152</v>
      </c>
      <c r="AN54" s="81" t="s">
        <v>152</v>
      </c>
      <c r="AO54" s="81" t="s">
        <v>152</v>
      </c>
      <c r="AP54" s="81" t="s">
        <v>152</v>
      </c>
      <c r="AQ54" s="81" t="s">
        <v>152</v>
      </c>
      <c r="AR54" s="81" t="s">
        <v>152</v>
      </c>
      <c r="AS54" s="81" t="s">
        <v>152</v>
      </c>
      <c r="AT54">
        <v>4</v>
      </c>
      <c r="AU54">
        <v>4</v>
      </c>
      <c r="AV54">
        <v>0</v>
      </c>
      <c r="AW54">
        <v>2</v>
      </c>
      <c r="AX54">
        <v>5</v>
      </c>
      <c r="AY54">
        <v>2</v>
      </c>
      <c r="AZ54" s="81" t="s">
        <v>163</v>
      </c>
      <c r="BA54" s="81" t="s">
        <v>146</v>
      </c>
      <c r="BB54" s="81" t="s">
        <v>146</v>
      </c>
      <c r="BC54" s="81" t="s">
        <v>146</v>
      </c>
      <c r="BD54" s="81" t="s">
        <v>146</v>
      </c>
      <c r="BE54" s="81" t="s">
        <v>146</v>
      </c>
      <c r="BF54" s="81" t="s">
        <v>146</v>
      </c>
      <c r="BG54" s="81" t="s">
        <v>146</v>
      </c>
      <c r="BH54" s="81" t="s">
        <v>146</v>
      </c>
      <c r="BI54" s="81" t="s">
        <v>146</v>
      </c>
      <c r="BJ54" s="81" t="s">
        <v>146</v>
      </c>
      <c r="BK54" s="81" t="s">
        <v>146</v>
      </c>
      <c r="BL54" s="81" t="s">
        <v>146</v>
      </c>
      <c r="BM54" s="81" t="s">
        <v>146</v>
      </c>
      <c r="BN54" s="81" t="s">
        <v>146</v>
      </c>
      <c r="BO54" s="81" t="s">
        <v>146</v>
      </c>
      <c r="BP54" s="81" t="s">
        <v>146</v>
      </c>
      <c r="BQ54" s="81" t="s">
        <v>146</v>
      </c>
      <c r="BR54" s="81" t="s">
        <v>146</v>
      </c>
      <c r="BS54" s="81" t="s">
        <v>146</v>
      </c>
      <c r="BT54" s="81" t="s">
        <v>146</v>
      </c>
    </row>
    <row r="55" spans="1:72" ht="45">
      <c r="A55" s="117">
        <v>45734.519282407404</v>
      </c>
      <c r="B55" s="117">
        <v>45734.523101851853</v>
      </c>
      <c r="C55" s="81" t="s">
        <v>157</v>
      </c>
      <c r="D55">
        <v>100</v>
      </c>
      <c r="E55">
        <v>330</v>
      </c>
      <c r="F55" s="81" t="s">
        <v>142</v>
      </c>
      <c r="G55" s="117">
        <v>45734.523117962963</v>
      </c>
      <c r="H55" s="81" t="s">
        <v>248</v>
      </c>
      <c r="I55" s="81" t="s">
        <v>159</v>
      </c>
      <c r="J55" s="81" t="s">
        <v>145</v>
      </c>
      <c r="K55" s="81" t="s">
        <v>243</v>
      </c>
      <c r="L55" s="81" t="s">
        <v>161</v>
      </c>
      <c r="M55" s="81" t="s">
        <v>162</v>
      </c>
      <c r="N55" s="81" t="s">
        <v>152</v>
      </c>
      <c r="O55" s="81" t="s">
        <v>152</v>
      </c>
      <c r="P55" s="81" t="s">
        <v>152</v>
      </c>
      <c r="Q55" s="81" t="s">
        <v>152</v>
      </c>
      <c r="R55" s="81" t="s">
        <v>152</v>
      </c>
      <c r="S55" s="81" t="s">
        <v>152</v>
      </c>
      <c r="T55" s="81" t="s">
        <v>152</v>
      </c>
      <c r="U55" s="81" t="s">
        <v>152</v>
      </c>
      <c r="V55" s="81" t="s">
        <v>152</v>
      </c>
      <c r="W55" s="81" t="s">
        <v>152</v>
      </c>
      <c r="X55" s="81" t="s">
        <v>152</v>
      </c>
      <c r="Y55" s="81" t="s">
        <v>152</v>
      </c>
      <c r="Z55" s="81" t="s">
        <v>152</v>
      </c>
      <c r="AA55" s="81" t="s">
        <v>152</v>
      </c>
      <c r="AB55" s="81" t="s">
        <v>152</v>
      </c>
      <c r="AC55" s="81" t="s">
        <v>152</v>
      </c>
      <c r="AD55" s="81" t="s">
        <v>152</v>
      </c>
      <c r="AE55" s="81" t="s">
        <v>152</v>
      </c>
      <c r="AF55" s="81" t="s">
        <v>152</v>
      </c>
      <c r="AG55" s="81" t="s">
        <v>152</v>
      </c>
      <c r="AH55" s="81" t="s">
        <v>152</v>
      </c>
      <c r="AI55" s="81" t="s">
        <v>152</v>
      </c>
      <c r="AJ55" s="81" t="s">
        <v>152</v>
      </c>
      <c r="AK55" s="81" t="s">
        <v>152</v>
      </c>
      <c r="AL55" s="81" t="s">
        <v>152</v>
      </c>
      <c r="AM55" s="81" t="s">
        <v>152</v>
      </c>
      <c r="AN55" s="81" t="s">
        <v>152</v>
      </c>
      <c r="AO55" s="81" t="s">
        <v>152</v>
      </c>
      <c r="AP55" s="81" t="s">
        <v>152</v>
      </c>
      <c r="AQ55" s="81" t="s">
        <v>152</v>
      </c>
      <c r="AR55" s="81" t="s">
        <v>152</v>
      </c>
      <c r="AS55" s="81" t="s">
        <v>152</v>
      </c>
      <c r="AT55">
        <v>1</v>
      </c>
      <c r="AU55">
        <v>1</v>
      </c>
      <c r="AV55">
        <v>1</v>
      </c>
      <c r="AW55">
        <v>6</v>
      </c>
      <c r="AX55">
        <v>2</v>
      </c>
      <c r="AY55">
        <v>0</v>
      </c>
      <c r="AZ55" s="81" t="s">
        <v>163</v>
      </c>
      <c r="BA55" s="81" t="s">
        <v>146</v>
      </c>
      <c r="BB55" s="81" t="s">
        <v>146</v>
      </c>
      <c r="BC55" s="81" t="s">
        <v>146</v>
      </c>
      <c r="BD55" s="81" t="s">
        <v>146</v>
      </c>
      <c r="BE55" s="81" t="s">
        <v>146</v>
      </c>
      <c r="BF55" s="81" t="s">
        <v>146</v>
      </c>
      <c r="BG55" s="81" t="s">
        <v>146</v>
      </c>
      <c r="BH55" s="81" t="s">
        <v>146</v>
      </c>
      <c r="BI55" s="81" t="s">
        <v>146</v>
      </c>
      <c r="BJ55" s="81" t="s">
        <v>146</v>
      </c>
      <c r="BK55" s="81" t="s">
        <v>146</v>
      </c>
      <c r="BL55" s="81" t="s">
        <v>146</v>
      </c>
      <c r="BM55" s="81" t="s">
        <v>146</v>
      </c>
      <c r="BN55" s="81" t="s">
        <v>146</v>
      </c>
      <c r="BO55" s="81" t="s">
        <v>146</v>
      </c>
      <c r="BP55" s="81" t="s">
        <v>146</v>
      </c>
      <c r="BQ55" s="81" t="s">
        <v>146</v>
      </c>
      <c r="BR55" s="81" t="s">
        <v>146</v>
      </c>
      <c r="BS55" s="81" t="s">
        <v>146</v>
      </c>
      <c r="BT55" s="81" t="s">
        <v>146</v>
      </c>
    </row>
    <row r="56" spans="1:72" ht="60">
      <c r="A56" s="117">
        <v>45734.51525462963</v>
      </c>
      <c r="B56" s="117">
        <v>45734.52715277778</v>
      </c>
      <c r="C56" s="81" t="s">
        <v>157</v>
      </c>
      <c r="D56">
        <v>100</v>
      </c>
      <c r="E56">
        <v>1027</v>
      </c>
      <c r="F56" s="81" t="s">
        <v>142</v>
      </c>
      <c r="G56" s="117">
        <v>45734.527164988423</v>
      </c>
      <c r="H56" s="81" t="s">
        <v>249</v>
      </c>
      <c r="I56" s="81" t="s">
        <v>159</v>
      </c>
      <c r="J56" s="81" t="s">
        <v>145</v>
      </c>
      <c r="K56" s="81" t="s">
        <v>243</v>
      </c>
      <c r="L56" s="81" t="s">
        <v>150</v>
      </c>
      <c r="M56" s="81" t="s">
        <v>175</v>
      </c>
      <c r="N56" s="81" t="s">
        <v>152</v>
      </c>
      <c r="O56" s="81" t="s">
        <v>152</v>
      </c>
      <c r="P56" s="81" t="s">
        <v>152</v>
      </c>
      <c r="Q56" s="81" t="s">
        <v>152</v>
      </c>
      <c r="R56" s="81" t="s">
        <v>152</v>
      </c>
      <c r="S56" s="81" t="s">
        <v>152</v>
      </c>
      <c r="T56" s="81" t="s">
        <v>152</v>
      </c>
      <c r="U56" s="81" t="s">
        <v>171</v>
      </c>
      <c r="V56" s="81" t="s">
        <v>152</v>
      </c>
      <c r="W56" s="81" t="s">
        <v>152</v>
      </c>
      <c r="X56" s="81" t="s">
        <v>171</v>
      </c>
      <c r="Y56" s="81" t="s">
        <v>152</v>
      </c>
      <c r="Z56" s="81" t="s">
        <v>152</v>
      </c>
      <c r="AA56" s="81" t="s">
        <v>152</v>
      </c>
      <c r="AB56" s="81" t="s">
        <v>152</v>
      </c>
      <c r="AC56" s="81" t="s">
        <v>152</v>
      </c>
      <c r="AD56" s="81" t="s">
        <v>152</v>
      </c>
      <c r="AE56" s="81" t="s">
        <v>152</v>
      </c>
      <c r="AF56" s="81" t="s">
        <v>152</v>
      </c>
      <c r="AG56" s="81" t="s">
        <v>152</v>
      </c>
      <c r="AH56" s="81" t="s">
        <v>152</v>
      </c>
      <c r="AI56" s="81" t="s">
        <v>152</v>
      </c>
      <c r="AJ56" s="81" t="s">
        <v>152</v>
      </c>
      <c r="AK56" s="81" t="s">
        <v>152</v>
      </c>
      <c r="AL56" s="81" t="s">
        <v>152</v>
      </c>
      <c r="AM56" s="81" t="s">
        <v>152</v>
      </c>
      <c r="AN56" s="81" t="s">
        <v>152</v>
      </c>
      <c r="AO56" s="81" t="s">
        <v>152</v>
      </c>
      <c r="AP56" s="81" t="s">
        <v>152</v>
      </c>
      <c r="AQ56" s="81" t="s">
        <v>152</v>
      </c>
      <c r="AR56" s="81" t="s">
        <v>152</v>
      </c>
      <c r="AS56" s="81" t="s">
        <v>152</v>
      </c>
      <c r="AT56">
        <v>1</v>
      </c>
      <c r="AU56">
        <v>2</v>
      </c>
      <c r="AV56">
        <v>0</v>
      </c>
      <c r="AW56">
        <v>5</v>
      </c>
      <c r="AX56">
        <v>2</v>
      </c>
      <c r="AY56">
        <v>1</v>
      </c>
      <c r="AZ56" s="81" t="s">
        <v>163</v>
      </c>
      <c r="BA56" s="81" t="s">
        <v>146</v>
      </c>
      <c r="BB56" s="81" t="s">
        <v>146</v>
      </c>
      <c r="BC56" s="81" t="s">
        <v>146</v>
      </c>
      <c r="BD56" s="81" t="s">
        <v>146</v>
      </c>
      <c r="BE56" s="81" t="s">
        <v>146</v>
      </c>
      <c r="BF56" s="81" t="s">
        <v>146</v>
      </c>
      <c r="BG56" s="81" t="s">
        <v>146</v>
      </c>
      <c r="BH56" s="81" t="s">
        <v>146</v>
      </c>
      <c r="BI56" s="81" t="s">
        <v>146</v>
      </c>
      <c r="BJ56" s="81" t="s">
        <v>146</v>
      </c>
      <c r="BK56" s="81" t="s">
        <v>146</v>
      </c>
      <c r="BL56" s="81" t="s">
        <v>146</v>
      </c>
      <c r="BM56" s="81" t="s">
        <v>146</v>
      </c>
      <c r="BN56" s="81" t="s">
        <v>146</v>
      </c>
      <c r="BO56" s="81" t="s">
        <v>146</v>
      </c>
      <c r="BP56" s="81" t="s">
        <v>146</v>
      </c>
      <c r="BQ56" s="81" t="s">
        <v>146</v>
      </c>
      <c r="BR56" s="81" t="s">
        <v>146</v>
      </c>
      <c r="BS56" s="81" t="s">
        <v>146</v>
      </c>
      <c r="BT56" s="81" t="s">
        <v>146</v>
      </c>
    </row>
    <row r="57" spans="1:72" ht="60">
      <c r="A57" s="117">
        <v>45734.527187500003</v>
      </c>
      <c r="B57" s="117">
        <v>45734.53087962963</v>
      </c>
      <c r="C57" s="81" t="s">
        <v>157</v>
      </c>
      <c r="D57">
        <v>100</v>
      </c>
      <c r="E57">
        <v>318</v>
      </c>
      <c r="F57" s="81" t="s">
        <v>142</v>
      </c>
      <c r="G57" s="117">
        <v>45734.530885613429</v>
      </c>
      <c r="H57" s="81" t="s">
        <v>250</v>
      </c>
      <c r="I57" s="81" t="s">
        <v>159</v>
      </c>
      <c r="J57" s="81" t="s">
        <v>145</v>
      </c>
      <c r="K57" s="81" t="s">
        <v>243</v>
      </c>
      <c r="L57" s="81" t="s">
        <v>161</v>
      </c>
      <c r="M57" s="81" t="s">
        <v>175</v>
      </c>
      <c r="N57" s="81" t="s">
        <v>152</v>
      </c>
      <c r="O57" s="81" t="s">
        <v>152</v>
      </c>
      <c r="P57" s="81" t="s">
        <v>152</v>
      </c>
      <c r="Q57" s="81" t="s">
        <v>152</v>
      </c>
      <c r="R57" s="81" t="s">
        <v>152</v>
      </c>
      <c r="S57" s="81" t="s">
        <v>152</v>
      </c>
      <c r="T57" s="81" t="s">
        <v>152</v>
      </c>
      <c r="U57" s="81" t="s">
        <v>152</v>
      </c>
      <c r="V57" s="81" t="s">
        <v>152</v>
      </c>
      <c r="W57" s="81" t="s">
        <v>152</v>
      </c>
      <c r="X57" s="81" t="s">
        <v>152</v>
      </c>
      <c r="Y57" s="81" t="s">
        <v>152</v>
      </c>
      <c r="Z57" s="81" t="s">
        <v>152</v>
      </c>
      <c r="AA57" s="81" t="s">
        <v>152</v>
      </c>
      <c r="AB57" s="81" t="s">
        <v>152</v>
      </c>
      <c r="AC57" s="81" t="s">
        <v>152</v>
      </c>
      <c r="AD57" s="81" t="s">
        <v>152</v>
      </c>
      <c r="AE57" s="81" t="s">
        <v>152</v>
      </c>
      <c r="AF57" s="81" t="s">
        <v>152</v>
      </c>
      <c r="AG57" s="81" t="s">
        <v>152</v>
      </c>
      <c r="AH57" s="81" t="s">
        <v>152</v>
      </c>
      <c r="AI57" s="81" t="s">
        <v>152</v>
      </c>
      <c r="AJ57" s="81" t="s">
        <v>152</v>
      </c>
      <c r="AK57" s="81" t="s">
        <v>171</v>
      </c>
      <c r="AL57" s="81" t="s">
        <v>152</v>
      </c>
      <c r="AM57" s="81" t="s">
        <v>152</v>
      </c>
      <c r="AN57" s="81" t="s">
        <v>152</v>
      </c>
      <c r="AO57" s="81" t="s">
        <v>152</v>
      </c>
      <c r="AP57" s="81" t="s">
        <v>152</v>
      </c>
      <c r="AQ57" s="81" t="s">
        <v>152</v>
      </c>
      <c r="AR57" s="81" t="s">
        <v>152</v>
      </c>
      <c r="AS57" s="81" t="s">
        <v>152</v>
      </c>
      <c r="AT57">
        <v>0</v>
      </c>
      <c r="AU57">
        <v>0</v>
      </c>
      <c r="AV57">
        <v>0</v>
      </c>
      <c r="AW57">
        <v>0</v>
      </c>
      <c r="AX57">
        <v>0</v>
      </c>
      <c r="AY57">
        <v>0</v>
      </c>
      <c r="AZ57" s="81" t="s">
        <v>163</v>
      </c>
      <c r="BA57" s="81" t="s">
        <v>146</v>
      </c>
      <c r="BB57" s="81" t="s">
        <v>146</v>
      </c>
      <c r="BC57" s="81" t="s">
        <v>146</v>
      </c>
      <c r="BD57" s="81" t="s">
        <v>146</v>
      </c>
      <c r="BE57" s="81" t="s">
        <v>146</v>
      </c>
      <c r="BF57" s="81" t="s">
        <v>146</v>
      </c>
      <c r="BG57" s="81" t="s">
        <v>146</v>
      </c>
      <c r="BH57" s="81" t="s">
        <v>146</v>
      </c>
      <c r="BI57" s="81" t="s">
        <v>146</v>
      </c>
      <c r="BJ57" s="81" t="s">
        <v>146</v>
      </c>
      <c r="BK57" s="81" t="s">
        <v>146</v>
      </c>
      <c r="BL57" s="81" t="s">
        <v>146</v>
      </c>
      <c r="BM57" s="81" t="s">
        <v>146</v>
      </c>
      <c r="BN57" s="81" t="s">
        <v>146</v>
      </c>
      <c r="BO57" s="81" t="s">
        <v>146</v>
      </c>
      <c r="BP57" s="81" t="s">
        <v>146</v>
      </c>
      <c r="BQ57" s="81" t="s">
        <v>146</v>
      </c>
      <c r="BR57" s="81" t="s">
        <v>146</v>
      </c>
      <c r="BS57" s="81" t="s">
        <v>146</v>
      </c>
      <c r="BT57" s="81" t="s">
        <v>146</v>
      </c>
    </row>
    <row r="58" spans="1:72" ht="405">
      <c r="A58" s="117">
        <v>45734.531493055554</v>
      </c>
      <c r="B58" s="117">
        <v>45734.535243055558</v>
      </c>
      <c r="C58" s="81" t="s">
        <v>157</v>
      </c>
      <c r="D58">
        <v>100</v>
      </c>
      <c r="E58">
        <v>324</v>
      </c>
      <c r="F58" s="81" t="s">
        <v>142</v>
      </c>
      <c r="G58" s="117">
        <v>45734.535256041665</v>
      </c>
      <c r="H58" s="81" t="s">
        <v>251</v>
      </c>
      <c r="I58" s="81" t="s">
        <v>159</v>
      </c>
      <c r="J58" s="81" t="s">
        <v>145</v>
      </c>
      <c r="K58" s="81" t="s">
        <v>243</v>
      </c>
      <c r="L58" s="81" t="s">
        <v>161</v>
      </c>
      <c r="M58" s="81" t="s">
        <v>175</v>
      </c>
      <c r="N58" s="81" t="s">
        <v>152</v>
      </c>
      <c r="O58" s="81" t="s">
        <v>152</v>
      </c>
      <c r="P58" s="81" t="s">
        <v>152</v>
      </c>
      <c r="Q58" s="81" t="s">
        <v>152</v>
      </c>
      <c r="R58" s="81" t="s">
        <v>152</v>
      </c>
      <c r="S58" s="81" t="s">
        <v>152</v>
      </c>
      <c r="T58" s="81" t="s">
        <v>152</v>
      </c>
      <c r="U58" s="81" t="s">
        <v>171</v>
      </c>
      <c r="V58" s="81" t="s">
        <v>152</v>
      </c>
      <c r="W58" s="81" t="s">
        <v>152</v>
      </c>
      <c r="X58" s="81" t="s">
        <v>152</v>
      </c>
      <c r="Y58" s="81" t="s">
        <v>152</v>
      </c>
      <c r="Z58" s="81" t="s">
        <v>152</v>
      </c>
      <c r="AA58" s="81" t="s">
        <v>152</v>
      </c>
      <c r="AB58" s="81" t="s">
        <v>152</v>
      </c>
      <c r="AC58" s="81" t="s">
        <v>152</v>
      </c>
      <c r="AD58" s="81" t="s">
        <v>152</v>
      </c>
      <c r="AE58" s="81" t="s">
        <v>152</v>
      </c>
      <c r="AF58" s="81" t="s">
        <v>185</v>
      </c>
      <c r="AG58" s="81" t="s">
        <v>152</v>
      </c>
      <c r="AH58" s="81" t="s">
        <v>152</v>
      </c>
      <c r="AI58" s="81" t="s">
        <v>152</v>
      </c>
      <c r="AJ58" s="81" t="s">
        <v>152</v>
      </c>
      <c r="AK58" s="81" t="s">
        <v>171</v>
      </c>
      <c r="AL58" s="81" t="s">
        <v>152</v>
      </c>
      <c r="AM58" s="81" t="s">
        <v>152</v>
      </c>
      <c r="AN58" s="81" t="s">
        <v>152</v>
      </c>
      <c r="AO58" s="81" t="s">
        <v>152</v>
      </c>
      <c r="AP58" s="81" t="s">
        <v>152</v>
      </c>
      <c r="AQ58" s="81" t="s">
        <v>152</v>
      </c>
      <c r="AR58" s="81" t="s">
        <v>152</v>
      </c>
      <c r="AS58" s="81" t="s">
        <v>152</v>
      </c>
      <c r="AT58">
        <v>4</v>
      </c>
      <c r="AU58">
        <v>4</v>
      </c>
      <c r="AV58">
        <v>0</v>
      </c>
      <c r="AW58">
        <v>5</v>
      </c>
      <c r="AX58">
        <v>4</v>
      </c>
      <c r="AY58">
        <v>4</v>
      </c>
      <c r="AZ58" s="81" t="s">
        <v>177</v>
      </c>
      <c r="BA58" s="81" t="s">
        <v>178</v>
      </c>
      <c r="BB58" s="81" t="s">
        <v>156</v>
      </c>
      <c r="BC58" s="81" t="s">
        <v>156</v>
      </c>
      <c r="BD58" s="81" t="s">
        <v>178</v>
      </c>
      <c r="BE58" s="81" t="s">
        <v>178</v>
      </c>
      <c r="BF58" s="81" t="s">
        <v>156</v>
      </c>
      <c r="BG58" s="81" t="s">
        <v>146</v>
      </c>
      <c r="BH58" s="81" t="s">
        <v>146</v>
      </c>
      <c r="BI58" s="81" t="s">
        <v>146</v>
      </c>
      <c r="BJ58" s="81" t="s">
        <v>146</v>
      </c>
      <c r="BK58" s="81" t="s">
        <v>146</v>
      </c>
      <c r="BL58" s="81" t="s">
        <v>146</v>
      </c>
      <c r="BM58" s="81" t="s">
        <v>146</v>
      </c>
      <c r="BN58" s="81" t="s">
        <v>146</v>
      </c>
      <c r="BO58" s="81" t="s">
        <v>146</v>
      </c>
      <c r="BP58" s="81" t="s">
        <v>146</v>
      </c>
      <c r="BQ58" s="81" t="s">
        <v>214</v>
      </c>
      <c r="BR58" s="81" t="s">
        <v>252</v>
      </c>
      <c r="BS58" s="81" t="s">
        <v>253</v>
      </c>
      <c r="BT58" s="81" t="s">
        <v>254</v>
      </c>
    </row>
    <row r="59" spans="1:72" ht="60">
      <c r="A59" s="117">
        <v>45734.530902777777</v>
      </c>
      <c r="B59" s="117">
        <v>45734.590798611112</v>
      </c>
      <c r="C59" s="81" t="s">
        <v>157</v>
      </c>
      <c r="D59">
        <v>100</v>
      </c>
      <c r="E59">
        <v>5175</v>
      </c>
      <c r="F59" s="81" t="s">
        <v>142</v>
      </c>
      <c r="G59" s="117">
        <v>45734.590812662034</v>
      </c>
      <c r="H59" s="81" t="s">
        <v>255</v>
      </c>
      <c r="I59" s="81" t="s">
        <v>159</v>
      </c>
      <c r="J59" s="81" t="s">
        <v>145</v>
      </c>
      <c r="K59" s="81" t="s">
        <v>243</v>
      </c>
      <c r="L59" s="81" t="s">
        <v>161</v>
      </c>
      <c r="M59" s="81" t="s">
        <v>175</v>
      </c>
      <c r="N59" s="81" t="s">
        <v>152</v>
      </c>
      <c r="O59" s="81" t="s">
        <v>152</v>
      </c>
      <c r="P59" s="81" t="s">
        <v>185</v>
      </c>
      <c r="Q59" s="81" t="s">
        <v>152</v>
      </c>
      <c r="R59" s="81" t="s">
        <v>152</v>
      </c>
      <c r="S59" s="81" t="s">
        <v>152</v>
      </c>
      <c r="T59" s="81" t="s">
        <v>152</v>
      </c>
      <c r="U59" s="81" t="s">
        <v>171</v>
      </c>
      <c r="V59" s="81" t="s">
        <v>152</v>
      </c>
      <c r="W59" s="81" t="s">
        <v>152</v>
      </c>
      <c r="X59" s="81" t="s">
        <v>152</v>
      </c>
      <c r="Y59" s="81" t="s">
        <v>152</v>
      </c>
      <c r="Z59" s="81" t="s">
        <v>152</v>
      </c>
      <c r="AA59" s="81" t="s">
        <v>152</v>
      </c>
      <c r="AB59" s="81" t="s">
        <v>152</v>
      </c>
      <c r="AC59" s="81" t="s">
        <v>152</v>
      </c>
      <c r="AD59" s="81" t="s">
        <v>152</v>
      </c>
      <c r="AE59" s="81" t="s">
        <v>152</v>
      </c>
      <c r="AF59" s="81" t="s">
        <v>152</v>
      </c>
      <c r="AG59" s="81" t="s">
        <v>152</v>
      </c>
      <c r="AH59" s="81" t="s">
        <v>152</v>
      </c>
      <c r="AI59" s="81" t="s">
        <v>152</v>
      </c>
      <c r="AJ59" s="81" t="s">
        <v>152</v>
      </c>
      <c r="AK59" s="81" t="s">
        <v>152</v>
      </c>
      <c r="AL59" s="81" t="s">
        <v>152</v>
      </c>
      <c r="AM59" s="81" t="s">
        <v>152</v>
      </c>
      <c r="AN59" s="81" t="s">
        <v>152</v>
      </c>
      <c r="AO59" s="81" t="s">
        <v>152</v>
      </c>
      <c r="AP59" s="81" t="s">
        <v>152</v>
      </c>
      <c r="AQ59" s="81" t="s">
        <v>152</v>
      </c>
      <c r="AR59" s="81" t="s">
        <v>152</v>
      </c>
      <c r="AS59" s="81" t="s">
        <v>152</v>
      </c>
      <c r="AT59">
        <v>0</v>
      </c>
      <c r="AU59">
        <v>0</v>
      </c>
      <c r="AV59">
        <v>0</v>
      </c>
      <c r="AW59">
        <v>0</v>
      </c>
      <c r="AX59">
        <v>0</v>
      </c>
      <c r="AY59">
        <v>0</v>
      </c>
      <c r="AZ59" s="81" t="s">
        <v>163</v>
      </c>
      <c r="BA59" s="81" t="s">
        <v>146</v>
      </c>
      <c r="BB59" s="81" t="s">
        <v>146</v>
      </c>
      <c r="BC59" s="81" t="s">
        <v>146</v>
      </c>
      <c r="BD59" s="81" t="s">
        <v>146</v>
      </c>
      <c r="BE59" s="81" t="s">
        <v>146</v>
      </c>
      <c r="BF59" s="81" t="s">
        <v>146</v>
      </c>
      <c r="BG59" s="81" t="s">
        <v>146</v>
      </c>
      <c r="BH59" s="81" t="s">
        <v>146</v>
      </c>
      <c r="BI59" s="81" t="s">
        <v>146</v>
      </c>
      <c r="BJ59" s="81" t="s">
        <v>146</v>
      </c>
      <c r="BK59" s="81" t="s">
        <v>146</v>
      </c>
      <c r="BL59" s="81" t="s">
        <v>146</v>
      </c>
      <c r="BM59" s="81" t="s">
        <v>146</v>
      </c>
      <c r="BN59" s="81" t="s">
        <v>146</v>
      </c>
      <c r="BO59" s="81" t="s">
        <v>146</v>
      </c>
      <c r="BP59" s="81" t="s">
        <v>146</v>
      </c>
      <c r="BQ59" s="81" t="s">
        <v>146</v>
      </c>
      <c r="BR59" s="81" t="s">
        <v>146</v>
      </c>
      <c r="BS59" s="81" t="s">
        <v>146</v>
      </c>
      <c r="BT59" s="81" t="s">
        <v>146</v>
      </c>
    </row>
    <row r="60" spans="1:72" ht="60">
      <c r="A60" s="117">
        <v>45734.590821759259</v>
      </c>
      <c r="B60" s="117">
        <v>45734.603009259263</v>
      </c>
      <c r="C60" s="81" t="s">
        <v>157</v>
      </c>
      <c r="D60">
        <v>100</v>
      </c>
      <c r="E60">
        <v>1052</v>
      </c>
      <c r="F60" s="81" t="s">
        <v>142</v>
      </c>
      <c r="G60" s="117">
        <v>45734.603024502314</v>
      </c>
      <c r="H60" s="81" t="s">
        <v>256</v>
      </c>
      <c r="I60" s="81" t="s">
        <v>159</v>
      </c>
      <c r="J60" s="81" t="s">
        <v>145</v>
      </c>
      <c r="K60" s="81" t="s">
        <v>257</v>
      </c>
      <c r="L60" s="81" t="s">
        <v>161</v>
      </c>
      <c r="M60" s="81" t="s">
        <v>151</v>
      </c>
      <c r="N60" s="81" t="s">
        <v>152</v>
      </c>
      <c r="O60" s="81" t="s">
        <v>152</v>
      </c>
      <c r="P60" s="81" t="s">
        <v>152</v>
      </c>
      <c r="Q60" s="81" t="s">
        <v>171</v>
      </c>
      <c r="R60" s="81" t="s">
        <v>152</v>
      </c>
      <c r="S60" s="81" t="s">
        <v>152</v>
      </c>
      <c r="T60" s="81" t="s">
        <v>152</v>
      </c>
      <c r="U60" s="81" t="s">
        <v>152</v>
      </c>
      <c r="V60" s="81" t="s">
        <v>152</v>
      </c>
      <c r="W60" s="81" t="s">
        <v>152</v>
      </c>
      <c r="X60" s="81" t="s">
        <v>152</v>
      </c>
      <c r="Y60" s="81" t="s">
        <v>152</v>
      </c>
      <c r="Z60" s="81" t="s">
        <v>152</v>
      </c>
      <c r="AA60" s="81" t="s">
        <v>152</v>
      </c>
      <c r="AB60" s="81" t="s">
        <v>152</v>
      </c>
      <c r="AC60" s="81" t="s">
        <v>152</v>
      </c>
      <c r="AD60" s="81" t="s">
        <v>152</v>
      </c>
      <c r="AE60" s="81" t="s">
        <v>152</v>
      </c>
      <c r="AF60" s="81" t="s">
        <v>152</v>
      </c>
      <c r="AG60" s="81" t="s">
        <v>152</v>
      </c>
      <c r="AH60" s="81" t="s">
        <v>152</v>
      </c>
      <c r="AI60" s="81" t="s">
        <v>152</v>
      </c>
      <c r="AJ60" s="81" t="s">
        <v>152</v>
      </c>
      <c r="AK60" s="81" t="s">
        <v>152</v>
      </c>
      <c r="AL60" s="81" t="s">
        <v>152</v>
      </c>
      <c r="AM60" s="81" t="s">
        <v>152</v>
      </c>
      <c r="AN60" s="81" t="s">
        <v>152</v>
      </c>
      <c r="AO60" s="81" t="s">
        <v>152</v>
      </c>
      <c r="AP60" s="81" t="s">
        <v>152</v>
      </c>
      <c r="AQ60" s="81" t="s">
        <v>152</v>
      </c>
      <c r="AR60" s="81" t="s">
        <v>152</v>
      </c>
      <c r="AS60" s="81" t="s">
        <v>152</v>
      </c>
      <c r="AT60">
        <v>0</v>
      </c>
      <c r="AU60">
        <v>0</v>
      </c>
      <c r="AV60">
        <v>0</v>
      </c>
      <c r="AW60">
        <v>6</v>
      </c>
      <c r="AX60">
        <v>0</v>
      </c>
      <c r="AY60">
        <v>0</v>
      </c>
      <c r="AZ60" s="81" t="s">
        <v>163</v>
      </c>
      <c r="BA60" s="81" t="s">
        <v>146</v>
      </c>
      <c r="BB60" s="81" t="s">
        <v>146</v>
      </c>
      <c r="BC60" s="81" t="s">
        <v>146</v>
      </c>
      <c r="BD60" s="81" t="s">
        <v>146</v>
      </c>
      <c r="BE60" s="81" t="s">
        <v>146</v>
      </c>
      <c r="BF60" s="81" t="s">
        <v>146</v>
      </c>
      <c r="BG60" s="81" t="s">
        <v>146</v>
      </c>
      <c r="BH60" s="81" t="s">
        <v>146</v>
      </c>
      <c r="BI60" s="81" t="s">
        <v>146</v>
      </c>
      <c r="BJ60" s="81" t="s">
        <v>146</v>
      </c>
      <c r="BK60" s="81" t="s">
        <v>146</v>
      </c>
      <c r="BL60" s="81" t="s">
        <v>146</v>
      </c>
      <c r="BM60" s="81" t="s">
        <v>146</v>
      </c>
      <c r="BN60" s="81" t="s">
        <v>146</v>
      </c>
      <c r="BO60" s="81" t="s">
        <v>146</v>
      </c>
      <c r="BP60" s="81" t="s">
        <v>146</v>
      </c>
      <c r="BQ60" s="81" t="s">
        <v>146</v>
      </c>
      <c r="BR60" s="81" t="s">
        <v>146</v>
      </c>
      <c r="BS60" s="81" t="s">
        <v>146</v>
      </c>
      <c r="BT60" s="81" t="s">
        <v>146</v>
      </c>
    </row>
    <row r="61" spans="1:72" ht="60">
      <c r="A61" s="117">
        <v>45734.603055555555</v>
      </c>
      <c r="B61" s="117">
        <v>45734.605486111112</v>
      </c>
      <c r="C61" s="81" t="s">
        <v>157</v>
      </c>
      <c r="D61">
        <v>100</v>
      </c>
      <c r="E61">
        <v>209</v>
      </c>
      <c r="F61" s="81" t="s">
        <v>142</v>
      </c>
      <c r="G61" s="117">
        <v>45734.605499212965</v>
      </c>
      <c r="H61" s="81" t="s">
        <v>258</v>
      </c>
      <c r="I61" s="81" t="s">
        <v>159</v>
      </c>
      <c r="J61" s="81" t="s">
        <v>145</v>
      </c>
      <c r="K61" s="81" t="s">
        <v>257</v>
      </c>
      <c r="L61" s="81" t="s">
        <v>150</v>
      </c>
      <c r="M61" s="81" t="s">
        <v>151</v>
      </c>
      <c r="N61" s="81" t="s">
        <v>152</v>
      </c>
      <c r="O61" s="81" t="s">
        <v>152</v>
      </c>
      <c r="P61" s="81" t="s">
        <v>152</v>
      </c>
      <c r="Q61" s="81" t="s">
        <v>152</v>
      </c>
      <c r="R61" s="81" t="s">
        <v>152</v>
      </c>
      <c r="S61" s="81" t="s">
        <v>152</v>
      </c>
      <c r="T61" s="81" t="s">
        <v>152</v>
      </c>
      <c r="U61" s="81" t="s">
        <v>152</v>
      </c>
      <c r="V61" s="81" t="s">
        <v>152</v>
      </c>
      <c r="W61" s="81" t="s">
        <v>152</v>
      </c>
      <c r="X61" s="81" t="s">
        <v>152</v>
      </c>
      <c r="Y61" s="81" t="s">
        <v>152</v>
      </c>
      <c r="Z61" s="81" t="s">
        <v>152</v>
      </c>
      <c r="AA61" s="81" t="s">
        <v>152</v>
      </c>
      <c r="AB61" s="81" t="s">
        <v>152</v>
      </c>
      <c r="AC61" s="81" t="s">
        <v>152</v>
      </c>
      <c r="AD61" s="81" t="s">
        <v>152</v>
      </c>
      <c r="AE61" s="81" t="s">
        <v>152</v>
      </c>
      <c r="AF61" s="81" t="s">
        <v>152</v>
      </c>
      <c r="AG61" s="81" t="s">
        <v>152</v>
      </c>
      <c r="AH61" s="81" t="s">
        <v>152</v>
      </c>
      <c r="AI61" s="81" t="s">
        <v>152</v>
      </c>
      <c r="AJ61" s="81" t="s">
        <v>152</v>
      </c>
      <c r="AK61" s="81" t="s">
        <v>152</v>
      </c>
      <c r="AL61" s="81" t="s">
        <v>152</v>
      </c>
      <c r="AM61" s="81" t="s">
        <v>152</v>
      </c>
      <c r="AN61" s="81" t="s">
        <v>152</v>
      </c>
      <c r="AO61" s="81" t="s">
        <v>152</v>
      </c>
      <c r="AP61" s="81" t="s">
        <v>152</v>
      </c>
      <c r="AQ61" s="81" t="s">
        <v>152</v>
      </c>
      <c r="AR61" s="81" t="s">
        <v>152</v>
      </c>
      <c r="AS61" s="81" t="s">
        <v>152</v>
      </c>
      <c r="AT61">
        <v>0</v>
      </c>
      <c r="AU61">
        <v>0</v>
      </c>
      <c r="AV61">
        <v>0</v>
      </c>
      <c r="AW61">
        <v>7</v>
      </c>
      <c r="AX61">
        <v>0</v>
      </c>
      <c r="AY61">
        <v>0</v>
      </c>
      <c r="AZ61" s="81" t="s">
        <v>163</v>
      </c>
      <c r="BA61" s="81" t="s">
        <v>146</v>
      </c>
      <c r="BB61" s="81" t="s">
        <v>146</v>
      </c>
      <c r="BC61" s="81" t="s">
        <v>146</v>
      </c>
      <c r="BD61" s="81" t="s">
        <v>146</v>
      </c>
      <c r="BE61" s="81" t="s">
        <v>146</v>
      </c>
      <c r="BF61" s="81" t="s">
        <v>146</v>
      </c>
      <c r="BG61" s="81" t="s">
        <v>146</v>
      </c>
      <c r="BH61" s="81" t="s">
        <v>146</v>
      </c>
      <c r="BI61" s="81" t="s">
        <v>146</v>
      </c>
      <c r="BJ61" s="81" t="s">
        <v>146</v>
      </c>
      <c r="BK61" s="81" t="s">
        <v>146</v>
      </c>
      <c r="BL61" s="81" t="s">
        <v>146</v>
      </c>
      <c r="BM61" s="81" t="s">
        <v>146</v>
      </c>
      <c r="BN61" s="81" t="s">
        <v>146</v>
      </c>
      <c r="BO61" s="81" t="s">
        <v>146</v>
      </c>
      <c r="BP61" s="81" t="s">
        <v>146</v>
      </c>
      <c r="BQ61" s="81" t="s">
        <v>146</v>
      </c>
      <c r="BR61" s="81" t="s">
        <v>146</v>
      </c>
      <c r="BS61" s="81" t="s">
        <v>146</v>
      </c>
      <c r="BT61" s="81" t="s">
        <v>146</v>
      </c>
    </row>
    <row r="62" spans="1:72" ht="60">
      <c r="A62" s="117">
        <v>45734.605578703704</v>
      </c>
      <c r="B62" s="117">
        <v>45734.608738425923</v>
      </c>
      <c r="C62" s="81" t="s">
        <v>157</v>
      </c>
      <c r="D62">
        <v>100</v>
      </c>
      <c r="E62">
        <v>272</v>
      </c>
      <c r="F62" s="81" t="s">
        <v>142</v>
      </c>
      <c r="G62" s="117">
        <v>45734.608743391203</v>
      </c>
      <c r="H62" s="81" t="s">
        <v>259</v>
      </c>
      <c r="I62" s="81" t="s">
        <v>159</v>
      </c>
      <c r="J62" s="81" t="s">
        <v>145</v>
      </c>
      <c r="K62" s="81" t="s">
        <v>257</v>
      </c>
      <c r="L62" s="81" t="s">
        <v>161</v>
      </c>
      <c r="M62" s="81" t="s">
        <v>175</v>
      </c>
      <c r="N62" s="81" t="s">
        <v>152</v>
      </c>
      <c r="O62" s="81" t="s">
        <v>152</v>
      </c>
      <c r="P62" s="81" t="s">
        <v>152</v>
      </c>
      <c r="Q62" s="81" t="s">
        <v>152</v>
      </c>
      <c r="R62" s="81" t="s">
        <v>152</v>
      </c>
      <c r="S62" s="81" t="s">
        <v>152</v>
      </c>
      <c r="T62" s="81" t="s">
        <v>152</v>
      </c>
      <c r="U62" s="81" t="s">
        <v>152</v>
      </c>
      <c r="V62" s="81" t="s">
        <v>152</v>
      </c>
      <c r="W62" s="81" t="s">
        <v>152</v>
      </c>
      <c r="X62" s="81" t="s">
        <v>152</v>
      </c>
      <c r="Y62" s="81" t="s">
        <v>152</v>
      </c>
      <c r="Z62" s="81" t="s">
        <v>152</v>
      </c>
      <c r="AA62" s="81" t="s">
        <v>152</v>
      </c>
      <c r="AB62" s="81" t="s">
        <v>152</v>
      </c>
      <c r="AC62" s="81" t="s">
        <v>152</v>
      </c>
      <c r="AD62" s="81" t="s">
        <v>152</v>
      </c>
      <c r="AE62" s="81" t="s">
        <v>152</v>
      </c>
      <c r="AF62" s="81" t="s">
        <v>152</v>
      </c>
      <c r="AG62" s="81" t="s">
        <v>152</v>
      </c>
      <c r="AH62" s="81" t="s">
        <v>152</v>
      </c>
      <c r="AI62" s="81" t="s">
        <v>152</v>
      </c>
      <c r="AJ62" s="81" t="s">
        <v>152</v>
      </c>
      <c r="AK62" s="81" t="s">
        <v>152</v>
      </c>
      <c r="AL62" s="81" t="s">
        <v>152</v>
      </c>
      <c r="AM62" s="81" t="s">
        <v>152</v>
      </c>
      <c r="AN62" s="81" t="s">
        <v>152</v>
      </c>
      <c r="AO62" s="81" t="s">
        <v>152</v>
      </c>
      <c r="AP62" s="81" t="s">
        <v>152</v>
      </c>
      <c r="AQ62" s="81" t="s">
        <v>152</v>
      </c>
      <c r="AR62" s="81" t="s">
        <v>152</v>
      </c>
      <c r="AS62" s="81" t="s">
        <v>152</v>
      </c>
      <c r="AT62">
        <v>0</v>
      </c>
      <c r="AU62">
        <v>0</v>
      </c>
      <c r="AV62">
        <v>0</v>
      </c>
      <c r="AW62">
        <v>7</v>
      </c>
      <c r="AX62">
        <v>0</v>
      </c>
      <c r="AY62">
        <v>0</v>
      </c>
      <c r="AZ62" s="81" t="s">
        <v>163</v>
      </c>
      <c r="BA62" s="81" t="s">
        <v>146</v>
      </c>
      <c r="BB62" s="81" t="s">
        <v>146</v>
      </c>
      <c r="BC62" s="81" t="s">
        <v>146</v>
      </c>
      <c r="BD62" s="81" t="s">
        <v>146</v>
      </c>
      <c r="BE62" s="81" t="s">
        <v>146</v>
      </c>
      <c r="BF62" s="81" t="s">
        <v>146</v>
      </c>
      <c r="BG62" s="81" t="s">
        <v>146</v>
      </c>
      <c r="BH62" s="81" t="s">
        <v>146</v>
      </c>
      <c r="BI62" s="81" t="s">
        <v>146</v>
      </c>
      <c r="BJ62" s="81" t="s">
        <v>146</v>
      </c>
      <c r="BK62" s="81" t="s">
        <v>146</v>
      </c>
      <c r="BL62" s="81" t="s">
        <v>146</v>
      </c>
      <c r="BM62" s="81" t="s">
        <v>146</v>
      </c>
      <c r="BN62" s="81" t="s">
        <v>146</v>
      </c>
      <c r="BO62" s="81" t="s">
        <v>146</v>
      </c>
      <c r="BP62" s="81" t="s">
        <v>146</v>
      </c>
      <c r="BQ62" s="81" t="s">
        <v>146</v>
      </c>
      <c r="BR62" s="81" t="s">
        <v>146</v>
      </c>
      <c r="BS62" s="81" t="s">
        <v>146</v>
      </c>
      <c r="BT62" s="81" t="s">
        <v>146</v>
      </c>
    </row>
    <row r="63" spans="1:72" ht="60">
      <c r="A63" s="117">
        <v>45734.608784722222</v>
      </c>
      <c r="B63" s="117">
        <v>45734.611226851855</v>
      </c>
      <c r="C63" s="81" t="s">
        <v>157</v>
      </c>
      <c r="D63">
        <v>100</v>
      </c>
      <c r="E63">
        <v>211</v>
      </c>
      <c r="F63" s="81" t="s">
        <v>142</v>
      </c>
      <c r="G63" s="117">
        <v>45734.611236643519</v>
      </c>
      <c r="H63" s="81" t="s">
        <v>260</v>
      </c>
      <c r="I63" s="81" t="s">
        <v>159</v>
      </c>
      <c r="J63" s="81" t="s">
        <v>145</v>
      </c>
      <c r="K63" s="81" t="s">
        <v>257</v>
      </c>
      <c r="L63" s="81" t="s">
        <v>150</v>
      </c>
      <c r="M63" s="81" t="s">
        <v>175</v>
      </c>
      <c r="N63" s="81" t="s">
        <v>152</v>
      </c>
      <c r="O63" s="81" t="s">
        <v>152</v>
      </c>
      <c r="P63" s="81" t="s">
        <v>152</v>
      </c>
      <c r="Q63" s="81" t="s">
        <v>152</v>
      </c>
      <c r="R63" s="81" t="s">
        <v>152</v>
      </c>
      <c r="S63" s="81" t="s">
        <v>152</v>
      </c>
      <c r="T63" s="81" t="s">
        <v>152</v>
      </c>
      <c r="U63" s="81" t="s">
        <v>152</v>
      </c>
      <c r="V63" s="81" t="s">
        <v>152</v>
      </c>
      <c r="W63" s="81" t="s">
        <v>152</v>
      </c>
      <c r="X63" s="81" t="s">
        <v>152</v>
      </c>
      <c r="Y63" s="81" t="s">
        <v>152</v>
      </c>
      <c r="Z63" s="81" t="s">
        <v>152</v>
      </c>
      <c r="AA63" s="81" t="s">
        <v>152</v>
      </c>
      <c r="AB63" s="81" t="s">
        <v>152</v>
      </c>
      <c r="AC63" s="81" t="s">
        <v>152</v>
      </c>
      <c r="AD63" s="81" t="s">
        <v>152</v>
      </c>
      <c r="AE63" s="81" t="s">
        <v>152</v>
      </c>
      <c r="AF63" s="81" t="s">
        <v>152</v>
      </c>
      <c r="AG63" s="81" t="s">
        <v>152</v>
      </c>
      <c r="AH63" s="81" t="s">
        <v>152</v>
      </c>
      <c r="AI63" s="81" t="s">
        <v>152</v>
      </c>
      <c r="AJ63" s="81" t="s">
        <v>152</v>
      </c>
      <c r="AK63" s="81" t="s">
        <v>152</v>
      </c>
      <c r="AL63" s="81" t="s">
        <v>152</v>
      </c>
      <c r="AM63" s="81" t="s">
        <v>152</v>
      </c>
      <c r="AN63" s="81" t="s">
        <v>152</v>
      </c>
      <c r="AO63" s="81" t="s">
        <v>152</v>
      </c>
      <c r="AP63" s="81" t="s">
        <v>152</v>
      </c>
      <c r="AQ63" s="81" t="s">
        <v>152</v>
      </c>
      <c r="AR63" s="81" t="s">
        <v>152</v>
      </c>
      <c r="AS63" s="81" t="s">
        <v>152</v>
      </c>
      <c r="AT63">
        <v>0</v>
      </c>
      <c r="AU63">
        <v>0</v>
      </c>
      <c r="AV63">
        <v>0</v>
      </c>
      <c r="AW63">
        <v>4</v>
      </c>
      <c r="AX63">
        <v>0</v>
      </c>
      <c r="AY63">
        <v>0</v>
      </c>
      <c r="AZ63" s="81" t="s">
        <v>163</v>
      </c>
      <c r="BA63" s="81" t="s">
        <v>146</v>
      </c>
      <c r="BB63" s="81" t="s">
        <v>146</v>
      </c>
      <c r="BC63" s="81" t="s">
        <v>146</v>
      </c>
      <c r="BD63" s="81" t="s">
        <v>146</v>
      </c>
      <c r="BE63" s="81" t="s">
        <v>146</v>
      </c>
      <c r="BF63" s="81" t="s">
        <v>146</v>
      </c>
      <c r="BG63" s="81" t="s">
        <v>146</v>
      </c>
      <c r="BH63" s="81" t="s">
        <v>146</v>
      </c>
      <c r="BI63" s="81" t="s">
        <v>146</v>
      </c>
      <c r="BJ63" s="81" t="s">
        <v>146</v>
      </c>
      <c r="BK63" s="81" t="s">
        <v>146</v>
      </c>
      <c r="BL63" s="81" t="s">
        <v>146</v>
      </c>
      <c r="BM63" s="81" t="s">
        <v>146</v>
      </c>
      <c r="BN63" s="81" t="s">
        <v>146</v>
      </c>
      <c r="BO63" s="81" t="s">
        <v>146</v>
      </c>
      <c r="BP63" s="81" t="s">
        <v>146</v>
      </c>
      <c r="BQ63" s="81" t="s">
        <v>146</v>
      </c>
      <c r="BR63" s="81" t="s">
        <v>146</v>
      </c>
      <c r="BS63" s="81" t="s">
        <v>146</v>
      </c>
      <c r="BT63" s="81" t="s">
        <v>146</v>
      </c>
    </row>
    <row r="64" spans="1:72" ht="45">
      <c r="A64" s="117">
        <v>45734.611701388887</v>
      </c>
      <c r="B64" s="117">
        <v>45734.615381944444</v>
      </c>
      <c r="C64" s="81" t="s">
        <v>157</v>
      </c>
      <c r="D64">
        <v>100</v>
      </c>
      <c r="E64">
        <v>317</v>
      </c>
      <c r="F64" s="81" t="s">
        <v>142</v>
      </c>
      <c r="G64" s="117">
        <v>45734.61539107639</v>
      </c>
      <c r="H64" s="81" t="s">
        <v>261</v>
      </c>
      <c r="I64" s="81" t="s">
        <v>159</v>
      </c>
      <c r="J64" s="81" t="s">
        <v>145</v>
      </c>
      <c r="K64" s="81" t="s">
        <v>257</v>
      </c>
      <c r="L64" s="81" t="s">
        <v>161</v>
      </c>
      <c r="M64" s="81" t="s">
        <v>167</v>
      </c>
      <c r="N64" s="81" t="s">
        <v>152</v>
      </c>
      <c r="O64" s="81" t="s">
        <v>152</v>
      </c>
      <c r="P64" s="81" t="s">
        <v>152</v>
      </c>
      <c r="Q64" s="81" t="s">
        <v>152</v>
      </c>
      <c r="R64" s="81" t="s">
        <v>152</v>
      </c>
      <c r="S64" s="81" t="s">
        <v>152</v>
      </c>
      <c r="T64" s="81" t="s">
        <v>152</v>
      </c>
      <c r="U64" s="81" t="s">
        <v>152</v>
      </c>
      <c r="V64" s="81" t="s">
        <v>152</v>
      </c>
      <c r="W64" s="81" t="s">
        <v>152</v>
      </c>
      <c r="X64" s="81" t="s">
        <v>152</v>
      </c>
      <c r="Y64" s="81" t="s">
        <v>152</v>
      </c>
      <c r="Z64" s="81" t="s">
        <v>152</v>
      </c>
      <c r="AA64" s="81" t="s">
        <v>152</v>
      </c>
      <c r="AB64" s="81" t="s">
        <v>152</v>
      </c>
      <c r="AC64" s="81" t="s">
        <v>152</v>
      </c>
      <c r="AD64" s="81" t="s">
        <v>152</v>
      </c>
      <c r="AE64" s="81" t="s">
        <v>152</v>
      </c>
      <c r="AF64" s="81" t="s">
        <v>152</v>
      </c>
      <c r="AG64" s="81" t="s">
        <v>152</v>
      </c>
      <c r="AH64" s="81" t="s">
        <v>152</v>
      </c>
      <c r="AI64" s="81" t="s">
        <v>152</v>
      </c>
      <c r="AJ64" s="81" t="s">
        <v>152</v>
      </c>
      <c r="AK64" s="81" t="s">
        <v>152</v>
      </c>
      <c r="AL64" s="81" t="s">
        <v>152</v>
      </c>
      <c r="AM64" s="81" t="s">
        <v>152</v>
      </c>
      <c r="AN64" s="81" t="s">
        <v>152</v>
      </c>
      <c r="AO64" s="81" t="s">
        <v>152</v>
      </c>
      <c r="AP64" s="81" t="s">
        <v>152</v>
      </c>
      <c r="AQ64" s="81" t="s">
        <v>152</v>
      </c>
      <c r="AR64" s="81" t="s">
        <v>152</v>
      </c>
      <c r="AS64" s="81" t="s">
        <v>152</v>
      </c>
      <c r="AT64">
        <v>0</v>
      </c>
      <c r="AU64">
        <v>1</v>
      </c>
      <c r="AV64">
        <v>0</v>
      </c>
      <c r="AW64">
        <v>7</v>
      </c>
      <c r="AX64">
        <v>0</v>
      </c>
      <c r="AY64">
        <v>0</v>
      </c>
      <c r="AZ64" s="81" t="s">
        <v>163</v>
      </c>
      <c r="BA64" s="81" t="s">
        <v>146</v>
      </c>
      <c r="BB64" s="81" t="s">
        <v>146</v>
      </c>
      <c r="BC64" s="81" t="s">
        <v>146</v>
      </c>
      <c r="BD64" s="81" t="s">
        <v>146</v>
      </c>
      <c r="BE64" s="81" t="s">
        <v>146</v>
      </c>
      <c r="BF64" s="81" t="s">
        <v>146</v>
      </c>
      <c r="BG64" s="81" t="s">
        <v>146</v>
      </c>
      <c r="BH64" s="81" t="s">
        <v>146</v>
      </c>
      <c r="BI64" s="81" t="s">
        <v>146</v>
      </c>
      <c r="BJ64" s="81" t="s">
        <v>146</v>
      </c>
      <c r="BK64" s="81" t="s">
        <v>146</v>
      </c>
      <c r="BL64" s="81" t="s">
        <v>146</v>
      </c>
      <c r="BM64" s="81" t="s">
        <v>146</v>
      </c>
      <c r="BN64" s="81" t="s">
        <v>146</v>
      </c>
      <c r="BO64" s="81" t="s">
        <v>146</v>
      </c>
      <c r="BP64" s="81" t="s">
        <v>146</v>
      </c>
      <c r="BQ64" s="81" t="s">
        <v>146</v>
      </c>
      <c r="BR64" s="81" t="s">
        <v>146</v>
      </c>
      <c r="BS64" s="81" t="s">
        <v>146</v>
      </c>
      <c r="BT64" s="81" t="s">
        <v>146</v>
      </c>
    </row>
    <row r="65" spans="1:72" ht="45">
      <c r="A65" s="117">
        <v>45734.615428240744</v>
      </c>
      <c r="B65" s="117">
        <v>45734.618506944447</v>
      </c>
      <c r="C65" s="81" t="s">
        <v>157</v>
      </c>
      <c r="D65">
        <v>100</v>
      </c>
      <c r="E65">
        <v>266</v>
      </c>
      <c r="F65" s="81" t="s">
        <v>142</v>
      </c>
      <c r="G65" s="117">
        <v>45734.618519039352</v>
      </c>
      <c r="H65" s="81" t="s">
        <v>262</v>
      </c>
      <c r="I65" s="81" t="s">
        <v>159</v>
      </c>
      <c r="J65" s="81" t="s">
        <v>145</v>
      </c>
      <c r="K65" s="81" t="s">
        <v>257</v>
      </c>
      <c r="L65" s="81" t="s">
        <v>150</v>
      </c>
      <c r="M65" s="81" t="s">
        <v>167</v>
      </c>
      <c r="N65" s="81" t="s">
        <v>152</v>
      </c>
      <c r="O65" s="81" t="s">
        <v>152</v>
      </c>
      <c r="P65" s="81" t="s">
        <v>152</v>
      </c>
      <c r="Q65" s="81" t="s">
        <v>152</v>
      </c>
      <c r="R65" s="81" t="s">
        <v>152</v>
      </c>
      <c r="S65" s="81" t="s">
        <v>152</v>
      </c>
      <c r="T65" s="81" t="s">
        <v>152</v>
      </c>
      <c r="U65" s="81" t="s">
        <v>152</v>
      </c>
      <c r="V65" s="81" t="s">
        <v>152</v>
      </c>
      <c r="W65" s="81" t="s">
        <v>152</v>
      </c>
      <c r="X65" s="81" t="s">
        <v>152</v>
      </c>
      <c r="Y65" s="81" t="s">
        <v>152</v>
      </c>
      <c r="Z65" s="81" t="s">
        <v>152</v>
      </c>
      <c r="AA65" s="81" t="s">
        <v>152</v>
      </c>
      <c r="AB65" s="81" t="s">
        <v>152</v>
      </c>
      <c r="AC65" s="81" t="s">
        <v>152</v>
      </c>
      <c r="AD65" s="81" t="s">
        <v>152</v>
      </c>
      <c r="AE65" s="81" t="s">
        <v>152</v>
      </c>
      <c r="AF65" s="81" t="s">
        <v>171</v>
      </c>
      <c r="AG65" s="81" t="s">
        <v>152</v>
      </c>
      <c r="AH65" s="81" t="s">
        <v>152</v>
      </c>
      <c r="AI65" s="81" t="s">
        <v>152</v>
      </c>
      <c r="AJ65" s="81" t="s">
        <v>152</v>
      </c>
      <c r="AK65" s="81" t="s">
        <v>152</v>
      </c>
      <c r="AL65" s="81" t="s">
        <v>152</v>
      </c>
      <c r="AM65" s="81" t="s">
        <v>152</v>
      </c>
      <c r="AN65" s="81" t="s">
        <v>152</v>
      </c>
      <c r="AO65" s="81" t="s">
        <v>152</v>
      </c>
      <c r="AP65" s="81" t="s">
        <v>152</v>
      </c>
      <c r="AQ65" s="81" t="s">
        <v>152</v>
      </c>
      <c r="AR65" s="81" t="s">
        <v>152</v>
      </c>
      <c r="AS65" s="81" t="s">
        <v>152</v>
      </c>
      <c r="AT65">
        <v>0</v>
      </c>
      <c r="AU65">
        <v>0</v>
      </c>
      <c r="AV65">
        <v>0</v>
      </c>
      <c r="AW65">
        <v>7</v>
      </c>
      <c r="AX65">
        <v>0</v>
      </c>
      <c r="AY65">
        <v>0</v>
      </c>
      <c r="AZ65" s="81" t="s">
        <v>163</v>
      </c>
      <c r="BA65" s="81" t="s">
        <v>146</v>
      </c>
      <c r="BB65" s="81" t="s">
        <v>146</v>
      </c>
      <c r="BC65" s="81" t="s">
        <v>146</v>
      </c>
      <c r="BD65" s="81" t="s">
        <v>146</v>
      </c>
      <c r="BE65" s="81" t="s">
        <v>146</v>
      </c>
      <c r="BF65" s="81" t="s">
        <v>146</v>
      </c>
      <c r="BG65" s="81" t="s">
        <v>146</v>
      </c>
      <c r="BH65" s="81" t="s">
        <v>146</v>
      </c>
      <c r="BI65" s="81" t="s">
        <v>146</v>
      </c>
      <c r="BJ65" s="81" t="s">
        <v>146</v>
      </c>
      <c r="BK65" s="81" t="s">
        <v>146</v>
      </c>
      <c r="BL65" s="81" t="s">
        <v>146</v>
      </c>
      <c r="BM65" s="81" t="s">
        <v>146</v>
      </c>
      <c r="BN65" s="81" t="s">
        <v>146</v>
      </c>
      <c r="BO65" s="81" t="s">
        <v>146</v>
      </c>
      <c r="BP65" s="81" t="s">
        <v>146</v>
      </c>
      <c r="BQ65" s="81" t="s">
        <v>146</v>
      </c>
      <c r="BR65" s="81" t="s">
        <v>146</v>
      </c>
      <c r="BS65" s="81" t="s">
        <v>146</v>
      </c>
      <c r="BT65" s="81" t="s">
        <v>146</v>
      </c>
    </row>
    <row r="66" spans="1:72" ht="45">
      <c r="A66" s="117">
        <v>45734.618564814817</v>
      </c>
      <c r="B66" s="117">
        <v>45734.623020833336</v>
      </c>
      <c r="C66" s="81" t="s">
        <v>157</v>
      </c>
      <c r="D66">
        <v>100</v>
      </c>
      <c r="E66">
        <v>384</v>
      </c>
      <c r="F66" s="81" t="s">
        <v>142</v>
      </c>
      <c r="G66" s="117">
        <v>45734.623026886577</v>
      </c>
      <c r="H66" s="81" t="s">
        <v>263</v>
      </c>
      <c r="I66" s="81" t="s">
        <v>159</v>
      </c>
      <c r="J66" s="81" t="s">
        <v>145</v>
      </c>
      <c r="K66" s="81" t="s">
        <v>257</v>
      </c>
      <c r="L66" s="81" t="s">
        <v>161</v>
      </c>
      <c r="M66" s="81" t="s">
        <v>162</v>
      </c>
      <c r="N66" s="81" t="s">
        <v>152</v>
      </c>
      <c r="O66" s="81" t="s">
        <v>152</v>
      </c>
      <c r="P66" s="81" t="s">
        <v>171</v>
      </c>
      <c r="Q66" s="81" t="s">
        <v>152</v>
      </c>
      <c r="R66" s="81" t="s">
        <v>152</v>
      </c>
      <c r="S66" s="81" t="s">
        <v>152</v>
      </c>
      <c r="T66" s="81" t="s">
        <v>152</v>
      </c>
      <c r="U66" s="81" t="s">
        <v>152</v>
      </c>
      <c r="V66" s="81" t="s">
        <v>152</v>
      </c>
      <c r="W66" s="81" t="s">
        <v>152</v>
      </c>
      <c r="X66" s="81" t="s">
        <v>152</v>
      </c>
      <c r="Y66" s="81" t="s">
        <v>152</v>
      </c>
      <c r="Z66" s="81" t="s">
        <v>152</v>
      </c>
      <c r="AA66" s="81" t="s">
        <v>152</v>
      </c>
      <c r="AB66" s="81" t="s">
        <v>152</v>
      </c>
      <c r="AC66" s="81" t="s">
        <v>152</v>
      </c>
      <c r="AD66" s="81" t="s">
        <v>152</v>
      </c>
      <c r="AE66" s="81" t="s">
        <v>152</v>
      </c>
      <c r="AF66" s="81" t="s">
        <v>171</v>
      </c>
      <c r="AG66" s="81" t="s">
        <v>171</v>
      </c>
      <c r="AH66" s="81" t="s">
        <v>152</v>
      </c>
      <c r="AI66" s="81" t="s">
        <v>152</v>
      </c>
      <c r="AJ66" s="81" t="s">
        <v>152</v>
      </c>
      <c r="AK66" s="81" t="s">
        <v>152</v>
      </c>
      <c r="AL66" s="81" t="s">
        <v>152</v>
      </c>
      <c r="AM66" s="81" t="s">
        <v>152</v>
      </c>
      <c r="AN66" s="81" t="s">
        <v>152</v>
      </c>
      <c r="AO66" s="81" t="s">
        <v>152</v>
      </c>
      <c r="AP66" s="81" t="s">
        <v>171</v>
      </c>
      <c r="AQ66" s="81" t="s">
        <v>152</v>
      </c>
      <c r="AR66" s="81" t="s">
        <v>152</v>
      </c>
      <c r="AS66" s="81" t="s">
        <v>152</v>
      </c>
      <c r="AT66">
        <v>0</v>
      </c>
      <c r="AU66">
        <v>0</v>
      </c>
      <c r="AV66">
        <v>0</v>
      </c>
      <c r="AW66">
        <v>7</v>
      </c>
      <c r="AX66">
        <v>0</v>
      </c>
      <c r="AY66">
        <v>0</v>
      </c>
      <c r="AZ66" s="81" t="s">
        <v>163</v>
      </c>
      <c r="BA66" s="81" t="s">
        <v>146</v>
      </c>
      <c r="BB66" s="81" t="s">
        <v>146</v>
      </c>
      <c r="BC66" s="81" t="s">
        <v>146</v>
      </c>
      <c r="BD66" s="81" t="s">
        <v>146</v>
      </c>
      <c r="BE66" s="81" t="s">
        <v>146</v>
      </c>
      <c r="BF66" s="81" t="s">
        <v>146</v>
      </c>
      <c r="BG66" s="81" t="s">
        <v>146</v>
      </c>
      <c r="BH66" s="81" t="s">
        <v>146</v>
      </c>
      <c r="BI66" s="81" t="s">
        <v>146</v>
      </c>
      <c r="BJ66" s="81" t="s">
        <v>146</v>
      </c>
      <c r="BK66" s="81" t="s">
        <v>146</v>
      </c>
      <c r="BL66" s="81" t="s">
        <v>146</v>
      </c>
      <c r="BM66" s="81" t="s">
        <v>146</v>
      </c>
      <c r="BN66" s="81" t="s">
        <v>146</v>
      </c>
      <c r="BO66" s="81" t="s">
        <v>146</v>
      </c>
      <c r="BP66" s="81" t="s">
        <v>146</v>
      </c>
      <c r="BQ66" s="81" t="s">
        <v>146</v>
      </c>
      <c r="BR66" s="81" t="s">
        <v>146</v>
      </c>
      <c r="BS66" s="81" t="s">
        <v>146</v>
      </c>
      <c r="BT66" s="81" t="s">
        <v>146</v>
      </c>
    </row>
    <row r="67" spans="1:72" ht="225">
      <c r="A67" s="117">
        <v>45734.623067129629</v>
      </c>
      <c r="B67" s="117">
        <v>45734.62872685185</v>
      </c>
      <c r="C67" s="81" t="s">
        <v>157</v>
      </c>
      <c r="D67">
        <v>100</v>
      </c>
      <c r="E67">
        <v>489</v>
      </c>
      <c r="F67" s="81" t="s">
        <v>142</v>
      </c>
      <c r="G67" s="117">
        <v>45734.628739745371</v>
      </c>
      <c r="H67" s="81" t="s">
        <v>264</v>
      </c>
      <c r="I67" s="81" t="s">
        <v>159</v>
      </c>
      <c r="J67" s="81" t="s">
        <v>145</v>
      </c>
      <c r="K67" s="81" t="s">
        <v>257</v>
      </c>
      <c r="L67" s="81" t="s">
        <v>150</v>
      </c>
      <c r="M67" s="81" t="s">
        <v>162</v>
      </c>
      <c r="N67" s="81" t="s">
        <v>152</v>
      </c>
      <c r="O67" s="81" t="s">
        <v>152</v>
      </c>
      <c r="P67" s="81" t="s">
        <v>171</v>
      </c>
      <c r="Q67" s="81" t="s">
        <v>171</v>
      </c>
      <c r="R67" s="81" t="s">
        <v>152</v>
      </c>
      <c r="S67" s="81" t="s">
        <v>152</v>
      </c>
      <c r="T67" s="81" t="s">
        <v>152</v>
      </c>
      <c r="U67" s="81" t="s">
        <v>152</v>
      </c>
      <c r="V67" s="81" t="s">
        <v>152</v>
      </c>
      <c r="W67" s="81" t="s">
        <v>152</v>
      </c>
      <c r="X67" s="81" t="s">
        <v>152</v>
      </c>
      <c r="Y67" s="81" t="s">
        <v>152</v>
      </c>
      <c r="Z67" s="81" t="s">
        <v>171</v>
      </c>
      <c r="AA67" s="81" t="s">
        <v>152</v>
      </c>
      <c r="AB67" s="81" t="s">
        <v>152</v>
      </c>
      <c r="AC67" s="81" t="s">
        <v>152</v>
      </c>
      <c r="AD67" s="81" t="s">
        <v>152</v>
      </c>
      <c r="AE67" s="81" t="s">
        <v>152</v>
      </c>
      <c r="AF67" s="81" t="s">
        <v>171</v>
      </c>
      <c r="AG67" s="81" t="s">
        <v>171</v>
      </c>
      <c r="AH67" s="81" t="s">
        <v>152</v>
      </c>
      <c r="AI67" s="81" t="s">
        <v>152</v>
      </c>
      <c r="AJ67" s="81" t="s">
        <v>152</v>
      </c>
      <c r="AK67" s="81" t="s">
        <v>152</v>
      </c>
      <c r="AL67" s="81" t="s">
        <v>152</v>
      </c>
      <c r="AM67" s="81" t="s">
        <v>152</v>
      </c>
      <c r="AN67" s="81" t="s">
        <v>152</v>
      </c>
      <c r="AO67" s="81" t="s">
        <v>152</v>
      </c>
      <c r="AP67" s="81" t="s">
        <v>171</v>
      </c>
      <c r="AQ67" s="81" t="s">
        <v>152</v>
      </c>
      <c r="AR67" s="81" t="s">
        <v>152</v>
      </c>
      <c r="AS67" s="81" t="s">
        <v>152</v>
      </c>
      <c r="AT67">
        <v>0</v>
      </c>
      <c r="AU67">
        <v>0</v>
      </c>
      <c r="AV67">
        <v>0</v>
      </c>
      <c r="AW67">
        <v>7</v>
      </c>
      <c r="AX67">
        <v>0</v>
      </c>
      <c r="AY67">
        <v>0</v>
      </c>
      <c r="AZ67" s="81" t="s">
        <v>177</v>
      </c>
      <c r="BA67" s="81" t="s">
        <v>178</v>
      </c>
      <c r="BB67" s="81" t="s">
        <v>156</v>
      </c>
      <c r="BC67" s="81" t="s">
        <v>178</v>
      </c>
      <c r="BD67" s="81" t="s">
        <v>178</v>
      </c>
      <c r="BE67" s="81" t="s">
        <v>178</v>
      </c>
      <c r="BF67" s="81" t="s">
        <v>178</v>
      </c>
      <c r="BG67" s="81" t="s">
        <v>146</v>
      </c>
      <c r="BH67" s="81" t="s">
        <v>146</v>
      </c>
      <c r="BI67" s="81" t="s">
        <v>146</v>
      </c>
      <c r="BJ67" s="81" t="s">
        <v>146</v>
      </c>
      <c r="BK67" s="81" t="s">
        <v>146</v>
      </c>
      <c r="BL67" s="81" t="s">
        <v>146</v>
      </c>
      <c r="BM67" s="81" t="s">
        <v>146</v>
      </c>
      <c r="BN67" s="81" t="s">
        <v>146</v>
      </c>
      <c r="BO67" s="81" t="s">
        <v>146</v>
      </c>
      <c r="BP67" s="81" t="s">
        <v>146</v>
      </c>
      <c r="BQ67" s="81" t="s">
        <v>214</v>
      </c>
      <c r="BR67" s="81" t="s">
        <v>265</v>
      </c>
      <c r="BS67" s="81" t="s">
        <v>266</v>
      </c>
      <c r="BT67" s="81" t="s">
        <v>267</v>
      </c>
    </row>
    <row r="68" spans="1:72" ht="60">
      <c r="A68" s="117">
        <v>45736.455405092594</v>
      </c>
      <c r="B68" s="117">
        <v>45736.48578703704</v>
      </c>
      <c r="C68" s="81" t="s">
        <v>157</v>
      </c>
      <c r="D68">
        <v>100</v>
      </c>
      <c r="E68">
        <v>2624</v>
      </c>
      <c r="F68" s="81" t="s">
        <v>142</v>
      </c>
      <c r="G68" s="117">
        <v>45736.485794386572</v>
      </c>
      <c r="H68" s="81" t="s">
        <v>268</v>
      </c>
      <c r="I68" s="81" t="s">
        <v>159</v>
      </c>
      <c r="J68" s="81" t="s">
        <v>145</v>
      </c>
      <c r="K68" s="81" t="s">
        <v>269</v>
      </c>
      <c r="L68" s="81" t="s">
        <v>150</v>
      </c>
      <c r="M68" s="81" t="s">
        <v>175</v>
      </c>
      <c r="N68" s="81" t="s">
        <v>152</v>
      </c>
      <c r="O68" s="81" t="s">
        <v>152</v>
      </c>
      <c r="P68" s="81" t="s">
        <v>171</v>
      </c>
      <c r="Q68" s="81" t="s">
        <v>152</v>
      </c>
      <c r="R68" s="81" t="s">
        <v>152</v>
      </c>
      <c r="S68" s="81" t="s">
        <v>152</v>
      </c>
      <c r="T68" s="81" t="s">
        <v>152</v>
      </c>
      <c r="U68" s="81" t="s">
        <v>152</v>
      </c>
      <c r="V68" s="81" t="s">
        <v>152</v>
      </c>
      <c r="W68" s="81" t="s">
        <v>152</v>
      </c>
      <c r="X68" s="81" t="s">
        <v>152</v>
      </c>
      <c r="Y68" s="81" t="s">
        <v>152</v>
      </c>
      <c r="Z68" s="81" t="s">
        <v>152</v>
      </c>
      <c r="AA68" s="81" t="s">
        <v>152</v>
      </c>
      <c r="AB68" s="81" t="s">
        <v>152</v>
      </c>
      <c r="AC68" s="81" t="s">
        <v>152</v>
      </c>
      <c r="AD68" s="81" t="s">
        <v>152</v>
      </c>
      <c r="AE68" s="81" t="s">
        <v>152</v>
      </c>
      <c r="AF68" s="81" t="s">
        <v>171</v>
      </c>
      <c r="AG68" s="81" t="s">
        <v>152</v>
      </c>
      <c r="AH68" s="81" t="s">
        <v>152</v>
      </c>
      <c r="AI68" s="81" t="s">
        <v>152</v>
      </c>
      <c r="AJ68" s="81" t="s">
        <v>152</v>
      </c>
      <c r="AK68" s="81" t="s">
        <v>152</v>
      </c>
      <c r="AL68" s="81" t="s">
        <v>152</v>
      </c>
      <c r="AM68" s="81" t="s">
        <v>152</v>
      </c>
      <c r="AN68" s="81" t="s">
        <v>152</v>
      </c>
      <c r="AO68" s="81" t="s">
        <v>152</v>
      </c>
      <c r="AP68" s="81" t="s">
        <v>152</v>
      </c>
      <c r="AQ68" s="81" t="s">
        <v>152</v>
      </c>
      <c r="AR68" s="81" t="s">
        <v>152</v>
      </c>
      <c r="AS68" s="81" t="s">
        <v>152</v>
      </c>
      <c r="AT68">
        <v>1</v>
      </c>
      <c r="AU68">
        <v>1</v>
      </c>
      <c r="AV68">
        <v>1</v>
      </c>
      <c r="AW68">
        <v>6</v>
      </c>
      <c r="AX68">
        <v>2</v>
      </c>
      <c r="AY68">
        <v>1</v>
      </c>
      <c r="AZ68" s="81" t="s">
        <v>163</v>
      </c>
      <c r="BA68" s="81" t="s">
        <v>146</v>
      </c>
      <c r="BB68" s="81" t="s">
        <v>146</v>
      </c>
      <c r="BC68" s="81" t="s">
        <v>146</v>
      </c>
      <c r="BD68" s="81" t="s">
        <v>146</v>
      </c>
      <c r="BE68" s="81" t="s">
        <v>146</v>
      </c>
      <c r="BF68" s="81" t="s">
        <v>146</v>
      </c>
      <c r="BG68" s="81" t="s">
        <v>146</v>
      </c>
      <c r="BH68" s="81" t="s">
        <v>146</v>
      </c>
      <c r="BI68" s="81" t="s">
        <v>146</v>
      </c>
      <c r="BJ68" s="81" t="s">
        <v>146</v>
      </c>
      <c r="BK68" s="81" t="s">
        <v>146</v>
      </c>
      <c r="BL68" s="81" t="s">
        <v>146</v>
      </c>
      <c r="BM68" s="81" t="s">
        <v>146</v>
      </c>
      <c r="BN68" s="81" t="s">
        <v>146</v>
      </c>
      <c r="BO68" s="81" t="s">
        <v>146</v>
      </c>
      <c r="BP68" s="81" t="s">
        <v>146</v>
      </c>
      <c r="BQ68" s="81" t="s">
        <v>146</v>
      </c>
      <c r="BR68" s="81" t="s">
        <v>146</v>
      </c>
      <c r="BS68" s="81" t="s">
        <v>146</v>
      </c>
      <c r="BT68" s="81" t="s">
        <v>146</v>
      </c>
    </row>
    <row r="69" spans="1:72" ht="60">
      <c r="A69" s="117">
        <v>45736.485844907409</v>
      </c>
      <c r="B69" s="117">
        <v>45736.489016203705</v>
      </c>
      <c r="C69" s="81" t="s">
        <v>157</v>
      </c>
      <c r="D69">
        <v>100</v>
      </c>
      <c r="E69">
        <v>274</v>
      </c>
      <c r="F69" s="81" t="s">
        <v>142</v>
      </c>
      <c r="G69" s="117">
        <v>45736.489034004633</v>
      </c>
      <c r="H69" s="81" t="s">
        <v>270</v>
      </c>
      <c r="I69" s="81" t="s">
        <v>159</v>
      </c>
      <c r="J69" s="81" t="s">
        <v>145</v>
      </c>
      <c r="K69" s="81" t="s">
        <v>269</v>
      </c>
      <c r="L69" s="81" t="s">
        <v>161</v>
      </c>
      <c r="M69" s="81" t="s">
        <v>175</v>
      </c>
      <c r="N69" s="81" t="s">
        <v>152</v>
      </c>
      <c r="O69" s="81" t="s">
        <v>152</v>
      </c>
      <c r="P69" s="81" t="s">
        <v>171</v>
      </c>
      <c r="Q69" s="81" t="s">
        <v>152</v>
      </c>
      <c r="R69" s="81" t="s">
        <v>152</v>
      </c>
      <c r="S69" s="81" t="s">
        <v>152</v>
      </c>
      <c r="T69" s="81" t="s">
        <v>152</v>
      </c>
      <c r="U69" s="81" t="s">
        <v>152</v>
      </c>
      <c r="V69" s="81" t="s">
        <v>152</v>
      </c>
      <c r="W69" s="81" t="s">
        <v>152</v>
      </c>
      <c r="X69" s="81" t="s">
        <v>152</v>
      </c>
      <c r="Y69" s="81" t="s">
        <v>152</v>
      </c>
      <c r="Z69" s="81" t="s">
        <v>152</v>
      </c>
      <c r="AA69" s="81" t="s">
        <v>152</v>
      </c>
      <c r="AB69" s="81" t="s">
        <v>152</v>
      </c>
      <c r="AC69" s="81" t="s">
        <v>152</v>
      </c>
      <c r="AD69" s="81" t="s">
        <v>152</v>
      </c>
      <c r="AE69" s="81" t="s">
        <v>152</v>
      </c>
      <c r="AF69" s="81" t="s">
        <v>171</v>
      </c>
      <c r="AG69" s="81" t="s">
        <v>152</v>
      </c>
      <c r="AH69" s="81" t="s">
        <v>152</v>
      </c>
      <c r="AI69" s="81" t="s">
        <v>152</v>
      </c>
      <c r="AJ69" s="81" t="s">
        <v>152</v>
      </c>
      <c r="AK69" s="81" t="s">
        <v>152</v>
      </c>
      <c r="AL69" s="81" t="s">
        <v>152</v>
      </c>
      <c r="AM69" s="81" t="s">
        <v>152</v>
      </c>
      <c r="AN69" s="81" t="s">
        <v>152</v>
      </c>
      <c r="AO69" s="81" t="s">
        <v>152</v>
      </c>
      <c r="AP69" s="81" t="s">
        <v>152</v>
      </c>
      <c r="AQ69" s="81" t="s">
        <v>152</v>
      </c>
      <c r="AR69" s="81" t="s">
        <v>152</v>
      </c>
      <c r="AS69" s="81" t="s">
        <v>152</v>
      </c>
      <c r="AT69">
        <v>2</v>
      </c>
      <c r="AU69">
        <v>1</v>
      </c>
      <c r="AV69">
        <v>0</v>
      </c>
      <c r="AW69">
        <v>5</v>
      </c>
      <c r="AX69">
        <v>2</v>
      </c>
      <c r="AY69">
        <v>0</v>
      </c>
      <c r="AZ69" s="81" t="s">
        <v>163</v>
      </c>
      <c r="BA69" s="81" t="s">
        <v>146</v>
      </c>
      <c r="BB69" s="81" t="s">
        <v>146</v>
      </c>
      <c r="BC69" s="81" t="s">
        <v>146</v>
      </c>
      <c r="BD69" s="81" t="s">
        <v>146</v>
      </c>
      <c r="BE69" s="81" t="s">
        <v>146</v>
      </c>
      <c r="BF69" s="81" t="s">
        <v>146</v>
      </c>
      <c r="BG69" s="81" t="s">
        <v>146</v>
      </c>
      <c r="BH69" s="81" t="s">
        <v>146</v>
      </c>
      <c r="BI69" s="81" t="s">
        <v>146</v>
      </c>
      <c r="BJ69" s="81" t="s">
        <v>146</v>
      </c>
      <c r="BK69" s="81" t="s">
        <v>146</v>
      </c>
      <c r="BL69" s="81" t="s">
        <v>146</v>
      </c>
      <c r="BM69" s="81" t="s">
        <v>146</v>
      </c>
      <c r="BN69" s="81" t="s">
        <v>146</v>
      </c>
      <c r="BO69" s="81" t="s">
        <v>146</v>
      </c>
      <c r="BP69" s="81" t="s">
        <v>146</v>
      </c>
      <c r="BQ69" s="81" t="s">
        <v>146</v>
      </c>
      <c r="BR69" s="81" t="s">
        <v>146</v>
      </c>
      <c r="BS69" s="81" t="s">
        <v>146</v>
      </c>
      <c r="BT69" s="81" t="s">
        <v>146</v>
      </c>
    </row>
    <row r="70" spans="1:72" ht="45">
      <c r="A70" s="117">
        <v>45736.489062499997</v>
      </c>
      <c r="B70" s="117">
        <v>45736.492442129631</v>
      </c>
      <c r="C70" s="81" t="s">
        <v>157</v>
      </c>
      <c r="D70">
        <v>100</v>
      </c>
      <c r="E70">
        <v>291</v>
      </c>
      <c r="F70" s="81" t="s">
        <v>142</v>
      </c>
      <c r="G70" s="117">
        <v>45736.492454710649</v>
      </c>
      <c r="H70" s="81" t="s">
        <v>271</v>
      </c>
      <c r="I70" s="81" t="s">
        <v>159</v>
      </c>
      <c r="J70" s="81" t="s">
        <v>145</v>
      </c>
      <c r="K70" s="81" t="s">
        <v>269</v>
      </c>
      <c r="L70" s="81" t="s">
        <v>150</v>
      </c>
      <c r="M70" s="81" t="s">
        <v>162</v>
      </c>
      <c r="N70" s="81" t="s">
        <v>152</v>
      </c>
      <c r="O70" s="81" t="s">
        <v>152</v>
      </c>
      <c r="P70" s="81" t="s">
        <v>171</v>
      </c>
      <c r="Q70" s="81" t="s">
        <v>152</v>
      </c>
      <c r="R70" s="81" t="s">
        <v>152</v>
      </c>
      <c r="S70" s="81" t="s">
        <v>152</v>
      </c>
      <c r="T70" s="81" t="s">
        <v>152</v>
      </c>
      <c r="U70" s="81" t="s">
        <v>152</v>
      </c>
      <c r="V70" s="81" t="s">
        <v>152</v>
      </c>
      <c r="W70" s="81" t="s">
        <v>152</v>
      </c>
      <c r="X70" s="81" t="s">
        <v>152</v>
      </c>
      <c r="Y70" s="81" t="s">
        <v>152</v>
      </c>
      <c r="Z70" s="81" t="s">
        <v>152</v>
      </c>
      <c r="AA70" s="81" t="s">
        <v>152</v>
      </c>
      <c r="AB70" s="81" t="s">
        <v>152</v>
      </c>
      <c r="AC70" s="81" t="s">
        <v>152</v>
      </c>
      <c r="AD70" s="81" t="s">
        <v>152</v>
      </c>
      <c r="AE70" s="81" t="s">
        <v>152</v>
      </c>
      <c r="AF70" s="81" t="s">
        <v>171</v>
      </c>
      <c r="AG70" s="81" t="s">
        <v>152</v>
      </c>
      <c r="AH70" s="81" t="s">
        <v>152</v>
      </c>
      <c r="AI70" s="81" t="s">
        <v>152</v>
      </c>
      <c r="AJ70" s="81" t="s">
        <v>152</v>
      </c>
      <c r="AK70" s="81" t="s">
        <v>152</v>
      </c>
      <c r="AL70" s="81" t="s">
        <v>152</v>
      </c>
      <c r="AM70" s="81" t="s">
        <v>152</v>
      </c>
      <c r="AN70" s="81" t="s">
        <v>152</v>
      </c>
      <c r="AO70" s="81" t="s">
        <v>152</v>
      </c>
      <c r="AP70" s="81" t="s">
        <v>152</v>
      </c>
      <c r="AQ70" s="81" t="s">
        <v>152</v>
      </c>
      <c r="AR70" s="81" t="s">
        <v>152</v>
      </c>
      <c r="AS70" s="81" t="s">
        <v>152</v>
      </c>
      <c r="AT70">
        <v>1</v>
      </c>
      <c r="AU70">
        <v>1</v>
      </c>
      <c r="AV70">
        <v>1</v>
      </c>
      <c r="AW70">
        <v>7</v>
      </c>
      <c r="AX70">
        <v>0</v>
      </c>
      <c r="AY70">
        <v>0</v>
      </c>
      <c r="AZ70" s="81" t="s">
        <v>163</v>
      </c>
      <c r="BA70" s="81" t="s">
        <v>146</v>
      </c>
      <c r="BB70" s="81" t="s">
        <v>146</v>
      </c>
      <c r="BC70" s="81" t="s">
        <v>146</v>
      </c>
      <c r="BD70" s="81" t="s">
        <v>146</v>
      </c>
      <c r="BE70" s="81" t="s">
        <v>146</v>
      </c>
      <c r="BF70" s="81" t="s">
        <v>146</v>
      </c>
      <c r="BG70" s="81" t="s">
        <v>146</v>
      </c>
      <c r="BH70" s="81" t="s">
        <v>146</v>
      </c>
      <c r="BI70" s="81" t="s">
        <v>146</v>
      </c>
      <c r="BJ70" s="81" t="s">
        <v>146</v>
      </c>
      <c r="BK70" s="81" t="s">
        <v>146</v>
      </c>
      <c r="BL70" s="81" t="s">
        <v>146</v>
      </c>
      <c r="BM70" s="81" t="s">
        <v>146</v>
      </c>
      <c r="BN70" s="81" t="s">
        <v>146</v>
      </c>
      <c r="BO70" s="81" t="s">
        <v>146</v>
      </c>
      <c r="BP70" s="81" t="s">
        <v>146</v>
      </c>
      <c r="BQ70" s="81" t="s">
        <v>146</v>
      </c>
      <c r="BR70" s="81" t="s">
        <v>146</v>
      </c>
      <c r="BS70" s="81" t="s">
        <v>146</v>
      </c>
      <c r="BT70" s="81" t="s">
        <v>146</v>
      </c>
    </row>
    <row r="71" spans="1:72" ht="45">
      <c r="A71" s="117">
        <v>45736.4925</v>
      </c>
      <c r="B71" s="117">
        <v>45736.495254629626</v>
      </c>
      <c r="C71" s="81" t="s">
        <v>157</v>
      </c>
      <c r="D71">
        <v>100</v>
      </c>
      <c r="E71">
        <v>237</v>
      </c>
      <c r="F71" s="81" t="s">
        <v>142</v>
      </c>
      <c r="G71" s="117">
        <v>45736.49526009259</v>
      </c>
      <c r="H71" s="81" t="s">
        <v>272</v>
      </c>
      <c r="I71" s="81" t="s">
        <v>159</v>
      </c>
      <c r="J71" s="81" t="s">
        <v>145</v>
      </c>
      <c r="K71" s="81" t="s">
        <v>269</v>
      </c>
      <c r="L71" s="81" t="s">
        <v>161</v>
      </c>
      <c r="M71" s="81" t="s">
        <v>162</v>
      </c>
      <c r="N71" s="81" t="s">
        <v>152</v>
      </c>
      <c r="O71" s="81" t="s">
        <v>152</v>
      </c>
      <c r="P71" s="81" t="s">
        <v>171</v>
      </c>
      <c r="Q71" s="81" t="s">
        <v>152</v>
      </c>
      <c r="R71" s="81" t="s">
        <v>152</v>
      </c>
      <c r="S71" s="81" t="s">
        <v>152</v>
      </c>
      <c r="T71" s="81" t="s">
        <v>152</v>
      </c>
      <c r="U71" s="81" t="s">
        <v>152</v>
      </c>
      <c r="V71" s="81" t="s">
        <v>152</v>
      </c>
      <c r="W71" s="81" t="s">
        <v>152</v>
      </c>
      <c r="X71" s="81" t="s">
        <v>152</v>
      </c>
      <c r="Y71" s="81" t="s">
        <v>152</v>
      </c>
      <c r="Z71" s="81" t="s">
        <v>152</v>
      </c>
      <c r="AA71" s="81" t="s">
        <v>152</v>
      </c>
      <c r="AB71" s="81" t="s">
        <v>152</v>
      </c>
      <c r="AC71" s="81" t="s">
        <v>152</v>
      </c>
      <c r="AD71" s="81" t="s">
        <v>152</v>
      </c>
      <c r="AE71" s="81" t="s">
        <v>152</v>
      </c>
      <c r="AF71" s="81" t="s">
        <v>171</v>
      </c>
      <c r="AG71" s="81" t="s">
        <v>152</v>
      </c>
      <c r="AH71" s="81" t="s">
        <v>152</v>
      </c>
      <c r="AI71" s="81" t="s">
        <v>152</v>
      </c>
      <c r="AJ71" s="81" t="s">
        <v>152</v>
      </c>
      <c r="AK71" s="81" t="s">
        <v>152</v>
      </c>
      <c r="AL71" s="81" t="s">
        <v>152</v>
      </c>
      <c r="AM71" s="81" t="s">
        <v>152</v>
      </c>
      <c r="AN71" s="81" t="s">
        <v>152</v>
      </c>
      <c r="AO71" s="81" t="s">
        <v>152</v>
      </c>
      <c r="AP71" s="81" t="s">
        <v>152</v>
      </c>
      <c r="AQ71" s="81" t="s">
        <v>152</v>
      </c>
      <c r="AR71" s="81" t="s">
        <v>152</v>
      </c>
      <c r="AS71" s="81" t="s">
        <v>152</v>
      </c>
      <c r="AT71">
        <v>2</v>
      </c>
      <c r="AU71">
        <v>1</v>
      </c>
      <c r="AV71">
        <v>1</v>
      </c>
      <c r="AW71">
        <v>5</v>
      </c>
      <c r="AX71">
        <v>2</v>
      </c>
      <c r="AY71">
        <v>0</v>
      </c>
      <c r="AZ71" s="81" t="s">
        <v>163</v>
      </c>
      <c r="BA71" s="81" t="s">
        <v>146</v>
      </c>
      <c r="BB71" s="81" t="s">
        <v>146</v>
      </c>
      <c r="BC71" s="81" t="s">
        <v>146</v>
      </c>
      <c r="BD71" s="81" t="s">
        <v>146</v>
      </c>
      <c r="BE71" s="81" t="s">
        <v>146</v>
      </c>
      <c r="BF71" s="81" t="s">
        <v>146</v>
      </c>
      <c r="BG71" s="81" t="s">
        <v>146</v>
      </c>
      <c r="BH71" s="81" t="s">
        <v>146</v>
      </c>
      <c r="BI71" s="81" t="s">
        <v>146</v>
      </c>
      <c r="BJ71" s="81" t="s">
        <v>146</v>
      </c>
      <c r="BK71" s="81" t="s">
        <v>146</v>
      </c>
      <c r="BL71" s="81" t="s">
        <v>146</v>
      </c>
      <c r="BM71" s="81" t="s">
        <v>146</v>
      </c>
      <c r="BN71" s="81" t="s">
        <v>146</v>
      </c>
      <c r="BO71" s="81" t="s">
        <v>146</v>
      </c>
      <c r="BP71" s="81" t="s">
        <v>146</v>
      </c>
      <c r="BQ71" s="81" t="s">
        <v>146</v>
      </c>
      <c r="BR71" s="81" t="s">
        <v>146</v>
      </c>
      <c r="BS71" s="81" t="s">
        <v>146</v>
      </c>
      <c r="BT71" s="81" t="s">
        <v>146</v>
      </c>
    </row>
    <row r="72" spans="1:72" ht="60">
      <c r="A72" s="117">
        <v>45736.495335648149</v>
      </c>
      <c r="B72" s="117">
        <v>45736.499490740738</v>
      </c>
      <c r="C72" s="81" t="s">
        <v>157</v>
      </c>
      <c r="D72">
        <v>100</v>
      </c>
      <c r="E72">
        <v>358</v>
      </c>
      <c r="F72" s="81" t="s">
        <v>142</v>
      </c>
      <c r="G72" s="117">
        <v>45736.499497893521</v>
      </c>
      <c r="H72" s="81" t="s">
        <v>273</v>
      </c>
      <c r="I72" s="81" t="s">
        <v>159</v>
      </c>
      <c r="J72" s="81" t="s">
        <v>145</v>
      </c>
      <c r="K72" s="81" t="s">
        <v>269</v>
      </c>
      <c r="L72" s="81" t="s">
        <v>150</v>
      </c>
      <c r="M72" s="81" t="s">
        <v>151</v>
      </c>
      <c r="N72" s="81" t="s">
        <v>152</v>
      </c>
      <c r="O72" s="81" t="s">
        <v>152</v>
      </c>
      <c r="P72" s="81" t="s">
        <v>171</v>
      </c>
      <c r="Q72" s="81" t="s">
        <v>152</v>
      </c>
      <c r="R72" s="81" t="s">
        <v>152</v>
      </c>
      <c r="S72" s="81" t="s">
        <v>152</v>
      </c>
      <c r="T72" s="81" t="s">
        <v>152</v>
      </c>
      <c r="U72" s="81" t="s">
        <v>152</v>
      </c>
      <c r="V72" s="81" t="s">
        <v>152</v>
      </c>
      <c r="W72" s="81" t="s">
        <v>152</v>
      </c>
      <c r="X72" s="81" t="s">
        <v>152</v>
      </c>
      <c r="Y72" s="81" t="s">
        <v>152</v>
      </c>
      <c r="Z72" s="81" t="s">
        <v>152</v>
      </c>
      <c r="AA72" s="81" t="s">
        <v>152</v>
      </c>
      <c r="AB72" s="81" t="s">
        <v>152</v>
      </c>
      <c r="AC72" s="81" t="s">
        <v>152</v>
      </c>
      <c r="AD72" s="81" t="s">
        <v>152</v>
      </c>
      <c r="AE72" s="81" t="s">
        <v>152</v>
      </c>
      <c r="AF72" s="81" t="s">
        <v>171</v>
      </c>
      <c r="AG72" s="81" t="s">
        <v>152</v>
      </c>
      <c r="AH72" s="81" t="s">
        <v>152</v>
      </c>
      <c r="AI72" s="81" t="s">
        <v>152</v>
      </c>
      <c r="AJ72" s="81" t="s">
        <v>152</v>
      </c>
      <c r="AK72" s="81" t="s">
        <v>152</v>
      </c>
      <c r="AL72" s="81" t="s">
        <v>152</v>
      </c>
      <c r="AM72" s="81" t="s">
        <v>152</v>
      </c>
      <c r="AN72" s="81" t="s">
        <v>152</v>
      </c>
      <c r="AO72" s="81" t="s">
        <v>152</v>
      </c>
      <c r="AP72" s="81" t="s">
        <v>152</v>
      </c>
      <c r="AQ72" s="81" t="s">
        <v>152</v>
      </c>
      <c r="AR72" s="81" t="s">
        <v>152</v>
      </c>
      <c r="AS72" s="81" t="s">
        <v>152</v>
      </c>
      <c r="AT72">
        <v>2</v>
      </c>
      <c r="AU72">
        <v>1</v>
      </c>
      <c r="AV72">
        <v>1</v>
      </c>
      <c r="AW72">
        <v>4</v>
      </c>
      <c r="AX72">
        <v>1</v>
      </c>
      <c r="AY72">
        <v>0</v>
      </c>
      <c r="AZ72" s="81" t="s">
        <v>163</v>
      </c>
      <c r="BA72" s="81" t="s">
        <v>146</v>
      </c>
      <c r="BB72" s="81" t="s">
        <v>146</v>
      </c>
      <c r="BC72" s="81" t="s">
        <v>146</v>
      </c>
      <c r="BD72" s="81" t="s">
        <v>146</v>
      </c>
      <c r="BE72" s="81" t="s">
        <v>146</v>
      </c>
      <c r="BF72" s="81" t="s">
        <v>146</v>
      </c>
      <c r="BG72" s="81" t="s">
        <v>146</v>
      </c>
      <c r="BH72" s="81" t="s">
        <v>146</v>
      </c>
      <c r="BI72" s="81" t="s">
        <v>146</v>
      </c>
      <c r="BJ72" s="81" t="s">
        <v>146</v>
      </c>
      <c r="BK72" s="81" t="s">
        <v>146</v>
      </c>
      <c r="BL72" s="81" t="s">
        <v>146</v>
      </c>
      <c r="BM72" s="81" t="s">
        <v>146</v>
      </c>
      <c r="BN72" s="81" t="s">
        <v>146</v>
      </c>
      <c r="BO72" s="81" t="s">
        <v>146</v>
      </c>
      <c r="BP72" s="81" t="s">
        <v>146</v>
      </c>
      <c r="BQ72" s="81" t="s">
        <v>146</v>
      </c>
      <c r="BR72" s="81" t="s">
        <v>146</v>
      </c>
      <c r="BS72" s="81" t="s">
        <v>146</v>
      </c>
      <c r="BT72" s="81" t="s">
        <v>146</v>
      </c>
    </row>
    <row r="73" spans="1:72" ht="45">
      <c r="A73" s="117">
        <v>45736.499618055554</v>
      </c>
      <c r="B73" s="117">
        <v>45736.502187500002</v>
      </c>
      <c r="C73" s="81" t="s">
        <v>157</v>
      </c>
      <c r="D73">
        <v>100</v>
      </c>
      <c r="E73">
        <v>221</v>
      </c>
      <c r="F73" s="81" t="s">
        <v>142</v>
      </c>
      <c r="G73" s="117">
        <v>45736.502192800923</v>
      </c>
      <c r="H73" s="81" t="s">
        <v>274</v>
      </c>
      <c r="I73" s="81" t="s">
        <v>159</v>
      </c>
      <c r="J73" s="81" t="s">
        <v>145</v>
      </c>
      <c r="K73" s="81" t="s">
        <v>269</v>
      </c>
      <c r="L73" s="81" t="s">
        <v>150</v>
      </c>
      <c r="M73" s="81" t="s">
        <v>167</v>
      </c>
      <c r="N73" s="81" t="s">
        <v>152</v>
      </c>
      <c r="O73" s="81" t="s">
        <v>152</v>
      </c>
      <c r="P73" s="81" t="s">
        <v>171</v>
      </c>
      <c r="Q73" s="81" t="s">
        <v>152</v>
      </c>
      <c r="R73" s="81" t="s">
        <v>152</v>
      </c>
      <c r="S73" s="81" t="s">
        <v>152</v>
      </c>
      <c r="T73" s="81" t="s">
        <v>152</v>
      </c>
      <c r="U73" s="81" t="s">
        <v>152</v>
      </c>
      <c r="V73" s="81" t="s">
        <v>152</v>
      </c>
      <c r="W73" s="81" t="s">
        <v>152</v>
      </c>
      <c r="X73" s="81" t="s">
        <v>152</v>
      </c>
      <c r="Y73" s="81" t="s">
        <v>152</v>
      </c>
      <c r="Z73" s="81" t="s">
        <v>152</v>
      </c>
      <c r="AA73" s="81" t="s">
        <v>152</v>
      </c>
      <c r="AB73" s="81" t="s">
        <v>152</v>
      </c>
      <c r="AC73" s="81" t="s">
        <v>152</v>
      </c>
      <c r="AD73" s="81" t="s">
        <v>152</v>
      </c>
      <c r="AE73" s="81" t="s">
        <v>152</v>
      </c>
      <c r="AF73" s="81" t="s">
        <v>171</v>
      </c>
      <c r="AG73" s="81" t="s">
        <v>152</v>
      </c>
      <c r="AH73" s="81" t="s">
        <v>152</v>
      </c>
      <c r="AI73" s="81" t="s">
        <v>152</v>
      </c>
      <c r="AJ73" s="81" t="s">
        <v>152</v>
      </c>
      <c r="AK73" s="81" t="s">
        <v>152</v>
      </c>
      <c r="AL73" s="81" t="s">
        <v>152</v>
      </c>
      <c r="AM73" s="81" t="s">
        <v>152</v>
      </c>
      <c r="AN73" s="81" t="s">
        <v>152</v>
      </c>
      <c r="AO73" s="81" t="s">
        <v>152</v>
      </c>
      <c r="AP73" s="81" t="s">
        <v>152</v>
      </c>
      <c r="AQ73" s="81" t="s">
        <v>152</v>
      </c>
      <c r="AR73" s="81" t="s">
        <v>152</v>
      </c>
      <c r="AS73" s="81" t="s">
        <v>152</v>
      </c>
      <c r="AT73">
        <v>1</v>
      </c>
      <c r="AU73">
        <v>1</v>
      </c>
      <c r="AV73">
        <v>1</v>
      </c>
      <c r="AW73">
        <v>6</v>
      </c>
      <c r="AX73">
        <v>1</v>
      </c>
      <c r="AY73">
        <v>0</v>
      </c>
      <c r="AZ73" s="81" t="s">
        <v>163</v>
      </c>
      <c r="BA73" s="81" t="s">
        <v>146</v>
      </c>
      <c r="BB73" s="81" t="s">
        <v>146</v>
      </c>
      <c r="BC73" s="81" t="s">
        <v>146</v>
      </c>
      <c r="BD73" s="81" t="s">
        <v>146</v>
      </c>
      <c r="BE73" s="81" t="s">
        <v>146</v>
      </c>
      <c r="BF73" s="81" t="s">
        <v>146</v>
      </c>
      <c r="BG73" s="81" t="s">
        <v>146</v>
      </c>
      <c r="BH73" s="81" t="s">
        <v>146</v>
      </c>
      <c r="BI73" s="81" t="s">
        <v>146</v>
      </c>
      <c r="BJ73" s="81" t="s">
        <v>146</v>
      </c>
      <c r="BK73" s="81" t="s">
        <v>146</v>
      </c>
      <c r="BL73" s="81" t="s">
        <v>146</v>
      </c>
      <c r="BM73" s="81" t="s">
        <v>146</v>
      </c>
      <c r="BN73" s="81" t="s">
        <v>146</v>
      </c>
      <c r="BO73" s="81" t="s">
        <v>146</v>
      </c>
      <c r="BP73" s="81" t="s">
        <v>146</v>
      </c>
      <c r="BQ73" s="81" t="s">
        <v>146</v>
      </c>
      <c r="BR73" s="81" t="s">
        <v>146</v>
      </c>
      <c r="BS73" s="81" t="s">
        <v>146</v>
      </c>
      <c r="BT73" s="81" t="s">
        <v>146</v>
      </c>
    </row>
    <row r="74" spans="1:72" ht="150">
      <c r="A74" s="117">
        <v>45736.502326388887</v>
      </c>
      <c r="B74" s="117">
        <v>45736.506712962961</v>
      </c>
      <c r="C74" s="81" t="s">
        <v>157</v>
      </c>
      <c r="D74">
        <v>100</v>
      </c>
      <c r="E74">
        <v>379</v>
      </c>
      <c r="F74" s="81" t="s">
        <v>142</v>
      </c>
      <c r="G74" s="117">
        <v>45736.506720590274</v>
      </c>
      <c r="H74" s="81" t="s">
        <v>275</v>
      </c>
      <c r="I74" s="81" t="s">
        <v>159</v>
      </c>
      <c r="J74" s="81" t="s">
        <v>145</v>
      </c>
      <c r="K74" s="81" t="s">
        <v>269</v>
      </c>
      <c r="L74" s="81" t="s">
        <v>161</v>
      </c>
      <c r="M74" s="81" t="s">
        <v>167</v>
      </c>
      <c r="N74" s="81" t="s">
        <v>152</v>
      </c>
      <c r="O74" s="81" t="s">
        <v>152</v>
      </c>
      <c r="P74" s="81" t="s">
        <v>171</v>
      </c>
      <c r="Q74" s="81" t="s">
        <v>152</v>
      </c>
      <c r="R74" s="81" t="s">
        <v>152</v>
      </c>
      <c r="S74" s="81" t="s">
        <v>152</v>
      </c>
      <c r="T74" s="81" t="s">
        <v>152</v>
      </c>
      <c r="U74" s="81" t="s">
        <v>152</v>
      </c>
      <c r="V74" s="81" t="s">
        <v>152</v>
      </c>
      <c r="W74" s="81" t="s">
        <v>152</v>
      </c>
      <c r="X74" s="81" t="s">
        <v>152</v>
      </c>
      <c r="Y74" s="81" t="s">
        <v>152</v>
      </c>
      <c r="Z74" s="81" t="s">
        <v>152</v>
      </c>
      <c r="AA74" s="81" t="s">
        <v>152</v>
      </c>
      <c r="AB74" s="81" t="s">
        <v>152</v>
      </c>
      <c r="AC74" s="81" t="s">
        <v>152</v>
      </c>
      <c r="AD74" s="81" t="s">
        <v>152</v>
      </c>
      <c r="AE74" s="81" t="s">
        <v>171</v>
      </c>
      <c r="AF74" s="81" t="s">
        <v>171</v>
      </c>
      <c r="AG74" s="81" t="s">
        <v>152</v>
      </c>
      <c r="AH74" s="81" t="s">
        <v>152</v>
      </c>
      <c r="AI74" s="81" t="s">
        <v>152</v>
      </c>
      <c r="AJ74" s="81" t="s">
        <v>152</v>
      </c>
      <c r="AK74" s="81" t="s">
        <v>152</v>
      </c>
      <c r="AL74" s="81" t="s">
        <v>152</v>
      </c>
      <c r="AM74" s="81" t="s">
        <v>152</v>
      </c>
      <c r="AN74" s="81" t="s">
        <v>152</v>
      </c>
      <c r="AO74" s="81" t="s">
        <v>152</v>
      </c>
      <c r="AP74" s="81" t="s">
        <v>152</v>
      </c>
      <c r="AQ74" s="81" t="s">
        <v>152</v>
      </c>
      <c r="AR74" s="81" t="s">
        <v>152</v>
      </c>
      <c r="AS74" s="81" t="s">
        <v>152</v>
      </c>
      <c r="AT74">
        <v>2</v>
      </c>
      <c r="AU74">
        <v>1</v>
      </c>
      <c r="AV74">
        <v>1</v>
      </c>
      <c r="AW74">
        <v>6</v>
      </c>
      <c r="AX74">
        <v>2</v>
      </c>
      <c r="AY74">
        <v>0</v>
      </c>
      <c r="AZ74" s="81" t="s">
        <v>177</v>
      </c>
      <c r="BA74" s="81" t="s">
        <v>154</v>
      </c>
      <c r="BB74" s="81" t="s">
        <v>156</v>
      </c>
      <c r="BC74" s="81" t="s">
        <v>178</v>
      </c>
      <c r="BD74" s="81" t="s">
        <v>178</v>
      </c>
      <c r="BE74" s="81" t="s">
        <v>178</v>
      </c>
      <c r="BF74" s="81" t="s">
        <v>154</v>
      </c>
      <c r="BG74" s="81" t="s">
        <v>146</v>
      </c>
      <c r="BH74" s="81" t="s">
        <v>146</v>
      </c>
      <c r="BI74" s="81" t="s">
        <v>146</v>
      </c>
      <c r="BJ74" s="81" t="s">
        <v>146</v>
      </c>
      <c r="BK74" s="81" t="s">
        <v>146</v>
      </c>
      <c r="BL74" s="81" t="s">
        <v>146</v>
      </c>
      <c r="BM74" s="81" t="s">
        <v>146</v>
      </c>
      <c r="BN74" s="81" t="s">
        <v>146</v>
      </c>
      <c r="BO74" s="81" t="s">
        <v>146</v>
      </c>
      <c r="BP74" s="81" t="s">
        <v>146</v>
      </c>
      <c r="BQ74" s="81" t="s">
        <v>214</v>
      </c>
      <c r="BR74" s="81" t="s">
        <v>276</v>
      </c>
      <c r="BS74" s="81" t="s">
        <v>277</v>
      </c>
      <c r="BT74" s="81" t="s">
        <v>278</v>
      </c>
    </row>
    <row r="75" spans="1:72" ht="60">
      <c r="A75" s="117">
        <v>45734.506493055553</v>
      </c>
      <c r="B75" s="117">
        <v>45734.509988425925</v>
      </c>
      <c r="C75" s="81" t="s">
        <v>157</v>
      </c>
      <c r="D75">
        <v>42</v>
      </c>
      <c r="E75">
        <v>301</v>
      </c>
      <c r="F75" s="81" t="s">
        <v>279</v>
      </c>
      <c r="G75" s="117">
        <v>45741.510064652779</v>
      </c>
      <c r="H75" s="81" t="s">
        <v>280</v>
      </c>
      <c r="I75" s="81" t="s">
        <v>159</v>
      </c>
      <c r="J75" s="81" t="s">
        <v>145</v>
      </c>
      <c r="K75" s="81" t="s">
        <v>243</v>
      </c>
      <c r="L75" s="81" t="s">
        <v>150</v>
      </c>
      <c r="M75" s="81" t="s">
        <v>151</v>
      </c>
      <c r="N75" s="81" t="s">
        <v>152</v>
      </c>
      <c r="O75" s="81" t="s">
        <v>152</v>
      </c>
      <c r="P75" s="81" t="s">
        <v>152</v>
      </c>
      <c r="Q75" s="81" t="s">
        <v>152</v>
      </c>
      <c r="R75" s="81" t="s">
        <v>152</v>
      </c>
      <c r="S75" s="81" t="s">
        <v>152</v>
      </c>
      <c r="T75" s="81" t="s">
        <v>152</v>
      </c>
      <c r="U75" s="81" t="s">
        <v>171</v>
      </c>
      <c r="V75" s="81" t="s">
        <v>152</v>
      </c>
      <c r="W75" s="81" t="s">
        <v>152</v>
      </c>
      <c r="X75" s="81" t="s">
        <v>152</v>
      </c>
      <c r="Y75" s="81" t="s">
        <v>152</v>
      </c>
      <c r="Z75" s="81" t="s">
        <v>152</v>
      </c>
      <c r="AA75" s="81" t="s">
        <v>152</v>
      </c>
      <c r="AB75" s="81" t="s">
        <v>152</v>
      </c>
      <c r="AC75" s="81" t="s">
        <v>152</v>
      </c>
      <c r="AD75" s="81" t="s">
        <v>152</v>
      </c>
      <c r="AE75" s="81" t="s">
        <v>152</v>
      </c>
      <c r="AF75" s="81" t="s">
        <v>152</v>
      </c>
      <c r="AG75" s="81" t="s">
        <v>152</v>
      </c>
      <c r="AH75" s="81" t="s">
        <v>152</v>
      </c>
      <c r="AI75" s="81" t="s">
        <v>152</v>
      </c>
      <c r="AJ75" s="81" t="s">
        <v>152</v>
      </c>
      <c r="AK75" s="81" t="s">
        <v>171</v>
      </c>
      <c r="AL75" s="81" t="s">
        <v>152</v>
      </c>
      <c r="AM75" s="81" t="s">
        <v>152</v>
      </c>
      <c r="AN75" s="81" t="s">
        <v>152</v>
      </c>
      <c r="AO75" s="81" t="s">
        <v>152</v>
      </c>
      <c r="AP75" s="81" t="s">
        <v>152</v>
      </c>
      <c r="AQ75" s="81" t="s">
        <v>152</v>
      </c>
      <c r="AR75" s="81" t="s">
        <v>152</v>
      </c>
      <c r="AS75" s="81" t="s">
        <v>152</v>
      </c>
      <c r="AT75" s="81" t="s">
        <v>146</v>
      </c>
      <c r="AU75" s="81" t="s">
        <v>146</v>
      </c>
      <c r="AV75" s="81" t="s">
        <v>146</v>
      </c>
      <c r="AW75" s="81" t="s">
        <v>146</v>
      </c>
      <c r="AX75" s="81" t="s">
        <v>146</v>
      </c>
      <c r="AY75" s="81" t="s">
        <v>146</v>
      </c>
      <c r="AZ75" s="81" t="s">
        <v>146</v>
      </c>
      <c r="BA75" s="81" t="s">
        <v>146</v>
      </c>
      <c r="BB75" s="81" t="s">
        <v>146</v>
      </c>
      <c r="BC75" s="81" t="s">
        <v>146</v>
      </c>
      <c r="BD75" s="81" t="s">
        <v>146</v>
      </c>
      <c r="BE75" s="81" t="s">
        <v>146</v>
      </c>
      <c r="BF75" s="81" t="s">
        <v>146</v>
      </c>
      <c r="BG75" s="81" t="s">
        <v>146</v>
      </c>
      <c r="BH75" s="81" t="s">
        <v>146</v>
      </c>
      <c r="BI75" s="81" t="s">
        <v>146</v>
      </c>
      <c r="BJ75" s="81" t="s">
        <v>146</v>
      </c>
      <c r="BK75" s="81" t="s">
        <v>146</v>
      </c>
      <c r="BL75" s="81" t="s">
        <v>146</v>
      </c>
      <c r="BM75" s="81" t="s">
        <v>146</v>
      </c>
      <c r="BN75" s="81" t="s">
        <v>146</v>
      </c>
      <c r="BO75" s="81" t="s">
        <v>146</v>
      </c>
      <c r="BP75" s="81" t="s">
        <v>146</v>
      </c>
      <c r="BQ75" s="81" t="s">
        <v>146</v>
      </c>
      <c r="BR75" s="81" t="s">
        <v>146</v>
      </c>
      <c r="BS75" s="81" t="s">
        <v>146</v>
      </c>
      <c r="BT75" s="81" t="s">
        <v>146</v>
      </c>
    </row>
  </sheetData>
  <autoFilter ref="A2:BT76" xr:uid="{00000000-0009-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380ED-AADF-4AC2-A7BD-A19706EB39B7}">
  <dimension ref="A1:Z73"/>
  <sheetViews>
    <sheetView zoomScale="85" zoomScaleNormal="85" workbookViewId="0">
      <pane ySplit="1" topLeftCell="A56" activePane="bottomLeft" state="frozen"/>
      <selection pane="bottomLeft" activeCell="S67" sqref="S67:T67"/>
    </sheetView>
  </sheetViews>
  <sheetFormatPr defaultRowHeight="15"/>
  <cols>
    <col min="1" max="1" width="16.140625" customWidth="1"/>
    <col min="2" max="2" width="15.42578125" customWidth="1"/>
    <col min="3" max="3" width="11.5703125" style="18" customWidth="1"/>
    <col min="4" max="19" width="9.5703125" customWidth="1"/>
    <col min="20" max="20" width="10.7109375" customWidth="1"/>
  </cols>
  <sheetData>
    <row r="1" spans="1:26" ht="60">
      <c r="A1" s="30" t="s">
        <v>334</v>
      </c>
      <c r="B1" s="30" t="s">
        <v>335</v>
      </c>
      <c r="C1" s="31" t="s">
        <v>336</v>
      </c>
      <c r="D1" s="3" t="s">
        <v>349</v>
      </c>
      <c r="E1" s="3" t="s">
        <v>350</v>
      </c>
      <c r="F1" s="3" t="s">
        <v>351</v>
      </c>
      <c r="G1" s="3" t="s">
        <v>352</v>
      </c>
      <c r="H1" s="3" t="s">
        <v>353</v>
      </c>
      <c r="I1" s="3" t="s">
        <v>354</v>
      </c>
      <c r="J1" s="3" t="s">
        <v>355</v>
      </c>
      <c r="K1" s="3" t="s">
        <v>356</v>
      </c>
      <c r="L1" s="3" t="s">
        <v>357</v>
      </c>
      <c r="M1" s="3" t="s">
        <v>358</v>
      </c>
      <c r="N1" s="3" t="s">
        <v>359</v>
      </c>
      <c r="O1" s="3" t="s">
        <v>360</v>
      </c>
      <c r="P1" s="3" t="s">
        <v>361</v>
      </c>
      <c r="Q1" s="3" t="s">
        <v>362</v>
      </c>
      <c r="R1" s="3" t="s">
        <v>363</v>
      </c>
      <c r="S1" s="3" t="s">
        <v>364</v>
      </c>
      <c r="T1" s="32" t="s">
        <v>365</v>
      </c>
    </row>
    <row r="2" spans="1:26">
      <c r="A2" s="126" t="s">
        <v>337</v>
      </c>
      <c r="B2" s="132" t="s">
        <v>338</v>
      </c>
      <c r="C2" s="26" t="s">
        <v>161</v>
      </c>
      <c r="D2">
        <v>0</v>
      </c>
      <c r="E2">
        <v>0</v>
      </c>
      <c r="F2">
        <v>0</v>
      </c>
      <c r="G2">
        <v>0</v>
      </c>
      <c r="H2">
        <v>0</v>
      </c>
      <c r="I2">
        <v>0</v>
      </c>
      <c r="J2">
        <v>0</v>
      </c>
      <c r="K2">
        <v>0</v>
      </c>
      <c r="L2">
        <v>0</v>
      </c>
      <c r="M2">
        <v>0</v>
      </c>
      <c r="N2">
        <v>0</v>
      </c>
      <c r="O2">
        <v>0</v>
      </c>
      <c r="P2">
        <v>0</v>
      </c>
      <c r="Q2">
        <v>0</v>
      </c>
      <c r="R2">
        <v>0</v>
      </c>
      <c r="S2">
        <v>0</v>
      </c>
      <c r="T2" s="5">
        <f>AVERAGE(D2:S2)</f>
        <v>0</v>
      </c>
    </row>
    <row r="3" spans="1:26">
      <c r="A3" s="127"/>
      <c r="B3" s="133"/>
      <c r="C3" s="27" t="s">
        <v>310</v>
      </c>
      <c r="D3">
        <v>0</v>
      </c>
      <c r="E3">
        <v>0</v>
      </c>
      <c r="F3">
        <v>0</v>
      </c>
      <c r="G3">
        <v>0</v>
      </c>
      <c r="H3">
        <v>0</v>
      </c>
      <c r="I3">
        <v>0</v>
      </c>
      <c r="J3">
        <v>0</v>
      </c>
      <c r="K3">
        <v>0</v>
      </c>
      <c r="L3">
        <v>0</v>
      </c>
      <c r="M3">
        <v>0</v>
      </c>
      <c r="N3">
        <v>0</v>
      </c>
      <c r="O3">
        <v>0</v>
      </c>
      <c r="P3">
        <v>0</v>
      </c>
      <c r="Q3">
        <v>0</v>
      </c>
      <c r="R3">
        <v>0</v>
      </c>
      <c r="S3">
        <v>0</v>
      </c>
      <c r="T3" s="5">
        <f t="shared" ref="T3:T65" si="0">AVERAGE(D3:S3)</f>
        <v>0</v>
      </c>
    </row>
    <row r="4" spans="1:26">
      <c r="A4" s="127"/>
      <c r="B4" s="132" t="s">
        <v>339</v>
      </c>
      <c r="C4" s="26" t="s">
        <v>161</v>
      </c>
      <c r="D4">
        <v>0</v>
      </c>
      <c r="E4">
        <v>0</v>
      </c>
      <c r="F4">
        <v>0</v>
      </c>
      <c r="G4">
        <v>0</v>
      </c>
      <c r="H4">
        <v>0</v>
      </c>
      <c r="I4">
        <v>0</v>
      </c>
      <c r="J4">
        <v>0</v>
      </c>
      <c r="K4">
        <v>0</v>
      </c>
      <c r="L4">
        <v>0</v>
      </c>
      <c r="M4">
        <v>0</v>
      </c>
      <c r="N4">
        <v>0</v>
      </c>
      <c r="O4">
        <v>0</v>
      </c>
      <c r="P4">
        <v>0</v>
      </c>
      <c r="Q4">
        <v>0</v>
      </c>
      <c r="R4">
        <v>0</v>
      </c>
      <c r="S4">
        <v>0</v>
      </c>
      <c r="T4" s="5">
        <f t="shared" si="0"/>
        <v>0</v>
      </c>
    </row>
    <row r="5" spans="1:26">
      <c r="A5" s="127"/>
      <c r="B5" s="133"/>
      <c r="C5" s="27" t="s">
        <v>310</v>
      </c>
      <c r="D5">
        <v>0</v>
      </c>
      <c r="E5">
        <v>0</v>
      </c>
      <c r="F5">
        <v>0</v>
      </c>
      <c r="G5">
        <v>0</v>
      </c>
      <c r="H5">
        <v>0</v>
      </c>
      <c r="I5">
        <v>0</v>
      </c>
      <c r="J5">
        <v>0</v>
      </c>
      <c r="K5">
        <v>0</v>
      </c>
      <c r="L5">
        <v>0</v>
      </c>
      <c r="M5">
        <v>0</v>
      </c>
      <c r="N5">
        <v>0</v>
      </c>
      <c r="O5">
        <v>0</v>
      </c>
      <c r="P5">
        <v>0</v>
      </c>
      <c r="Q5">
        <v>0</v>
      </c>
      <c r="R5">
        <v>0</v>
      </c>
      <c r="S5">
        <v>0</v>
      </c>
      <c r="T5" s="5">
        <f t="shared" si="0"/>
        <v>0</v>
      </c>
    </row>
    <row r="6" spans="1:26">
      <c r="A6" s="127"/>
      <c r="B6" s="132" t="s">
        <v>340</v>
      </c>
      <c r="C6" s="26" t="s">
        <v>161</v>
      </c>
      <c r="D6">
        <v>0</v>
      </c>
      <c r="E6">
        <v>1</v>
      </c>
      <c r="F6">
        <v>0</v>
      </c>
      <c r="G6">
        <v>0</v>
      </c>
      <c r="H6">
        <v>0</v>
      </c>
      <c r="I6">
        <v>0</v>
      </c>
      <c r="J6">
        <v>0</v>
      </c>
      <c r="K6">
        <v>0</v>
      </c>
      <c r="L6">
        <v>0</v>
      </c>
      <c r="M6">
        <v>0</v>
      </c>
      <c r="N6">
        <v>0</v>
      </c>
      <c r="O6">
        <v>0</v>
      </c>
      <c r="P6">
        <v>0</v>
      </c>
      <c r="Q6">
        <v>0</v>
      </c>
      <c r="R6">
        <v>0</v>
      </c>
      <c r="S6">
        <v>0</v>
      </c>
      <c r="T6" s="5">
        <f t="shared" si="0"/>
        <v>6.25E-2</v>
      </c>
    </row>
    <row r="7" spans="1:26">
      <c r="A7" s="127"/>
      <c r="B7" s="133"/>
      <c r="C7" s="27" t="s">
        <v>310</v>
      </c>
      <c r="D7">
        <v>0</v>
      </c>
      <c r="E7">
        <v>0</v>
      </c>
      <c r="F7">
        <v>0</v>
      </c>
      <c r="G7">
        <v>0</v>
      </c>
      <c r="H7">
        <v>0</v>
      </c>
      <c r="I7">
        <v>0</v>
      </c>
      <c r="J7">
        <v>0</v>
      </c>
      <c r="K7">
        <v>0</v>
      </c>
      <c r="L7">
        <v>0</v>
      </c>
      <c r="M7">
        <v>0</v>
      </c>
      <c r="N7">
        <v>0</v>
      </c>
      <c r="O7">
        <v>0</v>
      </c>
      <c r="P7">
        <v>0</v>
      </c>
      <c r="Q7">
        <v>0</v>
      </c>
      <c r="R7">
        <v>0</v>
      </c>
      <c r="S7">
        <v>0</v>
      </c>
      <c r="T7" s="5">
        <f t="shared" si="0"/>
        <v>0</v>
      </c>
      <c r="Y7" t="s">
        <v>366</v>
      </c>
    </row>
    <row r="8" spans="1:26">
      <c r="A8" s="127"/>
      <c r="B8" s="132" t="s">
        <v>341</v>
      </c>
      <c r="C8" s="26" t="s">
        <v>161</v>
      </c>
      <c r="D8">
        <v>0</v>
      </c>
      <c r="E8">
        <v>0</v>
      </c>
      <c r="F8">
        <v>0</v>
      </c>
      <c r="G8">
        <v>0</v>
      </c>
      <c r="H8">
        <v>0</v>
      </c>
      <c r="I8">
        <v>0</v>
      </c>
      <c r="J8">
        <v>0</v>
      </c>
      <c r="K8">
        <v>0</v>
      </c>
      <c r="L8">
        <v>0</v>
      </c>
      <c r="M8">
        <v>0</v>
      </c>
      <c r="N8">
        <v>0</v>
      </c>
      <c r="O8">
        <v>0</v>
      </c>
      <c r="P8">
        <v>0</v>
      </c>
      <c r="Q8">
        <v>0</v>
      </c>
      <c r="R8">
        <v>0</v>
      </c>
      <c r="S8">
        <v>0</v>
      </c>
      <c r="T8" s="5">
        <f t="shared" si="0"/>
        <v>0</v>
      </c>
      <c r="Y8">
        <v>1</v>
      </c>
      <c r="Z8" t="s">
        <v>152</v>
      </c>
    </row>
    <row r="9" spans="1:26">
      <c r="A9" s="128"/>
      <c r="B9" s="133"/>
      <c r="C9" s="27" t="s">
        <v>310</v>
      </c>
      <c r="D9">
        <v>0</v>
      </c>
      <c r="E9">
        <v>0</v>
      </c>
      <c r="F9">
        <v>0</v>
      </c>
      <c r="G9">
        <v>0</v>
      </c>
      <c r="H9">
        <v>0</v>
      </c>
      <c r="I9">
        <v>0</v>
      </c>
      <c r="J9">
        <v>0</v>
      </c>
      <c r="K9">
        <v>0</v>
      </c>
      <c r="L9">
        <v>0</v>
      </c>
      <c r="M9">
        <v>0</v>
      </c>
      <c r="N9">
        <v>0</v>
      </c>
      <c r="O9">
        <v>0</v>
      </c>
      <c r="P9">
        <v>0</v>
      </c>
      <c r="Q9">
        <v>0</v>
      </c>
      <c r="R9">
        <v>0</v>
      </c>
      <c r="S9">
        <v>0</v>
      </c>
      <c r="T9" s="5">
        <f t="shared" si="0"/>
        <v>0</v>
      </c>
      <c r="Y9">
        <v>2</v>
      </c>
      <c r="Z9" t="s">
        <v>171</v>
      </c>
    </row>
    <row r="10" spans="1:26">
      <c r="A10" s="126" t="s">
        <v>342</v>
      </c>
      <c r="B10" s="129" t="s">
        <v>338</v>
      </c>
      <c r="C10" s="27" t="s">
        <v>161</v>
      </c>
      <c r="D10">
        <v>0</v>
      </c>
      <c r="E10">
        <v>0</v>
      </c>
      <c r="F10">
        <v>0</v>
      </c>
      <c r="G10">
        <v>0</v>
      </c>
      <c r="H10">
        <v>0</v>
      </c>
      <c r="I10">
        <v>0</v>
      </c>
      <c r="J10">
        <v>0</v>
      </c>
      <c r="K10">
        <v>0</v>
      </c>
      <c r="L10">
        <v>0</v>
      </c>
      <c r="M10">
        <v>0</v>
      </c>
      <c r="N10">
        <v>0</v>
      </c>
      <c r="O10">
        <v>0</v>
      </c>
      <c r="P10">
        <v>0</v>
      </c>
      <c r="Q10">
        <v>0</v>
      </c>
      <c r="R10">
        <v>0</v>
      </c>
      <c r="S10">
        <v>0</v>
      </c>
      <c r="T10" s="5">
        <f t="shared" si="0"/>
        <v>0</v>
      </c>
      <c r="Y10">
        <v>3</v>
      </c>
      <c r="Z10" t="s">
        <v>185</v>
      </c>
    </row>
    <row r="11" spans="1:26">
      <c r="A11" s="127"/>
      <c r="B11" s="130"/>
      <c r="C11" s="28" t="s">
        <v>310</v>
      </c>
      <c r="D11">
        <v>0</v>
      </c>
      <c r="E11">
        <v>0</v>
      </c>
      <c r="F11">
        <v>0</v>
      </c>
      <c r="G11">
        <v>0</v>
      </c>
      <c r="H11">
        <v>0</v>
      </c>
      <c r="I11">
        <v>0</v>
      </c>
      <c r="J11">
        <v>0</v>
      </c>
      <c r="K11">
        <v>0</v>
      </c>
      <c r="L11">
        <v>0</v>
      </c>
      <c r="M11">
        <v>0</v>
      </c>
      <c r="N11">
        <v>0</v>
      </c>
      <c r="O11">
        <v>0</v>
      </c>
      <c r="P11">
        <v>0</v>
      </c>
      <c r="Q11">
        <v>0</v>
      </c>
      <c r="R11">
        <v>0</v>
      </c>
      <c r="S11">
        <v>0</v>
      </c>
      <c r="T11" s="5">
        <f t="shared" si="0"/>
        <v>0</v>
      </c>
      <c r="Y11">
        <v>4</v>
      </c>
      <c r="Z11" t="s">
        <v>186</v>
      </c>
    </row>
    <row r="12" spans="1:26">
      <c r="A12" s="127"/>
      <c r="B12" s="129" t="s">
        <v>339</v>
      </c>
      <c r="C12" s="28" t="s">
        <v>161</v>
      </c>
      <c r="D12">
        <v>0</v>
      </c>
      <c r="E12">
        <v>0</v>
      </c>
      <c r="F12">
        <v>0</v>
      </c>
      <c r="G12">
        <v>0</v>
      </c>
      <c r="H12">
        <v>0</v>
      </c>
      <c r="I12">
        <v>0</v>
      </c>
      <c r="J12">
        <v>0</v>
      </c>
      <c r="K12">
        <v>0</v>
      </c>
      <c r="L12">
        <v>0</v>
      </c>
      <c r="M12">
        <v>0</v>
      </c>
      <c r="N12">
        <v>0</v>
      </c>
      <c r="O12">
        <v>0</v>
      </c>
      <c r="P12">
        <v>0</v>
      </c>
      <c r="Q12">
        <v>0</v>
      </c>
      <c r="R12">
        <v>0</v>
      </c>
      <c r="S12">
        <v>0</v>
      </c>
      <c r="T12" s="5">
        <f t="shared" si="0"/>
        <v>0</v>
      </c>
    </row>
    <row r="13" spans="1:26">
      <c r="A13" s="127"/>
      <c r="B13" s="130"/>
      <c r="C13" s="28" t="s">
        <v>310</v>
      </c>
      <c r="D13">
        <v>0</v>
      </c>
      <c r="E13">
        <v>0</v>
      </c>
      <c r="F13">
        <v>0</v>
      </c>
      <c r="G13">
        <v>0</v>
      </c>
      <c r="H13">
        <v>0</v>
      </c>
      <c r="I13">
        <v>0</v>
      </c>
      <c r="J13">
        <v>0</v>
      </c>
      <c r="K13">
        <v>0</v>
      </c>
      <c r="L13">
        <v>0</v>
      </c>
      <c r="M13">
        <v>0</v>
      </c>
      <c r="N13">
        <v>0</v>
      </c>
      <c r="O13">
        <v>0</v>
      </c>
      <c r="P13">
        <v>0</v>
      </c>
      <c r="Q13">
        <v>0</v>
      </c>
      <c r="R13">
        <v>0</v>
      </c>
      <c r="S13">
        <v>0</v>
      </c>
      <c r="T13" s="5">
        <f t="shared" si="0"/>
        <v>0</v>
      </c>
    </row>
    <row r="14" spans="1:26">
      <c r="A14" s="127"/>
      <c r="B14" s="129" t="s">
        <v>340</v>
      </c>
      <c r="C14" s="28" t="s">
        <v>161</v>
      </c>
      <c r="D14">
        <v>0</v>
      </c>
      <c r="E14">
        <v>0</v>
      </c>
      <c r="F14">
        <v>0</v>
      </c>
      <c r="G14">
        <v>0</v>
      </c>
      <c r="H14">
        <v>0</v>
      </c>
      <c r="I14">
        <v>0</v>
      </c>
      <c r="J14">
        <v>0</v>
      </c>
      <c r="K14">
        <v>0</v>
      </c>
      <c r="L14">
        <v>0</v>
      </c>
      <c r="M14">
        <v>0</v>
      </c>
      <c r="N14">
        <v>0</v>
      </c>
      <c r="O14">
        <v>0</v>
      </c>
      <c r="P14">
        <v>0</v>
      </c>
      <c r="Q14">
        <v>0</v>
      </c>
      <c r="R14">
        <v>0</v>
      </c>
      <c r="S14">
        <v>0</v>
      </c>
      <c r="T14" s="5">
        <f t="shared" si="0"/>
        <v>0</v>
      </c>
    </row>
    <row r="15" spans="1:26">
      <c r="A15" s="127"/>
      <c r="B15" s="130"/>
      <c r="C15" s="28" t="s">
        <v>310</v>
      </c>
      <c r="D15">
        <v>0</v>
      </c>
      <c r="E15">
        <v>0</v>
      </c>
      <c r="F15">
        <v>0</v>
      </c>
      <c r="G15">
        <v>0</v>
      </c>
      <c r="H15">
        <v>0</v>
      </c>
      <c r="I15">
        <v>0</v>
      </c>
      <c r="J15">
        <v>0</v>
      </c>
      <c r="K15">
        <v>0</v>
      </c>
      <c r="L15">
        <v>0</v>
      </c>
      <c r="M15">
        <v>0</v>
      </c>
      <c r="N15">
        <v>0</v>
      </c>
      <c r="O15">
        <v>0</v>
      </c>
      <c r="P15">
        <v>0</v>
      </c>
      <c r="Q15">
        <v>0</v>
      </c>
      <c r="R15">
        <v>0</v>
      </c>
      <c r="S15">
        <v>0</v>
      </c>
      <c r="T15" s="5">
        <f t="shared" si="0"/>
        <v>0</v>
      </c>
    </row>
    <row r="16" spans="1:26">
      <c r="A16" s="127"/>
      <c r="B16" s="129" t="s">
        <v>341</v>
      </c>
      <c r="C16" s="28" t="s">
        <v>161</v>
      </c>
      <c r="D16">
        <v>0</v>
      </c>
      <c r="E16">
        <v>0</v>
      </c>
      <c r="F16">
        <v>0</v>
      </c>
      <c r="G16">
        <v>0</v>
      </c>
      <c r="H16">
        <v>0</v>
      </c>
      <c r="I16">
        <v>0</v>
      </c>
      <c r="J16">
        <v>0</v>
      </c>
      <c r="K16">
        <v>0</v>
      </c>
      <c r="L16">
        <v>0</v>
      </c>
      <c r="M16">
        <v>0</v>
      </c>
      <c r="N16">
        <v>0</v>
      </c>
      <c r="O16">
        <v>0</v>
      </c>
      <c r="P16">
        <v>0</v>
      </c>
      <c r="Q16">
        <v>0</v>
      </c>
      <c r="R16">
        <v>0</v>
      </c>
      <c r="S16">
        <v>0</v>
      </c>
      <c r="T16" s="5">
        <f t="shared" si="0"/>
        <v>0</v>
      </c>
    </row>
    <row r="17" spans="1:20">
      <c r="A17" s="128"/>
      <c r="B17" s="130"/>
      <c r="C17" s="28" t="s">
        <v>310</v>
      </c>
      <c r="D17">
        <v>0</v>
      </c>
      <c r="E17">
        <v>0</v>
      </c>
      <c r="F17">
        <v>0</v>
      </c>
      <c r="G17">
        <v>0</v>
      </c>
      <c r="H17">
        <v>0</v>
      </c>
      <c r="I17">
        <v>0</v>
      </c>
      <c r="J17">
        <v>0</v>
      </c>
      <c r="K17">
        <v>0</v>
      </c>
      <c r="L17">
        <v>0</v>
      </c>
      <c r="M17">
        <v>0</v>
      </c>
      <c r="N17">
        <v>0</v>
      </c>
      <c r="O17">
        <v>0</v>
      </c>
      <c r="P17">
        <v>0</v>
      </c>
      <c r="Q17">
        <v>0</v>
      </c>
      <c r="R17">
        <v>0</v>
      </c>
      <c r="S17">
        <v>0</v>
      </c>
      <c r="T17" s="5">
        <f t="shared" si="0"/>
        <v>0</v>
      </c>
    </row>
    <row r="18" spans="1:20">
      <c r="A18" s="126" t="s">
        <v>343</v>
      </c>
      <c r="B18" s="129" t="s">
        <v>338</v>
      </c>
      <c r="C18" s="28" t="s">
        <v>161</v>
      </c>
      <c r="D18">
        <v>1</v>
      </c>
      <c r="E18">
        <v>0</v>
      </c>
      <c r="F18">
        <v>0</v>
      </c>
      <c r="G18">
        <v>0</v>
      </c>
      <c r="H18">
        <v>1</v>
      </c>
      <c r="I18">
        <v>0</v>
      </c>
      <c r="J18">
        <v>0</v>
      </c>
      <c r="K18">
        <v>0</v>
      </c>
      <c r="L18">
        <v>1</v>
      </c>
      <c r="M18" s="45">
        <v>0</v>
      </c>
      <c r="N18">
        <v>0</v>
      </c>
      <c r="O18">
        <v>0</v>
      </c>
      <c r="P18">
        <v>0</v>
      </c>
      <c r="Q18" s="45">
        <v>0</v>
      </c>
      <c r="R18" s="45">
        <v>0</v>
      </c>
      <c r="S18" s="45">
        <v>0</v>
      </c>
      <c r="T18" s="5">
        <f t="shared" si="0"/>
        <v>0.1875</v>
      </c>
    </row>
    <row r="19" spans="1:20">
      <c r="A19" s="127"/>
      <c r="B19" s="130"/>
      <c r="C19" s="28" t="s">
        <v>310</v>
      </c>
      <c r="D19">
        <v>0</v>
      </c>
      <c r="E19">
        <v>0</v>
      </c>
      <c r="F19">
        <v>0</v>
      </c>
      <c r="G19">
        <v>0</v>
      </c>
      <c r="H19">
        <v>0</v>
      </c>
      <c r="I19">
        <v>0</v>
      </c>
      <c r="J19">
        <v>0</v>
      </c>
      <c r="K19">
        <v>0</v>
      </c>
      <c r="L19">
        <v>0</v>
      </c>
      <c r="M19" s="45">
        <v>0</v>
      </c>
      <c r="N19">
        <v>0</v>
      </c>
      <c r="O19">
        <v>0</v>
      </c>
      <c r="P19">
        <v>0</v>
      </c>
      <c r="Q19" s="45">
        <v>0</v>
      </c>
      <c r="R19" s="45">
        <v>0</v>
      </c>
      <c r="S19" s="45">
        <v>0</v>
      </c>
      <c r="T19" s="5">
        <f t="shared" si="0"/>
        <v>0</v>
      </c>
    </row>
    <row r="20" spans="1:20">
      <c r="A20" s="127"/>
      <c r="B20" s="129" t="s">
        <v>339</v>
      </c>
      <c r="C20" s="28" t="s">
        <v>161</v>
      </c>
      <c r="D20">
        <v>1</v>
      </c>
      <c r="E20">
        <v>0</v>
      </c>
      <c r="F20">
        <v>0</v>
      </c>
      <c r="G20">
        <v>0</v>
      </c>
      <c r="H20">
        <v>1</v>
      </c>
      <c r="I20">
        <v>0</v>
      </c>
      <c r="J20">
        <v>0</v>
      </c>
      <c r="K20">
        <v>0</v>
      </c>
      <c r="L20">
        <v>1</v>
      </c>
      <c r="M20" s="45">
        <v>0</v>
      </c>
      <c r="N20">
        <v>1</v>
      </c>
      <c r="O20">
        <v>0</v>
      </c>
      <c r="P20">
        <v>0</v>
      </c>
      <c r="Q20" s="45">
        <v>0</v>
      </c>
      <c r="R20" s="45">
        <v>0</v>
      </c>
      <c r="S20" s="45">
        <v>0</v>
      </c>
      <c r="T20" s="5">
        <f t="shared" si="0"/>
        <v>0.25</v>
      </c>
    </row>
    <row r="21" spans="1:20">
      <c r="A21" s="127"/>
      <c r="B21" s="130"/>
      <c r="C21" s="28" t="s">
        <v>310</v>
      </c>
      <c r="D21">
        <v>0</v>
      </c>
      <c r="E21">
        <v>0</v>
      </c>
      <c r="F21">
        <v>0</v>
      </c>
      <c r="G21">
        <v>0</v>
      </c>
      <c r="H21">
        <v>0</v>
      </c>
      <c r="I21">
        <v>0</v>
      </c>
      <c r="J21">
        <v>0</v>
      </c>
      <c r="K21">
        <v>0</v>
      </c>
      <c r="L21">
        <v>0</v>
      </c>
      <c r="M21" s="45">
        <v>0</v>
      </c>
      <c r="N21">
        <v>0</v>
      </c>
      <c r="O21">
        <v>0</v>
      </c>
      <c r="P21">
        <v>0</v>
      </c>
      <c r="Q21" s="45">
        <v>0</v>
      </c>
      <c r="R21" s="45">
        <v>0</v>
      </c>
      <c r="S21" s="45">
        <v>0</v>
      </c>
      <c r="T21" s="5">
        <f t="shared" si="0"/>
        <v>0</v>
      </c>
    </row>
    <row r="22" spans="1:20">
      <c r="A22" s="127"/>
      <c r="B22" s="129" t="s">
        <v>340</v>
      </c>
      <c r="C22" s="28" t="s">
        <v>161</v>
      </c>
      <c r="D22">
        <v>0</v>
      </c>
      <c r="E22">
        <v>0</v>
      </c>
      <c r="F22">
        <v>0</v>
      </c>
      <c r="G22">
        <v>1</v>
      </c>
      <c r="H22">
        <v>0</v>
      </c>
      <c r="I22">
        <v>0</v>
      </c>
      <c r="J22">
        <v>0</v>
      </c>
      <c r="K22">
        <v>0</v>
      </c>
      <c r="L22">
        <v>0</v>
      </c>
      <c r="M22" s="45">
        <v>0</v>
      </c>
      <c r="N22">
        <v>0</v>
      </c>
      <c r="O22">
        <v>1</v>
      </c>
      <c r="P22">
        <v>0</v>
      </c>
      <c r="Q22" s="45">
        <v>0</v>
      </c>
      <c r="R22" s="45">
        <v>0</v>
      </c>
      <c r="S22" s="45">
        <v>0</v>
      </c>
      <c r="T22" s="5">
        <f t="shared" si="0"/>
        <v>0.125</v>
      </c>
    </row>
    <row r="23" spans="1:20">
      <c r="A23" s="127"/>
      <c r="B23" s="130"/>
      <c r="C23" s="28" t="s">
        <v>310</v>
      </c>
      <c r="D23">
        <v>0</v>
      </c>
      <c r="E23">
        <v>0</v>
      </c>
      <c r="F23">
        <v>0</v>
      </c>
      <c r="G23">
        <v>0</v>
      </c>
      <c r="H23">
        <v>0</v>
      </c>
      <c r="I23">
        <v>0</v>
      </c>
      <c r="J23">
        <v>0</v>
      </c>
      <c r="K23">
        <v>0</v>
      </c>
      <c r="L23">
        <v>0</v>
      </c>
      <c r="M23" s="45">
        <v>0</v>
      </c>
      <c r="N23">
        <v>0</v>
      </c>
      <c r="O23" s="45">
        <v>0</v>
      </c>
      <c r="P23">
        <v>0</v>
      </c>
      <c r="Q23" s="45">
        <v>0</v>
      </c>
      <c r="R23" s="45">
        <v>0</v>
      </c>
      <c r="S23" s="45">
        <v>0</v>
      </c>
      <c r="T23" s="5">
        <f t="shared" si="0"/>
        <v>0</v>
      </c>
    </row>
    <row r="24" spans="1:20">
      <c r="A24" s="127"/>
      <c r="B24" s="129" t="s">
        <v>341</v>
      </c>
      <c r="C24" s="28" t="s">
        <v>161</v>
      </c>
      <c r="D24">
        <v>0</v>
      </c>
      <c r="E24">
        <v>0</v>
      </c>
      <c r="F24">
        <v>0</v>
      </c>
      <c r="G24">
        <v>0</v>
      </c>
      <c r="H24">
        <v>0</v>
      </c>
      <c r="I24">
        <v>0</v>
      </c>
      <c r="J24">
        <v>0</v>
      </c>
      <c r="K24">
        <v>0</v>
      </c>
      <c r="L24">
        <v>0</v>
      </c>
      <c r="M24" s="45">
        <v>0</v>
      </c>
      <c r="N24">
        <v>0</v>
      </c>
      <c r="O24" s="45">
        <v>0</v>
      </c>
      <c r="P24">
        <v>0</v>
      </c>
      <c r="Q24" s="45">
        <v>0</v>
      </c>
      <c r="R24" s="45">
        <v>0</v>
      </c>
      <c r="S24" s="45">
        <v>0</v>
      </c>
      <c r="T24" s="5">
        <f t="shared" si="0"/>
        <v>0</v>
      </c>
    </row>
    <row r="25" spans="1:20">
      <c r="A25" s="128"/>
      <c r="B25" s="130"/>
      <c r="C25" s="28" t="s">
        <v>310</v>
      </c>
      <c r="D25">
        <v>0</v>
      </c>
      <c r="E25">
        <v>0</v>
      </c>
      <c r="F25">
        <v>0</v>
      </c>
      <c r="G25">
        <v>0</v>
      </c>
      <c r="H25">
        <v>1</v>
      </c>
      <c r="I25">
        <v>0</v>
      </c>
      <c r="J25">
        <v>0</v>
      </c>
      <c r="K25">
        <v>0</v>
      </c>
      <c r="L25">
        <v>1</v>
      </c>
      <c r="M25" s="45">
        <v>0</v>
      </c>
      <c r="N25">
        <v>1</v>
      </c>
      <c r="O25" s="45">
        <v>0</v>
      </c>
      <c r="P25">
        <v>0</v>
      </c>
      <c r="Q25" s="45">
        <v>0</v>
      </c>
      <c r="R25" s="45">
        <v>0</v>
      </c>
      <c r="S25" s="45">
        <v>0</v>
      </c>
      <c r="T25" s="5">
        <f t="shared" si="0"/>
        <v>0.1875</v>
      </c>
    </row>
    <row r="26" spans="1:20">
      <c r="A26" s="126" t="s">
        <v>344</v>
      </c>
      <c r="B26" s="129" t="s">
        <v>338</v>
      </c>
      <c r="C26" s="28" t="s">
        <v>161</v>
      </c>
      <c r="D26">
        <v>0</v>
      </c>
      <c r="E26">
        <v>0</v>
      </c>
      <c r="F26">
        <v>0</v>
      </c>
      <c r="G26">
        <v>0</v>
      </c>
      <c r="H26">
        <v>0</v>
      </c>
      <c r="I26">
        <v>0</v>
      </c>
      <c r="J26">
        <v>0</v>
      </c>
      <c r="K26">
        <v>0</v>
      </c>
      <c r="L26">
        <v>1</v>
      </c>
      <c r="M26" s="45">
        <v>0</v>
      </c>
      <c r="N26">
        <v>0</v>
      </c>
      <c r="O26" s="45">
        <v>0</v>
      </c>
      <c r="P26">
        <v>0</v>
      </c>
      <c r="Q26" s="45">
        <v>0</v>
      </c>
      <c r="R26" s="45">
        <v>0</v>
      </c>
      <c r="S26" s="45">
        <v>0</v>
      </c>
      <c r="T26" s="5">
        <f t="shared" si="0"/>
        <v>6.25E-2</v>
      </c>
    </row>
    <row r="27" spans="1:20">
      <c r="A27" s="127"/>
      <c r="B27" s="130"/>
      <c r="C27" s="28" t="s">
        <v>310</v>
      </c>
      <c r="D27">
        <v>0</v>
      </c>
      <c r="E27">
        <v>0</v>
      </c>
      <c r="F27">
        <v>0</v>
      </c>
      <c r="G27">
        <v>0</v>
      </c>
      <c r="H27">
        <v>0</v>
      </c>
      <c r="I27">
        <v>0</v>
      </c>
      <c r="J27">
        <v>0</v>
      </c>
      <c r="K27">
        <v>0</v>
      </c>
      <c r="L27">
        <v>0</v>
      </c>
      <c r="M27" s="45">
        <v>0</v>
      </c>
      <c r="N27">
        <v>0</v>
      </c>
      <c r="O27" s="45">
        <v>0</v>
      </c>
      <c r="P27">
        <v>0</v>
      </c>
      <c r="Q27" s="45">
        <v>0</v>
      </c>
      <c r="R27" s="45">
        <v>0</v>
      </c>
      <c r="S27" s="45">
        <v>0</v>
      </c>
      <c r="T27" s="5">
        <f t="shared" si="0"/>
        <v>0</v>
      </c>
    </row>
    <row r="28" spans="1:20">
      <c r="A28" s="127"/>
      <c r="B28" s="129" t="s">
        <v>339</v>
      </c>
      <c r="C28" s="28" t="s">
        <v>161</v>
      </c>
      <c r="D28">
        <v>0</v>
      </c>
      <c r="E28">
        <v>0</v>
      </c>
      <c r="F28">
        <v>0</v>
      </c>
      <c r="G28">
        <v>0</v>
      </c>
      <c r="H28">
        <v>0</v>
      </c>
      <c r="I28">
        <v>0</v>
      </c>
      <c r="J28">
        <v>0</v>
      </c>
      <c r="K28">
        <v>0</v>
      </c>
      <c r="L28">
        <v>0</v>
      </c>
      <c r="M28" s="45">
        <v>0</v>
      </c>
      <c r="N28">
        <v>0</v>
      </c>
      <c r="O28" s="45">
        <v>0</v>
      </c>
      <c r="P28">
        <v>0</v>
      </c>
      <c r="Q28" s="45">
        <v>0</v>
      </c>
      <c r="R28" s="45">
        <v>0</v>
      </c>
      <c r="S28" s="45">
        <v>0</v>
      </c>
      <c r="T28" s="5">
        <f t="shared" si="0"/>
        <v>0</v>
      </c>
    </row>
    <row r="29" spans="1:20">
      <c r="A29" s="127"/>
      <c r="B29" s="130"/>
      <c r="C29" s="28" t="s">
        <v>310</v>
      </c>
      <c r="D29">
        <v>0</v>
      </c>
      <c r="E29">
        <v>0</v>
      </c>
      <c r="F29">
        <v>0</v>
      </c>
      <c r="G29">
        <v>0</v>
      </c>
      <c r="H29">
        <v>0</v>
      </c>
      <c r="I29">
        <v>0</v>
      </c>
      <c r="J29">
        <v>0</v>
      </c>
      <c r="K29">
        <v>0</v>
      </c>
      <c r="L29">
        <v>0</v>
      </c>
      <c r="M29" s="45">
        <v>0</v>
      </c>
      <c r="N29">
        <v>0</v>
      </c>
      <c r="O29" s="45">
        <v>0</v>
      </c>
      <c r="P29">
        <v>0</v>
      </c>
      <c r="Q29" s="45">
        <v>0</v>
      </c>
      <c r="R29" s="45">
        <v>0</v>
      </c>
      <c r="S29" s="45">
        <v>0</v>
      </c>
      <c r="T29" s="5">
        <f t="shared" si="0"/>
        <v>0</v>
      </c>
    </row>
    <row r="30" spans="1:20">
      <c r="A30" s="127"/>
      <c r="B30" s="129" t="s">
        <v>340</v>
      </c>
      <c r="C30" s="28" t="s">
        <v>161</v>
      </c>
      <c r="D30">
        <v>0</v>
      </c>
      <c r="E30">
        <v>0</v>
      </c>
      <c r="F30">
        <v>0</v>
      </c>
      <c r="G30">
        <v>0</v>
      </c>
      <c r="H30">
        <v>0</v>
      </c>
      <c r="I30">
        <v>0</v>
      </c>
      <c r="J30">
        <v>0</v>
      </c>
      <c r="K30">
        <v>0</v>
      </c>
      <c r="L30">
        <v>0</v>
      </c>
      <c r="M30" s="45">
        <v>0</v>
      </c>
      <c r="N30">
        <v>0</v>
      </c>
      <c r="O30" s="45">
        <v>0</v>
      </c>
      <c r="P30">
        <v>0</v>
      </c>
      <c r="Q30" s="45">
        <v>0</v>
      </c>
      <c r="R30" s="45">
        <v>0</v>
      </c>
      <c r="S30" s="45">
        <v>0</v>
      </c>
      <c r="T30" s="5">
        <f t="shared" si="0"/>
        <v>0</v>
      </c>
    </row>
    <row r="31" spans="1:20">
      <c r="A31" s="127"/>
      <c r="B31" s="130"/>
      <c r="C31" s="28" t="s">
        <v>310</v>
      </c>
      <c r="D31">
        <v>0</v>
      </c>
      <c r="E31">
        <v>0</v>
      </c>
      <c r="F31">
        <v>0</v>
      </c>
      <c r="G31">
        <v>0</v>
      </c>
      <c r="H31">
        <v>0</v>
      </c>
      <c r="I31">
        <v>0</v>
      </c>
      <c r="J31">
        <v>0</v>
      </c>
      <c r="K31">
        <v>0</v>
      </c>
      <c r="L31">
        <v>0</v>
      </c>
      <c r="M31" s="45">
        <v>0</v>
      </c>
      <c r="N31">
        <v>0</v>
      </c>
      <c r="O31" s="45">
        <v>0</v>
      </c>
      <c r="P31">
        <v>0</v>
      </c>
      <c r="Q31" s="45">
        <v>0</v>
      </c>
      <c r="R31" s="45">
        <v>0</v>
      </c>
      <c r="S31" s="45">
        <v>0</v>
      </c>
      <c r="T31" s="5">
        <f t="shared" si="0"/>
        <v>0</v>
      </c>
    </row>
    <row r="32" spans="1:20">
      <c r="A32" s="127"/>
      <c r="B32" s="129" t="s">
        <v>341</v>
      </c>
      <c r="C32" s="28" t="s">
        <v>161</v>
      </c>
      <c r="D32">
        <v>0</v>
      </c>
      <c r="E32">
        <v>0</v>
      </c>
      <c r="F32">
        <v>0</v>
      </c>
      <c r="G32">
        <v>0</v>
      </c>
      <c r="H32">
        <v>0</v>
      </c>
      <c r="I32">
        <v>0</v>
      </c>
      <c r="J32">
        <v>0</v>
      </c>
      <c r="K32">
        <v>0</v>
      </c>
      <c r="L32">
        <v>0</v>
      </c>
      <c r="M32" s="45">
        <v>0</v>
      </c>
      <c r="N32">
        <v>0</v>
      </c>
      <c r="O32" s="45">
        <v>0</v>
      </c>
      <c r="P32">
        <v>0</v>
      </c>
      <c r="Q32" s="45">
        <v>0</v>
      </c>
      <c r="R32" s="45">
        <v>0</v>
      </c>
      <c r="S32" s="45">
        <v>0</v>
      </c>
      <c r="T32" s="5">
        <f t="shared" si="0"/>
        <v>0</v>
      </c>
    </row>
    <row r="33" spans="1:20">
      <c r="A33" s="128"/>
      <c r="B33" s="130"/>
      <c r="C33" s="28" t="s">
        <v>310</v>
      </c>
      <c r="D33">
        <v>0</v>
      </c>
      <c r="E33">
        <v>0</v>
      </c>
      <c r="F33">
        <v>0</v>
      </c>
      <c r="G33">
        <v>0</v>
      </c>
      <c r="H33">
        <v>0</v>
      </c>
      <c r="I33">
        <v>0</v>
      </c>
      <c r="J33">
        <v>0</v>
      </c>
      <c r="K33">
        <v>0</v>
      </c>
      <c r="L33">
        <v>0</v>
      </c>
      <c r="M33" s="45">
        <v>0</v>
      </c>
      <c r="N33">
        <v>1</v>
      </c>
      <c r="O33" s="45">
        <v>0</v>
      </c>
      <c r="P33">
        <v>0</v>
      </c>
      <c r="Q33" s="45">
        <v>0</v>
      </c>
      <c r="R33" s="45">
        <v>0</v>
      </c>
      <c r="S33" s="45">
        <v>0</v>
      </c>
      <c r="T33" s="5">
        <f t="shared" si="0"/>
        <v>6.25E-2</v>
      </c>
    </row>
    <row r="34" spans="1:20">
      <c r="A34" s="126" t="s">
        <v>345</v>
      </c>
      <c r="B34" s="129" t="s">
        <v>338</v>
      </c>
      <c r="C34" s="28" t="s">
        <v>161</v>
      </c>
      <c r="D34">
        <v>0</v>
      </c>
      <c r="E34">
        <v>0</v>
      </c>
      <c r="F34">
        <v>0</v>
      </c>
      <c r="G34">
        <v>0</v>
      </c>
      <c r="H34">
        <v>1</v>
      </c>
      <c r="I34">
        <v>0</v>
      </c>
      <c r="J34">
        <v>0</v>
      </c>
      <c r="K34">
        <v>0</v>
      </c>
      <c r="L34">
        <v>1</v>
      </c>
      <c r="M34" s="45">
        <v>0</v>
      </c>
      <c r="N34">
        <v>2</v>
      </c>
      <c r="O34" s="45">
        <v>0</v>
      </c>
      <c r="P34">
        <v>0</v>
      </c>
      <c r="Q34" s="45">
        <v>0</v>
      </c>
      <c r="R34" s="45">
        <v>0</v>
      </c>
      <c r="S34" s="45">
        <v>0</v>
      </c>
      <c r="T34" s="5">
        <f t="shared" si="0"/>
        <v>0.25</v>
      </c>
    </row>
    <row r="35" spans="1:20">
      <c r="A35" s="127"/>
      <c r="B35" s="130"/>
      <c r="C35" s="28" t="s">
        <v>310</v>
      </c>
      <c r="D35">
        <v>0</v>
      </c>
      <c r="E35">
        <v>0</v>
      </c>
      <c r="F35">
        <v>0</v>
      </c>
      <c r="G35">
        <v>0</v>
      </c>
      <c r="H35" s="45">
        <v>0</v>
      </c>
      <c r="I35">
        <v>0</v>
      </c>
      <c r="J35">
        <v>0</v>
      </c>
      <c r="K35">
        <v>0</v>
      </c>
      <c r="L35">
        <v>0</v>
      </c>
      <c r="M35" s="45">
        <v>0</v>
      </c>
      <c r="N35">
        <v>1</v>
      </c>
      <c r="O35" s="45">
        <v>0</v>
      </c>
      <c r="P35">
        <v>0</v>
      </c>
      <c r="Q35" s="45">
        <v>0</v>
      </c>
      <c r="R35" s="45">
        <v>0</v>
      </c>
      <c r="S35" s="45">
        <v>0</v>
      </c>
      <c r="T35" s="5">
        <f t="shared" si="0"/>
        <v>6.25E-2</v>
      </c>
    </row>
    <row r="36" spans="1:20">
      <c r="A36" s="127"/>
      <c r="B36" s="129" t="s">
        <v>339</v>
      </c>
      <c r="C36" s="28" t="s">
        <v>161</v>
      </c>
      <c r="D36">
        <v>0</v>
      </c>
      <c r="E36">
        <v>0</v>
      </c>
      <c r="F36">
        <v>0</v>
      </c>
      <c r="G36">
        <v>0</v>
      </c>
      <c r="H36" s="45">
        <v>0</v>
      </c>
      <c r="I36">
        <v>0</v>
      </c>
      <c r="J36">
        <v>0</v>
      </c>
      <c r="K36">
        <v>0</v>
      </c>
      <c r="L36">
        <v>0</v>
      </c>
      <c r="M36" s="45">
        <v>0</v>
      </c>
      <c r="N36">
        <v>0</v>
      </c>
      <c r="O36" s="45">
        <v>0</v>
      </c>
      <c r="P36">
        <v>0</v>
      </c>
      <c r="Q36" s="45">
        <v>0</v>
      </c>
      <c r="R36" s="45">
        <v>0</v>
      </c>
      <c r="S36" s="45">
        <v>0</v>
      </c>
      <c r="T36" s="5">
        <f t="shared" si="0"/>
        <v>0</v>
      </c>
    </row>
    <row r="37" spans="1:20">
      <c r="A37" s="127"/>
      <c r="B37" s="130"/>
      <c r="C37" s="28" t="s">
        <v>310</v>
      </c>
      <c r="D37">
        <v>0</v>
      </c>
      <c r="E37">
        <v>0</v>
      </c>
      <c r="F37">
        <v>0</v>
      </c>
      <c r="G37">
        <v>0</v>
      </c>
      <c r="H37" s="45">
        <v>0</v>
      </c>
      <c r="I37">
        <v>0</v>
      </c>
      <c r="J37">
        <v>0</v>
      </c>
      <c r="K37">
        <v>0</v>
      </c>
      <c r="L37">
        <v>0</v>
      </c>
      <c r="M37" s="45">
        <v>0</v>
      </c>
      <c r="N37">
        <v>0</v>
      </c>
      <c r="O37" s="45">
        <v>0</v>
      </c>
      <c r="P37">
        <v>0</v>
      </c>
      <c r="Q37" s="45">
        <v>0</v>
      </c>
      <c r="R37" s="45">
        <v>0</v>
      </c>
      <c r="S37" s="45">
        <v>0</v>
      </c>
      <c r="T37" s="5">
        <f t="shared" si="0"/>
        <v>0</v>
      </c>
    </row>
    <row r="38" spans="1:20">
      <c r="A38" s="127"/>
      <c r="B38" s="129" t="s">
        <v>340</v>
      </c>
      <c r="C38" s="28" t="s">
        <v>161</v>
      </c>
      <c r="D38">
        <v>0</v>
      </c>
      <c r="E38">
        <v>0</v>
      </c>
      <c r="F38">
        <v>0</v>
      </c>
      <c r="G38">
        <v>0</v>
      </c>
      <c r="H38" s="45">
        <v>0</v>
      </c>
      <c r="I38">
        <v>0</v>
      </c>
      <c r="J38">
        <v>0</v>
      </c>
      <c r="K38">
        <v>0</v>
      </c>
      <c r="L38">
        <v>0</v>
      </c>
      <c r="M38" s="45">
        <v>0</v>
      </c>
      <c r="N38">
        <v>0</v>
      </c>
      <c r="O38" s="45">
        <v>0</v>
      </c>
      <c r="P38">
        <v>0</v>
      </c>
      <c r="Q38" s="45">
        <v>0</v>
      </c>
      <c r="R38" s="45">
        <v>0</v>
      </c>
      <c r="S38" s="45">
        <v>0</v>
      </c>
      <c r="T38" s="5">
        <f t="shared" si="0"/>
        <v>0</v>
      </c>
    </row>
    <row r="39" spans="1:20">
      <c r="A39" s="127"/>
      <c r="B39" s="130"/>
      <c r="C39" s="28" t="s">
        <v>310</v>
      </c>
      <c r="D39">
        <v>0</v>
      </c>
      <c r="E39">
        <v>0</v>
      </c>
      <c r="F39">
        <v>0</v>
      </c>
      <c r="G39">
        <v>0</v>
      </c>
      <c r="H39" s="45">
        <v>0</v>
      </c>
      <c r="I39">
        <v>0</v>
      </c>
      <c r="J39">
        <v>0</v>
      </c>
      <c r="K39">
        <v>0</v>
      </c>
      <c r="L39">
        <v>0</v>
      </c>
      <c r="M39" s="45">
        <v>0</v>
      </c>
      <c r="N39">
        <v>1</v>
      </c>
      <c r="O39" s="45">
        <v>0</v>
      </c>
      <c r="P39">
        <v>0</v>
      </c>
      <c r="Q39" s="45">
        <v>0</v>
      </c>
      <c r="R39" s="45">
        <v>0</v>
      </c>
      <c r="S39" s="45">
        <v>0</v>
      </c>
      <c r="T39" s="5">
        <f t="shared" si="0"/>
        <v>6.25E-2</v>
      </c>
    </row>
    <row r="40" spans="1:20">
      <c r="A40" s="127"/>
      <c r="B40" s="129" t="s">
        <v>341</v>
      </c>
      <c r="C40" s="28" t="s">
        <v>161</v>
      </c>
      <c r="D40">
        <v>0</v>
      </c>
      <c r="E40">
        <v>0</v>
      </c>
      <c r="F40">
        <v>0</v>
      </c>
      <c r="G40">
        <v>0</v>
      </c>
      <c r="H40" s="45">
        <v>0</v>
      </c>
      <c r="I40">
        <v>0</v>
      </c>
      <c r="J40">
        <v>0</v>
      </c>
      <c r="K40">
        <v>0</v>
      </c>
      <c r="L40">
        <v>0</v>
      </c>
      <c r="M40" s="45">
        <v>0</v>
      </c>
      <c r="N40">
        <v>0</v>
      </c>
      <c r="O40" s="45">
        <v>0</v>
      </c>
      <c r="P40">
        <v>0</v>
      </c>
      <c r="Q40" s="45">
        <v>0</v>
      </c>
      <c r="R40" s="45">
        <v>0</v>
      </c>
      <c r="S40" s="45">
        <v>0</v>
      </c>
      <c r="T40" s="5">
        <f t="shared" si="0"/>
        <v>0</v>
      </c>
    </row>
    <row r="41" spans="1:20">
      <c r="A41" s="128"/>
      <c r="B41" s="130"/>
      <c r="C41" s="28" t="s">
        <v>310</v>
      </c>
      <c r="D41">
        <v>0</v>
      </c>
      <c r="E41">
        <v>0</v>
      </c>
      <c r="F41">
        <v>0</v>
      </c>
      <c r="G41">
        <v>0</v>
      </c>
      <c r="H41" s="45">
        <v>0</v>
      </c>
      <c r="I41">
        <v>0</v>
      </c>
      <c r="J41">
        <v>0</v>
      </c>
      <c r="K41">
        <v>0</v>
      </c>
      <c r="L41">
        <v>0</v>
      </c>
      <c r="M41" s="45">
        <v>0</v>
      </c>
      <c r="N41">
        <v>0</v>
      </c>
      <c r="O41" s="45">
        <v>0</v>
      </c>
      <c r="P41">
        <v>0</v>
      </c>
      <c r="Q41" s="45">
        <v>0</v>
      </c>
      <c r="R41" s="45">
        <v>0</v>
      </c>
      <c r="S41" s="45">
        <v>0</v>
      </c>
      <c r="T41" s="5">
        <f t="shared" si="0"/>
        <v>0</v>
      </c>
    </row>
    <row r="42" spans="1:20">
      <c r="A42" s="126" t="s">
        <v>346</v>
      </c>
      <c r="B42" s="129" t="s">
        <v>338</v>
      </c>
      <c r="C42" s="28" t="s">
        <v>161</v>
      </c>
      <c r="D42">
        <v>0</v>
      </c>
      <c r="E42">
        <v>0</v>
      </c>
      <c r="F42">
        <v>0</v>
      </c>
      <c r="G42">
        <v>0</v>
      </c>
      <c r="H42" s="45">
        <v>0</v>
      </c>
      <c r="I42">
        <v>0</v>
      </c>
      <c r="J42">
        <v>0</v>
      </c>
      <c r="K42">
        <v>0</v>
      </c>
      <c r="L42">
        <v>0</v>
      </c>
      <c r="M42" s="45">
        <v>0</v>
      </c>
      <c r="N42">
        <v>0</v>
      </c>
      <c r="O42" s="45">
        <v>0</v>
      </c>
      <c r="P42">
        <v>0</v>
      </c>
      <c r="Q42" s="45">
        <v>0</v>
      </c>
      <c r="R42" s="45">
        <v>0</v>
      </c>
      <c r="S42" s="45">
        <v>0</v>
      </c>
      <c r="T42" s="5">
        <f t="shared" si="0"/>
        <v>0</v>
      </c>
    </row>
    <row r="43" spans="1:20">
      <c r="A43" s="127"/>
      <c r="B43" s="130"/>
      <c r="C43" s="28" t="s">
        <v>310</v>
      </c>
      <c r="D43">
        <v>0</v>
      </c>
      <c r="E43">
        <v>0</v>
      </c>
      <c r="F43">
        <v>0</v>
      </c>
      <c r="G43">
        <v>0</v>
      </c>
      <c r="H43" s="45">
        <v>0</v>
      </c>
      <c r="I43">
        <v>0</v>
      </c>
      <c r="J43">
        <v>0</v>
      </c>
      <c r="K43">
        <v>0</v>
      </c>
      <c r="L43">
        <v>0</v>
      </c>
      <c r="M43" s="45">
        <v>0</v>
      </c>
      <c r="N43">
        <v>0</v>
      </c>
      <c r="O43" s="45">
        <v>0</v>
      </c>
      <c r="P43">
        <v>0</v>
      </c>
      <c r="Q43" s="45">
        <v>0</v>
      </c>
      <c r="R43" s="45">
        <v>0</v>
      </c>
      <c r="S43" s="45">
        <v>0</v>
      </c>
      <c r="T43" s="5">
        <f t="shared" si="0"/>
        <v>0</v>
      </c>
    </row>
    <row r="44" spans="1:20">
      <c r="A44" s="127"/>
      <c r="B44" s="129" t="s">
        <v>339</v>
      </c>
      <c r="C44" s="28" t="s">
        <v>161</v>
      </c>
      <c r="D44">
        <v>0</v>
      </c>
      <c r="E44">
        <v>0</v>
      </c>
      <c r="F44">
        <v>0</v>
      </c>
      <c r="G44">
        <v>0</v>
      </c>
      <c r="H44" s="45">
        <v>0</v>
      </c>
      <c r="I44">
        <v>0</v>
      </c>
      <c r="J44">
        <v>0</v>
      </c>
      <c r="K44">
        <v>0</v>
      </c>
      <c r="L44">
        <v>0</v>
      </c>
      <c r="M44" s="45">
        <v>0</v>
      </c>
      <c r="N44">
        <v>0</v>
      </c>
      <c r="O44" s="45">
        <v>0</v>
      </c>
      <c r="P44">
        <v>0</v>
      </c>
      <c r="Q44" s="45">
        <v>0</v>
      </c>
      <c r="R44" s="45">
        <v>0</v>
      </c>
      <c r="S44" s="45">
        <v>0</v>
      </c>
      <c r="T44" s="5">
        <f t="shared" si="0"/>
        <v>0</v>
      </c>
    </row>
    <row r="45" spans="1:20">
      <c r="A45" s="127"/>
      <c r="B45" s="130"/>
      <c r="C45" s="28" t="s">
        <v>310</v>
      </c>
      <c r="D45">
        <v>0</v>
      </c>
      <c r="E45">
        <v>0</v>
      </c>
      <c r="F45">
        <v>0</v>
      </c>
      <c r="G45">
        <v>0</v>
      </c>
      <c r="H45" s="45">
        <v>0</v>
      </c>
      <c r="I45">
        <v>0</v>
      </c>
      <c r="J45">
        <v>0</v>
      </c>
      <c r="K45">
        <v>0</v>
      </c>
      <c r="L45">
        <v>0</v>
      </c>
      <c r="M45" s="45">
        <v>0</v>
      </c>
      <c r="N45">
        <v>0</v>
      </c>
      <c r="O45" s="45">
        <v>0</v>
      </c>
      <c r="P45">
        <v>0</v>
      </c>
      <c r="Q45" s="45">
        <v>0</v>
      </c>
      <c r="R45" s="45">
        <v>0</v>
      </c>
      <c r="S45" s="45">
        <v>0</v>
      </c>
      <c r="T45" s="5">
        <f t="shared" si="0"/>
        <v>0</v>
      </c>
    </row>
    <row r="46" spans="1:20">
      <c r="A46" s="127"/>
      <c r="B46" s="129" t="s">
        <v>340</v>
      </c>
      <c r="C46" s="28" t="s">
        <v>161</v>
      </c>
      <c r="D46">
        <v>0</v>
      </c>
      <c r="E46">
        <v>0</v>
      </c>
      <c r="F46">
        <v>0</v>
      </c>
      <c r="G46">
        <v>0</v>
      </c>
      <c r="H46" s="45">
        <v>0</v>
      </c>
      <c r="I46">
        <v>0</v>
      </c>
      <c r="J46">
        <v>0</v>
      </c>
      <c r="K46">
        <v>1</v>
      </c>
      <c r="L46">
        <v>0</v>
      </c>
      <c r="M46" s="45">
        <v>0</v>
      </c>
      <c r="N46">
        <v>0</v>
      </c>
      <c r="O46" s="45">
        <v>0</v>
      </c>
      <c r="P46">
        <v>0</v>
      </c>
      <c r="Q46" s="45">
        <v>0</v>
      </c>
      <c r="R46" s="45">
        <v>0</v>
      </c>
      <c r="S46" s="45">
        <v>0</v>
      </c>
      <c r="T46" s="5">
        <f t="shared" si="0"/>
        <v>6.25E-2</v>
      </c>
    </row>
    <row r="47" spans="1:20">
      <c r="A47" s="127"/>
      <c r="B47" s="130"/>
      <c r="C47" s="28" t="s">
        <v>310</v>
      </c>
      <c r="D47">
        <v>0</v>
      </c>
      <c r="E47">
        <v>0</v>
      </c>
      <c r="F47">
        <v>0</v>
      </c>
      <c r="G47">
        <v>0</v>
      </c>
      <c r="H47" s="45">
        <v>0</v>
      </c>
      <c r="I47">
        <v>0</v>
      </c>
      <c r="J47">
        <v>0</v>
      </c>
      <c r="K47">
        <v>0</v>
      </c>
      <c r="L47">
        <v>0</v>
      </c>
      <c r="M47" s="45">
        <v>0</v>
      </c>
      <c r="N47">
        <v>1</v>
      </c>
      <c r="O47" s="45">
        <v>0</v>
      </c>
      <c r="P47">
        <v>0</v>
      </c>
      <c r="Q47" s="45">
        <v>0</v>
      </c>
      <c r="R47" s="45">
        <v>0</v>
      </c>
      <c r="S47" s="45">
        <v>0</v>
      </c>
      <c r="T47" s="5">
        <f t="shared" si="0"/>
        <v>6.25E-2</v>
      </c>
    </row>
    <row r="48" spans="1:20">
      <c r="A48" s="127"/>
      <c r="B48" s="129" t="s">
        <v>341</v>
      </c>
      <c r="C48" s="28" t="s">
        <v>161</v>
      </c>
      <c r="D48">
        <v>0</v>
      </c>
      <c r="E48">
        <v>0</v>
      </c>
      <c r="F48">
        <v>0</v>
      </c>
      <c r="G48">
        <v>0</v>
      </c>
      <c r="H48" s="45">
        <v>0</v>
      </c>
      <c r="I48">
        <v>0</v>
      </c>
      <c r="J48">
        <v>0</v>
      </c>
      <c r="K48">
        <v>0</v>
      </c>
      <c r="L48">
        <v>0</v>
      </c>
      <c r="M48" s="45">
        <v>0</v>
      </c>
      <c r="N48">
        <v>0</v>
      </c>
      <c r="O48" s="45">
        <v>0</v>
      </c>
      <c r="P48">
        <v>0</v>
      </c>
      <c r="Q48" s="45">
        <v>0</v>
      </c>
      <c r="R48" s="45">
        <v>0</v>
      </c>
      <c r="S48" s="45">
        <v>0</v>
      </c>
      <c r="T48" s="5">
        <f t="shared" si="0"/>
        <v>0</v>
      </c>
    </row>
    <row r="49" spans="1:20">
      <c r="A49" s="128"/>
      <c r="B49" s="130"/>
      <c r="C49" s="28" t="s">
        <v>310</v>
      </c>
      <c r="D49">
        <v>0</v>
      </c>
      <c r="E49">
        <v>0</v>
      </c>
      <c r="F49">
        <v>0</v>
      </c>
      <c r="G49">
        <v>0</v>
      </c>
      <c r="H49" s="45">
        <v>0</v>
      </c>
      <c r="I49">
        <v>0</v>
      </c>
      <c r="J49">
        <v>0</v>
      </c>
      <c r="K49">
        <v>1</v>
      </c>
      <c r="L49">
        <v>0</v>
      </c>
      <c r="M49" s="45">
        <v>0</v>
      </c>
      <c r="N49">
        <v>1</v>
      </c>
      <c r="O49" s="45">
        <v>0</v>
      </c>
      <c r="P49">
        <v>0</v>
      </c>
      <c r="Q49" s="45">
        <v>0</v>
      </c>
      <c r="R49" s="45">
        <v>0</v>
      </c>
      <c r="S49" s="45">
        <v>0</v>
      </c>
      <c r="T49" s="5">
        <f t="shared" si="0"/>
        <v>0.125</v>
      </c>
    </row>
    <row r="50" spans="1:20">
      <c r="A50" s="126" t="s">
        <v>347</v>
      </c>
      <c r="B50" s="129" t="s">
        <v>338</v>
      </c>
      <c r="C50" s="28" t="s">
        <v>161</v>
      </c>
      <c r="D50">
        <v>0</v>
      </c>
      <c r="E50">
        <v>0</v>
      </c>
      <c r="F50">
        <v>2</v>
      </c>
      <c r="G50">
        <v>0</v>
      </c>
      <c r="H50" s="45">
        <v>0</v>
      </c>
      <c r="I50">
        <v>0</v>
      </c>
      <c r="J50">
        <v>0</v>
      </c>
      <c r="K50">
        <v>1</v>
      </c>
      <c r="L50">
        <v>0</v>
      </c>
      <c r="M50" s="45">
        <v>0</v>
      </c>
      <c r="N50">
        <v>0</v>
      </c>
      <c r="O50" s="45">
        <v>0</v>
      </c>
      <c r="P50">
        <v>0</v>
      </c>
      <c r="Q50" s="45">
        <v>0</v>
      </c>
      <c r="R50" s="45">
        <v>0</v>
      </c>
      <c r="S50" s="45">
        <v>0</v>
      </c>
      <c r="T50" s="5">
        <f t="shared" si="0"/>
        <v>0.1875</v>
      </c>
    </row>
    <row r="51" spans="1:20">
      <c r="A51" s="127"/>
      <c r="B51" s="130"/>
      <c r="C51" s="28" t="s">
        <v>310</v>
      </c>
      <c r="D51">
        <v>0</v>
      </c>
      <c r="E51">
        <v>0</v>
      </c>
      <c r="F51">
        <v>0</v>
      </c>
      <c r="G51">
        <v>0</v>
      </c>
      <c r="H51" s="45">
        <v>0</v>
      </c>
      <c r="I51">
        <v>0</v>
      </c>
      <c r="J51">
        <v>0</v>
      </c>
      <c r="K51">
        <v>0</v>
      </c>
      <c r="L51">
        <v>0</v>
      </c>
      <c r="M51" s="45">
        <v>0</v>
      </c>
      <c r="N51">
        <v>0</v>
      </c>
      <c r="O51" s="45">
        <v>0</v>
      </c>
      <c r="P51">
        <v>0</v>
      </c>
      <c r="Q51" s="45">
        <v>0</v>
      </c>
      <c r="R51" s="45">
        <v>0</v>
      </c>
      <c r="S51" s="45">
        <v>0</v>
      </c>
      <c r="T51" s="5">
        <f t="shared" si="0"/>
        <v>0</v>
      </c>
    </row>
    <row r="52" spans="1:20">
      <c r="A52" s="127"/>
      <c r="B52" s="129" t="s">
        <v>339</v>
      </c>
      <c r="C52" s="28" t="s">
        <v>161</v>
      </c>
      <c r="D52">
        <v>0</v>
      </c>
      <c r="E52">
        <v>0</v>
      </c>
      <c r="F52">
        <v>1</v>
      </c>
      <c r="G52">
        <v>1</v>
      </c>
      <c r="H52" s="45">
        <v>0</v>
      </c>
      <c r="I52">
        <v>0</v>
      </c>
      <c r="J52">
        <v>0</v>
      </c>
      <c r="K52">
        <v>0</v>
      </c>
      <c r="L52">
        <v>0</v>
      </c>
      <c r="M52" s="45">
        <v>0</v>
      </c>
      <c r="N52">
        <v>0</v>
      </c>
      <c r="O52" s="45">
        <v>0</v>
      </c>
      <c r="P52">
        <v>1</v>
      </c>
      <c r="Q52" s="45">
        <v>0</v>
      </c>
      <c r="R52" s="45">
        <v>0</v>
      </c>
      <c r="S52" s="45">
        <v>0</v>
      </c>
      <c r="T52" s="5">
        <f t="shared" si="0"/>
        <v>0.1875</v>
      </c>
    </row>
    <row r="53" spans="1:20">
      <c r="A53" s="127"/>
      <c r="B53" s="130"/>
      <c r="C53" s="28" t="s">
        <v>310</v>
      </c>
      <c r="D53">
        <v>0</v>
      </c>
      <c r="E53">
        <v>0</v>
      </c>
      <c r="F53">
        <v>1</v>
      </c>
      <c r="G53">
        <v>1</v>
      </c>
      <c r="H53" s="45">
        <v>0</v>
      </c>
      <c r="I53">
        <v>0</v>
      </c>
      <c r="J53">
        <v>0</v>
      </c>
      <c r="K53">
        <v>0</v>
      </c>
      <c r="L53">
        <v>0</v>
      </c>
      <c r="M53" s="45">
        <v>0</v>
      </c>
      <c r="N53">
        <v>0</v>
      </c>
      <c r="O53" s="45">
        <v>0</v>
      </c>
      <c r="P53">
        <v>1</v>
      </c>
      <c r="Q53" s="45">
        <v>0</v>
      </c>
      <c r="R53" s="45">
        <v>0</v>
      </c>
      <c r="S53" s="45">
        <v>0</v>
      </c>
      <c r="T53" s="5">
        <f t="shared" si="0"/>
        <v>0.1875</v>
      </c>
    </row>
    <row r="54" spans="1:20">
      <c r="A54" s="127"/>
      <c r="B54" s="129" t="s">
        <v>340</v>
      </c>
      <c r="C54" s="28" t="s">
        <v>161</v>
      </c>
      <c r="D54">
        <v>0</v>
      </c>
      <c r="E54">
        <v>0</v>
      </c>
      <c r="F54">
        <v>0</v>
      </c>
      <c r="G54">
        <v>0</v>
      </c>
      <c r="H54" s="45">
        <v>0</v>
      </c>
      <c r="I54">
        <v>0</v>
      </c>
      <c r="J54">
        <v>0</v>
      </c>
      <c r="K54">
        <v>0</v>
      </c>
      <c r="L54">
        <v>0</v>
      </c>
      <c r="M54" s="45">
        <v>0</v>
      </c>
      <c r="N54">
        <v>0</v>
      </c>
      <c r="O54" s="45">
        <v>0</v>
      </c>
      <c r="P54">
        <v>0</v>
      </c>
      <c r="Q54" s="45">
        <v>0</v>
      </c>
      <c r="R54" s="45">
        <v>0</v>
      </c>
      <c r="S54" s="45">
        <v>0</v>
      </c>
      <c r="T54" s="5">
        <f t="shared" si="0"/>
        <v>0</v>
      </c>
    </row>
    <row r="55" spans="1:20">
      <c r="A55" s="127"/>
      <c r="B55" s="130"/>
      <c r="C55" s="28" t="s">
        <v>310</v>
      </c>
      <c r="D55">
        <v>0</v>
      </c>
      <c r="E55">
        <v>0</v>
      </c>
      <c r="F55">
        <v>2</v>
      </c>
      <c r="G55">
        <v>0</v>
      </c>
      <c r="H55" s="45">
        <v>0</v>
      </c>
      <c r="I55">
        <v>0</v>
      </c>
      <c r="J55">
        <v>0</v>
      </c>
      <c r="K55">
        <v>0</v>
      </c>
      <c r="L55">
        <v>0</v>
      </c>
      <c r="M55" s="45">
        <v>0</v>
      </c>
      <c r="N55">
        <v>0</v>
      </c>
      <c r="O55" s="45">
        <v>0</v>
      </c>
      <c r="P55">
        <v>0</v>
      </c>
      <c r="Q55" s="45">
        <v>0</v>
      </c>
      <c r="R55" s="45">
        <v>0</v>
      </c>
      <c r="S55" s="45">
        <v>0</v>
      </c>
      <c r="T55" s="5">
        <f t="shared" si="0"/>
        <v>0.125</v>
      </c>
    </row>
    <row r="56" spans="1:20">
      <c r="A56" s="127"/>
      <c r="B56" s="129" t="s">
        <v>341</v>
      </c>
      <c r="C56" s="28" t="s">
        <v>161</v>
      </c>
      <c r="D56">
        <v>0</v>
      </c>
      <c r="E56">
        <v>0</v>
      </c>
      <c r="F56">
        <v>0</v>
      </c>
      <c r="G56">
        <v>0</v>
      </c>
      <c r="H56" s="45">
        <v>0</v>
      </c>
      <c r="I56">
        <v>0</v>
      </c>
      <c r="J56">
        <v>0</v>
      </c>
      <c r="K56">
        <v>0</v>
      </c>
      <c r="L56">
        <v>0</v>
      </c>
      <c r="M56" s="45">
        <v>0</v>
      </c>
      <c r="N56">
        <v>0</v>
      </c>
      <c r="O56" s="45">
        <v>0</v>
      </c>
      <c r="P56">
        <v>0</v>
      </c>
      <c r="Q56" s="45">
        <v>0</v>
      </c>
      <c r="R56" s="45">
        <v>0</v>
      </c>
      <c r="S56" s="45">
        <v>0</v>
      </c>
      <c r="T56" s="5">
        <f t="shared" si="0"/>
        <v>0</v>
      </c>
    </row>
    <row r="57" spans="1:20">
      <c r="A57" s="128"/>
      <c r="B57" s="130"/>
      <c r="C57" s="28" t="s">
        <v>310</v>
      </c>
      <c r="D57">
        <v>0</v>
      </c>
      <c r="E57">
        <v>0</v>
      </c>
      <c r="F57">
        <v>0</v>
      </c>
      <c r="G57">
        <v>0</v>
      </c>
      <c r="H57" s="45">
        <v>0</v>
      </c>
      <c r="I57">
        <v>0</v>
      </c>
      <c r="J57">
        <v>0</v>
      </c>
      <c r="K57">
        <v>0</v>
      </c>
      <c r="L57">
        <v>0</v>
      </c>
      <c r="M57" s="45">
        <v>0</v>
      </c>
      <c r="N57">
        <v>0</v>
      </c>
      <c r="O57" s="45">
        <v>0</v>
      </c>
      <c r="P57">
        <v>0</v>
      </c>
      <c r="Q57" s="45">
        <v>0</v>
      </c>
      <c r="R57" s="45">
        <v>0</v>
      </c>
      <c r="S57" s="45">
        <v>0</v>
      </c>
      <c r="T57" s="5">
        <f t="shared" si="0"/>
        <v>0</v>
      </c>
    </row>
    <row r="58" spans="1:20">
      <c r="A58" s="126" t="s">
        <v>348</v>
      </c>
      <c r="B58" s="129" t="s">
        <v>338</v>
      </c>
      <c r="C58" s="28" t="s">
        <v>161</v>
      </c>
      <c r="D58">
        <v>0</v>
      </c>
      <c r="E58">
        <v>0</v>
      </c>
      <c r="F58">
        <v>0</v>
      </c>
      <c r="G58">
        <v>0</v>
      </c>
      <c r="H58" s="45">
        <v>0</v>
      </c>
      <c r="I58">
        <v>0</v>
      </c>
      <c r="J58">
        <v>0</v>
      </c>
      <c r="K58">
        <v>0</v>
      </c>
      <c r="L58">
        <v>0</v>
      </c>
      <c r="M58" s="45">
        <v>0</v>
      </c>
      <c r="N58">
        <v>0</v>
      </c>
      <c r="O58" s="45">
        <v>0</v>
      </c>
      <c r="P58">
        <v>0</v>
      </c>
      <c r="Q58" s="45">
        <v>0</v>
      </c>
      <c r="R58" s="45">
        <v>0</v>
      </c>
      <c r="S58" s="45">
        <v>0</v>
      </c>
      <c r="T58" s="5">
        <f t="shared" si="0"/>
        <v>0</v>
      </c>
    </row>
    <row r="59" spans="1:20">
      <c r="A59" s="127"/>
      <c r="B59" s="130"/>
      <c r="C59" s="28" t="s">
        <v>310</v>
      </c>
      <c r="D59">
        <v>0</v>
      </c>
      <c r="E59">
        <v>0</v>
      </c>
      <c r="F59">
        <v>0</v>
      </c>
      <c r="G59">
        <v>0</v>
      </c>
      <c r="H59" s="45">
        <v>0</v>
      </c>
      <c r="I59">
        <v>0</v>
      </c>
      <c r="J59">
        <v>0</v>
      </c>
      <c r="K59">
        <v>0</v>
      </c>
      <c r="L59">
        <v>0</v>
      </c>
      <c r="M59" s="45">
        <v>0</v>
      </c>
      <c r="N59">
        <v>0</v>
      </c>
      <c r="O59" s="45">
        <v>0</v>
      </c>
      <c r="P59">
        <v>0</v>
      </c>
      <c r="Q59" s="45">
        <v>0</v>
      </c>
      <c r="R59" s="45">
        <v>0</v>
      </c>
      <c r="S59" s="45">
        <v>0</v>
      </c>
      <c r="T59" s="5">
        <f t="shared" si="0"/>
        <v>0</v>
      </c>
    </row>
    <row r="60" spans="1:20">
      <c r="A60" s="127"/>
      <c r="B60" s="129" t="s">
        <v>339</v>
      </c>
      <c r="C60" s="28" t="s">
        <v>161</v>
      </c>
      <c r="D60">
        <v>0</v>
      </c>
      <c r="E60">
        <v>0</v>
      </c>
      <c r="F60">
        <v>1</v>
      </c>
      <c r="G60">
        <v>0</v>
      </c>
      <c r="H60" s="45">
        <v>0</v>
      </c>
      <c r="I60">
        <v>0</v>
      </c>
      <c r="J60">
        <v>0</v>
      </c>
      <c r="K60">
        <v>0</v>
      </c>
      <c r="L60">
        <v>0</v>
      </c>
      <c r="M60" s="45">
        <v>0</v>
      </c>
      <c r="N60">
        <v>0</v>
      </c>
      <c r="O60" s="45">
        <v>0</v>
      </c>
      <c r="P60">
        <v>0</v>
      </c>
      <c r="Q60" s="45">
        <v>0</v>
      </c>
      <c r="R60" s="45">
        <v>0</v>
      </c>
      <c r="S60" s="45">
        <v>0</v>
      </c>
      <c r="T60" s="5">
        <f t="shared" si="0"/>
        <v>6.25E-2</v>
      </c>
    </row>
    <row r="61" spans="1:20">
      <c r="A61" s="127"/>
      <c r="B61" s="130"/>
      <c r="C61" s="28" t="s">
        <v>310</v>
      </c>
      <c r="D61">
        <v>0</v>
      </c>
      <c r="E61">
        <v>0</v>
      </c>
      <c r="F61">
        <v>1</v>
      </c>
      <c r="G61">
        <v>0</v>
      </c>
      <c r="H61" s="45">
        <v>0</v>
      </c>
      <c r="I61">
        <v>0</v>
      </c>
      <c r="J61">
        <v>0</v>
      </c>
      <c r="K61">
        <v>0</v>
      </c>
      <c r="L61">
        <v>0</v>
      </c>
      <c r="M61" s="45">
        <v>0</v>
      </c>
      <c r="N61">
        <v>0</v>
      </c>
      <c r="O61" s="45">
        <v>0</v>
      </c>
      <c r="P61">
        <v>0</v>
      </c>
      <c r="Q61" s="45">
        <v>0</v>
      </c>
      <c r="R61" s="45">
        <v>0</v>
      </c>
      <c r="S61" s="45">
        <v>0</v>
      </c>
      <c r="T61" s="5">
        <f t="shared" si="0"/>
        <v>6.25E-2</v>
      </c>
    </row>
    <row r="62" spans="1:20">
      <c r="A62" s="127"/>
      <c r="B62" s="129" t="s">
        <v>340</v>
      </c>
      <c r="C62" s="28" t="s">
        <v>161</v>
      </c>
      <c r="D62">
        <v>0</v>
      </c>
      <c r="E62" s="45">
        <v>1</v>
      </c>
      <c r="F62" s="45">
        <v>1</v>
      </c>
      <c r="G62">
        <v>0</v>
      </c>
      <c r="H62" s="45">
        <v>0</v>
      </c>
      <c r="I62">
        <v>0</v>
      </c>
      <c r="J62">
        <v>0</v>
      </c>
      <c r="K62">
        <v>0</v>
      </c>
      <c r="L62">
        <v>0</v>
      </c>
      <c r="M62" s="45">
        <v>0</v>
      </c>
      <c r="N62">
        <v>0</v>
      </c>
      <c r="O62" s="45">
        <v>0</v>
      </c>
      <c r="P62">
        <v>0</v>
      </c>
      <c r="Q62" s="45">
        <v>0</v>
      </c>
      <c r="R62" s="45">
        <v>0</v>
      </c>
      <c r="S62" s="45">
        <v>0</v>
      </c>
      <c r="T62" s="5">
        <f t="shared" si="0"/>
        <v>0.125</v>
      </c>
    </row>
    <row r="63" spans="1:20">
      <c r="A63" s="127"/>
      <c r="B63" s="130"/>
      <c r="C63" s="28" t="s">
        <v>310</v>
      </c>
      <c r="D63" s="12"/>
      <c r="E63" s="12"/>
      <c r="F63" s="12"/>
      <c r="G63" s="12"/>
      <c r="H63" s="12"/>
      <c r="I63" s="12"/>
      <c r="J63" s="12"/>
      <c r="K63" s="12"/>
      <c r="L63" s="12"/>
      <c r="M63" s="12"/>
      <c r="N63" s="12"/>
      <c r="O63" s="12"/>
      <c r="P63" s="12"/>
      <c r="Q63" s="12"/>
      <c r="R63" s="12"/>
      <c r="S63" s="12"/>
      <c r="T63" s="5"/>
    </row>
    <row r="64" spans="1:20">
      <c r="A64" s="127"/>
      <c r="B64" s="129" t="s">
        <v>341</v>
      </c>
      <c r="C64" s="28" t="s">
        <v>161</v>
      </c>
      <c r="D64">
        <v>0</v>
      </c>
      <c r="E64">
        <v>0</v>
      </c>
      <c r="F64">
        <v>1</v>
      </c>
      <c r="G64">
        <v>0</v>
      </c>
      <c r="H64">
        <v>0</v>
      </c>
      <c r="I64">
        <v>0</v>
      </c>
      <c r="J64">
        <v>0</v>
      </c>
      <c r="K64">
        <v>0</v>
      </c>
      <c r="L64">
        <v>0</v>
      </c>
      <c r="M64">
        <v>0</v>
      </c>
      <c r="N64">
        <v>0</v>
      </c>
      <c r="O64">
        <v>0</v>
      </c>
      <c r="P64">
        <v>0</v>
      </c>
      <c r="Q64">
        <v>0</v>
      </c>
      <c r="R64">
        <v>0</v>
      </c>
      <c r="S64">
        <v>0</v>
      </c>
      <c r="T64" s="5">
        <f t="shared" si="0"/>
        <v>6.25E-2</v>
      </c>
    </row>
    <row r="65" spans="1:20">
      <c r="A65" s="128"/>
      <c r="B65" s="130"/>
      <c r="C65" s="28" t="s">
        <v>310</v>
      </c>
      <c r="D65">
        <v>0</v>
      </c>
      <c r="E65">
        <v>0</v>
      </c>
      <c r="F65">
        <v>1</v>
      </c>
      <c r="G65">
        <v>0</v>
      </c>
      <c r="H65">
        <v>0</v>
      </c>
      <c r="I65">
        <v>0</v>
      </c>
      <c r="J65">
        <v>0</v>
      </c>
      <c r="K65">
        <v>0</v>
      </c>
      <c r="L65">
        <v>0</v>
      </c>
      <c r="M65">
        <v>0</v>
      </c>
      <c r="N65">
        <v>0</v>
      </c>
      <c r="O65">
        <v>0</v>
      </c>
      <c r="P65">
        <v>0</v>
      </c>
      <c r="Q65">
        <v>0</v>
      </c>
      <c r="R65">
        <v>0</v>
      </c>
      <c r="S65">
        <v>0</v>
      </c>
      <c r="T65" s="5">
        <f t="shared" si="0"/>
        <v>6.25E-2</v>
      </c>
    </row>
    <row r="66" spans="1:20">
      <c r="A66" s="131"/>
    </row>
    <row r="67" spans="1:20">
      <c r="A67" s="131"/>
      <c r="S67" t="s">
        <v>367</v>
      </c>
      <c r="T67">
        <f>AVERAGE(T2:T65)</f>
        <v>4.1666666666666664E-2</v>
      </c>
    </row>
    <row r="68" spans="1:20">
      <c r="A68" s="131"/>
    </row>
    <row r="69" spans="1:20">
      <c r="A69" s="131"/>
    </row>
    <row r="70" spans="1:20">
      <c r="A70" s="131"/>
    </row>
    <row r="71" spans="1:20">
      <c r="A71" s="131"/>
    </row>
    <row r="72" spans="1:20">
      <c r="A72" s="131"/>
    </row>
    <row r="73" spans="1:20">
      <c r="A73" s="131"/>
    </row>
  </sheetData>
  <mergeCells count="41">
    <mergeCell ref="A10:A17"/>
    <mergeCell ref="B10:B11"/>
    <mergeCell ref="B12:B13"/>
    <mergeCell ref="B14:B15"/>
    <mergeCell ref="B16:B17"/>
    <mergeCell ref="A2:A9"/>
    <mergeCell ref="B2:B3"/>
    <mergeCell ref="B4:B5"/>
    <mergeCell ref="B6:B7"/>
    <mergeCell ref="B8:B9"/>
    <mergeCell ref="A26:A33"/>
    <mergeCell ref="B26:B27"/>
    <mergeCell ref="B28:B29"/>
    <mergeCell ref="B30:B31"/>
    <mergeCell ref="B32:B33"/>
    <mergeCell ref="A18:A25"/>
    <mergeCell ref="B18:B19"/>
    <mergeCell ref="B20:B21"/>
    <mergeCell ref="B22:B23"/>
    <mergeCell ref="B24:B25"/>
    <mergeCell ref="A42:A49"/>
    <mergeCell ref="B42:B43"/>
    <mergeCell ref="B44:B45"/>
    <mergeCell ref="B46:B47"/>
    <mergeCell ref="B48:B49"/>
    <mergeCell ref="A34:A41"/>
    <mergeCell ref="B34:B35"/>
    <mergeCell ref="B36:B37"/>
    <mergeCell ref="B38:B39"/>
    <mergeCell ref="B40:B41"/>
    <mergeCell ref="A66:A73"/>
    <mergeCell ref="A50:A57"/>
    <mergeCell ref="B50:B51"/>
    <mergeCell ref="B52:B53"/>
    <mergeCell ref="B54:B55"/>
    <mergeCell ref="B56:B57"/>
    <mergeCell ref="A58:A65"/>
    <mergeCell ref="B58:B59"/>
    <mergeCell ref="B60:B61"/>
    <mergeCell ref="B62:B63"/>
    <mergeCell ref="B64:B65"/>
  </mergeCells>
  <conditionalFormatting sqref="D2:S65">
    <cfRule type="colorScale" priority="1">
      <colorScale>
        <cfvo type="min"/>
        <cfvo type="max"/>
        <color rgb="FFFCFCFF"/>
        <color rgb="FF63BE7B"/>
      </colorScale>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0E48A-720D-438C-8AE5-12D84AF57E42}">
  <dimension ref="A1:O194"/>
  <sheetViews>
    <sheetView zoomScale="76" zoomScaleNormal="107" workbookViewId="0">
      <selection activeCell="E3" sqref="E3:E7"/>
    </sheetView>
  </sheetViews>
  <sheetFormatPr defaultRowHeight="15"/>
  <cols>
    <col min="1" max="1" width="16.28515625" customWidth="1"/>
    <col min="2" max="2" width="16.85546875" bestFit="1" customWidth="1"/>
    <col min="3" max="3" width="15.140625" style="16" customWidth="1"/>
    <col min="4" max="4" width="17.85546875" customWidth="1"/>
    <col min="5" max="5" width="14.28515625" customWidth="1"/>
    <col min="6" max="6" width="15.85546875" customWidth="1"/>
    <col min="7" max="7" width="12.28515625" customWidth="1"/>
    <col min="8" max="8" width="7.7109375" customWidth="1"/>
    <col min="9" max="9" width="3.140625" style="15" customWidth="1"/>
    <col min="11" max="11" width="10.42578125" customWidth="1"/>
    <col min="12" max="12" width="30.85546875" customWidth="1"/>
    <col min="14" max="14" width="17.7109375" customWidth="1"/>
    <col min="15" max="15" width="14.140625" customWidth="1"/>
  </cols>
  <sheetData>
    <row r="1" spans="1:15" s="15" customFormat="1">
      <c r="A1" s="15" t="s">
        <v>368</v>
      </c>
      <c r="B1" s="15" t="s">
        <v>369</v>
      </c>
      <c r="C1" s="16" t="s">
        <v>370</v>
      </c>
      <c r="D1" s="15" t="s">
        <v>371</v>
      </c>
      <c r="E1" s="15" t="s">
        <v>372</v>
      </c>
      <c r="F1" s="15" t="s">
        <v>373</v>
      </c>
      <c r="G1" s="15" t="s">
        <v>374</v>
      </c>
      <c r="L1" s="15" t="s">
        <v>375</v>
      </c>
    </row>
    <row r="3" spans="1:15">
      <c r="A3" s="131" t="s">
        <v>376</v>
      </c>
      <c r="B3" s="131" t="s">
        <v>377</v>
      </c>
      <c r="C3" s="134">
        <v>67</v>
      </c>
      <c r="D3" s="19" t="s">
        <v>378</v>
      </c>
      <c r="E3">
        <v>75</v>
      </c>
      <c r="F3">
        <v>5</v>
      </c>
      <c r="G3">
        <v>0.33300000000000002</v>
      </c>
      <c r="K3" t="s">
        <v>335</v>
      </c>
      <c r="L3" t="s">
        <v>379</v>
      </c>
      <c r="N3" s="20" t="s">
        <v>380</v>
      </c>
      <c r="O3" s="15" t="s">
        <v>381</v>
      </c>
    </row>
    <row r="4" spans="1:15">
      <c r="A4" s="131"/>
      <c r="B4" s="131"/>
      <c r="C4" s="134"/>
      <c r="D4" t="s">
        <v>382</v>
      </c>
      <c r="E4">
        <v>60</v>
      </c>
      <c r="F4">
        <v>0</v>
      </c>
      <c r="G4">
        <v>0</v>
      </c>
      <c r="K4" s="21">
        <v>1</v>
      </c>
      <c r="L4">
        <f>ROUND(AVERAGE(C3,C27,C51,C75,C99,C123,C147,C171), 3)</f>
        <v>55.25</v>
      </c>
      <c r="N4" s="20">
        <f>_xlfn.STDEV.P(C3,C27,C51,C75,C99,C123,C147,C171)</f>
        <v>20.43668848388851</v>
      </c>
      <c r="O4" s="15">
        <f>(N4/(SQRT(8)))</f>
        <v>7.2254605059772938</v>
      </c>
    </row>
    <row r="5" spans="1:15">
      <c r="A5" s="131"/>
      <c r="B5" s="131"/>
      <c r="C5" s="134"/>
      <c r="D5" t="s">
        <v>383</v>
      </c>
      <c r="E5">
        <v>55</v>
      </c>
      <c r="F5">
        <v>4</v>
      </c>
      <c r="G5">
        <v>0.26600000000000001</v>
      </c>
      <c r="K5" s="21">
        <v>0.75</v>
      </c>
      <c r="L5">
        <f>ROUND(AVERAGE(C9,C33,C57,C81,C105,C129,C153,C177),3)</f>
        <v>52.457999999999998</v>
      </c>
      <c r="N5" s="20">
        <f>_xlfn.STDEV.P(C9,C33,C57,C81,C105,C129,C153,C177)</f>
        <v>22.234246998928846</v>
      </c>
      <c r="O5" s="15">
        <f>(N5/(SQRT(8)))</f>
        <v>7.8609934137596147</v>
      </c>
    </row>
    <row r="6" spans="1:15">
      <c r="A6" s="131"/>
      <c r="B6" s="131"/>
      <c r="C6" s="134"/>
      <c r="D6" t="s">
        <v>384</v>
      </c>
      <c r="E6">
        <v>55</v>
      </c>
      <c r="F6">
        <v>2</v>
      </c>
      <c r="G6">
        <v>0.13300000000000001</v>
      </c>
      <c r="K6" s="21">
        <v>0.5</v>
      </c>
      <c r="L6">
        <f>ROUND(AVERAGE(C15,C39,C63,C87,C111,C135,C159,C183),3)</f>
        <v>49.375</v>
      </c>
      <c r="N6" s="20">
        <f>_xlfn.STDEV.P(C15,C39,C63,C87,C111,C135,C159,C183)</f>
        <v>27.16829353653814</v>
      </c>
      <c r="O6" s="15">
        <f>(N6/(SQRT(8)))</f>
        <v>9.605442296476383</v>
      </c>
    </row>
    <row r="7" spans="1:15">
      <c r="A7" s="131"/>
      <c r="B7" s="131"/>
      <c r="C7" s="134"/>
      <c r="D7" t="s">
        <v>385</v>
      </c>
      <c r="E7">
        <v>75</v>
      </c>
      <c r="F7">
        <v>3</v>
      </c>
      <c r="G7">
        <v>0.2</v>
      </c>
      <c r="K7" s="21">
        <v>0.25</v>
      </c>
      <c r="L7">
        <f>ROUND(AVERAGE(C21,C45,C69,C93,C117,C141,C165,C189),3)</f>
        <v>52.165999999999997</v>
      </c>
      <c r="N7" s="20">
        <f>_xlfn.STDEV.P(C21,C45,C69,C93,C117,C141,C165,C189)</f>
        <v>26.542946595741302</v>
      </c>
      <c r="O7" s="15">
        <f>(N7/(SQRT(8)))</f>
        <v>9.3843487652605297</v>
      </c>
    </row>
    <row r="8" spans="1:15">
      <c r="A8" s="131"/>
      <c r="B8" s="131"/>
      <c r="C8" s="134"/>
      <c r="D8" t="s">
        <v>386</v>
      </c>
      <c r="E8">
        <v>75</v>
      </c>
      <c r="F8">
        <v>1</v>
      </c>
      <c r="G8">
        <v>6.6000000000000003E-2</v>
      </c>
    </row>
    <row r="9" spans="1:15">
      <c r="A9" s="131"/>
      <c r="B9" s="131" t="s">
        <v>338</v>
      </c>
      <c r="C9" s="134">
        <v>84.665999999999997</v>
      </c>
      <c r="D9" s="19" t="s">
        <v>378</v>
      </c>
      <c r="E9">
        <v>90</v>
      </c>
      <c r="F9">
        <v>5</v>
      </c>
      <c r="G9">
        <v>0.33300000000000002</v>
      </c>
    </row>
    <row r="10" spans="1:15">
      <c r="A10" s="131"/>
      <c r="B10" s="131"/>
      <c r="C10" s="134"/>
      <c r="D10" t="s">
        <v>382</v>
      </c>
      <c r="E10">
        <v>80</v>
      </c>
      <c r="F10">
        <v>0</v>
      </c>
      <c r="G10">
        <v>0</v>
      </c>
    </row>
    <row r="11" spans="1:15">
      <c r="A11" s="131"/>
      <c r="B11" s="131"/>
      <c r="C11" s="134"/>
      <c r="D11" t="s">
        <v>383</v>
      </c>
      <c r="E11">
        <v>85</v>
      </c>
      <c r="F11">
        <v>3</v>
      </c>
      <c r="G11">
        <v>0.2</v>
      </c>
    </row>
    <row r="12" spans="1:15">
      <c r="A12" s="131"/>
      <c r="B12" s="131"/>
      <c r="C12" s="134"/>
      <c r="D12" t="s">
        <v>384</v>
      </c>
      <c r="E12">
        <v>80</v>
      </c>
      <c r="F12">
        <v>2</v>
      </c>
      <c r="G12">
        <v>0.13300000000000001</v>
      </c>
    </row>
    <row r="13" spans="1:15">
      <c r="A13" s="131"/>
      <c r="B13" s="131"/>
      <c r="C13" s="134"/>
      <c r="D13" t="s">
        <v>385</v>
      </c>
      <c r="E13">
        <v>85</v>
      </c>
      <c r="F13">
        <v>1</v>
      </c>
      <c r="G13">
        <v>6.6000000000000003E-2</v>
      </c>
    </row>
    <row r="14" spans="1:15">
      <c r="A14" s="131"/>
      <c r="B14" s="131"/>
      <c r="C14" s="134"/>
      <c r="D14" t="s">
        <v>386</v>
      </c>
      <c r="E14">
        <v>80</v>
      </c>
      <c r="F14">
        <v>4</v>
      </c>
      <c r="G14">
        <v>0.26600000000000001</v>
      </c>
    </row>
    <row r="15" spans="1:15">
      <c r="A15" s="131"/>
      <c r="B15" s="131" t="s">
        <v>339</v>
      </c>
      <c r="C15" s="134">
        <v>90.665999999999997</v>
      </c>
      <c r="D15" s="19" t="s">
        <v>378</v>
      </c>
      <c r="E15" s="17">
        <v>95</v>
      </c>
      <c r="F15" s="17">
        <v>5</v>
      </c>
      <c r="G15" s="17">
        <v>0.33333333333333298</v>
      </c>
    </row>
    <row r="16" spans="1:15">
      <c r="A16" s="131"/>
      <c r="B16" s="131"/>
      <c r="C16" s="134"/>
      <c r="D16" t="s">
        <v>382</v>
      </c>
      <c r="E16" s="17">
        <v>85</v>
      </c>
      <c r="F16" s="17">
        <v>1</v>
      </c>
      <c r="G16" s="17">
        <v>6.6666666666666596E-2</v>
      </c>
    </row>
    <row r="17" spans="1:7">
      <c r="A17" s="131"/>
      <c r="B17" s="131"/>
      <c r="C17" s="134"/>
      <c r="D17" t="s">
        <v>383</v>
      </c>
      <c r="E17" s="17">
        <v>90</v>
      </c>
      <c r="F17" s="17">
        <v>3</v>
      </c>
      <c r="G17" s="17">
        <v>0.2</v>
      </c>
    </row>
    <row r="18" spans="1:7">
      <c r="A18" s="131"/>
      <c r="B18" s="131"/>
      <c r="C18" s="134"/>
      <c r="D18" t="s">
        <v>384</v>
      </c>
      <c r="E18" s="17">
        <v>90</v>
      </c>
      <c r="F18" s="17">
        <v>3</v>
      </c>
      <c r="G18" s="17">
        <v>0.2</v>
      </c>
    </row>
    <row r="19" spans="1:7">
      <c r="A19" s="131"/>
      <c r="B19" s="131"/>
      <c r="C19" s="134"/>
      <c r="D19" t="s">
        <v>385</v>
      </c>
      <c r="E19" s="17">
        <v>90</v>
      </c>
      <c r="F19" s="17">
        <v>1</v>
      </c>
      <c r="G19" s="17">
        <v>6.6666666666666596E-2</v>
      </c>
    </row>
    <row r="20" spans="1:7">
      <c r="A20" s="131"/>
      <c r="B20" s="131"/>
      <c r="C20" s="134"/>
      <c r="D20" t="s">
        <v>386</v>
      </c>
      <c r="E20" s="17">
        <v>85</v>
      </c>
      <c r="F20" s="17">
        <v>2</v>
      </c>
      <c r="G20" s="17">
        <v>0.133333333333333</v>
      </c>
    </row>
    <row r="21" spans="1:7">
      <c r="A21" s="131"/>
      <c r="B21" s="131" t="s">
        <v>340</v>
      </c>
      <c r="C21" s="134">
        <v>91.665999999999997</v>
      </c>
      <c r="D21" s="19" t="s">
        <v>378</v>
      </c>
      <c r="E21" s="17">
        <v>95</v>
      </c>
      <c r="F21" s="17">
        <v>5</v>
      </c>
      <c r="G21" s="17">
        <v>0.33333333333333298</v>
      </c>
    </row>
    <row r="22" spans="1:7">
      <c r="A22" s="131"/>
      <c r="B22" s="131"/>
      <c r="C22" s="134"/>
      <c r="D22" t="s">
        <v>382</v>
      </c>
      <c r="E22" s="17">
        <v>95</v>
      </c>
      <c r="F22" s="17">
        <v>0</v>
      </c>
      <c r="G22" s="17">
        <v>0</v>
      </c>
    </row>
    <row r="23" spans="1:7">
      <c r="A23" s="131"/>
      <c r="B23" s="131"/>
      <c r="C23" s="134"/>
      <c r="D23" t="s">
        <v>383</v>
      </c>
      <c r="E23" s="17">
        <v>90</v>
      </c>
      <c r="F23" s="17">
        <v>4</v>
      </c>
      <c r="G23" s="17">
        <v>0.266666666666666</v>
      </c>
    </row>
    <row r="24" spans="1:7">
      <c r="A24" s="131"/>
      <c r="B24" s="131"/>
      <c r="C24" s="134"/>
      <c r="D24" t="s">
        <v>384</v>
      </c>
      <c r="E24" s="17">
        <v>90</v>
      </c>
      <c r="F24" s="17">
        <v>3</v>
      </c>
      <c r="G24" s="17">
        <v>0.2</v>
      </c>
    </row>
    <row r="25" spans="1:7">
      <c r="A25" s="131"/>
      <c r="B25" s="131"/>
      <c r="C25" s="134"/>
      <c r="D25" t="s">
        <v>385</v>
      </c>
      <c r="E25" s="17">
        <v>90</v>
      </c>
      <c r="F25" s="17">
        <v>1</v>
      </c>
      <c r="G25" s="17">
        <v>6.6666666666666596E-2</v>
      </c>
    </row>
    <row r="26" spans="1:7">
      <c r="A26" s="131"/>
      <c r="B26" s="131"/>
      <c r="C26" s="134"/>
      <c r="D26" s="18" t="s">
        <v>386</v>
      </c>
      <c r="E26" s="17">
        <v>90</v>
      </c>
      <c r="F26" s="17">
        <v>2</v>
      </c>
      <c r="G26" s="17">
        <v>0.133333333333333</v>
      </c>
    </row>
    <row r="27" spans="1:7">
      <c r="A27" s="131" t="s">
        <v>387</v>
      </c>
      <c r="B27" s="131" t="s">
        <v>377</v>
      </c>
      <c r="C27" s="134">
        <v>50</v>
      </c>
      <c r="D27" s="19" t="s">
        <v>378</v>
      </c>
      <c r="E27" s="17">
        <v>65</v>
      </c>
      <c r="F27" s="17">
        <v>3</v>
      </c>
      <c r="G27" s="17">
        <v>0.2</v>
      </c>
    </row>
    <row r="28" spans="1:7">
      <c r="A28" s="131"/>
      <c r="B28" s="131"/>
      <c r="C28" s="134"/>
      <c r="D28" t="s">
        <v>382</v>
      </c>
      <c r="E28" s="17">
        <v>45</v>
      </c>
      <c r="F28" s="17">
        <v>3</v>
      </c>
      <c r="G28" s="17">
        <v>0.2</v>
      </c>
    </row>
    <row r="29" spans="1:7">
      <c r="A29" s="131"/>
      <c r="B29" s="131"/>
      <c r="C29" s="134"/>
      <c r="D29" t="s">
        <v>383</v>
      </c>
      <c r="E29" s="17">
        <v>40</v>
      </c>
      <c r="F29" s="17">
        <v>3</v>
      </c>
      <c r="G29" s="17">
        <v>0.2</v>
      </c>
    </row>
    <row r="30" spans="1:7">
      <c r="A30" s="131"/>
      <c r="B30" s="131"/>
      <c r="C30" s="134"/>
      <c r="D30" t="s">
        <v>384</v>
      </c>
      <c r="E30" s="17">
        <v>40</v>
      </c>
      <c r="F30" s="17">
        <v>2</v>
      </c>
      <c r="G30" s="17">
        <v>0.133333333333333</v>
      </c>
    </row>
    <row r="31" spans="1:7">
      <c r="A31" s="131"/>
      <c r="B31" s="131"/>
      <c r="C31" s="134"/>
      <c r="D31" t="s">
        <v>385</v>
      </c>
      <c r="E31" s="17">
        <v>55</v>
      </c>
      <c r="F31" s="17">
        <v>4</v>
      </c>
      <c r="G31" s="17">
        <v>0.266666666666666</v>
      </c>
    </row>
    <row r="32" spans="1:7">
      <c r="A32" s="131"/>
      <c r="B32" s="131"/>
      <c r="C32" s="134"/>
      <c r="D32" t="s">
        <v>386</v>
      </c>
      <c r="E32" s="17">
        <v>40</v>
      </c>
      <c r="F32" s="17">
        <v>0</v>
      </c>
      <c r="G32" s="17">
        <v>0</v>
      </c>
    </row>
    <row r="33" spans="1:7">
      <c r="A33" s="131"/>
      <c r="B33" s="131" t="s">
        <v>338</v>
      </c>
      <c r="C33" s="134">
        <v>37.665999999999997</v>
      </c>
      <c r="D33" s="19" t="s">
        <v>378</v>
      </c>
      <c r="E33" s="17">
        <v>45</v>
      </c>
      <c r="F33" s="17">
        <v>4</v>
      </c>
      <c r="G33" s="17">
        <v>0.266666666666666</v>
      </c>
    </row>
    <row r="34" spans="1:7">
      <c r="A34" s="131"/>
      <c r="B34" s="131"/>
      <c r="C34" s="134"/>
      <c r="D34" t="s">
        <v>382</v>
      </c>
      <c r="E34" s="17">
        <v>60</v>
      </c>
      <c r="F34" s="17">
        <v>2</v>
      </c>
      <c r="G34" s="17">
        <v>0.133333333333333</v>
      </c>
    </row>
    <row r="35" spans="1:7">
      <c r="A35" s="131"/>
      <c r="B35" s="131"/>
      <c r="C35" s="134"/>
      <c r="D35" t="s">
        <v>383</v>
      </c>
      <c r="E35" s="17">
        <v>40</v>
      </c>
      <c r="F35" s="17">
        <v>4</v>
      </c>
      <c r="G35" s="17">
        <v>0.266666666666666</v>
      </c>
    </row>
    <row r="36" spans="1:7">
      <c r="A36" s="131"/>
      <c r="B36" s="131"/>
      <c r="C36" s="134"/>
      <c r="D36" t="s">
        <v>384</v>
      </c>
      <c r="E36" s="17">
        <v>25</v>
      </c>
      <c r="F36" s="17">
        <v>1</v>
      </c>
      <c r="G36" s="17">
        <v>6.6666666666666596E-2</v>
      </c>
    </row>
    <row r="37" spans="1:7">
      <c r="A37" s="131"/>
      <c r="B37" s="131"/>
      <c r="C37" s="134"/>
      <c r="D37" t="s">
        <v>385</v>
      </c>
      <c r="E37" s="17">
        <v>20</v>
      </c>
      <c r="F37" s="17">
        <v>4</v>
      </c>
      <c r="G37" s="17">
        <v>0.266666666666666</v>
      </c>
    </row>
    <row r="38" spans="1:7">
      <c r="A38" s="131"/>
      <c r="B38" s="131"/>
      <c r="C38" s="134"/>
      <c r="D38" t="s">
        <v>386</v>
      </c>
      <c r="E38" s="17">
        <v>25</v>
      </c>
      <c r="F38" s="17">
        <v>0</v>
      </c>
      <c r="G38" s="17">
        <v>0</v>
      </c>
    </row>
    <row r="39" spans="1:7">
      <c r="A39" s="131"/>
      <c r="B39" s="131" t="s">
        <v>339</v>
      </c>
      <c r="C39" s="134">
        <v>58.665999999999997</v>
      </c>
      <c r="D39" s="19" t="s">
        <v>378</v>
      </c>
      <c r="E39" s="17">
        <v>60</v>
      </c>
      <c r="F39" s="17">
        <v>3</v>
      </c>
      <c r="G39" s="17">
        <v>0.2</v>
      </c>
    </row>
    <row r="40" spans="1:7">
      <c r="A40" s="131"/>
      <c r="B40" s="131"/>
      <c r="C40" s="134"/>
      <c r="D40" t="s">
        <v>382</v>
      </c>
      <c r="E40" s="17">
        <v>50</v>
      </c>
      <c r="F40" s="17">
        <v>3</v>
      </c>
      <c r="G40" s="17">
        <v>0.2</v>
      </c>
    </row>
    <row r="41" spans="1:7">
      <c r="A41" s="131"/>
      <c r="B41" s="131"/>
      <c r="C41" s="134"/>
      <c r="D41" t="s">
        <v>383</v>
      </c>
      <c r="E41" s="17">
        <v>50</v>
      </c>
      <c r="F41" s="17">
        <v>1</v>
      </c>
      <c r="G41" s="17">
        <v>6.6666666666666596E-2</v>
      </c>
    </row>
    <row r="42" spans="1:7">
      <c r="A42" s="131"/>
      <c r="B42" s="131"/>
      <c r="C42" s="134"/>
      <c r="D42" t="s">
        <v>384</v>
      </c>
      <c r="E42" s="17">
        <v>65</v>
      </c>
      <c r="F42" s="17">
        <v>4</v>
      </c>
      <c r="G42" s="17">
        <v>0.266666666666666</v>
      </c>
    </row>
    <row r="43" spans="1:7">
      <c r="A43" s="131"/>
      <c r="B43" s="131"/>
      <c r="C43" s="134"/>
      <c r="D43" t="s">
        <v>385</v>
      </c>
      <c r="E43" s="17">
        <v>60</v>
      </c>
      <c r="F43" s="17">
        <v>4</v>
      </c>
      <c r="G43" s="17">
        <v>0.266666666666666</v>
      </c>
    </row>
    <row r="44" spans="1:7">
      <c r="A44" s="131"/>
      <c r="B44" s="131"/>
      <c r="C44" s="134"/>
      <c r="D44" t="s">
        <v>386</v>
      </c>
      <c r="E44" s="17">
        <v>40</v>
      </c>
      <c r="F44" s="17">
        <v>0</v>
      </c>
      <c r="G44" s="17">
        <v>0</v>
      </c>
    </row>
    <row r="45" spans="1:7">
      <c r="A45" s="131"/>
      <c r="B45" s="131" t="s">
        <v>340</v>
      </c>
      <c r="C45" s="134">
        <v>43</v>
      </c>
      <c r="D45" s="19" t="s">
        <v>378</v>
      </c>
      <c r="E45" s="17">
        <v>30</v>
      </c>
      <c r="F45" s="17">
        <v>1</v>
      </c>
      <c r="G45" s="17">
        <v>6.6666666666666596E-2</v>
      </c>
    </row>
    <row r="46" spans="1:7">
      <c r="A46" s="131"/>
      <c r="B46" s="131"/>
      <c r="C46" s="134"/>
      <c r="D46" t="s">
        <v>382</v>
      </c>
      <c r="E46" s="17">
        <v>10</v>
      </c>
      <c r="F46" s="17">
        <v>2</v>
      </c>
      <c r="G46" s="17">
        <v>0.133333333333333</v>
      </c>
    </row>
    <row r="47" spans="1:7">
      <c r="A47" s="131"/>
      <c r="B47" s="131"/>
      <c r="C47" s="134"/>
      <c r="D47" t="s">
        <v>383</v>
      </c>
      <c r="E47" s="17">
        <v>30</v>
      </c>
      <c r="F47" s="17">
        <v>3</v>
      </c>
      <c r="G47" s="17">
        <v>0.2</v>
      </c>
    </row>
    <row r="48" spans="1:7">
      <c r="A48" s="131"/>
      <c r="B48" s="131"/>
      <c r="C48" s="134"/>
      <c r="D48" t="s">
        <v>384</v>
      </c>
      <c r="E48" s="17">
        <v>50</v>
      </c>
      <c r="F48" s="17">
        <v>3</v>
      </c>
      <c r="G48" s="17">
        <v>0.2</v>
      </c>
    </row>
    <row r="49" spans="1:7">
      <c r="A49" s="131"/>
      <c r="B49" s="131"/>
      <c r="C49" s="134"/>
      <c r="D49" t="s">
        <v>385</v>
      </c>
      <c r="E49" s="17">
        <v>55</v>
      </c>
      <c r="F49" s="17">
        <v>1</v>
      </c>
      <c r="G49" s="17">
        <v>6.6666666666666596E-2</v>
      </c>
    </row>
    <row r="50" spans="1:7">
      <c r="A50" s="131"/>
      <c r="B50" s="131"/>
      <c r="C50" s="134"/>
      <c r="D50" s="18" t="s">
        <v>386</v>
      </c>
      <c r="E50" s="17">
        <v>60</v>
      </c>
      <c r="F50" s="17">
        <v>5</v>
      </c>
      <c r="G50" s="17">
        <v>0.33333333333333298</v>
      </c>
    </row>
    <row r="51" spans="1:7">
      <c r="A51" s="131" t="s">
        <v>388</v>
      </c>
      <c r="B51" s="131" t="s">
        <v>377</v>
      </c>
      <c r="C51" s="134">
        <v>74.665999999999997</v>
      </c>
      <c r="D51" s="19" t="s">
        <v>378</v>
      </c>
      <c r="E51" s="17">
        <v>90</v>
      </c>
      <c r="F51" s="17">
        <v>3</v>
      </c>
      <c r="G51" s="17">
        <v>0.2</v>
      </c>
    </row>
    <row r="52" spans="1:7">
      <c r="A52" s="131"/>
      <c r="B52" s="131"/>
      <c r="C52" s="134"/>
      <c r="D52" t="s">
        <v>382</v>
      </c>
      <c r="E52" s="17">
        <v>75</v>
      </c>
      <c r="F52" s="17">
        <v>3</v>
      </c>
      <c r="G52" s="17">
        <v>0.2</v>
      </c>
    </row>
    <row r="53" spans="1:7">
      <c r="A53" s="131"/>
      <c r="B53" s="131"/>
      <c r="C53" s="134"/>
      <c r="D53" t="s">
        <v>383</v>
      </c>
      <c r="E53" s="17">
        <v>70</v>
      </c>
      <c r="F53" s="17">
        <v>2</v>
      </c>
      <c r="G53" s="17">
        <v>0.133333333333333</v>
      </c>
    </row>
    <row r="54" spans="1:7">
      <c r="A54" s="131"/>
      <c r="B54" s="131"/>
      <c r="C54" s="134"/>
      <c r="D54" t="s">
        <v>384</v>
      </c>
      <c r="E54" s="17">
        <v>65</v>
      </c>
      <c r="F54" s="17">
        <v>2</v>
      </c>
      <c r="G54" s="17">
        <v>0.133333333333333</v>
      </c>
    </row>
    <row r="55" spans="1:7">
      <c r="A55" s="131"/>
      <c r="B55" s="131"/>
      <c r="C55" s="134"/>
      <c r="D55" t="s">
        <v>385</v>
      </c>
      <c r="E55" s="17">
        <v>75</v>
      </c>
      <c r="F55" s="17">
        <v>3</v>
      </c>
      <c r="G55" s="17">
        <v>0.2</v>
      </c>
    </row>
    <row r="56" spans="1:7">
      <c r="A56" s="131"/>
      <c r="B56" s="131"/>
      <c r="C56" s="134"/>
      <c r="D56" s="18" t="s">
        <v>386</v>
      </c>
      <c r="E56" s="17">
        <v>65</v>
      </c>
      <c r="F56" s="17">
        <v>2</v>
      </c>
      <c r="G56" s="17">
        <v>0.133333333333333</v>
      </c>
    </row>
    <row r="57" spans="1:7">
      <c r="A57" s="131"/>
      <c r="B57" s="131" t="s">
        <v>338</v>
      </c>
      <c r="C57" s="134">
        <v>56.332999999999998</v>
      </c>
      <c r="D57" s="19" t="s">
        <v>378</v>
      </c>
      <c r="E57" s="17">
        <v>80</v>
      </c>
      <c r="F57" s="17">
        <v>4</v>
      </c>
      <c r="G57" s="17">
        <v>0.266666666666666</v>
      </c>
    </row>
    <row r="58" spans="1:7">
      <c r="A58" s="131"/>
      <c r="B58" s="131"/>
      <c r="C58" s="134"/>
      <c r="D58" t="s">
        <v>382</v>
      </c>
      <c r="E58" s="17">
        <v>35</v>
      </c>
      <c r="F58" s="17">
        <v>3</v>
      </c>
      <c r="G58" s="17">
        <v>0.2</v>
      </c>
    </row>
    <row r="59" spans="1:7">
      <c r="A59" s="131"/>
      <c r="B59" s="131"/>
      <c r="C59" s="134"/>
      <c r="D59" t="s">
        <v>383</v>
      </c>
      <c r="E59" s="17">
        <v>70</v>
      </c>
      <c r="F59" s="17">
        <v>2</v>
      </c>
      <c r="G59" s="17">
        <v>0.133333333333333</v>
      </c>
    </row>
    <row r="60" spans="1:7">
      <c r="A60" s="131"/>
      <c r="B60" s="131"/>
      <c r="C60" s="134"/>
      <c r="D60" t="s">
        <v>384</v>
      </c>
      <c r="E60" s="17">
        <v>30</v>
      </c>
      <c r="F60" s="17">
        <v>2</v>
      </c>
      <c r="G60" s="17">
        <v>0.133333333333333</v>
      </c>
    </row>
    <row r="61" spans="1:7">
      <c r="A61" s="131"/>
      <c r="B61" s="131"/>
      <c r="C61" s="134"/>
      <c r="D61" t="s">
        <v>385</v>
      </c>
      <c r="E61" s="17">
        <v>75</v>
      </c>
      <c r="F61" s="17">
        <v>2</v>
      </c>
      <c r="G61" s="17">
        <v>0.133333333333333</v>
      </c>
    </row>
    <row r="62" spans="1:7">
      <c r="A62" s="131"/>
      <c r="B62" s="131"/>
      <c r="C62" s="134"/>
      <c r="D62" s="18" t="s">
        <v>386</v>
      </c>
      <c r="E62" s="17">
        <v>35</v>
      </c>
      <c r="F62" s="17">
        <v>2</v>
      </c>
      <c r="G62" s="17">
        <v>0.133333333333333</v>
      </c>
    </row>
    <row r="63" spans="1:7">
      <c r="A63" s="131"/>
      <c r="B63" s="131" t="s">
        <v>339</v>
      </c>
      <c r="C63" s="134">
        <v>52</v>
      </c>
      <c r="D63" s="19" t="s">
        <v>378</v>
      </c>
      <c r="E63" s="17">
        <v>45</v>
      </c>
      <c r="F63" s="17">
        <v>4</v>
      </c>
      <c r="G63" s="17">
        <v>0.266666666666666</v>
      </c>
    </row>
    <row r="64" spans="1:7">
      <c r="A64" s="131"/>
      <c r="B64" s="131"/>
      <c r="C64" s="134"/>
      <c r="D64" t="s">
        <v>382</v>
      </c>
      <c r="E64" s="17">
        <v>65</v>
      </c>
      <c r="F64" s="17">
        <v>1</v>
      </c>
      <c r="G64" s="17">
        <v>6.6666666666666596E-2</v>
      </c>
    </row>
    <row r="65" spans="1:7">
      <c r="A65" s="131"/>
      <c r="B65" s="131"/>
      <c r="C65" s="134"/>
      <c r="D65" t="s">
        <v>383</v>
      </c>
      <c r="E65" s="17">
        <v>65</v>
      </c>
      <c r="F65" s="17">
        <v>3</v>
      </c>
      <c r="G65" s="17">
        <v>0.2</v>
      </c>
    </row>
    <row r="66" spans="1:7">
      <c r="A66" s="131"/>
      <c r="B66" s="131"/>
      <c r="C66" s="134"/>
      <c r="D66" t="s">
        <v>384</v>
      </c>
      <c r="E66" s="17">
        <v>20</v>
      </c>
      <c r="F66" s="17">
        <v>3</v>
      </c>
      <c r="G66" s="17">
        <v>0.2</v>
      </c>
    </row>
    <row r="67" spans="1:7">
      <c r="A67" s="131"/>
      <c r="B67" s="131"/>
      <c r="C67" s="134"/>
      <c r="D67" t="s">
        <v>385</v>
      </c>
      <c r="E67" s="17">
        <v>70</v>
      </c>
      <c r="F67" s="17">
        <v>4</v>
      </c>
      <c r="G67" s="17">
        <v>0.266666666666666</v>
      </c>
    </row>
    <row r="68" spans="1:7">
      <c r="A68" s="131"/>
      <c r="B68" s="131"/>
      <c r="C68" s="134"/>
      <c r="D68" s="18" t="s">
        <v>386</v>
      </c>
      <c r="E68" s="17">
        <v>35</v>
      </c>
      <c r="F68" s="17">
        <v>0</v>
      </c>
      <c r="G68" s="17">
        <v>0</v>
      </c>
    </row>
    <row r="69" spans="1:7">
      <c r="A69" s="131"/>
      <c r="B69" s="131" t="s">
        <v>340</v>
      </c>
      <c r="C69" s="134">
        <v>52.665999999999997</v>
      </c>
      <c r="D69" s="19" t="s">
        <v>378</v>
      </c>
      <c r="E69" s="17">
        <v>75</v>
      </c>
      <c r="F69" s="17">
        <v>5</v>
      </c>
      <c r="G69" s="17">
        <v>0.33333333333333298</v>
      </c>
    </row>
    <row r="70" spans="1:7">
      <c r="A70" s="131"/>
      <c r="B70" s="131"/>
      <c r="C70" s="134"/>
      <c r="D70" t="s">
        <v>382</v>
      </c>
      <c r="E70" s="17">
        <v>20</v>
      </c>
      <c r="F70" s="17">
        <v>3</v>
      </c>
      <c r="G70" s="17">
        <v>0.2</v>
      </c>
    </row>
    <row r="71" spans="1:7">
      <c r="A71" s="131"/>
      <c r="B71" s="131"/>
      <c r="C71" s="134"/>
      <c r="D71" t="s">
        <v>383</v>
      </c>
      <c r="E71" s="17">
        <v>65</v>
      </c>
      <c r="F71" s="17">
        <v>0</v>
      </c>
      <c r="G71" s="17">
        <v>0</v>
      </c>
    </row>
    <row r="72" spans="1:7">
      <c r="A72" s="131"/>
      <c r="B72" s="131"/>
      <c r="C72" s="134"/>
      <c r="D72" t="s">
        <v>384</v>
      </c>
      <c r="E72" s="17">
        <v>25</v>
      </c>
      <c r="F72" s="17">
        <v>2</v>
      </c>
      <c r="G72" s="17">
        <v>0.133333333333333</v>
      </c>
    </row>
    <row r="73" spans="1:7">
      <c r="A73" s="131"/>
      <c r="B73" s="131"/>
      <c r="C73" s="134"/>
      <c r="D73" t="s">
        <v>385</v>
      </c>
      <c r="E73" s="17">
        <v>70</v>
      </c>
      <c r="F73" s="17">
        <v>4</v>
      </c>
      <c r="G73" s="17">
        <v>0.266666666666666</v>
      </c>
    </row>
    <row r="74" spans="1:7">
      <c r="A74" s="131"/>
      <c r="B74" s="131"/>
      <c r="C74" s="134"/>
      <c r="D74" s="18" t="s">
        <v>386</v>
      </c>
      <c r="E74" s="17">
        <v>25</v>
      </c>
      <c r="F74" s="17">
        <v>1</v>
      </c>
      <c r="G74" s="17">
        <v>6.6666666666666596E-2</v>
      </c>
    </row>
    <row r="75" spans="1:7">
      <c r="A75" s="131" t="s">
        <v>389</v>
      </c>
      <c r="B75" s="131" t="s">
        <v>377</v>
      </c>
      <c r="C75" s="134">
        <v>6.3330000000000002</v>
      </c>
      <c r="D75" s="19" t="s">
        <v>378</v>
      </c>
      <c r="E75" s="17">
        <v>5</v>
      </c>
      <c r="F75" s="17">
        <v>1</v>
      </c>
      <c r="G75" s="17">
        <v>6.6666666666666596E-2</v>
      </c>
    </row>
    <row r="76" spans="1:7">
      <c r="A76" s="131"/>
      <c r="B76" s="131"/>
      <c r="C76" s="134"/>
      <c r="D76" t="s">
        <v>382</v>
      </c>
      <c r="E76" s="17">
        <v>5</v>
      </c>
      <c r="F76" s="17">
        <v>5</v>
      </c>
      <c r="G76" s="17">
        <v>0.33333333333333298</v>
      </c>
    </row>
    <row r="77" spans="1:7">
      <c r="A77" s="131"/>
      <c r="B77" s="131"/>
      <c r="C77" s="134"/>
      <c r="D77" t="s">
        <v>383</v>
      </c>
      <c r="E77" s="17">
        <v>5</v>
      </c>
      <c r="F77" s="17">
        <v>3</v>
      </c>
      <c r="G77" s="17">
        <v>0.2</v>
      </c>
    </row>
    <row r="78" spans="1:7">
      <c r="A78" s="131"/>
      <c r="B78" s="131"/>
      <c r="C78" s="134"/>
      <c r="D78" t="s">
        <v>384</v>
      </c>
      <c r="E78" s="17">
        <v>10</v>
      </c>
      <c r="F78" s="17">
        <v>4</v>
      </c>
      <c r="G78" s="17">
        <v>0.266666666666666</v>
      </c>
    </row>
    <row r="79" spans="1:7">
      <c r="A79" s="131"/>
      <c r="B79" s="131"/>
      <c r="C79" s="134"/>
      <c r="D79" t="s">
        <v>385</v>
      </c>
      <c r="E79" s="17">
        <v>5</v>
      </c>
      <c r="F79" s="17">
        <v>2</v>
      </c>
      <c r="G79" s="17">
        <v>0.133333333333333</v>
      </c>
    </row>
    <row r="80" spans="1:7">
      <c r="A80" s="131"/>
      <c r="B80" s="131"/>
      <c r="C80" s="134"/>
      <c r="D80" s="18" t="s">
        <v>386</v>
      </c>
      <c r="E80" s="17">
        <v>5</v>
      </c>
      <c r="F80" s="17">
        <v>0</v>
      </c>
      <c r="G80" s="17">
        <v>0</v>
      </c>
    </row>
    <row r="81" spans="1:7">
      <c r="A81" s="131"/>
      <c r="B81" s="131" t="s">
        <v>338</v>
      </c>
      <c r="C81" s="134">
        <v>6.6660000000000004</v>
      </c>
      <c r="D81" s="19" t="s">
        <v>378</v>
      </c>
      <c r="E81" s="17">
        <v>5</v>
      </c>
      <c r="F81" s="17">
        <v>1</v>
      </c>
      <c r="G81" s="17">
        <v>6.6666666666666596E-2</v>
      </c>
    </row>
    <row r="82" spans="1:7">
      <c r="A82" s="131"/>
      <c r="B82" s="131"/>
      <c r="C82" s="134"/>
      <c r="D82" t="s">
        <v>382</v>
      </c>
      <c r="E82" s="17">
        <v>5</v>
      </c>
      <c r="F82" s="17">
        <v>4</v>
      </c>
      <c r="G82" s="17">
        <v>0.266666666666666</v>
      </c>
    </row>
    <row r="83" spans="1:7">
      <c r="A83" s="131"/>
      <c r="B83" s="131"/>
      <c r="C83" s="134"/>
      <c r="D83" t="s">
        <v>383</v>
      </c>
      <c r="E83" s="17">
        <v>5</v>
      </c>
      <c r="F83" s="17">
        <v>3</v>
      </c>
      <c r="G83" s="17">
        <v>0.2</v>
      </c>
    </row>
    <row r="84" spans="1:7">
      <c r="A84" s="131"/>
      <c r="B84" s="131"/>
      <c r="C84" s="134"/>
      <c r="D84" t="s">
        <v>384</v>
      </c>
      <c r="E84" s="17">
        <v>10</v>
      </c>
      <c r="F84" s="17">
        <v>5</v>
      </c>
      <c r="G84" s="17">
        <v>0.33333333333333298</v>
      </c>
    </row>
    <row r="85" spans="1:7">
      <c r="A85" s="131"/>
      <c r="B85" s="131"/>
      <c r="C85" s="134"/>
      <c r="D85" t="s">
        <v>385</v>
      </c>
      <c r="E85" s="17">
        <v>5</v>
      </c>
      <c r="F85" s="17">
        <v>2</v>
      </c>
      <c r="G85" s="17">
        <v>0.133333333333333</v>
      </c>
    </row>
    <row r="86" spans="1:7">
      <c r="A86" s="131"/>
      <c r="B86" s="131"/>
      <c r="C86" s="134"/>
      <c r="D86" s="18" t="s">
        <v>386</v>
      </c>
      <c r="E86" s="17">
        <v>5</v>
      </c>
      <c r="F86" s="17">
        <v>0</v>
      </c>
      <c r="G86" s="17">
        <v>0</v>
      </c>
    </row>
    <row r="87" spans="1:7">
      <c r="A87" s="131"/>
      <c r="B87" s="131" t="s">
        <v>339</v>
      </c>
      <c r="C87" s="134">
        <v>8</v>
      </c>
      <c r="D87" s="19" t="s">
        <v>378</v>
      </c>
      <c r="E87" s="17">
        <v>10</v>
      </c>
      <c r="F87" s="17">
        <v>4</v>
      </c>
      <c r="G87" s="17">
        <v>0.266666666666666</v>
      </c>
    </row>
    <row r="88" spans="1:7">
      <c r="A88" s="131"/>
      <c r="B88" s="131"/>
      <c r="C88" s="134"/>
      <c r="D88" t="s">
        <v>382</v>
      </c>
      <c r="E88" s="17">
        <v>5</v>
      </c>
      <c r="F88" s="17">
        <v>0</v>
      </c>
      <c r="G88" s="17">
        <v>0</v>
      </c>
    </row>
    <row r="89" spans="1:7">
      <c r="A89" s="131"/>
      <c r="B89" s="131"/>
      <c r="C89" s="134"/>
      <c r="D89" t="s">
        <v>383</v>
      </c>
      <c r="E89" s="17">
        <v>5</v>
      </c>
      <c r="F89" s="17">
        <v>3</v>
      </c>
      <c r="G89" s="17">
        <v>0.2</v>
      </c>
    </row>
    <row r="90" spans="1:7">
      <c r="A90" s="131"/>
      <c r="B90" s="131"/>
      <c r="C90" s="134"/>
      <c r="D90" t="s">
        <v>384</v>
      </c>
      <c r="E90" s="17">
        <v>10</v>
      </c>
      <c r="F90" s="17">
        <v>5</v>
      </c>
      <c r="G90" s="17">
        <v>0.33333333333333298</v>
      </c>
    </row>
    <row r="91" spans="1:7">
      <c r="A91" s="131"/>
      <c r="B91" s="131"/>
      <c r="C91" s="134"/>
      <c r="D91" t="s">
        <v>385</v>
      </c>
      <c r="E91" s="17">
        <v>5</v>
      </c>
      <c r="F91" s="17">
        <v>2</v>
      </c>
      <c r="G91" s="17">
        <v>0.133333333333333</v>
      </c>
    </row>
    <row r="92" spans="1:7">
      <c r="A92" s="131"/>
      <c r="B92" s="131"/>
      <c r="C92" s="134"/>
      <c r="D92" s="18" t="s">
        <v>386</v>
      </c>
      <c r="E92" s="17">
        <v>5</v>
      </c>
      <c r="F92" s="17">
        <v>1</v>
      </c>
      <c r="G92" s="17">
        <v>6.6666666666666596E-2</v>
      </c>
    </row>
    <row r="93" spans="1:7">
      <c r="A93" s="131"/>
      <c r="B93" s="131" t="s">
        <v>340</v>
      </c>
      <c r="C93" s="134">
        <v>22.666</v>
      </c>
      <c r="D93" s="19" t="s">
        <v>378</v>
      </c>
      <c r="E93" s="17">
        <v>20</v>
      </c>
      <c r="F93" s="17">
        <v>5</v>
      </c>
      <c r="G93" s="17">
        <v>0.33333333333333298</v>
      </c>
    </row>
    <row r="94" spans="1:7">
      <c r="A94" s="131"/>
      <c r="B94" s="131"/>
      <c r="C94" s="134"/>
      <c r="D94" t="s">
        <v>382</v>
      </c>
      <c r="E94" s="17">
        <v>20</v>
      </c>
      <c r="F94" s="17">
        <v>4</v>
      </c>
      <c r="G94" s="17">
        <v>0.266666666666666</v>
      </c>
    </row>
    <row r="95" spans="1:7">
      <c r="A95" s="131"/>
      <c r="B95" s="131"/>
      <c r="C95" s="134"/>
      <c r="D95" t="s">
        <v>383</v>
      </c>
      <c r="E95" s="17">
        <v>10</v>
      </c>
      <c r="F95" s="17">
        <v>1</v>
      </c>
      <c r="G95" s="17">
        <v>6.6666666666666596E-2</v>
      </c>
    </row>
    <row r="96" spans="1:7">
      <c r="A96" s="131"/>
      <c r="B96" s="131"/>
      <c r="C96" s="134"/>
      <c r="D96" t="s">
        <v>384</v>
      </c>
      <c r="E96" s="17">
        <v>30</v>
      </c>
      <c r="F96" s="17">
        <v>2</v>
      </c>
      <c r="G96" s="17">
        <v>0.133333333333333</v>
      </c>
    </row>
    <row r="97" spans="1:7">
      <c r="A97" s="131"/>
      <c r="B97" s="131"/>
      <c r="C97" s="134"/>
      <c r="D97" t="s">
        <v>385</v>
      </c>
      <c r="E97" s="17">
        <v>30</v>
      </c>
      <c r="F97" s="17">
        <v>3</v>
      </c>
      <c r="G97" s="17">
        <v>0.2</v>
      </c>
    </row>
    <row r="98" spans="1:7">
      <c r="A98" s="131"/>
      <c r="B98" s="131"/>
      <c r="C98" s="134"/>
      <c r="D98" s="18" t="s">
        <v>386</v>
      </c>
      <c r="E98" s="17">
        <v>15</v>
      </c>
      <c r="F98" s="17">
        <v>0</v>
      </c>
      <c r="G98" s="17">
        <v>0</v>
      </c>
    </row>
    <row r="99" spans="1:7">
      <c r="A99" s="131" t="s">
        <v>390</v>
      </c>
      <c r="B99" s="131" t="s">
        <v>377</v>
      </c>
      <c r="C99" s="134">
        <v>60.665999999999997</v>
      </c>
      <c r="D99" s="19" t="s">
        <v>378</v>
      </c>
      <c r="E99" s="17">
        <v>15</v>
      </c>
      <c r="F99" s="17">
        <v>0</v>
      </c>
      <c r="G99" s="17">
        <v>0</v>
      </c>
    </row>
    <row r="100" spans="1:7">
      <c r="A100" s="131"/>
      <c r="B100" s="131"/>
      <c r="C100" s="134"/>
      <c r="D100" t="s">
        <v>382</v>
      </c>
      <c r="E100" s="17">
        <v>15</v>
      </c>
      <c r="F100" s="17">
        <v>3</v>
      </c>
      <c r="G100" s="17">
        <v>0.2</v>
      </c>
    </row>
    <row r="101" spans="1:7">
      <c r="A101" s="131"/>
      <c r="B101" s="131"/>
      <c r="C101" s="134"/>
      <c r="D101" t="s">
        <v>383</v>
      </c>
      <c r="E101" s="17">
        <v>55</v>
      </c>
      <c r="F101" s="17">
        <v>3</v>
      </c>
      <c r="G101" s="17">
        <v>0.2</v>
      </c>
    </row>
    <row r="102" spans="1:7">
      <c r="A102" s="131"/>
      <c r="B102" s="131"/>
      <c r="C102" s="134"/>
      <c r="D102" t="s">
        <v>384</v>
      </c>
      <c r="E102" s="17">
        <v>70</v>
      </c>
      <c r="F102" s="17">
        <v>3</v>
      </c>
      <c r="G102" s="17">
        <v>0.2</v>
      </c>
    </row>
    <row r="103" spans="1:7">
      <c r="A103" s="131"/>
      <c r="B103" s="131"/>
      <c r="C103" s="134"/>
      <c r="D103" t="s">
        <v>385</v>
      </c>
      <c r="E103" s="17">
        <v>95</v>
      </c>
      <c r="F103" s="17">
        <v>5</v>
      </c>
      <c r="G103" s="17">
        <v>0.33333333333333298</v>
      </c>
    </row>
    <row r="104" spans="1:7">
      <c r="A104" s="131"/>
      <c r="B104" s="131"/>
      <c r="C104" s="134"/>
      <c r="D104" s="18" t="s">
        <v>386</v>
      </c>
      <c r="E104" s="17">
        <v>15</v>
      </c>
      <c r="F104" s="17">
        <v>1</v>
      </c>
      <c r="G104" s="17">
        <v>6.6666666666666596E-2</v>
      </c>
    </row>
    <row r="105" spans="1:7">
      <c r="A105" s="131"/>
      <c r="B105" s="131" t="s">
        <v>338</v>
      </c>
      <c r="C105" s="134">
        <v>70.332999999999998</v>
      </c>
      <c r="D105" s="19" t="s">
        <v>378</v>
      </c>
      <c r="E105" s="17">
        <v>65</v>
      </c>
      <c r="F105" s="17">
        <v>2</v>
      </c>
      <c r="G105" s="17">
        <v>0.133333333333333</v>
      </c>
    </row>
    <row r="106" spans="1:7">
      <c r="A106" s="131"/>
      <c r="B106" s="131"/>
      <c r="C106" s="134"/>
      <c r="D106" t="s">
        <v>382</v>
      </c>
      <c r="E106" s="17">
        <v>40</v>
      </c>
      <c r="F106" s="17">
        <v>4</v>
      </c>
      <c r="G106" s="17">
        <v>0.266666666666666</v>
      </c>
    </row>
    <row r="107" spans="1:7">
      <c r="A107" s="131"/>
      <c r="B107" s="131"/>
      <c r="C107" s="134"/>
      <c r="D107" t="s">
        <v>383</v>
      </c>
      <c r="E107" s="17">
        <v>60</v>
      </c>
      <c r="F107" s="17">
        <v>0</v>
      </c>
      <c r="G107" s="17">
        <v>0</v>
      </c>
    </row>
    <row r="108" spans="1:7">
      <c r="A108" s="131"/>
      <c r="B108" s="131"/>
      <c r="C108" s="134"/>
      <c r="D108" t="s">
        <v>384</v>
      </c>
      <c r="E108" s="17">
        <v>95</v>
      </c>
      <c r="F108" s="17">
        <v>1</v>
      </c>
      <c r="G108" s="17">
        <v>6.6666666666666596E-2</v>
      </c>
    </row>
    <row r="109" spans="1:7">
      <c r="A109" s="131"/>
      <c r="B109" s="131"/>
      <c r="C109" s="134"/>
      <c r="D109" t="s">
        <v>385</v>
      </c>
      <c r="E109" s="17">
        <v>90</v>
      </c>
      <c r="F109" s="17">
        <v>3</v>
      </c>
      <c r="G109" s="17">
        <v>0.2</v>
      </c>
    </row>
    <row r="110" spans="1:7">
      <c r="A110" s="131"/>
      <c r="B110" s="131"/>
      <c r="C110" s="134"/>
      <c r="D110" s="18" t="s">
        <v>386</v>
      </c>
      <c r="E110" s="17">
        <v>80</v>
      </c>
      <c r="F110" s="17">
        <v>5</v>
      </c>
      <c r="G110" s="17">
        <v>0.33333333333333298</v>
      </c>
    </row>
    <row r="111" spans="1:7">
      <c r="A111" s="131"/>
      <c r="B111" s="131" t="s">
        <v>339</v>
      </c>
      <c r="C111" s="134">
        <v>17.332999999999998</v>
      </c>
      <c r="D111" s="19" t="s">
        <v>378</v>
      </c>
      <c r="E111" s="17">
        <v>20</v>
      </c>
      <c r="F111" s="17">
        <v>3</v>
      </c>
      <c r="G111" s="17">
        <v>0.2</v>
      </c>
    </row>
    <row r="112" spans="1:7">
      <c r="A112" s="131"/>
      <c r="B112" s="131"/>
      <c r="C112" s="134"/>
      <c r="D112" t="s">
        <v>382</v>
      </c>
      <c r="E112" s="17">
        <v>15</v>
      </c>
      <c r="F112" s="17">
        <v>3</v>
      </c>
      <c r="G112" s="17">
        <v>0.2</v>
      </c>
    </row>
    <row r="113" spans="1:7">
      <c r="A113" s="131"/>
      <c r="B113" s="131"/>
      <c r="C113" s="134"/>
      <c r="D113" t="s">
        <v>383</v>
      </c>
      <c r="E113" s="17">
        <v>15</v>
      </c>
      <c r="F113" s="17">
        <v>1</v>
      </c>
      <c r="G113" s="17">
        <v>6.6666666666666596E-2</v>
      </c>
    </row>
    <row r="114" spans="1:7">
      <c r="A114" s="131"/>
      <c r="B114" s="131"/>
      <c r="C114" s="134"/>
      <c r="D114" t="s">
        <v>384</v>
      </c>
      <c r="E114" s="17">
        <v>10</v>
      </c>
      <c r="F114" s="17">
        <v>5</v>
      </c>
      <c r="G114" s="17">
        <v>0.33333333333333298</v>
      </c>
    </row>
    <row r="115" spans="1:7">
      <c r="A115" s="131"/>
      <c r="B115" s="131"/>
      <c r="C115" s="134"/>
      <c r="D115" t="s">
        <v>385</v>
      </c>
      <c r="E115" s="17">
        <v>30</v>
      </c>
      <c r="F115" s="17">
        <v>3</v>
      </c>
      <c r="G115" s="17">
        <v>0.2</v>
      </c>
    </row>
    <row r="116" spans="1:7">
      <c r="A116" s="131"/>
      <c r="B116" s="131"/>
      <c r="C116" s="134"/>
      <c r="D116" s="18" t="s">
        <v>386</v>
      </c>
      <c r="E116" s="17">
        <v>5</v>
      </c>
      <c r="F116" s="17">
        <v>0</v>
      </c>
      <c r="G116" s="17">
        <v>0</v>
      </c>
    </row>
    <row r="117" spans="1:7">
      <c r="A117" s="131"/>
      <c r="B117" s="131" t="s">
        <v>340</v>
      </c>
      <c r="C117" s="134">
        <v>20</v>
      </c>
      <c r="D117" s="19" t="s">
        <v>378</v>
      </c>
      <c r="E117" s="17">
        <v>15</v>
      </c>
      <c r="F117" s="17">
        <v>3</v>
      </c>
      <c r="G117" s="17">
        <v>0.2</v>
      </c>
    </row>
    <row r="118" spans="1:7">
      <c r="A118" s="131"/>
      <c r="B118" s="131"/>
      <c r="C118" s="134"/>
      <c r="D118" t="s">
        <v>382</v>
      </c>
      <c r="E118" s="17">
        <v>35</v>
      </c>
      <c r="F118" s="17">
        <v>4</v>
      </c>
      <c r="G118" s="17">
        <v>0.266666666666666</v>
      </c>
    </row>
    <row r="119" spans="1:7">
      <c r="A119" s="131"/>
      <c r="B119" s="131"/>
      <c r="C119" s="134"/>
      <c r="D119" t="s">
        <v>383</v>
      </c>
      <c r="E119" s="17">
        <v>10</v>
      </c>
      <c r="F119" s="17">
        <v>2</v>
      </c>
      <c r="G119" s="17">
        <v>0.133333333333333</v>
      </c>
    </row>
    <row r="120" spans="1:7">
      <c r="A120" s="131"/>
      <c r="B120" s="131"/>
      <c r="C120" s="134"/>
      <c r="D120" t="s">
        <v>384</v>
      </c>
      <c r="E120" s="17">
        <v>15</v>
      </c>
      <c r="F120" s="17">
        <v>5</v>
      </c>
      <c r="G120" s="17">
        <v>0.33333333333333298</v>
      </c>
    </row>
    <row r="121" spans="1:7">
      <c r="A121" s="131"/>
      <c r="B121" s="131"/>
      <c r="C121" s="134"/>
      <c r="D121" t="s">
        <v>385</v>
      </c>
      <c r="E121" s="17">
        <v>20</v>
      </c>
      <c r="F121" s="17">
        <v>1</v>
      </c>
      <c r="G121" s="17">
        <v>6.6666666666666596E-2</v>
      </c>
    </row>
    <row r="122" spans="1:7">
      <c r="A122" s="131"/>
      <c r="B122" s="131"/>
      <c r="C122" s="134"/>
      <c r="D122" s="18" t="s">
        <v>386</v>
      </c>
      <c r="E122" s="17">
        <v>10</v>
      </c>
      <c r="F122" s="17">
        <v>0</v>
      </c>
      <c r="G122" s="17">
        <v>0</v>
      </c>
    </row>
    <row r="123" spans="1:7">
      <c r="A123" s="131" t="s">
        <v>391</v>
      </c>
      <c r="B123" s="131" t="s">
        <v>377</v>
      </c>
      <c r="C123" s="134">
        <v>72.332999999999998</v>
      </c>
      <c r="D123" s="19" t="s">
        <v>378</v>
      </c>
      <c r="E123" s="17">
        <v>65</v>
      </c>
      <c r="F123" s="17">
        <v>4</v>
      </c>
      <c r="G123" s="17">
        <v>0.266666666666666</v>
      </c>
    </row>
    <row r="124" spans="1:7">
      <c r="A124" s="131"/>
      <c r="B124" s="131"/>
      <c r="C124" s="134"/>
      <c r="D124" t="s">
        <v>382</v>
      </c>
      <c r="E124" s="17">
        <v>35</v>
      </c>
      <c r="F124" s="17">
        <v>1</v>
      </c>
      <c r="G124" s="17">
        <v>6.6666666666666596E-2</v>
      </c>
    </row>
    <row r="125" spans="1:7">
      <c r="A125" s="131"/>
      <c r="B125" s="131"/>
      <c r="C125" s="134"/>
      <c r="D125" t="s">
        <v>383</v>
      </c>
      <c r="E125" s="17">
        <v>80</v>
      </c>
      <c r="F125" s="17">
        <v>4</v>
      </c>
      <c r="G125" s="17">
        <v>0.266666666666666</v>
      </c>
    </row>
    <row r="126" spans="1:7">
      <c r="A126" s="131"/>
      <c r="B126" s="131"/>
      <c r="C126" s="134"/>
      <c r="D126" t="s">
        <v>384</v>
      </c>
      <c r="E126" s="17">
        <v>90</v>
      </c>
      <c r="F126" s="17">
        <v>4</v>
      </c>
      <c r="G126" s="17">
        <v>0.266666666666666</v>
      </c>
    </row>
    <row r="127" spans="1:7">
      <c r="A127" s="131"/>
      <c r="B127" s="131"/>
      <c r="C127" s="134"/>
      <c r="D127" t="s">
        <v>385</v>
      </c>
      <c r="E127" s="17">
        <v>55</v>
      </c>
      <c r="F127" s="17">
        <v>2</v>
      </c>
      <c r="G127" s="17">
        <v>0.133333333333333</v>
      </c>
    </row>
    <row r="128" spans="1:7">
      <c r="A128" s="131"/>
      <c r="B128" s="131"/>
      <c r="C128" s="134"/>
      <c r="D128" s="18" t="s">
        <v>386</v>
      </c>
      <c r="E128" s="17">
        <v>15</v>
      </c>
      <c r="F128" s="17">
        <v>0</v>
      </c>
      <c r="G128" s="17">
        <v>0</v>
      </c>
    </row>
    <row r="129" spans="1:7">
      <c r="A129" s="131"/>
      <c r="B129" s="131" t="s">
        <v>338</v>
      </c>
      <c r="C129" s="134">
        <v>64.332999999999998</v>
      </c>
      <c r="D129" s="19" t="s">
        <v>378</v>
      </c>
      <c r="E129" s="17">
        <v>80</v>
      </c>
      <c r="F129" s="17">
        <v>5</v>
      </c>
      <c r="G129" s="17">
        <v>0.33333333333333298</v>
      </c>
    </row>
    <row r="130" spans="1:7">
      <c r="A130" s="131"/>
      <c r="B130" s="131"/>
      <c r="C130" s="134"/>
      <c r="D130" t="s">
        <v>382</v>
      </c>
      <c r="E130" s="17">
        <v>15</v>
      </c>
      <c r="F130" s="17">
        <v>2</v>
      </c>
      <c r="G130" s="17">
        <v>0.133333333333333</v>
      </c>
    </row>
    <row r="131" spans="1:7">
      <c r="A131" s="131"/>
      <c r="B131" s="131"/>
      <c r="C131" s="134"/>
      <c r="D131" t="s">
        <v>383</v>
      </c>
      <c r="E131" s="17">
        <v>65</v>
      </c>
      <c r="F131" s="17">
        <v>3</v>
      </c>
      <c r="G131" s="17">
        <v>0.2</v>
      </c>
    </row>
    <row r="132" spans="1:7">
      <c r="A132" s="131"/>
      <c r="B132" s="131"/>
      <c r="C132" s="134"/>
      <c r="D132" t="s">
        <v>384</v>
      </c>
      <c r="E132" s="17">
        <v>80</v>
      </c>
      <c r="F132" s="17">
        <v>2</v>
      </c>
      <c r="G132" s="17">
        <v>0.133333333333333</v>
      </c>
    </row>
    <row r="133" spans="1:7">
      <c r="A133" s="131"/>
      <c r="B133" s="131"/>
      <c r="C133" s="134"/>
      <c r="D133" t="s">
        <v>385</v>
      </c>
      <c r="E133" s="17">
        <v>60</v>
      </c>
      <c r="F133" s="17">
        <v>3</v>
      </c>
      <c r="G133" s="17">
        <v>0.2</v>
      </c>
    </row>
    <row r="134" spans="1:7">
      <c r="A134" s="131"/>
      <c r="B134" s="131"/>
      <c r="C134" s="134"/>
      <c r="D134" s="18" t="s">
        <v>386</v>
      </c>
      <c r="E134" s="17">
        <v>15</v>
      </c>
      <c r="F134" s="17">
        <v>0</v>
      </c>
      <c r="G134" s="17">
        <v>0</v>
      </c>
    </row>
    <row r="135" spans="1:7">
      <c r="A135" s="131"/>
      <c r="B135" s="131" t="s">
        <v>339</v>
      </c>
      <c r="C135" s="134">
        <v>65.332999999999998</v>
      </c>
      <c r="D135" s="19" t="s">
        <v>378</v>
      </c>
      <c r="E135" s="17">
        <v>60</v>
      </c>
      <c r="F135" s="17">
        <v>3</v>
      </c>
      <c r="G135" s="17">
        <v>0.2</v>
      </c>
    </row>
    <row r="136" spans="1:7">
      <c r="A136" s="131"/>
      <c r="B136" s="131"/>
      <c r="C136" s="134"/>
      <c r="D136" t="s">
        <v>382</v>
      </c>
      <c r="E136" s="17">
        <v>25</v>
      </c>
      <c r="F136" s="17">
        <v>1</v>
      </c>
      <c r="G136" s="17">
        <v>6.6666666666666596E-2</v>
      </c>
    </row>
    <row r="137" spans="1:7">
      <c r="A137" s="131"/>
      <c r="B137" s="131"/>
      <c r="C137" s="134"/>
      <c r="D137" t="s">
        <v>383</v>
      </c>
      <c r="E137" s="17">
        <v>80</v>
      </c>
      <c r="F137" s="17">
        <v>3</v>
      </c>
      <c r="G137" s="17">
        <v>0.2</v>
      </c>
    </row>
    <row r="138" spans="1:7">
      <c r="A138" s="131"/>
      <c r="B138" s="131"/>
      <c r="C138" s="134"/>
      <c r="D138" t="s">
        <v>384</v>
      </c>
      <c r="E138" s="17">
        <v>65</v>
      </c>
      <c r="F138" s="17">
        <v>5</v>
      </c>
      <c r="G138" s="17">
        <v>0.33333333333333298</v>
      </c>
    </row>
    <row r="139" spans="1:7">
      <c r="A139" s="131"/>
      <c r="B139" s="131"/>
      <c r="C139" s="134"/>
      <c r="D139" t="s">
        <v>385</v>
      </c>
      <c r="E139" s="17">
        <v>70</v>
      </c>
      <c r="F139" s="17">
        <v>3</v>
      </c>
      <c r="G139" s="17">
        <v>0.2</v>
      </c>
    </row>
    <row r="140" spans="1:7">
      <c r="A140" s="131"/>
      <c r="B140" s="131"/>
      <c r="C140" s="134"/>
      <c r="D140" s="18" t="s">
        <v>386</v>
      </c>
      <c r="E140" s="17">
        <v>20</v>
      </c>
      <c r="F140" s="17">
        <v>0</v>
      </c>
      <c r="G140" s="17">
        <v>0</v>
      </c>
    </row>
    <row r="141" spans="1:7">
      <c r="A141" s="131"/>
      <c r="B141" s="131" t="s">
        <v>340</v>
      </c>
      <c r="C141" s="134">
        <v>83</v>
      </c>
      <c r="D141" s="19" t="s">
        <v>378</v>
      </c>
      <c r="E141" s="17">
        <v>80</v>
      </c>
      <c r="F141" s="17">
        <v>4</v>
      </c>
      <c r="G141" s="17">
        <v>0.266666666666666</v>
      </c>
    </row>
    <row r="142" spans="1:7">
      <c r="A142" s="131"/>
      <c r="B142" s="131"/>
      <c r="C142" s="134"/>
      <c r="D142" t="s">
        <v>382</v>
      </c>
      <c r="E142" s="17">
        <v>90</v>
      </c>
      <c r="F142" s="17">
        <v>3</v>
      </c>
      <c r="G142" s="17">
        <v>0.2</v>
      </c>
    </row>
    <row r="143" spans="1:7">
      <c r="A143" s="131"/>
      <c r="B143" s="131"/>
      <c r="C143" s="134"/>
      <c r="D143" t="s">
        <v>383</v>
      </c>
      <c r="E143" s="17">
        <v>70</v>
      </c>
      <c r="F143" s="17">
        <v>2</v>
      </c>
      <c r="G143" s="17">
        <v>0.133333333333333</v>
      </c>
    </row>
    <row r="144" spans="1:7">
      <c r="A144" s="131"/>
      <c r="B144" s="131"/>
      <c r="C144" s="134"/>
      <c r="D144" t="s">
        <v>384</v>
      </c>
      <c r="E144" s="17">
        <v>65</v>
      </c>
      <c r="F144" s="17">
        <v>1</v>
      </c>
      <c r="G144" s="17">
        <v>6.6666666666666596E-2</v>
      </c>
    </row>
    <row r="145" spans="1:7">
      <c r="A145" s="131"/>
      <c r="B145" s="131"/>
      <c r="C145" s="134"/>
      <c r="D145" t="s">
        <v>385</v>
      </c>
      <c r="E145" s="17">
        <v>90</v>
      </c>
      <c r="F145" s="17">
        <v>5</v>
      </c>
      <c r="G145" s="17">
        <v>0.33333333333333298</v>
      </c>
    </row>
    <row r="146" spans="1:7">
      <c r="A146" s="131"/>
      <c r="B146" s="131"/>
      <c r="C146" s="134"/>
      <c r="D146" s="18" t="s">
        <v>386</v>
      </c>
      <c r="E146" s="17">
        <v>40</v>
      </c>
      <c r="F146" s="17">
        <v>0</v>
      </c>
      <c r="G146" s="17">
        <v>0</v>
      </c>
    </row>
    <row r="147" spans="1:7">
      <c r="A147" s="131" t="s">
        <v>392</v>
      </c>
      <c r="B147" s="131" t="s">
        <v>377</v>
      </c>
      <c r="C147" s="134">
        <v>49</v>
      </c>
      <c r="D147" s="19" t="s">
        <v>378</v>
      </c>
      <c r="E147" s="17">
        <v>45</v>
      </c>
      <c r="F147" s="17">
        <v>3</v>
      </c>
      <c r="G147" s="17">
        <v>0.2</v>
      </c>
    </row>
    <row r="148" spans="1:7">
      <c r="A148" s="131"/>
      <c r="B148" s="131"/>
      <c r="C148" s="134"/>
      <c r="D148" t="s">
        <v>382</v>
      </c>
      <c r="E148" s="17">
        <v>20</v>
      </c>
      <c r="F148" s="17">
        <v>0</v>
      </c>
      <c r="G148" s="17">
        <v>0</v>
      </c>
    </row>
    <row r="149" spans="1:7">
      <c r="A149" s="131"/>
      <c r="B149" s="131"/>
      <c r="C149" s="134"/>
      <c r="D149" t="s">
        <v>383</v>
      </c>
      <c r="E149" s="17">
        <v>35</v>
      </c>
      <c r="F149" s="17">
        <v>1</v>
      </c>
      <c r="G149" s="17">
        <v>6.6666666666666596E-2</v>
      </c>
    </row>
    <row r="150" spans="1:7">
      <c r="A150" s="131"/>
      <c r="B150" s="131"/>
      <c r="C150" s="134"/>
      <c r="D150" t="s">
        <v>384</v>
      </c>
      <c r="E150" s="17">
        <v>70</v>
      </c>
      <c r="F150" s="17">
        <v>3</v>
      </c>
      <c r="G150" s="17">
        <v>0.2</v>
      </c>
    </row>
    <row r="151" spans="1:7">
      <c r="A151" s="131"/>
      <c r="B151" s="131"/>
      <c r="C151" s="134"/>
      <c r="D151" t="s">
        <v>385</v>
      </c>
      <c r="E151" s="17">
        <v>60</v>
      </c>
      <c r="F151" s="17">
        <v>3</v>
      </c>
      <c r="G151" s="17">
        <v>0.2</v>
      </c>
    </row>
    <row r="152" spans="1:7">
      <c r="A152" s="131"/>
      <c r="B152" s="131"/>
      <c r="C152" s="134"/>
      <c r="D152" s="18" t="s">
        <v>386</v>
      </c>
      <c r="E152" s="17">
        <v>35</v>
      </c>
      <c r="F152" s="17">
        <v>5</v>
      </c>
      <c r="G152" s="17">
        <v>0.33333333333333298</v>
      </c>
    </row>
    <row r="153" spans="1:7">
      <c r="A153" s="131"/>
      <c r="B153" s="131" t="s">
        <v>338</v>
      </c>
      <c r="C153" s="134">
        <v>42.332999999999998</v>
      </c>
      <c r="D153" s="19" t="s">
        <v>378</v>
      </c>
      <c r="E153" s="17">
        <v>30</v>
      </c>
      <c r="F153" s="17">
        <v>4</v>
      </c>
      <c r="G153" s="17">
        <v>0.266666666666666</v>
      </c>
    </row>
    <row r="154" spans="1:7">
      <c r="A154" s="131"/>
      <c r="B154" s="131"/>
      <c r="C154" s="134"/>
      <c r="D154" t="s">
        <v>382</v>
      </c>
      <c r="E154" s="17">
        <v>25</v>
      </c>
      <c r="F154" s="17">
        <v>2</v>
      </c>
      <c r="G154" s="17">
        <v>0.133333333333333</v>
      </c>
    </row>
    <row r="155" spans="1:7">
      <c r="A155" s="131"/>
      <c r="B155" s="131"/>
      <c r="C155" s="134"/>
      <c r="D155" t="s">
        <v>383</v>
      </c>
      <c r="E155" s="17">
        <v>45</v>
      </c>
      <c r="F155" s="17">
        <v>2</v>
      </c>
      <c r="G155" s="17">
        <v>0.133333333333333</v>
      </c>
    </row>
    <row r="156" spans="1:7">
      <c r="A156" s="131"/>
      <c r="B156" s="131"/>
      <c r="C156" s="134"/>
      <c r="D156" t="s">
        <v>384</v>
      </c>
      <c r="E156" s="17">
        <v>60</v>
      </c>
      <c r="F156" s="17">
        <v>1</v>
      </c>
      <c r="G156" s="17">
        <v>6.6666666666666596E-2</v>
      </c>
    </row>
    <row r="157" spans="1:7">
      <c r="A157" s="131"/>
      <c r="B157" s="131"/>
      <c r="C157" s="134"/>
      <c r="D157" t="s">
        <v>385</v>
      </c>
      <c r="E157" s="17">
        <v>55</v>
      </c>
      <c r="F157" s="17">
        <v>5</v>
      </c>
      <c r="G157" s="17">
        <v>0.33333333333333298</v>
      </c>
    </row>
    <row r="158" spans="1:7">
      <c r="A158" s="131"/>
      <c r="B158" s="131"/>
      <c r="C158" s="134"/>
      <c r="D158" s="18" t="s">
        <v>386</v>
      </c>
      <c r="E158" s="17">
        <v>40</v>
      </c>
      <c r="F158" s="17">
        <v>1</v>
      </c>
      <c r="G158" s="17">
        <v>6.6666666666666596E-2</v>
      </c>
    </row>
    <row r="159" spans="1:7">
      <c r="A159" s="131"/>
      <c r="B159" s="131" t="s">
        <v>339</v>
      </c>
      <c r="C159" s="134">
        <v>28</v>
      </c>
      <c r="D159" s="19" t="s">
        <v>378</v>
      </c>
      <c r="E159" s="17">
        <v>35</v>
      </c>
      <c r="F159" s="17">
        <v>4</v>
      </c>
      <c r="G159" s="17">
        <v>0.266666666666666</v>
      </c>
    </row>
    <row r="160" spans="1:7">
      <c r="A160" s="131"/>
      <c r="B160" s="131"/>
      <c r="C160" s="134"/>
      <c r="D160" t="s">
        <v>382</v>
      </c>
      <c r="E160" s="17">
        <v>10</v>
      </c>
      <c r="F160" s="17">
        <v>1</v>
      </c>
      <c r="G160" s="17">
        <v>6.6666666666666596E-2</v>
      </c>
    </row>
    <row r="161" spans="1:7">
      <c r="A161" s="131"/>
      <c r="B161" s="131"/>
      <c r="C161" s="134"/>
      <c r="D161" t="s">
        <v>383</v>
      </c>
      <c r="E161" s="17">
        <v>20</v>
      </c>
      <c r="F161" s="17">
        <v>2</v>
      </c>
      <c r="G161" s="17">
        <v>0.133333333333333</v>
      </c>
    </row>
    <row r="162" spans="1:7">
      <c r="A162" s="131"/>
      <c r="B162" s="131"/>
      <c r="C162" s="134"/>
      <c r="D162" t="s">
        <v>384</v>
      </c>
      <c r="E162" s="17">
        <v>25</v>
      </c>
      <c r="F162" s="17">
        <v>5</v>
      </c>
      <c r="G162" s="17">
        <v>0.33333333333333298</v>
      </c>
    </row>
    <row r="163" spans="1:7">
      <c r="A163" s="131"/>
      <c r="B163" s="131"/>
      <c r="C163" s="134"/>
      <c r="D163" t="s">
        <v>385</v>
      </c>
      <c r="E163" s="17">
        <v>35</v>
      </c>
      <c r="F163" s="17">
        <v>3</v>
      </c>
      <c r="G163" s="17">
        <v>0.2</v>
      </c>
    </row>
    <row r="164" spans="1:7">
      <c r="A164" s="131"/>
      <c r="B164" s="131"/>
      <c r="C164" s="134"/>
      <c r="D164" s="18" t="s">
        <v>386</v>
      </c>
      <c r="E164" s="17">
        <v>5</v>
      </c>
      <c r="F164" s="17">
        <v>0</v>
      </c>
      <c r="G164" s="17">
        <v>0</v>
      </c>
    </row>
    <row r="165" spans="1:7">
      <c r="A165" s="131"/>
      <c r="B165" s="131" t="s">
        <v>340</v>
      </c>
      <c r="C165" s="134">
        <v>28.332999999999998</v>
      </c>
      <c r="D165" s="19" t="s">
        <v>378</v>
      </c>
      <c r="E165" s="17">
        <v>15</v>
      </c>
      <c r="F165" s="17">
        <v>3</v>
      </c>
      <c r="G165" s="17">
        <v>0.2</v>
      </c>
    </row>
    <row r="166" spans="1:7">
      <c r="A166" s="131"/>
      <c r="B166" s="131"/>
      <c r="C166" s="134"/>
      <c r="D166" t="s">
        <v>382</v>
      </c>
      <c r="E166" s="17">
        <v>5</v>
      </c>
      <c r="F166" s="17">
        <v>0</v>
      </c>
      <c r="G166" s="17">
        <v>0</v>
      </c>
    </row>
    <row r="167" spans="1:7">
      <c r="A167" s="131"/>
      <c r="B167" s="131"/>
      <c r="C167" s="134"/>
      <c r="D167" t="s">
        <v>383</v>
      </c>
      <c r="E167" s="17">
        <v>30</v>
      </c>
      <c r="F167" s="17">
        <v>4</v>
      </c>
      <c r="G167" s="17">
        <v>0.266666666666666</v>
      </c>
    </row>
    <row r="168" spans="1:7">
      <c r="A168" s="131"/>
      <c r="B168" s="131"/>
      <c r="C168" s="134"/>
      <c r="D168" t="s">
        <v>384</v>
      </c>
      <c r="E168" s="17">
        <v>30</v>
      </c>
      <c r="F168" s="17">
        <v>5</v>
      </c>
      <c r="G168" s="17">
        <v>0.33333333333333298</v>
      </c>
    </row>
    <row r="169" spans="1:7">
      <c r="A169" s="131"/>
      <c r="B169" s="131"/>
      <c r="C169" s="134"/>
      <c r="D169" t="s">
        <v>385</v>
      </c>
      <c r="E169" s="17">
        <v>45</v>
      </c>
      <c r="F169" s="17">
        <v>2</v>
      </c>
      <c r="G169" s="17">
        <v>0.133333333333333</v>
      </c>
    </row>
    <row r="170" spans="1:7">
      <c r="A170" s="131"/>
      <c r="B170" s="131"/>
      <c r="C170" s="134"/>
      <c r="D170" s="18" t="s">
        <v>386</v>
      </c>
      <c r="E170" s="17">
        <v>20</v>
      </c>
      <c r="F170" s="17">
        <v>1</v>
      </c>
      <c r="G170" s="17">
        <v>6.6666666666666596E-2</v>
      </c>
    </row>
    <row r="171" spans="1:7">
      <c r="A171" s="131" t="s">
        <v>393</v>
      </c>
      <c r="B171" s="131" t="s">
        <v>377</v>
      </c>
      <c r="C171" s="134">
        <v>62</v>
      </c>
      <c r="D171" s="19" t="s">
        <v>378</v>
      </c>
      <c r="E171" s="17">
        <v>65</v>
      </c>
      <c r="F171" s="17">
        <v>2</v>
      </c>
      <c r="G171" s="17">
        <v>0.133333333333333</v>
      </c>
    </row>
    <row r="172" spans="1:7">
      <c r="A172" s="131"/>
      <c r="B172" s="131"/>
      <c r="C172" s="134"/>
      <c r="D172" t="s">
        <v>382</v>
      </c>
      <c r="E172" s="17">
        <v>55</v>
      </c>
      <c r="F172" s="17">
        <v>2</v>
      </c>
      <c r="G172" s="17">
        <v>0.133333333333333</v>
      </c>
    </row>
    <row r="173" spans="1:7">
      <c r="A173" s="131"/>
      <c r="B173" s="131"/>
      <c r="C173" s="134"/>
      <c r="D173" t="s">
        <v>383</v>
      </c>
      <c r="E173" s="17">
        <v>70</v>
      </c>
      <c r="F173" s="17">
        <v>3</v>
      </c>
      <c r="G173" s="17">
        <v>0.2</v>
      </c>
    </row>
    <row r="174" spans="1:7">
      <c r="A174" s="131"/>
      <c r="B174" s="131"/>
      <c r="C174" s="134"/>
      <c r="D174" t="s">
        <v>384</v>
      </c>
      <c r="E174" s="17">
        <v>75</v>
      </c>
      <c r="F174" s="17">
        <v>2</v>
      </c>
      <c r="G174" s="17">
        <v>0.133333333333333</v>
      </c>
    </row>
    <row r="175" spans="1:7">
      <c r="A175" s="131"/>
      <c r="B175" s="131"/>
      <c r="C175" s="134"/>
      <c r="D175" t="s">
        <v>385</v>
      </c>
      <c r="E175" s="17">
        <v>45</v>
      </c>
      <c r="F175" s="17">
        <v>2</v>
      </c>
      <c r="G175" s="17">
        <v>0.133333333333333</v>
      </c>
    </row>
    <row r="176" spans="1:7">
      <c r="A176" s="131"/>
      <c r="B176" s="131"/>
      <c r="C176" s="134"/>
      <c r="D176" s="18" t="s">
        <v>386</v>
      </c>
      <c r="E176" s="17">
        <v>60</v>
      </c>
      <c r="F176" s="17">
        <v>4</v>
      </c>
      <c r="G176" s="17">
        <v>0.266666666666666</v>
      </c>
    </row>
    <row r="177" spans="1:7">
      <c r="A177" s="131"/>
      <c r="B177" s="131" t="s">
        <v>338</v>
      </c>
      <c r="C177" s="134">
        <v>57.332999999999998</v>
      </c>
      <c r="D177" s="19" t="s">
        <v>378</v>
      </c>
      <c r="E177" s="17">
        <v>75</v>
      </c>
      <c r="F177" s="17">
        <v>4</v>
      </c>
      <c r="G177" s="17">
        <v>0.266666666666666</v>
      </c>
    </row>
    <row r="178" spans="1:7">
      <c r="A178" s="131"/>
      <c r="B178" s="131"/>
      <c r="C178" s="134"/>
      <c r="D178" t="s">
        <v>382</v>
      </c>
      <c r="E178" s="17">
        <v>70</v>
      </c>
      <c r="F178" s="17">
        <v>3</v>
      </c>
      <c r="G178" s="17">
        <v>0.2</v>
      </c>
    </row>
    <row r="179" spans="1:7">
      <c r="A179" s="131"/>
      <c r="B179" s="131"/>
      <c r="C179" s="134"/>
      <c r="D179" t="s">
        <v>383</v>
      </c>
      <c r="E179" s="17">
        <v>55</v>
      </c>
      <c r="F179" s="17">
        <v>2</v>
      </c>
      <c r="G179" s="17">
        <v>0.133333333333333</v>
      </c>
    </row>
    <row r="180" spans="1:7">
      <c r="A180" s="131"/>
      <c r="B180" s="131"/>
      <c r="C180" s="134"/>
      <c r="D180" t="s">
        <v>384</v>
      </c>
      <c r="E180" s="17">
        <v>35</v>
      </c>
      <c r="F180" s="17">
        <v>5</v>
      </c>
      <c r="G180" s="17">
        <v>0.33333333333333298</v>
      </c>
    </row>
    <row r="181" spans="1:7">
      <c r="A181" s="131"/>
      <c r="B181" s="131"/>
      <c r="C181" s="134"/>
      <c r="D181" t="s">
        <v>385</v>
      </c>
      <c r="E181" s="17">
        <v>65</v>
      </c>
      <c r="F181" s="17">
        <v>1</v>
      </c>
      <c r="G181" s="17">
        <v>6.6666666666666596E-2</v>
      </c>
    </row>
    <row r="182" spans="1:7">
      <c r="A182" s="131"/>
      <c r="B182" s="131"/>
      <c r="C182" s="134"/>
      <c r="D182" s="18" t="s">
        <v>386</v>
      </c>
      <c r="E182" s="17">
        <v>45</v>
      </c>
      <c r="F182" s="17">
        <v>0</v>
      </c>
      <c r="G182" s="17">
        <v>0</v>
      </c>
    </row>
    <row r="183" spans="1:7">
      <c r="A183" s="131"/>
      <c r="B183" s="131" t="s">
        <v>339</v>
      </c>
      <c r="C183" s="134">
        <v>75</v>
      </c>
      <c r="D183" s="19" t="s">
        <v>378</v>
      </c>
      <c r="E183" s="17">
        <v>70</v>
      </c>
      <c r="F183" s="17">
        <v>4</v>
      </c>
      <c r="G183" s="17">
        <v>0.266666666666666</v>
      </c>
    </row>
    <row r="184" spans="1:7">
      <c r="A184" s="131"/>
      <c r="B184" s="131"/>
      <c r="C184" s="134"/>
      <c r="D184" t="s">
        <v>382</v>
      </c>
      <c r="E184" s="17">
        <v>80</v>
      </c>
      <c r="F184" s="17">
        <v>5</v>
      </c>
      <c r="G184" s="17">
        <v>0.33333333333333298</v>
      </c>
    </row>
    <row r="185" spans="1:7">
      <c r="A185" s="131"/>
      <c r="B185" s="131"/>
      <c r="C185" s="134"/>
      <c r="D185" t="s">
        <v>383</v>
      </c>
      <c r="E185" s="17">
        <v>80</v>
      </c>
      <c r="F185" s="17">
        <v>3</v>
      </c>
      <c r="G185" s="17">
        <v>0.2</v>
      </c>
    </row>
    <row r="186" spans="1:7">
      <c r="A186" s="131"/>
      <c r="B186" s="131"/>
      <c r="C186" s="134"/>
      <c r="D186" t="s">
        <v>384</v>
      </c>
      <c r="E186" s="17">
        <v>55</v>
      </c>
      <c r="F186" s="17">
        <v>1</v>
      </c>
      <c r="G186" s="17">
        <v>6.6666666666666596E-2</v>
      </c>
    </row>
    <row r="187" spans="1:7">
      <c r="A187" s="131"/>
      <c r="B187" s="131"/>
      <c r="C187" s="134"/>
      <c r="D187" t="s">
        <v>385</v>
      </c>
      <c r="E187" s="17">
        <v>75</v>
      </c>
      <c r="F187" s="17">
        <v>2</v>
      </c>
      <c r="G187" s="17">
        <v>0.133333333333333</v>
      </c>
    </row>
    <row r="188" spans="1:7">
      <c r="A188" s="131"/>
      <c r="B188" s="131"/>
      <c r="C188" s="134"/>
      <c r="D188" s="18" t="s">
        <v>386</v>
      </c>
      <c r="E188" s="17">
        <v>65</v>
      </c>
      <c r="F188" s="17">
        <v>0</v>
      </c>
      <c r="G188" s="17">
        <v>0</v>
      </c>
    </row>
    <row r="189" spans="1:7">
      <c r="A189" s="131"/>
      <c r="B189" s="131" t="s">
        <v>340</v>
      </c>
      <c r="C189" s="134">
        <v>76</v>
      </c>
      <c r="D189" s="19" t="s">
        <v>378</v>
      </c>
      <c r="E189" s="17">
        <v>70</v>
      </c>
      <c r="F189" s="17">
        <v>5</v>
      </c>
      <c r="G189" s="17">
        <v>0.33333333333333298</v>
      </c>
    </row>
    <row r="190" spans="1:7">
      <c r="A190" s="131"/>
      <c r="B190" s="131"/>
      <c r="C190" s="134"/>
      <c r="D190" t="s">
        <v>382</v>
      </c>
      <c r="E190" s="17">
        <v>85</v>
      </c>
      <c r="F190" s="17">
        <v>4</v>
      </c>
      <c r="G190" s="17">
        <v>0.266666666666666</v>
      </c>
    </row>
    <row r="191" spans="1:7">
      <c r="A191" s="131"/>
      <c r="B191" s="131"/>
      <c r="C191" s="134"/>
      <c r="D191" t="s">
        <v>383</v>
      </c>
      <c r="E191" s="17">
        <v>70</v>
      </c>
      <c r="F191" s="17">
        <v>2</v>
      </c>
      <c r="G191" s="17">
        <v>0.133333333333333</v>
      </c>
    </row>
    <row r="192" spans="1:7">
      <c r="A192" s="131"/>
      <c r="B192" s="131"/>
      <c r="C192" s="134"/>
      <c r="D192" t="s">
        <v>384</v>
      </c>
      <c r="E192" s="17">
        <v>70</v>
      </c>
      <c r="F192" s="17">
        <v>1</v>
      </c>
      <c r="G192" s="17">
        <v>6.6666666666666596E-2</v>
      </c>
    </row>
    <row r="193" spans="1:7">
      <c r="A193" s="131"/>
      <c r="B193" s="131"/>
      <c r="C193" s="134"/>
      <c r="D193" t="s">
        <v>385</v>
      </c>
      <c r="E193" s="17">
        <v>80</v>
      </c>
      <c r="F193" s="17">
        <v>3</v>
      </c>
      <c r="G193" s="17">
        <v>0.2</v>
      </c>
    </row>
    <row r="194" spans="1:7">
      <c r="A194" s="131"/>
      <c r="B194" s="131"/>
      <c r="C194" s="134"/>
      <c r="D194" s="18" t="s">
        <v>386</v>
      </c>
      <c r="E194" s="17">
        <v>55</v>
      </c>
      <c r="F194" s="17">
        <v>0</v>
      </c>
      <c r="G194" s="17">
        <v>0</v>
      </c>
    </row>
  </sheetData>
  <mergeCells count="72">
    <mergeCell ref="C171:C176"/>
    <mergeCell ref="C177:C182"/>
    <mergeCell ref="C183:C188"/>
    <mergeCell ref="C189:C194"/>
    <mergeCell ref="A171:A194"/>
    <mergeCell ref="B171:B176"/>
    <mergeCell ref="B177:B182"/>
    <mergeCell ref="B183:B188"/>
    <mergeCell ref="B189:B194"/>
    <mergeCell ref="A147:A170"/>
    <mergeCell ref="B147:B152"/>
    <mergeCell ref="C147:C152"/>
    <mergeCell ref="B153:B158"/>
    <mergeCell ref="C153:C158"/>
    <mergeCell ref="B159:B164"/>
    <mergeCell ref="C159:C164"/>
    <mergeCell ref="B165:B170"/>
    <mergeCell ref="C165:C170"/>
    <mergeCell ref="A123:A146"/>
    <mergeCell ref="B123:B128"/>
    <mergeCell ref="C123:C128"/>
    <mergeCell ref="B129:B134"/>
    <mergeCell ref="C129:C134"/>
    <mergeCell ref="B135:B140"/>
    <mergeCell ref="C135:C140"/>
    <mergeCell ref="B141:B146"/>
    <mergeCell ref="C141:C146"/>
    <mergeCell ref="B21:B26"/>
    <mergeCell ref="C21:C26"/>
    <mergeCell ref="A3:A26"/>
    <mergeCell ref="C3:C8"/>
    <mergeCell ref="B3:B8"/>
    <mergeCell ref="B9:B14"/>
    <mergeCell ref="C9:C14"/>
    <mergeCell ref="B15:B20"/>
    <mergeCell ref="C51:C56"/>
    <mergeCell ref="C57:C62"/>
    <mergeCell ref="C63:C68"/>
    <mergeCell ref="C69:C74"/>
    <mergeCell ref="C15:C20"/>
    <mergeCell ref="A51:A74"/>
    <mergeCell ref="B51:B56"/>
    <mergeCell ref="B57:B62"/>
    <mergeCell ref="B63:B68"/>
    <mergeCell ref="B69:B74"/>
    <mergeCell ref="A27:A50"/>
    <mergeCell ref="B27:B32"/>
    <mergeCell ref="C27:C32"/>
    <mergeCell ref="B33:B38"/>
    <mergeCell ref="C33:C38"/>
    <mergeCell ref="B39:B44"/>
    <mergeCell ref="C39:C44"/>
    <mergeCell ref="B45:B50"/>
    <mergeCell ref="C45:C50"/>
    <mergeCell ref="A99:A122"/>
    <mergeCell ref="B99:B104"/>
    <mergeCell ref="C99:C104"/>
    <mergeCell ref="B105:B110"/>
    <mergeCell ref="C105:C110"/>
    <mergeCell ref="B111:B116"/>
    <mergeCell ref="C111:C116"/>
    <mergeCell ref="B117:B122"/>
    <mergeCell ref="C117:C122"/>
    <mergeCell ref="A75:A98"/>
    <mergeCell ref="B75:B80"/>
    <mergeCell ref="C75:C80"/>
    <mergeCell ref="B81:B86"/>
    <mergeCell ref="C81:C86"/>
    <mergeCell ref="B87:B92"/>
    <mergeCell ref="C87:C92"/>
    <mergeCell ref="B93:B98"/>
    <mergeCell ref="C93:C98"/>
  </mergeCells>
  <pageMargins left="0.7" right="0.7" top="0.75" bottom="0.75" header="0.3" footer="0.3"/>
  <pageSetup paperSize="9" orientation="portrait" horizontalDpi="4294967293" verticalDpi="0"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9B75-C1B4-4E3E-9644-79637159B4E8}">
  <dimension ref="A1:R73"/>
  <sheetViews>
    <sheetView workbookViewId="0">
      <selection activeCell="Q63" sqref="Q63"/>
    </sheetView>
  </sheetViews>
  <sheetFormatPr defaultRowHeight="15"/>
  <cols>
    <col min="1" max="1" width="16.140625" customWidth="1"/>
    <col min="2" max="2" width="15.42578125" customWidth="1"/>
    <col min="3" max="3" width="11.5703125" customWidth="1"/>
    <col min="4" max="4" width="15.42578125" customWidth="1"/>
    <col min="5" max="6" width="12.28515625" customWidth="1"/>
    <col min="9" max="9" width="12.28515625" customWidth="1"/>
    <col min="10" max="10" width="18.5703125" hidden="1" customWidth="1"/>
    <col min="11" max="11" width="0" hidden="1" customWidth="1"/>
    <col min="12" max="12" width="9.140625" style="12"/>
    <col min="13" max="13" width="18.28515625" customWidth="1"/>
    <col min="15" max="15" width="9.85546875" customWidth="1"/>
    <col min="16" max="16" width="20.140625" customWidth="1"/>
  </cols>
  <sheetData>
    <row r="1" spans="1:18" ht="15.75" thickBot="1">
      <c r="A1" s="42" t="s">
        <v>334</v>
      </c>
      <c r="B1" s="43" t="s">
        <v>335</v>
      </c>
      <c r="C1" s="43" t="s">
        <v>336</v>
      </c>
      <c r="D1" s="44" t="s">
        <v>378</v>
      </c>
      <c r="E1" s="44" t="s">
        <v>382</v>
      </c>
      <c r="F1" s="44" t="s">
        <v>383</v>
      </c>
      <c r="G1" s="44" t="s">
        <v>384</v>
      </c>
      <c r="H1" s="44" t="s">
        <v>385</v>
      </c>
      <c r="I1" s="44" t="s">
        <v>386</v>
      </c>
      <c r="J1" s="43" t="s">
        <v>394</v>
      </c>
      <c r="K1" s="43" t="s">
        <v>372</v>
      </c>
      <c r="L1" s="61" t="s">
        <v>395</v>
      </c>
    </row>
    <row r="2" spans="1:18" ht="15.75" thickTop="1">
      <c r="A2" s="135" t="s">
        <v>337</v>
      </c>
      <c r="B2" s="136" t="s">
        <v>338</v>
      </c>
      <c r="C2" s="51" t="s">
        <v>161</v>
      </c>
      <c r="D2" s="52">
        <v>0</v>
      </c>
      <c r="E2" s="52">
        <v>0</v>
      </c>
      <c r="F2" s="52">
        <v>0</v>
      </c>
      <c r="G2" s="52">
        <v>6</v>
      </c>
      <c r="H2" s="52">
        <v>0</v>
      </c>
      <c r="I2" s="57">
        <v>0</v>
      </c>
      <c r="J2" s="53"/>
      <c r="K2" s="53"/>
      <c r="L2" s="62">
        <f>AVERAGE(D2,E2,F2,(7-G2),H2,I2)</f>
        <v>0.16666666666666666</v>
      </c>
    </row>
    <row r="3" spans="1:18">
      <c r="A3" s="127"/>
      <c r="B3" s="137"/>
      <c r="C3" s="41" t="s">
        <v>310</v>
      </c>
      <c r="D3" s="47">
        <v>0</v>
      </c>
      <c r="E3" s="47">
        <v>0</v>
      </c>
      <c r="F3" s="47">
        <v>0</v>
      </c>
      <c r="G3" s="47">
        <v>7</v>
      </c>
      <c r="H3" s="47">
        <v>0</v>
      </c>
      <c r="I3" s="58">
        <v>0</v>
      </c>
      <c r="L3" s="63">
        <f t="shared" ref="L3:L65" si="0">AVERAGE(D3,E3,F3,(7-G3),H3,I3)</f>
        <v>0</v>
      </c>
    </row>
    <row r="4" spans="1:18">
      <c r="A4" s="127"/>
      <c r="B4" s="129" t="s">
        <v>339</v>
      </c>
      <c r="C4" s="25" t="s">
        <v>161</v>
      </c>
      <c r="D4" s="47">
        <v>0</v>
      </c>
      <c r="E4" s="47">
        <v>0</v>
      </c>
      <c r="F4" s="47">
        <v>0</v>
      </c>
      <c r="G4" s="47">
        <v>7</v>
      </c>
      <c r="H4" s="47">
        <v>0</v>
      </c>
      <c r="I4" s="58">
        <v>0</v>
      </c>
      <c r="L4" s="63">
        <f t="shared" si="0"/>
        <v>0</v>
      </c>
    </row>
    <row r="5" spans="1:18">
      <c r="A5" s="127"/>
      <c r="B5" s="130"/>
      <c r="C5" s="25" t="s">
        <v>310</v>
      </c>
      <c r="D5" s="47">
        <v>0</v>
      </c>
      <c r="E5" s="47">
        <v>0</v>
      </c>
      <c r="F5" s="47">
        <v>0</v>
      </c>
      <c r="G5" s="47">
        <v>7</v>
      </c>
      <c r="H5" s="47">
        <v>0</v>
      </c>
      <c r="I5" s="58">
        <v>0</v>
      </c>
      <c r="L5" s="63">
        <f t="shared" si="0"/>
        <v>0</v>
      </c>
      <c r="O5" t="s">
        <v>161</v>
      </c>
      <c r="P5" t="s">
        <v>396</v>
      </c>
      <c r="Q5" t="s">
        <v>397</v>
      </c>
      <c r="R5" t="s">
        <v>398</v>
      </c>
    </row>
    <row r="6" spans="1:18">
      <c r="A6" s="127"/>
      <c r="B6" s="129" t="s">
        <v>340</v>
      </c>
      <c r="C6" s="25" t="s">
        <v>161</v>
      </c>
      <c r="D6" s="47">
        <v>1</v>
      </c>
      <c r="E6" s="47">
        <v>0</v>
      </c>
      <c r="F6" s="47">
        <v>0</v>
      </c>
      <c r="G6" s="47">
        <v>7</v>
      </c>
      <c r="H6" s="47">
        <v>1</v>
      </c>
      <c r="I6" s="58">
        <v>0</v>
      </c>
      <c r="L6" s="63">
        <f t="shared" si="0"/>
        <v>0.33333333333333331</v>
      </c>
      <c r="O6">
        <v>1</v>
      </c>
      <c r="P6">
        <f>AVERAGE(L2,L4,L6,L8)</f>
        <v>0.125</v>
      </c>
      <c r="Q6">
        <f>_xlfn.STDEV.P(L2,L4,L6,L8)</f>
        <v>0.13819269959814168</v>
      </c>
    </row>
    <row r="7" spans="1:18">
      <c r="A7" s="127"/>
      <c r="B7" s="130"/>
      <c r="C7" s="25" t="s">
        <v>310</v>
      </c>
      <c r="D7" s="47">
        <v>0</v>
      </c>
      <c r="E7" s="47">
        <v>0</v>
      </c>
      <c r="F7" s="47">
        <v>0</v>
      </c>
      <c r="G7" s="47">
        <v>7</v>
      </c>
      <c r="H7" s="47">
        <v>0</v>
      </c>
      <c r="I7" s="58">
        <v>0</v>
      </c>
      <c r="L7" s="63">
        <f t="shared" si="0"/>
        <v>0</v>
      </c>
      <c r="O7">
        <v>2</v>
      </c>
      <c r="P7">
        <f>AVERAGE(L10,L12,L14,L16)</f>
        <v>0.70833333333333337</v>
      </c>
      <c r="Q7">
        <f>_xlfn.STDEV.P(L10,L12,L14,L16)</f>
        <v>0.55746200667748558</v>
      </c>
    </row>
    <row r="8" spans="1:18">
      <c r="A8" s="127"/>
      <c r="B8" s="129" t="s">
        <v>341</v>
      </c>
      <c r="C8" s="25" t="s">
        <v>161</v>
      </c>
      <c r="D8" s="47">
        <v>0</v>
      </c>
      <c r="E8" s="47">
        <v>0</v>
      </c>
      <c r="F8" s="47">
        <v>0</v>
      </c>
      <c r="G8" s="47">
        <v>7</v>
      </c>
      <c r="H8" s="47">
        <v>0</v>
      </c>
      <c r="I8" s="58">
        <v>0</v>
      </c>
      <c r="L8" s="63">
        <f t="shared" si="0"/>
        <v>0</v>
      </c>
      <c r="O8">
        <v>3</v>
      </c>
      <c r="P8">
        <f>AVERAGE(L18,L20,L22,L24)</f>
        <v>1.4166666666666667</v>
      </c>
      <c r="Q8">
        <f>_xlfn.STDEV.P((L11,L13,L15,L17))</f>
        <v>0.38188130791298663</v>
      </c>
    </row>
    <row r="9" spans="1:18">
      <c r="A9" s="128"/>
      <c r="B9" s="130"/>
      <c r="C9" s="25" t="s">
        <v>310</v>
      </c>
      <c r="D9" s="54">
        <v>0</v>
      </c>
      <c r="E9" s="54">
        <v>0</v>
      </c>
      <c r="F9" s="54">
        <v>0</v>
      </c>
      <c r="G9" s="54">
        <v>7</v>
      </c>
      <c r="H9" s="54">
        <v>0</v>
      </c>
      <c r="I9" s="59">
        <v>0</v>
      </c>
      <c r="J9" s="55"/>
      <c r="K9" s="55"/>
      <c r="L9" s="64">
        <f t="shared" si="0"/>
        <v>0</v>
      </c>
      <c r="O9">
        <v>4</v>
      </c>
      <c r="P9">
        <f>AVERAGE(L26,L28,L30,L32)</f>
        <v>0</v>
      </c>
      <c r="Q9">
        <f>_xlfn.STDEV.P((L12,L14,L16,L18))</f>
        <v>0.27322660517925013</v>
      </c>
    </row>
    <row r="10" spans="1:18">
      <c r="A10" s="126" t="s">
        <v>342</v>
      </c>
      <c r="B10" s="129" t="s">
        <v>338</v>
      </c>
      <c r="C10" s="25" t="s">
        <v>161</v>
      </c>
      <c r="D10" s="47">
        <v>1</v>
      </c>
      <c r="E10" s="47">
        <v>1</v>
      </c>
      <c r="F10" s="47">
        <v>0</v>
      </c>
      <c r="G10" s="47">
        <v>7</v>
      </c>
      <c r="H10" s="47">
        <v>1</v>
      </c>
      <c r="I10" s="58">
        <v>7</v>
      </c>
      <c r="J10" s="56"/>
      <c r="K10" s="56"/>
      <c r="L10" s="65">
        <f t="shared" si="0"/>
        <v>1.6666666666666667</v>
      </c>
      <c r="O10">
        <v>5</v>
      </c>
      <c r="P10">
        <f>AVERAGE(L34,L36,L38,L40)</f>
        <v>0.45833333333333337</v>
      </c>
      <c r="Q10">
        <f>_xlfn.STDEV.P(L34,L36,L38,L40)</f>
        <v>0.37960139913101248</v>
      </c>
    </row>
    <row r="11" spans="1:18">
      <c r="A11" s="127"/>
      <c r="B11" s="130"/>
      <c r="C11" s="25" t="s">
        <v>310</v>
      </c>
      <c r="D11" s="47">
        <v>1</v>
      </c>
      <c r="E11" s="47">
        <v>2</v>
      </c>
      <c r="F11" s="47">
        <v>0</v>
      </c>
      <c r="G11" s="47">
        <v>7</v>
      </c>
      <c r="H11" s="47">
        <v>2</v>
      </c>
      <c r="I11" s="58">
        <v>0</v>
      </c>
      <c r="L11" s="63">
        <f t="shared" si="0"/>
        <v>0.83333333333333337</v>
      </c>
      <c r="O11">
        <v>6</v>
      </c>
      <c r="P11">
        <f>AVERAGE(L42,L44,L46,L48)</f>
        <v>2.0833333333333335</v>
      </c>
      <c r="Q11">
        <f>_xlfn.STDEV.P((L42,L44,L46,L48))</f>
        <v>0.72168783648703205</v>
      </c>
    </row>
    <row r="12" spans="1:18">
      <c r="A12" s="127"/>
      <c r="B12" s="129" t="s">
        <v>339</v>
      </c>
      <c r="C12" s="25" t="s">
        <v>161</v>
      </c>
      <c r="D12" s="47">
        <v>1</v>
      </c>
      <c r="E12" s="47">
        <v>0</v>
      </c>
      <c r="F12" s="47">
        <v>0</v>
      </c>
      <c r="G12" s="47">
        <v>7</v>
      </c>
      <c r="H12" s="47">
        <v>1</v>
      </c>
      <c r="I12" s="58">
        <v>0</v>
      </c>
      <c r="L12" s="63">
        <f t="shared" si="0"/>
        <v>0.33333333333333331</v>
      </c>
      <c r="O12">
        <v>7</v>
      </c>
      <c r="P12">
        <f>AVERAGE(L50,L52,L54,L56)</f>
        <v>8.3333333333333329E-2</v>
      </c>
      <c r="Q12">
        <f>_xlfn.STDEV.P((L50,L52,L54,L56))</f>
        <v>8.3333333333333329E-2</v>
      </c>
    </row>
    <row r="13" spans="1:18">
      <c r="A13" s="127"/>
      <c r="B13" s="130"/>
      <c r="C13" s="25" t="s">
        <v>310</v>
      </c>
      <c r="D13" s="47">
        <v>1</v>
      </c>
      <c r="E13" s="47">
        <v>1</v>
      </c>
      <c r="F13" s="47">
        <v>0</v>
      </c>
      <c r="G13" s="47">
        <v>7</v>
      </c>
      <c r="H13" s="47">
        <v>1</v>
      </c>
      <c r="I13" s="58">
        <v>0</v>
      </c>
      <c r="L13" s="63">
        <f t="shared" si="0"/>
        <v>0.5</v>
      </c>
      <c r="O13">
        <v>8</v>
      </c>
      <c r="P13">
        <f>AVERAGE(L58,L60,L62,L64)</f>
        <v>1.25</v>
      </c>
      <c r="Q13">
        <f>_xlfn.STDEV.P((L58,L60,L62,L64))</f>
        <v>8.3333333333333259E-2</v>
      </c>
    </row>
    <row r="14" spans="1:18">
      <c r="A14" s="127"/>
      <c r="B14" s="129" t="s">
        <v>340</v>
      </c>
      <c r="C14" s="25" t="s">
        <v>161</v>
      </c>
      <c r="D14" s="47">
        <v>2</v>
      </c>
      <c r="E14" s="47">
        <v>0</v>
      </c>
      <c r="F14" s="47">
        <v>0</v>
      </c>
      <c r="G14" s="47">
        <v>7</v>
      </c>
      <c r="H14" s="47">
        <v>0</v>
      </c>
      <c r="I14" s="58">
        <v>0</v>
      </c>
      <c r="L14" s="63">
        <f t="shared" si="0"/>
        <v>0.33333333333333331</v>
      </c>
      <c r="O14" s="12" t="s">
        <v>399</v>
      </c>
      <c r="P14" s="12">
        <f>AVERAGE(P6:P13)</f>
        <v>0.765625</v>
      </c>
    </row>
    <row r="15" spans="1:18">
      <c r="A15" s="127"/>
      <c r="B15" s="130"/>
      <c r="C15" s="25" t="s">
        <v>310</v>
      </c>
      <c r="D15" s="47">
        <v>0</v>
      </c>
      <c r="E15" s="47">
        <v>0</v>
      </c>
      <c r="F15" s="47">
        <v>0</v>
      </c>
      <c r="G15" s="47">
        <v>7</v>
      </c>
      <c r="H15" s="47">
        <v>0</v>
      </c>
      <c r="I15" s="58">
        <v>0</v>
      </c>
      <c r="L15" s="63">
        <f t="shared" si="0"/>
        <v>0</v>
      </c>
    </row>
    <row r="16" spans="1:18">
      <c r="A16" s="127"/>
      <c r="B16" s="129" t="s">
        <v>341</v>
      </c>
      <c r="C16" s="25" t="s">
        <v>161</v>
      </c>
      <c r="D16" s="47">
        <v>1</v>
      </c>
      <c r="E16" s="47">
        <v>1</v>
      </c>
      <c r="F16" s="47">
        <v>0</v>
      </c>
      <c r="G16" s="47">
        <v>7</v>
      </c>
      <c r="H16" s="47">
        <v>1</v>
      </c>
      <c r="I16" s="58">
        <v>0</v>
      </c>
      <c r="L16" s="63">
        <f t="shared" si="0"/>
        <v>0.5</v>
      </c>
    </row>
    <row r="17" spans="1:18">
      <c r="A17" s="128"/>
      <c r="B17" s="130"/>
      <c r="C17" s="25" t="s">
        <v>310</v>
      </c>
      <c r="D17" s="49">
        <v>0</v>
      </c>
      <c r="E17" s="49">
        <v>0</v>
      </c>
      <c r="F17" s="49">
        <v>0</v>
      </c>
      <c r="G17" s="49">
        <v>1</v>
      </c>
      <c r="H17" s="49">
        <v>0</v>
      </c>
      <c r="I17" s="60">
        <v>0</v>
      </c>
      <c r="J17" s="55"/>
      <c r="K17" s="55"/>
      <c r="L17" s="64">
        <f t="shared" si="0"/>
        <v>1</v>
      </c>
    </row>
    <row r="18" spans="1:18">
      <c r="A18" s="126" t="s">
        <v>343</v>
      </c>
      <c r="B18" s="129" t="s">
        <v>338</v>
      </c>
      <c r="C18" s="25" t="s">
        <v>161</v>
      </c>
      <c r="D18" s="47">
        <v>2</v>
      </c>
      <c r="E18" s="47">
        <v>2</v>
      </c>
      <c r="F18" s="47">
        <v>2</v>
      </c>
      <c r="G18" s="47">
        <v>7</v>
      </c>
      <c r="H18" s="47">
        <v>0</v>
      </c>
      <c r="I18" s="48">
        <v>0</v>
      </c>
      <c r="J18" s="56"/>
      <c r="K18" s="56"/>
      <c r="L18" s="65">
        <f t="shared" si="0"/>
        <v>1</v>
      </c>
    </row>
    <row r="19" spans="1:18">
      <c r="A19" s="127"/>
      <c r="B19" s="130"/>
      <c r="C19" s="25" t="s">
        <v>310</v>
      </c>
      <c r="D19" s="47">
        <v>0</v>
      </c>
      <c r="E19" s="47">
        <v>0</v>
      </c>
      <c r="F19" s="47">
        <v>7</v>
      </c>
      <c r="G19" s="47">
        <v>7</v>
      </c>
      <c r="H19" s="47">
        <v>0</v>
      </c>
      <c r="I19" s="48">
        <v>0</v>
      </c>
      <c r="L19" s="63">
        <f t="shared" si="0"/>
        <v>1.1666666666666667</v>
      </c>
      <c r="O19" t="s">
        <v>310</v>
      </c>
      <c r="P19" t="s">
        <v>396</v>
      </c>
    </row>
    <row r="20" spans="1:18">
      <c r="A20" s="127"/>
      <c r="B20" s="129" t="s">
        <v>339</v>
      </c>
      <c r="C20" s="25" t="s">
        <v>161</v>
      </c>
      <c r="D20" s="47">
        <v>4</v>
      </c>
      <c r="E20" s="47">
        <v>4</v>
      </c>
      <c r="F20" s="47">
        <v>2</v>
      </c>
      <c r="G20" s="47">
        <v>7</v>
      </c>
      <c r="H20" s="47">
        <v>0</v>
      </c>
      <c r="I20" s="48">
        <v>0</v>
      </c>
      <c r="L20" s="63">
        <f t="shared" si="0"/>
        <v>1.6666666666666667</v>
      </c>
      <c r="O20">
        <v>1</v>
      </c>
      <c r="P20">
        <f>AVERAGE(L3,L5,L7,L9)</f>
        <v>0</v>
      </c>
    </row>
    <row r="21" spans="1:18">
      <c r="A21" s="127"/>
      <c r="B21" s="130"/>
      <c r="C21" s="25" t="s">
        <v>310</v>
      </c>
      <c r="D21" s="47">
        <v>2</v>
      </c>
      <c r="E21" s="47">
        <v>2</v>
      </c>
      <c r="F21" s="47">
        <v>7</v>
      </c>
      <c r="G21" s="47">
        <v>7</v>
      </c>
      <c r="H21" s="47">
        <v>0</v>
      </c>
      <c r="I21" s="48">
        <v>0</v>
      </c>
      <c r="L21" s="63">
        <f t="shared" si="0"/>
        <v>1.8333333333333333</v>
      </c>
      <c r="O21">
        <v>2</v>
      </c>
      <c r="P21">
        <f>AVERAGE(L11,L13,L15,L17)</f>
        <v>0.58333333333333337</v>
      </c>
    </row>
    <row r="22" spans="1:18">
      <c r="A22" s="127"/>
      <c r="B22" s="129" t="s">
        <v>340</v>
      </c>
      <c r="C22" s="25" t="s">
        <v>161</v>
      </c>
      <c r="D22" s="47">
        <v>0</v>
      </c>
      <c r="E22" s="47">
        <v>0</v>
      </c>
      <c r="F22" s="47">
        <v>0</v>
      </c>
      <c r="G22" s="47">
        <v>0</v>
      </c>
      <c r="H22" s="47">
        <v>0</v>
      </c>
      <c r="I22" s="48">
        <v>0</v>
      </c>
      <c r="L22" s="63">
        <f t="shared" si="0"/>
        <v>1.1666666666666667</v>
      </c>
      <c r="O22">
        <v>3</v>
      </c>
      <c r="P22">
        <f>AVERAGE(L19,L21,L23,L25)</f>
        <v>1.5</v>
      </c>
    </row>
    <row r="23" spans="1:18">
      <c r="A23" s="127"/>
      <c r="B23" s="130"/>
      <c r="C23" s="25" t="s">
        <v>310</v>
      </c>
      <c r="D23" s="47">
        <v>1</v>
      </c>
      <c r="E23" s="47">
        <v>0</v>
      </c>
      <c r="F23" s="47">
        <v>2</v>
      </c>
      <c r="G23" s="47">
        <v>6</v>
      </c>
      <c r="H23" s="47">
        <v>1</v>
      </c>
      <c r="I23" s="48">
        <v>0</v>
      </c>
      <c r="L23" s="63">
        <f t="shared" si="0"/>
        <v>0.83333333333333337</v>
      </c>
      <c r="O23">
        <v>4</v>
      </c>
      <c r="P23">
        <f>AVERAGE(L27,L29,L31,L33)</f>
        <v>0.54166666666666663</v>
      </c>
    </row>
    <row r="24" spans="1:18">
      <c r="A24" s="127"/>
      <c r="B24" s="129" t="s">
        <v>341</v>
      </c>
      <c r="C24" s="25" t="s">
        <v>161</v>
      </c>
      <c r="D24" s="47">
        <v>2</v>
      </c>
      <c r="E24" s="47">
        <v>2</v>
      </c>
      <c r="F24" s="47">
        <v>7</v>
      </c>
      <c r="G24" s="47">
        <v>7</v>
      </c>
      <c r="H24" s="47">
        <v>0</v>
      </c>
      <c r="I24" s="48">
        <v>0</v>
      </c>
      <c r="L24" s="63">
        <f t="shared" si="0"/>
        <v>1.8333333333333333</v>
      </c>
      <c r="O24">
        <v>5</v>
      </c>
      <c r="P24">
        <f>AVERAGE(L35,L37,L39,L41)</f>
        <v>0.375</v>
      </c>
    </row>
    <row r="25" spans="1:18">
      <c r="A25" s="128"/>
      <c r="B25" s="130"/>
      <c r="C25" s="25" t="s">
        <v>310</v>
      </c>
      <c r="D25" s="47">
        <v>2</v>
      </c>
      <c r="E25" s="47">
        <v>4</v>
      </c>
      <c r="F25" s="47">
        <v>2</v>
      </c>
      <c r="G25" s="47">
        <v>4</v>
      </c>
      <c r="H25" s="47">
        <v>2</v>
      </c>
      <c r="I25" s="48">
        <v>0</v>
      </c>
      <c r="J25" s="55"/>
      <c r="K25" s="55"/>
      <c r="L25" s="64">
        <f t="shared" si="0"/>
        <v>2.1666666666666665</v>
      </c>
      <c r="O25">
        <v>6</v>
      </c>
      <c r="P25">
        <f>AVERAGE(L43,L45,L47,L49)</f>
        <v>2.0833333333333335</v>
      </c>
    </row>
    <row r="26" spans="1:18">
      <c r="A26" s="126" t="s">
        <v>344</v>
      </c>
      <c r="B26" s="129" t="s">
        <v>338</v>
      </c>
      <c r="C26" s="25" t="s">
        <v>161</v>
      </c>
      <c r="D26" s="47">
        <v>0</v>
      </c>
      <c r="E26" s="47">
        <v>0</v>
      </c>
      <c r="F26" s="47">
        <v>0</v>
      </c>
      <c r="G26" s="47">
        <v>7</v>
      </c>
      <c r="H26" s="47">
        <v>0</v>
      </c>
      <c r="I26" s="48">
        <v>0</v>
      </c>
      <c r="J26" s="56"/>
      <c r="K26" s="56"/>
      <c r="L26" s="65">
        <f t="shared" si="0"/>
        <v>0</v>
      </c>
      <c r="O26">
        <v>7</v>
      </c>
      <c r="P26">
        <f>AVERAGE(L51,L53,L55,L57)</f>
        <v>0.125</v>
      </c>
    </row>
    <row r="27" spans="1:18">
      <c r="A27" s="127"/>
      <c r="B27" s="130"/>
      <c r="C27" s="25" t="s">
        <v>310</v>
      </c>
      <c r="D27" s="47">
        <v>0</v>
      </c>
      <c r="E27" s="47">
        <v>0</v>
      </c>
      <c r="F27" s="47">
        <v>0</v>
      </c>
      <c r="G27" s="47">
        <v>0</v>
      </c>
      <c r="H27" s="47">
        <v>0</v>
      </c>
      <c r="I27" s="48">
        <v>0</v>
      </c>
      <c r="L27" s="63">
        <f t="shared" si="0"/>
        <v>1.1666666666666667</v>
      </c>
      <c r="O27">
        <v>8</v>
      </c>
      <c r="P27">
        <f>AVERAGE(L59,L61,L63,L65)</f>
        <v>0.83333333333333337</v>
      </c>
    </row>
    <row r="28" spans="1:18">
      <c r="A28" s="127"/>
      <c r="B28" s="129" t="s">
        <v>339</v>
      </c>
      <c r="C28" s="25" t="s">
        <v>161</v>
      </c>
      <c r="D28" s="47">
        <v>0</v>
      </c>
      <c r="E28" s="47">
        <v>0</v>
      </c>
      <c r="F28" s="47">
        <v>0</v>
      </c>
      <c r="G28" s="47">
        <v>7</v>
      </c>
      <c r="H28" s="47">
        <v>0</v>
      </c>
      <c r="I28" s="48">
        <v>0</v>
      </c>
      <c r="L28" s="63">
        <f t="shared" si="0"/>
        <v>0</v>
      </c>
      <c r="O28" s="12" t="s">
        <v>399</v>
      </c>
      <c r="P28" s="12">
        <f>AVERAGE(P20:P27)</f>
        <v>0.75520833333333337</v>
      </c>
    </row>
    <row r="29" spans="1:18">
      <c r="A29" s="127"/>
      <c r="B29" s="130"/>
      <c r="C29" s="25" t="s">
        <v>310</v>
      </c>
      <c r="D29" s="47">
        <v>0</v>
      </c>
      <c r="E29" s="47">
        <v>0</v>
      </c>
      <c r="F29" s="47">
        <v>0</v>
      </c>
      <c r="G29" s="47">
        <v>7</v>
      </c>
      <c r="H29" s="47">
        <v>0</v>
      </c>
      <c r="I29" s="48">
        <v>0</v>
      </c>
      <c r="L29" s="63">
        <f t="shared" si="0"/>
        <v>0</v>
      </c>
    </row>
    <row r="30" spans="1:18">
      <c r="A30" s="127"/>
      <c r="B30" s="129" t="s">
        <v>340</v>
      </c>
      <c r="C30" s="25" t="s">
        <v>161</v>
      </c>
      <c r="D30" s="47">
        <v>0</v>
      </c>
      <c r="E30" s="47">
        <v>0</v>
      </c>
      <c r="F30" s="47">
        <v>0</v>
      </c>
      <c r="G30" s="47">
        <v>7</v>
      </c>
      <c r="H30" s="47">
        <v>0</v>
      </c>
      <c r="I30" s="48">
        <v>0</v>
      </c>
      <c r="L30" s="63">
        <f t="shared" si="0"/>
        <v>0</v>
      </c>
    </row>
    <row r="31" spans="1:18">
      <c r="A31" s="127"/>
      <c r="B31" s="130"/>
      <c r="C31" s="25" t="s">
        <v>310</v>
      </c>
      <c r="D31" s="47">
        <v>0</v>
      </c>
      <c r="E31" s="47">
        <v>0</v>
      </c>
      <c r="F31" s="47">
        <v>0</v>
      </c>
      <c r="G31" s="47">
        <v>5</v>
      </c>
      <c r="H31" s="47">
        <v>0</v>
      </c>
      <c r="I31" s="48">
        <v>0</v>
      </c>
      <c r="L31" s="63">
        <f t="shared" si="0"/>
        <v>0.33333333333333331</v>
      </c>
      <c r="O31" t="s">
        <v>336</v>
      </c>
      <c r="P31" t="s">
        <v>400</v>
      </c>
      <c r="Q31" t="s">
        <v>401</v>
      </c>
      <c r="R31" t="s">
        <v>402</v>
      </c>
    </row>
    <row r="32" spans="1:18">
      <c r="A32" s="127"/>
      <c r="B32" s="129" t="s">
        <v>341</v>
      </c>
      <c r="C32" s="25" t="s">
        <v>161</v>
      </c>
      <c r="D32" s="47">
        <v>0</v>
      </c>
      <c r="E32" s="47">
        <v>0</v>
      </c>
      <c r="F32" s="47">
        <v>0</v>
      </c>
      <c r="G32" s="47">
        <v>7</v>
      </c>
      <c r="H32" s="47">
        <v>0</v>
      </c>
      <c r="I32" s="48">
        <v>0</v>
      </c>
      <c r="L32" s="63">
        <f t="shared" si="0"/>
        <v>0</v>
      </c>
      <c r="O32" t="s">
        <v>161</v>
      </c>
      <c r="P32" s="4">
        <f>P14</f>
        <v>0.765625</v>
      </c>
      <c r="Q32" s="4">
        <f>_xlfn.STDEV.P(P6:P13)</f>
        <v>0.70308641869458544</v>
      </c>
      <c r="R32" s="4">
        <f>(Q32/SQRT(8))</f>
        <v>0.24857858720955275</v>
      </c>
    </row>
    <row r="33" spans="1:18">
      <c r="A33" s="128"/>
      <c r="B33" s="130"/>
      <c r="C33" s="25" t="s">
        <v>310</v>
      </c>
      <c r="D33" s="49">
        <v>2</v>
      </c>
      <c r="E33" s="49">
        <v>0</v>
      </c>
      <c r="F33" s="49">
        <v>0</v>
      </c>
      <c r="G33" s="49">
        <v>6</v>
      </c>
      <c r="H33" s="49">
        <v>1</v>
      </c>
      <c r="I33" s="50">
        <v>0</v>
      </c>
      <c r="J33" s="55"/>
      <c r="K33" s="55"/>
      <c r="L33" s="64">
        <f t="shared" si="0"/>
        <v>0.66666666666666663</v>
      </c>
      <c r="O33" t="s">
        <v>310</v>
      </c>
      <c r="P33" s="4">
        <f>P28</f>
        <v>0.75520833333333337</v>
      </c>
      <c r="Q33" s="4">
        <f>_xlfn.STDEV.P(P20:P27)</f>
        <v>0.66256469154801112</v>
      </c>
      <c r="R33" s="4">
        <f>(Q33/SQRT(8))</f>
        <v>0.23425199318418591</v>
      </c>
    </row>
    <row r="34" spans="1:18">
      <c r="A34" s="126" t="s">
        <v>345</v>
      </c>
      <c r="B34" s="129" t="s">
        <v>338</v>
      </c>
      <c r="C34" s="25" t="s">
        <v>161</v>
      </c>
      <c r="D34" s="47">
        <v>2</v>
      </c>
      <c r="E34" s="47">
        <v>0</v>
      </c>
      <c r="F34" s="47">
        <v>0</v>
      </c>
      <c r="G34" s="47">
        <v>5</v>
      </c>
      <c r="H34" s="47">
        <v>1</v>
      </c>
      <c r="I34" s="48">
        <v>0</v>
      </c>
      <c r="J34" s="56"/>
      <c r="K34" s="56"/>
      <c r="L34" s="65">
        <f t="shared" si="0"/>
        <v>0.83333333333333337</v>
      </c>
    </row>
    <row r="35" spans="1:18">
      <c r="A35" s="127"/>
      <c r="B35" s="130"/>
      <c r="C35" s="25" t="s">
        <v>310</v>
      </c>
      <c r="D35" s="47">
        <v>0</v>
      </c>
      <c r="E35" s="47">
        <v>0</v>
      </c>
      <c r="F35" s="47">
        <v>0</v>
      </c>
      <c r="G35" s="47">
        <v>0</v>
      </c>
      <c r="H35" s="47">
        <v>0</v>
      </c>
      <c r="I35" s="48">
        <v>0</v>
      </c>
      <c r="L35" s="63">
        <f t="shared" si="0"/>
        <v>1.1666666666666667</v>
      </c>
      <c r="O35">
        <f>_xlfn.T.TEST(P6:P13,P20:P27,2,3)</f>
        <v>0.97764560282490998</v>
      </c>
      <c r="Q35">
        <f>_xlfn.T.TEST(P6:P13,P20:P27,2,3)</f>
        <v>0.97764560282490998</v>
      </c>
    </row>
    <row r="36" spans="1:18">
      <c r="A36" s="127"/>
      <c r="B36" s="129" t="s">
        <v>339</v>
      </c>
      <c r="C36" s="25" t="s">
        <v>161</v>
      </c>
      <c r="D36" s="47">
        <v>0</v>
      </c>
      <c r="E36" s="47">
        <v>0</v>
      </c>
      <c r="F36" s="47">
        <v>0</v>
      </c>
      <c r="G36" s="47">
        <v>7</v>
      </c>
      <c r="H36" s="47">
        <v>1</v>
      </c>
      <c r="I36" s="48">
        <v>0</v>
      </c>
      <c r="L36" s="63">
        <f t="shared" si="0"/>
        <v>0.16666666666666666</v>
      </c>
    </row>
    <row r="37" spans="1:18">
      <c r="A37" s="127"/>
      <c r="B37" s="130"/>
      <c r="C37" s="25" t="s">
        <v>310</v>
      </c>
      <c r="D37" s="47">
        <v>0</v>
      </c>
      <c r="E37" s="47">
        <v>0</v>
      </c>
      <c r="F37" s="47">
        <v>0</v>
      </c>
      <c r="G37" s="47">
        <v>7</v>
      </c>
      <c r="H37" s="47">
        <v>0</v>
      </c>
      <c r="I37" s="48">
        <v>0</v>
      </c>
      <c r="L37" s="63">
        <f t="shared" si="0"/>
        <v>0</v>
      </c>
    </row>
    <row r="38" spans="1:18">
      <c r="A38" s="127"/>
      <c r="B38" s="129" t="s">
        <v>340</v>
      </c>
      <c r="C38" s="25" t="s">
        <v>161</v>
      </c>
      <c r="D38" s="47">
        <v>1</v>
      </c>
      <c r="E38" s="47">
        <v>0</v>
      </c>
      <c r="F38" s="47">
        <v>0</v>
      </c>
      <c r="G38" s="47">
        <v>5</v>
      </c>
      <c r="H38" s="47">
        <v>2</v>
      </c>
      <c r="I38" s="48">
        <v>0</v>
      </c>
      <c r="L38" s="63">
        <f t="shared" si="0"/>
        <v>0.83333333333333337</v>
      </c>
    </row>
    <row r="39" spans="1:18">
      <c r="A39" s="127"/>
      <c r="B39" s="130"/>
      <c r="C39" s="25" t="s">
        <v>310</v>
      </c>
      <c r="D39" s="47">
        <v>0</v>
      </c>
      <c r="E39" s="47">
        <v>0</v>
      </c>
      <c r="F39" s="47">
        <v>0</v>
      </c>
      <c r="G39" s="47">
        <v>7</v>
      </c>
      <c r="H39" s="47">
        <v>0</v>
      </c>
      <c r="I39" s="48">
        <v>0</v>
      </c>
      <c r="L39" s="63">
        <f t="shared" si="0"/>
        <v>0</v>
      </c>
    </row>
    <row r="40" spans="1:18">
      <c r="A40" s="127"/>
      <c r="B40" s="129" t="s">
        <v>341</v>
      </c>
      <c r="C40" s="25" t="s">
        <v>161</v>
      </c>
      <c r="D40" s="47">
        <v>0</v>
      </c>
      <c r="E40" s="47">
        <v>0</v>
      </c>
      <c r="F40" s="47">
        <v>0</v>
      </c>
      <c r="G40" s="47">
        <v>7</v>
      </c>
      <c r="H40" s="47">
        <v>0</v>
      </c>
      <c r="I40" s="48">
        <v>0</v>
      </c>
      <c r="L40" s="63">
        <f t="shared" si="0"/>
        <v>0</v>
      </c>
    </row>
    <row r="41" spans="1:18">
      <c r="A41" s="128"/>
      <c r="B41" s="130"/>
      <c r="C41" s="25" t="s">
        <v>310</v>
      </c>
      <c r="D41" s="49">
        <v>0</v>
      </c>
      <c r="E41" s="49">
        <v>0</v>
      </c>
      <c r="F41" s="49">
        <v>0</v>
      </c>
      <c r="G41" s="49">
        <v>6</v>
      </c>
      <c r="H41" s="49">
        <v>1</v>
      </c>
      <c r="I41" s="50">
        <v>0</v>
      </c>
      <c r="J41" s="55"/>
      <c r="K41" s="55"/>
      <c r="L41" s="64">
        <f t="shared" si="0"/>
        <v>0.33333333333333331</v>
      </c>
    </row>
    <row r="42" spans="1:18">
      <c r="A42" s="126" t="s">
        <v>346</v>
      </c>
      <c r="B42" s="129" t="s">
        <v>338</v>
      </c>
      <c r="C42" s="25" t="s">
        <v>161</v>
      </c>
      <c r="D42" s="47">
        <v>1</v>
      </c>
      <c r="E42" s="47">
        <v>1</v>
      </c>
      <c r="F42" s="47">
        <v>1</v>
      </c>
      <c r="G42" s="47">
        <v>6</v>
      </c>
      <c r="H42" s="47">
        <v>2</v>
      </c>
      <c r="I42" s="48">
        <v>0</v>
      </c>
      <c r="J42" s="56"/>
      <c r="K42" s="56"/>
      <c r="L42" s="65">
        <f t="shared" si="0"/>
        <v>1</v>
      </c>
    </row>
    <row r="43" spans="1:18">
      <c r="A43" s="127"/>
      <c r="B43" s="130"/>
      <c r="C43" s="25" t="s">
        <v>310</v>
      </c>
      <c r="D43" s="47">
        <v>4</v>
      </c>
      <c r="E43" s="47">
        <v>4</v>
      </c>
      <c r="F43" s="47">
        <v>0</v>
      </c>
      <c r="G43" s="47">
        <v>2</v>
      </c>
      <c r="H43" s="47">
        <v>5</v>
      </c>
      <c r="I43" s="48">
        <v>2</v>
      </c>
      <c r="L43" s="63">
        <f t="shared" si="0"/>
        <v>3.3333333333333335</v>
      </c>
    </row>
    <row r="44" spans="1:18">
      <c r="A44" s="127"/>
      <c r="B44" s="129" t="s">
        <v>339</v>
      </c>
      <c r="C44" s="25" t="s">
        <v>161</v>
      </c>
      <c r="D44" s="47">
        <v>2</v>
      </c>
      <c r="E44" s="47">
        <v>4</v>
      </c>
      <c r="F44" s="47">
        <v>0</v>
      </c>
      <c r="G44" s="47">
        <v>5</v>
      </c>
      <c r="H44" s="47">
        <v>5</v>
      </c>
      <c r="I44" s="48">
        <v>1</v>
      </c>
      <c r="L44" s="63">
        <f t="shared" si="0"/>
        <v>2.3333333333333335</v>
      </c>
    </row>
    <row r="45" spans="1:18">
      <c r="A45" s="127"/>
      <c r="B45" s="130"/>
      <c r="C45" s="25" t="s">
        <v>310</v>
      </c>
      <c r="D45" s="47">
        <v>1</v>
      </c>
      <c r="E45" s="47">
        <v>1</v>
      </c>
      <c r="F45" s="47">
        <v>2</v>
      </c>
      <c r="G45" s="47">
        <v>6</v>
      </c>
      <c r="H45" s="47">
        <v>1</v>
      </c>
      <c r="I45" s="48">
        <v>0</v>
      </c>
      <c r="L45" s="63">
        <f t="shared" si="0"/>
        <v>1</v>
      </c>
    </row>
    <row r="46" spans="1:18">
      <c r="A46" s="127"/>
      <c r="B46" s="129" t="s">
        <v>340</v>
      </c>
      <c r="C46" s="25" t="s">
        <v>161</v>
      </c>
      <c r="D46" s="47">
        <v>4</v>
      </c>
      <c r="E46" s="47">
        <v>2</v>
      </c>
      <c r="F46" s="47">
        <v>0</v>
      </c>
      <c r="G46" s="47">
        <v>6</v>
      </c>
      <c r="H46" s="47">
        <v>5</v>
      </c>
      <c r="I46" s="48">
        <v>0</v>
      </c>
      <c r="L46" s="63">
        <f t="shared" si="0"/>
        <v>2</v>
      </c>
    </row>
    <row r="47" spans="1:18">
      <c r="A47" s="127"/>
      <c r="B47" s="130"/>
      <c r="C47" s="25" t="s">
        <v>310</v>
      </c>
      <c r="D47" s="47">
        <v>2</v>
      </c>
      <c r="E47" s="47">
        <v>5</v>
      </c>
      <c r="F47" s="47">
        <v>1</v>
      </c>
      <c r="G47" s="47">
        <v>4</v>
      </c>
      <c r="H47" s="47">
        <v>4</v>
      </c>
      <c r="I47" s="48">
        <v>1</v>
      </c>
      <c r="L47" s="63">
        <f t="shared" si="0"/>
        <v>2.6666666666666665</v>
      </c>
    </row>
    <row r="48" spans="1:18">
      <c r="A48" s="127"/>
      <c r="B48" s="129" t="s">
        <v>341</v>
      </c>
      <c r="C48" s="25" t="s">
        <v>161</v>
      </c>
      <c r="D48" s="47">
        <v>4</v>
      </c>
      <c r="E48" s="47">
        <v>4</v>
      </c>
      <c r="F48" s="47">
        <v>0</v>
      </c>
      <c r="G48" s="47">
        <v>5</v>
      </c>
      <c r="H48" s="47">
        <v>4</v>
      </c>
      <c r="I48" s="48">
        <v>4</v>
      </c>
      <c r="L48" s="63">
        <f t="shared" si="0"/>
        <v>3</v>
      </c>
    </row>
    <row r="49" spans="1:13">
      <c r="A49" s="128"/>
      <c r="B49" s="130"/>
      <c r="C49" s="25" t="s">
        <v>310</v>
      </c>
      <c r="D49" s="49">
        <v>1</v>
      </c>
      <c r="E49" s="49">
        <v>2</v>
      </c>
      <c r="F49" s="49">
        <v>0</v>
      </c>
      <c r="G49" s="49">
        <v>5</v>
      </c>
      <c r="H49" s="49">
        <v>2</v>
      </c>
      <c r="I49" s="50">
        <v>1</v>
      </c>
      <c r="J49" s="55"/>
      <c r="K49" s="55"/>
      <c r="L49" s="64">
        <f t="shared" si="0"/>
        <v>1.3333333333333333</v>
      </c>
    </row>
    <row r="50" spans="1:13">
      <c r="A50" s="126" t="s">
        <v>347</v>
      </c>
      <c r="B50" s="129" t="s">
        <v>338</v>
      </c>
      <c r="C50" s="25" t="s">
        <v>161</v>
      </c>
      <c r="D50" s="47">
        <v>0</v>
      </c>
      <c r="E50" s="47">
        <v>0</v>
      </c>
      <c r="F50" s="47">
        <v>0</v>
      </c>
      <c r="G50" s="47">
        <v>7</v>
      </c>
      <c r="H50" s="47">
        <v>0</v>
      </c>
      <c r="I50" s="48">
        <v>0</v>
      </c>
      <c r="J50" s="56"/>
      <c r="K50" s="56"/>
      <c r="L50" s="65">
        <f t="shared" si="0"/>
        <v>0</v>
      </c>
    </row>
    <row r="51" spans="1:13">
      <c r="A51" s="127"/>
      <c r="B51" s="130"/>
      <c r="C51" s="25" t="s">
        <v>310</v>
      </c>
      <c r="D51" s="47">
        <v>0</v>
      </c>
      <c r="E51" s="47">
        <v>0</v>
      </c>
      <c r="F51" s="47">
        <v>0</v>
      </c>
      <c r="G51" s="47">
        <v>7</v>
      </c>
      <c r="H51" s="47">
        <v>0</v>
      </c>
      <c r="I51" s="48">
        <v>0</v>
      </c>
      <c r="L51" s="63">
        <f t="shared" si="0"/>
        <v>0</v>
      </c>
    </row>
    <row r="52" spans="1:13">
      <c r="A52" s="127"/>
      <c r="B52" s="129" t="s">
        <v>339</v>
      </c>
      <c r="C52" s="25" t="s">
        <v>161</v>
      </c>
      <c r="D52" s="47">
        <v>0</v>
      </c>
      <c r="E52" s="47">
        <v>1</v>
      </c>
      <c r="F52" s="47">
        <v>0</v>
      </c>
      <c r="G52" s="47">
        <v>7</v>
      </c>
      <c r="H52" s="47">
        <v>0</v>
      </c>
      <c r="I52" s="48">
        <v>0</v>
      </c>
      <c r="L52" s="63">
        <f t="shared" si="0"/>
        <v>0.16666666666666666</v>
      </c>
    </row>
    <row r="53" spans="1:13">
      <c r="A53" s="127"/>
      <c r="B53" s="130"/>
      <c r="C53" s="25" t="s">
        <v>310</v>
      </c>
      <c r="D53" s="47">
        <v>0</v>
      </c>
      <c r="E53" s="47">
        <v>0</v>
      </c>
      <c r="F53" s="47">
        <v>0</v>
      </c>
      <c r="G53" s="47">
        <v>7</v>
      </c>
      <c r="H53" s="47">
        <v>0</v>
      </c>
      <c r="I53" s="48">
        <v>0</v>
      </c>
      <c r="L53" s="63">
        <f t="shared" si="0"/>
        <v>0</v>
      </c>
    </row>
    <row r="54" spans="1:13">
      <c r="A54" s="127"/>
      <c r="B54" s="129" t="s">
        <v>340</v>
      </c>
      <c r="C54" s="25" t="s">
        <v>161</v>
      </c>
      <c r="D54" s="47">
        <v>0</v>
      </c>
      <c r="E54" s="47">
        <v>0</v>
      </c>
      <c r="F54" s="47">
        <v>0</v>
      </c>
      <c r="G54" s="47">
        <v>6</v>
      </c>
      <c r="H54" s="47">
        <v>0</v>
      </c>
      <c r="I54" s="48">
        <v>0</v>
      </c>
      <c r="L54" s="63">
        <f t="shared" si="0"/>
        <v>0.16666666666666666</v>
      </c>
    </row>
    <row r="55" spans="1:13">
      <c r="A55" s="127"/>
      <c r="B55" s="130"/>
      <c r="C55" s="25" t="s">
        <v>310</v>
      </c>
      <c r="D55" s="47">
        <v>0</v>
      </c>
      <c r="E55" s="47">
        <v>0</v>
      </c>
      <c r="F55" s="47">
        <v>0</v>
      </c>
      <c r="G55" s="47">
        <v>7</v>
      </c>
      <c r="H55" s="47">
        <v>0</v>
      </c>
      <c r="I55" s="48">
        <v>0</v>
      </c>
      <c r="L55" s="63">
        <f t="shared" si="0"/>
        <v>0</v>
      </c>
    </row>
    <row r="56" spans="1:13">
      <c r="A56" s="127"/>
      <c r="B56" s="129" t="s">
        <v>341</v>
      </c>
      <c r="C56" s="25" t="s">
        <v>161</v>
      </c>
      <c r="D56" s="47">
        <v>0</v>
      </c>
      <c r="E56" s="47">
        <v>0</v>
      </c>
      <c r="F56" s="47">
        <v>0</v>
      </c>
      <c r="G56" s="47">
        <v>7</v>
      </c>
      <c r="H56" s="47">
        <v>0</v>
      </c>
      <c r="I56" s="48">
        <v>0</v>
      </c>
      <c r="L56" s="63">
        <f t="shared" si="0"/>
        <v>0</v>
      </c>
    </row>
    <row r="57" spans="1:13">
      <c r="A57" s="128"/>
      <c r="B57" s="130"/>
      <c r="C57" s="25" t="s">
        <v>310</v>
      </c>
      <c r="D57" s="49">
        <v>0</v>
      </c>
      <c r="E57" s="49">
        <v>0</v>
      </c>
      <c r="F57" s="49">
        <v>0</v>
      </c>
      <c r="G57" s="49">
        <v>4</v>
      </c>
      <c r="H57" s="49">
        <v>0</v>
      </c>
      <c r="I57" s="50">
        <v>0</v>
      </c>
      <c r="J57" s="55"/>
      <c r="K57" s="55"/>
      <c r="L57" s="64">
        <f t="shared" si="0"/>
        <v>0.5</v>
      </c>
    </row>
    <row r="58" spans="1:13">
      <c r="A58" s="126" t="s">
        <v>348</v>
      </c>
      <c r="B58" s="129" t="s">
        <v>338</v>
      </c>
      <c r="C58" s="25" t="s">
        <v>161</v>
      </c>
      <c r="D58" s="47">
        <v>2</v>
      </c>
      <c r="E58" s="47">
        <v>1</v>
      </c>
      <c r="F58" s="47">
        <v>1</v>
      </c>
      <c r="G58" s="47">
        <v>5</v>
      </c>
      <c r="H58" s="47">
        <v>2</v>
      </c>
      <c r="I58" s="48">
        <v>0</v>
      </c>
      <c r="J58" s="56"/>
      <c r="K58" s="56"/>
      <c r="L58" s="65">
        <f t="shared" si="0"/>
        <v>1.3333333333333333</v>
      </c>
    </row>
    <row r="59" spans="1:13">
      <c r="A59" s="127"/>
      <c r="B59" s="130"/>
      <c r="C59" s="25" t="s">
        <v>310</v>
      </c>
      <c r="D59" s="47">
        <v>1</v>
      </c>
      <c r="E59" s="47">
        <v>1</v>
      </c>
      <c r="F59" s="47">
        <v>1</v>
      </c>
      <c r="G59" s="47">
        <v>7</v>
      </c>
      <c r="H59" s="47">
        <v>0</v>
      </c>
      <c r="I59" s="48">
        <v>0</v>
      </c>
      <c r="L59" s="63">
        <f t="shared" si="0"/>
        <v>0.5</v>
      </c>
    </row>
    <row r="60" spans="1:13">
      <c r="A60" s="127"/>
      <c r="B60" s="129" t="s">
        <v>339</v>
      </c>
      <c r="C60" s="25" t="s">
        <v>161</v>
      </c>
      <c r="D60" s="47">
        <v>2</v>
      </c>
      <c r="E60" s="47">
        <v>1</v>
      </c>
      <c r="F60" s="47">
        <v>1</v>
      </c>
      <c r="G60" s="47">
        <v>6</v>
      </c>
      <c r="H60" s="47">
        <v>2</v>
      </c>
      <c r="I60" s="48">
        <v>0</v>
      </c>
      <c r="L60" s="63">
        <f t="shared" si="0"/>
        <v>1.1666666666666667</v>
      </c>
    </row>
    <row r="61" spans="1:13">
      <c r="A61" s="127"/>
      <c r="B61" s="130"/>
      <c r="C61" s="25" t="s">
        <v>310</v>
      </c>
      <c r="D61" s="47"/>
      <c r="E61" s="47"/>
      <c r="F61" s="47"/>
      <c r="G61" s="47"/>
      <c r="H61" s="47"/>
      <c r="I61" s="48"/>
      <c r="L61" s="63"/>
      <c r="M61" t="s">
        <v>403</v>
      </c>
    </row>
    <row r="62" spans="1:13">
      <c r="A62" s="127"/>
      <c r="B62" s="129" t="s">
        <v>340</v>
      </c>
      <c r="C62" s="25" t="s">
        <v>161</v>
      </c>
      <c r="D62" s="47">
        <v>2</v>
      </c>
      <c r="E62" s="47">
        <v>1</v>
      </c>
      <c r="F62" s="47">
        <v>1</v>
      </c>
      <c r="G62" s="47">
        <v>4</v>
      </c>
      <c r="H62" s="47">
        <v>1</v>
      </c>
      <c r="I62" s="48">
        <v>0</v>
      </c>
      <c r="L62" s="63">
        <f t="shared" si="0"/>
        <v>1.3333333333333333</v>
      </c>
    </row>
    <row r="63" spans="1:13">
      <c r="A63" s="127"/>
      <c r="B63" s="130"/>
      <c r="C63" s="25" t="s">
        <v>310</v>
      </c>
      <c r="D63" s="47">
        <v>1</v>
      </c>
      <c r="E63" s="47">
        <v>1</v>
      </c>
      <c r="F63" s="47">
        <v>1</v>
      </c>
      <c r="G63" s="47">
        <v>6</v>
      </c>
      <c r="H63" s="47">
        <v>1</v>
      </c>
      <c r="I63" s="48">
        <v>0</v>
      </c>
      <c r="L63" s="63">
        <f t="shared" si="0"/>
        <v>0.83333333333333337</v>
      </c>
    </row>
    <row r="64" spans="1:13">
      <c r="A64" s="127"/>
      <c r="B64" s="129" t="s">
        <v>341</v>
      </c>
      <c r="C64" s="25" t="s">
        <v>161</v>
      </c>
      <c r="D64" s="47">
        <v>2</v>
      </c>
      <c r="E64" s="47">
        <v>1</v>
      </c>
      <c r="F64" s="47">
        <v>0</v>
      </c>
      <c r="G64" s="47">
        <v>5</v>
      </c>
      <c r="H64" s="47">
        <v>2</v>
      </c>
      <c r="I64" s="48">
        <v>0</v>
      </c>
      <c r="L64" s="63">
        <f t="shared" si="0"/>
        <v>1.1666666666666667</v>
      </c>
    </row>
    <row r="65" spans="1:12">
      <c r="A65" s="128"/>
      <c r="B65" s="130"/>
      <c r="C65" s="25" t="s">
        <v>310</v>
      </c>
      <c r="D65" s="49">
        <v>1</v>
      </c>
      <c r="E65" s="49">
        <v>1</v>
      </c>
      <c r="F65" s="49">
        <v>1</v>
      </c>
      <c r="G65" s="49">
        <v>6</v>
      </c>
      <c r="H65" s="49">
        <v>2</v>
      </c>
      <c r="I65" s="50">
        <v>1</v>
      </c>
      <c r="J65" s="55"/>
      <c r="K65" s="55"/>
      <c r="L65" s="64">
        <f t="shared" si="0"/>
        <v>1.1666666666666667</v>
      </c>
    </row>
    <row r="66" spans="1:12">
      <c r="A66" s="131"/>
    </row>
    <row r="67" spans="1:12">
      <c r="A67" s="131"/>
    </row>
    <row r="68" spans="1:12">
      <c r="A68" s="131"/>
    </row>
    <row r="69" spans="1:12">
      <c r="A69" s="131"/>
    </row>
    <row r="70" spans="1:12">
      <c r="A70" s="131"/>
    </row>
    <row r="71" spans="1:12" ht="45.75" thickBot="1">
      <c r="A71" s="131"/>
      <c r="I71" s="66" t="s">
        <v>404</v>
      </c>
      <c r="J71" s="67"/>
      <c r="K71" s="67"/>
      <c r="L71" s="67">
        <f>AVERAGE(L2:L65)</f>
        <v>0.75925925925925919</v>
      </c>
    </row>
    <row r="72" spans="1:12" ht="15.75" thickTop="1">
      <c r="A72" s="131"/>
    </row>
    <row r="73" spans="1:12">
      <c r="A73" s="131"/>
    </row>
  </sheetData>
  <mergeCells count="41">
    <mergeCell ref="A66:A73"/>
    <mergeCell ref="A50:A57"/>
    <mergeCell ref="B50:B51"/>
    <mergeCell ref="B52:B53"/>
    <mergeCell ref="B54:B55"/>
    <mergeCell ref="B56:B57"/>
    <mergeCell ref="A58:A65"/>
    <mergeCell ref="B58:B59"/>
    <mergeCell ref="B60:B61"/>
    <mergeCell ref="B62:B63"/>
    <mergeCell ref="B64:B65"/>
    <mergeCell ref="B38:B39"/>
    <mergeCell ref="B40:B41"/>
    <mergeCell ref="A42:A49"/>
    <mergeCell ref="B42:B43"/>
    <mergeCell ref="B44:B45"/>
    <mergeCell ref="B46:B47"/>
    <mergeCell ref="B48:B49"/>
    <mergeCell ref="A34:A41"/>
    <mergeCell ref="B34:B35"/>
    <mergeCell ref="B36:B37"/>
    <mergeCell ref="A18:A25"/>
    <mergeCell ref="B18:B19"/>
    <mergeCell ref="B20:B21"/>
    <mergeCell ref="B22:B23"/>
    <mergeCell ref="B24:B25"/>
    <mergeCell ref="A26:A33"/>
    <mergeCell ref="B26:B27"/>
    <mergeCell ref="B28:B29"/>
    <mergeCell ref="B30:B31"/>
    <mergeCell ref="B32:B33"/>
    <mergeCell ref="A2:A9"/>
    <mergeCell ref="B2:B3"/>
    <mergeCell ref="B4:B5"/>
    <mergeCell ref="B6:B7"/>
    <mergeCell ref="B8:B9"/>
    <mergeCell ref="A10:A17"/>
    <mergeCell ref="B10:B11"/>
    <mergeCell ref="B12:B13"/>
    <mergeCell ref="B14:B15"/>
    <mergeCell ref="B16:B17"/>
  </mergeCells>
  <pageMargins left="0.7" right="0.7" top="0.75" bottom="0.75" header="0.3" footer="0.3"/>
  <drawing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AAFCE-AE9D-4224-9AD3-0EF90E4C25D8}">
  <dimension ref="A1:F385"/>
  <sheetViews>
    <sheetView workbookViewId="0">
      <selection activeCell="F8" sqref="F8:F13"/>
    </sheetView>
  </sheetViews>
  <sheetFormatPr defaultRowHeight="15"/>
  <cols>
    <col min="1" max="2" width="19.42578125" customWidth="1"/>
    <col min="3" max="3" width="15.7109375" customWidth="1"/>
    <col min="4" max="4" width="20.28515625" customWidth="1"/>
    <col min="5" max="5" width="15.7109375" customWidth="1"/>
    <col min="6" max="6" width="18.7109375" customWidth="1"/>
  </cols>
  <sheetData>
    <row r="1" spans="1:6">
      <c r="A1" s="22" t="s">
        <v>334</v>
      </c>
      <c r="B1" s="22" t="s">
        <v>335</v>
      </c>
      <c r="C1" s="22" t="s">
        <v>336</v>
      </c>
      <c r="D1" s="22" t="s">
        <v>405</v>
      </c>
      <c r="E1" s="22" t="s">
        <v>372</v>
      </c>
      <c r="F1" s="22" t="s">
        <v>395</v>
      </c>
    </row>
    <row r="2" spans="1:6">
      <c r="A2" s="141" t="s">
        <v>376</v>
      </c>
      <c r="B2" s="145" t="s">
        <v>406</v>
      </c>
      <c r="C2" s="144" t="s">
        <v>161</v>
      </c>
      <c r="D2" s="33" t="s">
        <v>378</v>
      </c>
      <c r="E2" s="34">
        <v>0</v>
      </c>
      <c r="F2" s="149">
        <f>AVERAGE(E2:E7)</f>
        <v>1</v>
      </c>
    </row>
    <row r="3" spans="1:6">
      <c r="A3" s="142"/>
      <c r="B3" s="146"/>
      <c r="C3" s="131"/>
      <c r="D3" s="23" t="s">
        <v>382</v>
      </c>
      <c r="E3" s="35">
        <v>0</v>
      </c>
      <c r="F3" s="150"/>
    </row>
    <row r="4" spans="1:6">
      <c r="A4" s="142"/>
      <c r="B4" s="146"/>
      <c r="C4" s="131"/>
      <c r="D4" s="23" t="s">
        <v>383</v>
      </c>
      <c r="E4" s="35">
        <v>0</v>
      </c>
      <c r="F4" s="150"/>
    </row>
    <row r="5" spans="1:6">
      <c r="A5" s="142"/>
      <c r="B5" s="146"/>
      <c r="C5" s="131"/>
      <c r="D5" s="23" t="s">
        <v>384</v>
      </c>
      <c r="E5" s="35">
        <v>6</v>
      </c>
      <c r="F5" s="150"/>
    </row>
    <row r="6" spans="1:6">
      <c r="A6" s="142"/>
      <c r="B6" s="146"/>
      <c r="C6" s="131"/>
      <c r="D6" s="23" t="s">
        <v>385</v>
      </c>
      <c r="E6" s="35">
        <v>0</v>
      </c>
      <c r="F6" s="150"/>
    </row>
    <row r="7" spans="1:6">
      <c r="A7" s="142"/>
      <c r="B7" s="146"/>
      <c r="C7" s="131"/>
      <c r="D7" s="23" t="s">
        <v>386</v>
      </c>
      <c r="E7" s="36">
        <v>0</v>
      </c>
      <c r="F7" s="151"/>
    </row>
    <row r="8" spans="1:6">
      <c r="A8" s="142"/>
      <c r="B8" s="146"/>
      <c r="C8" s="131" t="s">
        <v>310</v>
      </c>
      <c r="D8" s="33" t="s">
        <v>378</v>
      </c>
      <c r="E8" s="34">
        <v>1</v>
      </c>
      <c r="F8" s="149">
        <f>AVERAGE(E8:E13)</f>
        <v>2.8333333333333335</v>
      </c>
    </row>
    <row r="9" spans="1:6">
      <c r="A9" s="142"/>
      <c r="B9" s="146"/>
      <c r="C9" s="131"/>
      <c r="D9" s="23" t="s">
        <v>382</v>
      </c>
      <c r="E9" s="35">
        <v>1</v>
      </c>
      <c r="F9" s="150"/>
    </row>
    <row r="10" spans="1:6">
      <c r="A10" s="142"/>
      <c r="B10" s="146"/>
      <c r="C10" s="131"/>
      <c r="D10" s="23" t="s">
        <v>383</v>
      </c>
      <c r="E10" s="35">
        <v>0</v>
      </c>
      <c r="F10" s="150"/>
    </row>
    <row r="11" spans="1:6">
      <c r="A11" s="142"/>
      <c r="B11" s="146"/>
      <c r="C11" s="131"/>
      <c r="D11" s="23" t="s">
        <v>384</v>
      </c>
      <c r="E11" s="35">
        <v>7</v>
      </c>
      <c r="F11" s="150"/>
    </row>
    <row r="12" spans="1:6">
      <c r="A12" s="142"/>
      <c r="B12" s="146"/>
      <c r="C12" s="131"/>
      <c r="D12" s="23" t="s">
        <v>385</v>
      </c>
      <c r="E12" s="35">
        <v>1</v>
      </c>
      <c r="F12" s="150"/>
    </row>
    <row r="13" spans="1:6">
      <c r="A13" s="142"/>
      <c r="B13" s="146"/>
      <c r="C13" s="131"/>
      <c r="D13" s="23" t="s">
        <v>386</v>
      </c>
      <c r="E13" s="36">
        <v>7</v>
      </c>
      <c r="F13" s="151"/>
    </row>
    <row r="14" spans="1:6">
      <c r="A14" s="142"/>
      <c r="B14" s="147" t="s">
        <v>407</v>
      </c>
      <c r="C14" s="131" t="s">
        <v>161</v>
      </c>
      <c r="D14" s="33" t="s">
        <v>378</v>
      </c>
    </row>
    <row r="15" spans="1:6">
      <c r="A15" s="142"/>
      <c r="B15" s="147"/>
      <c r="C15" s="131"/>
      <c r="D15" s="23" t="s">
        <v>382</v>
      </c>
    </row>
    <row r="16" spans="1:6">
      <c r="A16" s="142"/>
      <c r="B16" s="147"/>
      <c r="C16" s="131"/>
      <c r="D16" s="23" t="s">
        <v>383</v>
      </c>
    </row>
    <row r="17" spans="1:4">
      <c r="A17" s="142"/>
      <c r="B17" s="147"/>
      <c r="C17" s="131"/>
      <c r="D17" s="23" t="s">
        <v>384</v>
      </c>
    </row>
    <row r="18" spans="1:4">
      <c r="A18" s="142"/>
      <c r="B18" s="147"/>
      <c r="C18" s="131"/>
      <c r="D18" s="23" t="s">
        <v>385</v>
      </c>
    </row>
    <row r="19" spans="1:4">
      <c r="A19" s="142"/>
      <c r="B19" s="147"/>
      <c r="C19" s="131"/>
      <c r="D19" s="23" t="s">
        <v>386</v>
      </c>
    </row>
    <row r="20" spans="1:4">
      <c r="A20" s="142"/>
      <c r="B20" s="147"/>
      <c r="C20" s="131" t="s">
        <v>310</v>
      </c>
      <c r="D20" s="33" t="s">
        <v>378</v>
      </c>
    </row>
    <row r="21" spans="1:4">
      <c r="A21" s="142"/>
      <c r="B21" s="147"/>
      <c r="C21" s="131"/>
      <c r="D21" s="23" t="s">
        <v>382</v>
      </c>
    </row>
    <row r="22" spans="1:4">
      <c r="A22" s="142"/>
      <c r="B22" s="147"/>
      <c r="C22" s="131"/>
      <c r="D22" s="23" t="s">
        <v>383</v>
      </c>
    </row>
    <row r="23" spans="1:4">
      <c r="A23" s="142"/>
      <c r="B23" s="147"/>
      <c r="C23" s="131"/>
      <c r="D23" s="23" t="s">
        <v>384</v>
      </c>
    </row>
    <row r="24" spans="1:4">
      <c r="A24" s="142"/>
      <c r="B24" s="147"/>
      <c r="C24" s="131"/>
      <c r="D24" s="23" t="s">
        <v>385</v>
      </c>
    </row>
    <row r="25" spans="1:4">
      <c r="A25" s="142"/>
      <c r="B25" s="147"/>
      <c r="C25" s="131"/>
      <c r="D25" s="23" t="s">
        <v>386</v>
      </c>
    </row>
    <row r="26" spans="1:4">
      <c r="A26" s="142"/>
      <c r="B26" s="148" t="s">
        <v>408</v>
      </c>
      <c r="C26" s="131" t="s">
        <v>161</v>
      </c>
      <c r="D26" s="33" t="s">
        <v>378</v>
      </c>
    </row>
    <row r="27" spans="1:4">
      <c r="A27" s="142"/>
      <c r="B27" s="148"/>
      <c r="C27" s="131"/>
      <c r="D27" s="23" t="s">
        <v>382</v>
      </c>
    </row>
    <row r="28" spans="1:4">
      <c r="A28" s="142"/>
      <c r="B28" s="148"/>
      <c r="C28" s="131"/>
      <c r="D28" s="23" t="s">
        <v>383</v>
      </c>
    </row>
    <row r="29" spans="1:4">
      <c r="A29" s="142"/>
      <c r="B29" s="148"/>
      <c r="C29" s="131"/>
      <c r="D29" s="23" t="s">
        <v>384</v>
      </c>
    </row>
    <row r="30" spans="1:4">
      <c r="A30" s="142"/>
      <c r="B30" s="148"/>
      <c r="C30" s="131"/>
      <c r="D30" s="23" t="s">
        <v>385</v>
      </c>
    </row>
    <row r="31" spans="1:4">
      <c r="A31" s="142"/>
      <c r="B31" s="148"/>
      <c r="C31" s="131"/>
      <c r="D31" s="23" t="s">
        <v>386</v>
      </c>
    </row>
    <row r="32" spans="1:4">
      <c r="A32" s="142"/>
      <c r="B32" s="148"/>
      <c r="C32" s="131" t="s">
        <v>310</v>
      </c>
      <c r="D32" s="33" t="s">
        <v>378</v>
      </c>
    </row>
    <row r="33" spans="1:4">
      <c r="A33" s="142"/>
      <c r="B33" s="148"/>
      <c r="C33" s="131"/>
      <c r="D33" s="23" t="s">
        <v>382</v>
      </c>
    </row>
    <row r="34" spans="1:4">
      <c r="A34" s="142"/>
      <c r="B34" s="148"/>
      <c r="C34" s="131"/>
      <c r="D34" s="23" t="s">
        <v>383</v>
      </c>
    </row>
    <row r="35" spans="1:4">
      <c r="A35" s="142"/>
      <c r="B35" s="148"/>
      <c r="C35" s="131"/>
      <c r="D35" s="23" t="s">
        <v>384</v>
      </c>
    </row>
    <row r="36" spans="1:4">
      <c r="A36" s="142"/>
      <c r="B36" s="148"/>
      <c r="C36" s="131"/>
      <c r="D36" s="23" t="s">
        <v>385</v>
      </c>
    </row>
    <row r="37" spans="1:4">
      <c r="A37" s="142"/>
      <c r="B37" s="148"/>
      <c r="C37" s="131"/>
      <c r="D37" s="23" t="s">
        <v>386</v>
      </c>
    </row>
    <row r="38" spans="1:4">
      <c r="A38" s="142"/>
      <c r="B38" s="138" t="s">
        <v>409</v>
      </c>
      <c r="C38" s="131" t="s">
        <v>161</v>
      </c>
      <c r="D38" s="33" t="s">
        <v>378</v>
      </c>
    </row>
    <row r="39" spans="1:4">
      <c r="A39" s="142"/>
      <c r="B39" s="138"/>
      <c r="C39" s="131"/>
      <c r="D39" s="23" t="s">
        <v>382</v>
      </c>
    </row>
    <row r="40" spans="1:4">
      <c r="A40" s="142"/>
      <c r="B40" s="138"/>
      <c r="C40" s="131"/>
      <c r="D40" s="23" t="s">
        <v>383</v>
      </c>
    </row>
    <row r="41" spans="1:4">
      <c r="A41" s="142"/>
      <c r="B41" s="138"/>
      <c r="C41" s="131"/>
      <c r="D41" s="23" t="s">
        <v>384</v>
      </c>
    </row>
    <row r="42" spans="1:4">
      <c r="A42" s="142"/>
      <c r="B42" s="138"/>
      <c r="C42" s="131"/>
      <c r="D42" s="23" t="s">
        <v>385</v>
      </c>
    </row>
    <row r="43" spans="1:4">
      <c r="A43" s="142"/>
      <c r="B43" s="138"/>
      <c r="C43" s="131"/>
      <c r="D43" s="23" t="s">
        <v>386</v>
      </c>
    </row>
    <row r="44" spans="1:4">
      <c r="A44" s="142"/>
      <c r="B44" s="138"/>
      <c r="C44" s="131" t="s">
        <v>310</v>
      </c>
      <c r="D44" s="33" t="s">
        <v>378</v>
      </c>
    </row>
    <row r="45" spans="1:4">
      <c r="A45" s="142"/>
      <c r="B45" s="138"/>
      <c r="C45" s="131"/>
      <c r="D45" s="23" t="s">
        <v>382</v>
      </c>
    </row>
    <row r="46" spans="1:4">
      <c r="A46" s="142"/>
      <c r="B46" s="138"/>
      <c r="C46" s="131"/>
      <c r="D46" s="23" t="s">
        <v>383</v>
      </c>
    </row>
    <row r="47" spans="1:4">
      <c r="A47" s="142"/>
      <c r="B47" s="138"/>
      <c r="C47" s="131"/>
      <c r="D47" s="23" t="s">
        <v>384</v>
      </c>
    </row>
    <row r="48" spans="1:4">
      <c r="A48" s="142"/>
      <c r="B48" s="138"/>
      <c r="C48" s="131"/>
      <c r="D48" s="23" t="s">
        <v>385</v>
      </c>
    </row>
    <row r="49" spans="1:5">
      <c r="A49" s="143"/>
      <c r="B49" s="139"/>
      <c r="C49" s="140"/>
      <c r="D49" s="24" t="s">
        <v>386</v>
      </c>
    </row>
    <row r="50" spans="1:5">
      <c r="A50" s="141" t="s">
        <v>387</v>
      </c>
      <c r="B50" s="145" t="s">
        <v>406</v>
      </c>
      <c r="C50" s="144" t="s">
        <v>161</v>
      </c>
      <c r="D50" s="33" t="s">
        <v>378</v>
      </c>
      <c r="E50">
        <v>1</v>
      </c>
    </row>
    <row r="51" spans="1:5">
      <c r="A51" s="142"/>
      <c r="B51" s="146"/>
      <c r="C51" s="131"/>
      <c r="D51" s="23" t="s">
        <v>382</v>
      </c>
      <c r="E51">
        <v>1</v>
      </c>
    </row>
    <row r="52" spans="1:5">
      <c r="A52" s="142"/>
      <c r="B52" s="146"/>
      <c r="C52" s="131"/>
      <c r="D52" s="23" t="s">
        <v>383</v>
      </c>
      <c r="E52">
        <v>0</v>
      </c>
    </row>
    <row r="53" spans="1:5">
      <c r="A53" s="142"/>
      <c r="B53" s="146"/>
      <c r="C53" s="131"/>
      <c r="D53" s="23" t="s">
        <v>384</v>
      </c>
      <c r="E53">
        <v>7</v>
      </c>
    </row>
    <row r="54" spans="1:5">
      <c r="A54" s="142"/>
      <c r="B54" s="146"/>
      <c r="C54" s="131"/>
      <c r="D54" s="23" t="s">
        <v>385</v>
      </c>
      <c r="E54">
        <v>1</v>
      </c>
    </row>
    <row r="55" spans="1:5">
      <c r="A55" s="142"/>
      <c r="B55" s="146"/>
      <c r="C55" s="131"/>
      <c r="D55" s="23" t="s">
        <v>386</v>
      </c>
      <c r="E55">
        <v>7</v>
      </c>
    </row>
    <row r="56" spans="1:5">
      <c r="A56" s="142"/>
      <c r="B56" s="146"/>
      <c r="C56" s="131" t="s">
        <v>310</v>
      </c>
      <c r="D56" s="33" t="s">
        <v>378</v>
      </c>
    </row>
    <row r="57" spans="1:5">
      <c r="A57" s="142"/>
      <c r="B57" s="146"/>
      <c r="C57" s="131"/>
      <c r="D57" s="23" t="s">
        <v>382</v>
      </c>
    </row>
    <row r="58" spans="1:5">
      <c r="A58" s="142"/>
      <c r="B58" s="146"/>
      <c r="C58" s="131"/>
      <c r="D58" s="23" t="s">
        <v>383</v>
      </c>
    </row>
    <row r="59" spans="1:5">
      <c r="A59" s="142"/>
      <c r="B59" s="146"/>
      <c r="C59" s="131"/>
      <c r="D59" s="23" t="s">
        <v>384</v>
      </c>
    </row>
    <row r="60" spans="1:5">
      <c r="A60" s="142"/>
      <c r="B60" s="146"/>
      <c r="C60" s="131"/>
      <c r="D60" s="23" t="s">
        <v>385</v>
      </c>
    </row>
    <row r="61" spans="1:5">
      <c r="A61" s="142"/>
      <c r="B61" s="146"/>
      <c r="C61" s="131"/>
      <c r="D61" s="23" t="s">
        <v>386</v>
      </c>
    </row>
    <row r="62" spans="1:5">
      <c r="A62" s="142"/>
      <c r="B62" s="147" t="s">
        <v>407</v>
      </c>
      <c r="C62" s="131" t="s">
        <v>161</v>
      </c>
      <c r="D62" s="33" t="s">
        <v>378</v>
      </c>
    </row>
    <row r="63" spans="1:5">
      <c r="A63" s="142"/>
      <c r="B63" s="147"/>
      <c r="C63" s="131"/>
      <c r="D63" s="23" t="s">
        <v>382</v>
      </c>
    </row>
    <row r="64" spans="1:5">
      <c r="A64" s="142"/>
      <c r="B64" s="147"/>
      <c r="C64" s="131"/>
      <c r="D64" s="23" t="s">
        <v>383</v>
      </c>
    </row>
    <row r="65" spans="1:4">
      <c r="A65" s="142"/>
      <c r="B65" s="147"/>
      <c r="C65" s="131"/>
      <c r="D65" s="23" t="s">
        <v>384</v>
      </c>
    </row>
    <row r="66" spans="1:4">
      <c r="A66" s="142"/>
      <c r="B66" s="147"/>
      <c r="C66" s="131"/>
      <c r="D66" s="23" t="s">
        <v>385</v>
      </c>
    </row>
    <row r="67" spans="1:4">
      <c r="A67" s="142"/>
      <c r="B67" s="147"/>
      <c r="C67" s="131"/>
      <c r="D67" s="23" t="s">
        <v>386</v>
      </c>
    </row>
    <row r="68" spans="1:4">
      <c r="A68" s="142"/>
      <c r="B68" s="147"/>
      <c r="C68" s="131" t="s">
        <v>310</v>
      </c>
      <c r="D68" s="33" t="s">
        <v>378</v>
      </c>
    </row>
    <row r="69" spans="1:4">
      <c r="A69" s="142"/>
      <c r="B69" s="147"/>
      <c r="C69" s="131"/>
      <c r="D69" s="23" t="s">
        <v>382</v>
      </c>
    </row>
    <row r="70" spans="1:4">
      <c r="A70" s="142"/>
      <c r="B70" s="147"/>
      <c r="C70" s="131"/>
      <c r="D70" s="23" t="s">
        <v>383</v>
      </c>
    </row>
    <row r="71" spans="1:4">
      <c r="A71" s="142"/>
      <c r="B71" s="147"/>
      <c r="C71" s="131"/>
      <c r="D71" s="23" t="s">
        <v>384</v>
      </c>
    </row>
    <row r="72" spans="1:4">
      <c r="A72" s="142"/>
      <c r="B72" s="147"/>
      <c r="C72" s="131"/>
      <c r="D72" s="23" t="s">
        <v>385</v>
      </c>
    </row>
    <row r="73" spans="1:4">
      <c r="A73" s="142"/>
      <c r="B73" s="147"/>
      <c r="C73" s="131"/>
      <c r="D73" s="23" t="s">
        <v>386</v>
      </c>
    </row>
    <row r="74" spans="1:4">
      <c r="A74" s="142"/>
      <c r="B74" s="148" t="s">
        <v>408</v>
      </c>
      <c r="C74" s="131" t="s">
        <v>161</v>
      </c>
      <c r="D74" s="33" t="s">
        <v>378</v>
      </c>
    </row>
    <row r="75" spans="1:4">
      <c r="A75" s="142"/>
      <c r="B75" s="148"/>
      <c r="C75" s="131"/>
      <c r="D75" s="23" t="s">
        <v>382</v>
      </c>
    </row>
    <row r="76" spans="1:4">
      <c r="A76" s="142"/>
      <c r="B76" s="148"/>
      <c r="C76" s="131"/>
      <c r="D76" s="23" t="s">
        <v>383</v>
      </c>
    </row>
    <row r="77" spans="1:4">
      <c r="A77" s="142"/>
      <c r="B77" s="148"/>
      <c r="C77" s="131"/>
      <c r="D77" s="23" t="s">
        <v>384</v>
      </c>
    </row>
    <row r="78" spans="1:4">
      <c r="A78" s="142"/>
      <c r="B78" s="148"/>
      <c r="C78" s="131"/>
      <c r="D78" s="23" t="s">
        <v>385</v>
      </c>
    </row>
    <row r="79" spans="1:4">
      <c r="A79" s="142"/>
      <c r="B79" s="148"/>
      <c r="C79" s="131"/>
      <c r="D79" s="23" t="s">
        <v>386</v>
      </c>
    </row>
    <row r="80" spans="1:4">
      <c r="A80" s="142"/>
      <c r="B80" s="148"/>
      <c r="C80" s="131" t="s">
        <v>310</v>
      </c>
      <c r="D80" s="33" t="s">
        <v>378</v>
      </c>
    </row>
    <row r="81" spans="1:4">
      <c r="A81" s="142"/>
      <c r="B81" s="148"/>
      <c r="C81" s="131"/>
      <c r="D81" s="23" t="s">
        <v>382</v>
      </c>
    </row>
    <row r="82" spans="1:4">
      <c r="A82" s="142"/>
      <c r="B82" s="148"/>
      <c r="C82" s="131"/>
      <c r="D82" s="23" t="s">
        <v>383</v>
      </c>
    </row>
    <row r="83" spans="1:4">
      <c r="A83" s="142"/>
      <c r="B83" s="148"/>
      <c r="C83" s="131"/>
      <c r="D83" s="23" t="s">
        <v>384</v>
      </c>
    </row>
    <row r="84" spans="1:4">
      <c r="A84" s="142"/>
      <c r="B84" s="148"/>
      <c r="C84" s="131"/>
      <c r="D84" s="23" t="s">
        <v>385</v>
      </c>
    </row>
    <row r="85" spans="1:4">
      <c r="A85" s="142"/>
      <c r="B85" s="148"/>
      <c r="C85" s="131"/>
      <c r="D85" s="23" t="s">
        <v>386</v>
      </c>
    </row>
    <row r="86" spans="1:4">
      <c r="A86" s="142"/>
      <c r="B86" s="138" t="s">
        <v>409</v>
      </c>
      <c r="C86" s="131" t="s">
        <v>161</v>
      </c>
      <c r="D86" s="33" t="s">
        <v>378</v>
      </c>
    </row>
    <row r="87" spans="1:4">
      <c r="A87" s="142"/>
      <c r="B87" s="138"/>
      <c r="C87" s="131"/>
      <c r="D87" s="23" t="s">
        <v>382</v>
      </c>
    </row>
    <row r="88" spans="1:4">
      <c r="A88" s="142"/>
      <c r="B88" s="138"/>
      <c r="C88" s="131"/>
      <c r="D88" s="23" t="s">
        <v>383</v>
      </c>
    </row>
    <row r="89" spans="1:4">
      <c r="A89" s="142"/>
      <c r="B89" s="138"/>
      <c r="C89" s="131"/>
      <c r="D89" s="23" t="s">
        <v>384</v>
      </c>
    </row>
    <row r="90" spans="1:4">
      <c r="A90" s="142"/>
      <c r="B90" s="138"/>
      <c r="C90" s="131"/>
      <c r="D90" s="23" t="s">
        <v>385</v>
      </c>
    </row>
    <row r="91" spans="1:4">
      <c r="A91" s="142"/>
      <c r="B91" s="138"/>
      <c r="C91" s="131"/>
      <c r="D91" s="23" t="s">
        <v>386</v>
      </c>
    </row>
    <row r="92" spans="1:4">
      <c r="A92" s="142"/>
      <c r="B92" s="138"/>
      <c r="C92" s="131" t="s">
        <v>310</v>
      </c>
      <c r="D92" s="33" t="s">
        <v>378</v>
      </c>
    </row>
    <row r="93" spans="1:4">
      <c r="A93" s="142"/>
      <c r="B93" s="138"/>
      <c r="C93" s="131"/>
      <c r="D93" s="23" t="s">
        <v>382</v>
      </c>
    </row>
    <row r="94" spans="1:4">
      <c r="A94" s="142"/>
      <c r="B94" s="138"/>
      <c r="C94" s="131"/>
      <c r="D94" s="23" t="s">
        <v>383</v>
      </c>
    </row>
    <row r="95" spans="1:4">
      <c r="A95" s="142"/>
      <c r="B95" s="138"/>
      <c r="C95" s="131"/>
      <c r="D95" s="23" t="s">
        <v>384</v>
      </c>
    </row>
    <row r="96" spans="1:4">
      <c r="A96" s="142"/>
      <c r="B96" s="138"/>
      <c r="C96" s="131"/>
      <c r="D96" s="23" t="s">
        <v>385</v>
      </c>
    </row>
    <row r="97" spans="1:4">
      <c r="A97" s="143"/>
      <c r="B97" s="139"/>
      <c r="C97" s="140"/>
      <c r="D97" s="24" t="s">
        <v>386</v>
      </c>
    </row>
    <row r="98" spans="1:4">
      <c r="A98" s="141" t="s">
        <v>388</v>
      </c>
      <c r="B98" s="145" t="s">
        <v>406</v>
      </c>
      <c r="C98" s="144" t="s">
        <v>161</v>
      </c>
      <c r="D98" s="33" t="s">
        <v>378</v>
      </c>
    </row>
    <row r="99" spans="1:4">
      <c r="A99" s="142"/>
      <c r="B99" s="146"/>
      <c r="C99" s="131"/>
      <c r="D99" s="23" t="s">
        <v>382</v>
      </c>
    </row>
    <row r="100" spans="1:4">
      <c r="A100" s="142"/>
      <c r="B100" s="146"/>
      <c r="C100" s="131"/>
      <c r="D100" s="23" t="s">
        <v>383</v>
      </c>
    </row>
    <row r="101" spans="1:4">
      <c r="A101" s="142"/>
      <c r="B101" s="146"/>
      <c r="C101" s="131"/>
      <c r="D101" s="23" t="s">
        <v>384</v>
      </c>
    </row>
    <row r="102" spans="1:4">
      <c r="A102" s="142"/>
      <c r="B102" s="146"/>
      <c r="C102" s="131"/>
      <c r="D102" s="23" t="s">
        <v>385</v>
      </c>
    </row>
    <row r="103" spans="1:4">
      <c r="A103" s="142"/>
      <c r="B103" s="146"/>
      <c r="C103" s="131"/>
      <c r="D103" s="23" t="s">
        <v>386</v>
      </c>
    </row>
    <row r="104" spans="1:4">
      <c r="A104" s="142"/>
      <c r="B104" s="146"/>
      <c r="C104" s="131" t="s">
        <v>310</v>
      </c>
      <c r="D104" s="33" t="s">
        <v>378</v>
      </c>
    </row>
    <row r="105" spans="1:4">
      <c r="A105" s="142"/>
      <c r="B105" s="146"/>
      <c r="C105" s="131"/>
      <c r="D105" s="23" t="s">
        <v>382</v>
      </c>
    </row>
    <row r="106" spans="1:4">
      <c r="A106" s="142"/>
      <c r="B106" s="146"/>
      <c r="C106" s="131"/>
      <c r="D106" s="23" t="s">
        <v>383</v>
      </c>
    </row>
    <row r="107" spans="1:4">
      <c r="A107" s="142"/>
      <c r="B107" s="146"/>
      <c r="C107" s="131"/>
      <c r="D107" s="23" t="s">
        <v>384</v>
      </c>
    </row>
    <row r="108" spans="1:4">
      <c r="A108" s="142"/>
      <c r="B108" s="146"/>
      <c r="C108" s="131"/>
      <c r="D108" s="23" t="s">
        <v>385</v>
      </c>
    </row>
    <row r="109" spans="1:4">
      <c r="A109" s="142"/>
      <c r="B109" s="146"/>
      <c r="C109" s="131"/>
      <c r="D109" s="23" t="s">
        <v>386</v>
      </c>
    </row>
    <row r="110" spans="1:4">
      <c r="A110" s="142"/>
      <c r="B110" s="147" t="s">
        <v>407</v>
      </c>
      <c r="C110" s="131" t="s">
        <v>161</v>
      </c>
      <c r="D110" s="33" t="s">
        <v>378</v>
      </c>
    </row>
    <row r="111" spans="1:4">
      <c r="A111" s="142"/>
      <c r="B111" s="147"/>
      <c r="C111" s="131"/>
      <c r="D111" s="23" t="s">
        <v>382</v>
      </c>
    </row>
    <row r="112" spans="1:4">
      <c r="A112" s="142"/>
      <c r="B112" s="147"/>
      <c r="C112" s="131"/>
      <c r="D112" s="23" t="s">
        <v>383</v>
      </c>
    </row>
    <row r="113" spans="1:4">
      <c r="A113" s="142"/>
      <c r="B113" s="147"/>
      <c r="C113" s="131"/>
      <c r="D113" s="23" t="s">
        <v>384</v>
      </c>
    </row>
    <row r="114" spans="1:4">
      <c r="A114" s="142"/>
      <c r="B114" s="147"/>
      <c r="C114" s="131"/>
      <c r="D114" s="23" t="s">
        <v>385</v>
      </c>
    </row>
    <row r="115" spans="1:4">
      <c r="A115" s="142"/>
      <c r="B115" s="147"/>
      <c r="C115" s="131"/>
      <c r="D115" s="23" t="s">
        <v>386</v>
      </c>
    </row>
    <row r="116" spans="1:4">
      <c r="A116" s="142"/>
      <c r="B116" s="147"/>
      <c r="C116" s="131" t="s">
        <v>310</v>
      </c>
      <c r="D116" s="33" t="s">
        <v>378</v>
      </c>
    </row>
    <row r="117" spans="1:4">
      <c r="A117" s="142"/>
      <c r="B117" s="147"/>
      <c r="C117" s="131"/>
      <c r="D117" s="23" t="s">
        <v>382</v>
      </c>
    </row>
    <row r="118" spans="1:4">
      <c r="A118" s="142"/>
      <c r="B118" s="147"/>
      <c r="C118" s="131"/>
      <c r="D118" s="23" t="s">
        <v>383</v>
      </c>
    </row>
    <row r="119" spans="1:4">
      <c r="A119" s="142"/>
      <c r="B119" s="147"/>
      <c r="C119" s="131"/>
      <c r="D119" s="23" t="s">
        <v>384</v>
      </c>
    </row>
    <row r="120" spans="1:4">
      <c r="A120" s="142"/>
      <c r="B120" s="147"/>
      <c r="C120" s="131"/>
      <c r="D120" s="23" t="s">
        <v>385</v>
      </c>
    </row>
    <row r="121" spans="1:4">
      <c r="A121" s="142"/>
      <c r="B121" s="147"/>
      <c r="C121" s="131"/>
      <c r="D121" s="23" t="s">
        <v>386</v>
      </c>
    </row>
    <row r="122" spans="1:4">
      <c r="A122" s="142"/>
      <c r="B122" s="148" t="s">
        <v>408</v>
      </c>
      <c r="C122" s="131" t="s">
        <v>161</v>
      </c>
      <c r="D122" s="33" t="s">
        <v>378</v>
      </c>
    </row>
    <row r="123" spans="1:4">
      <c r="A123" s="142"/>
      <c r="B123" s="148"/>
      <c r="C123" s="131"/>
      <c r="D123" s="23" t="s">
        <v>382</v>
      </c>
    </row>
    <row r="124" spans="1:4">
      <c r="A124" s="142"/>
      <c r="B124" s="148"/>
      <c r="C124" s="131"/>
      <c r="D124" s="23" t="s">
        <v>383</v>
      </c>
    </row>
    <row r="125" spans="1:4">
      <c r="A125" s="142"/>
      <c r="B125" s="148"/>
      <c r="C125" s="131"/>
      <c r="D125" s="23" t="s">
        <v>384</v>
      </c>
    </row>
    <row r="126" spans="1:4">
      <c r="A126" s="142"/>
      <c r="B126" s="148"/>
      <c r="C126" s="131"/>
      <c r="D126" s="23" t="s">
        <v>385</v>
      </c>
    </row>
    <row r="127" spans="1:4">
      <c r="A127" s="142"/>
      <c r="B127" s="148"/>
      <c r="C127" s="131"/>
      <c r="D127" s="23" t="s">
        <v>386</v>
      </c>
    </row>
    <row r="128" spans="1:4">
      <c r="A128" s="142"/>
      <c r="B128" s="148"/>
      <c r="C128" s="131" t="s">
        <v>310</v>
      </c>
      <c r="D128" s="33" t="s">
        <v>378</v>
      </c>
    </row>
    <row r="129" spans="1:4">
      <c r="A129" s="142"/>
      <c r="B129" s="148"/>
      <c r="C129" s="131"/>
      <c r="D129" s="23" t="s">
        <v>382</v>
      </c>
    </row>
    <row r="130" spans="1:4">
      <c r="A130" s="142"/>
      <c r="B130" s="148"/>
      <c r="C130" s="131"/>
      <c r="D130" s="23" t="s">
        <v>383</v>
      </c>
    </row>
    <row r="131" spans="1:4">
      <c r="A131" s="142"/>
      <c r="B131" s="148"/>
      <c r="C131" s="131"/>
      <c r="D131" s="23" t="s">
        <v>384</v>
      </c>
    </row>
    <row r="132" spans="1:4">
      <c r="A132" s="142"/>
      <c r="B132" s="148"/>
      <c r="C132" s="131"/>
      <c r="D132" s="23" t="s">
        <v>385</v>
      </c>
    </row>
    <row r="133" spans="1:4">
      <c r="A133" s="142"/>
      <c r="B133" s="148"/>
      <c r="C133" s="131"/>
      <c r="D133" s="23" t="s">
        <v>386</v>
      </c>
    </row>
    <row r="134" spans="1:4">
      <c r="A134" s="142"/>
      <c r="B134" s="138" t="s">
        <v>409</v>
      </c>
      <c r="C134" s="131" t="s">
        <v>161</v>
      </c>
      <c r="D134" s="33" t="s">
        <v>378</v>
      </c>
    </row>
    <row r="135" spans="1:4">
      <c r="A135" s="142"/>
      <c r="B135" s="138"/>
      <c r="C135" s="131"/>
      <c r="D135" s="23" t="s">
        <v>382</v>
      </c>
    </row>
    <row r="136" spans="1:4">
      <c r="A136" s="142"/>
      <c r="B136" s="138"/>
      <c r="C136" s="131"/>
      <c r="D136" s="23" t="s">
        <v>383</v>
      </c>
    </row>
    <row r="137" spans="1:4">
      <c r="A137" s="142"/>
      <c r="B137" s="138"/>
      <c r="C137" s="131"/>
      <c r="D137" s="23" t="s">
        <v>384</v>
      </c>
    </row>
    <row r="138" spans="1:4">
      <c r="A138" s="142"/>
      <c r="B138" s="138"/>
      <c r="C138" s="131"/>
      <c r="D138" s="23" t="s">
        <v>385</v>
      </c>
    </row>
    <row r="139" spans="1:4">
      <c r="A139" s="142"/>
      <c r="B139" s="138"/>
      <c r="C139" s="131"/>
      <c r="D139" s="23" t="s">
        <v>386</v>
      </c>
    </row>
    <row r="140" spans="1:4">
      <c r="A140" s="142"/>
      <c r="B140" s="138"/>
      <c r="C140" s="131" t="s">
        <v>310</v>
      </c>
      <c r="D140" s="33" t="s">
        <v>378</v>
      </c>
    </row>
    <row r="141" spans="1:4">
      <c r="A141" s="142"/>
      <c r="B141" s="138"/>
      <c r="C141" s="131"/>
      <c r="D141" s="23" t="s">
        <v>382</v>
      </c>
    </row>
    <row r="142" spans="1:4">
      <c r="A142" s="142"/>
      <c r="B142" s="138"/>
      <c r="C142" s="131"/>
      <c r="D142" s="23" t="s">
        <v>383</v>
      </c>
    </row>
    <row r="143" spans="1:4">
      <c r="A143" s="142"/>
      <c r="B143" s="138"/>
      <c r="C143" s="131"/>
      <c r="D143" s="23" t="s">
        <v>384</v>
      </c>
    </row>
    <row r="144" spans="1:4">
      <c r="A144" s="142"/>
      <c r="B144" s="138"/>
      <c r="C144" s="131"/>
      <c r="D144" s="23" t="s">
        <v>385</v>
      </c>
    </row>
    <row r="145" spans="1:4">
      <c r="A145" s="143"/>
      <c r="B145" s="139"/>
      <c r="C145" s="140"/>
      <c r="D145" s="24" t="s">
        <v>386</v>
      </c>
    </row>
    <row r="146" spans="1:4">
      <c r="A146" s="141" t="s">
        <v>389</v>
      </c>
      <c r="B146" s="145" t="s">
        <v>406</v>
      </c>
      <c r="C146" s="144" t="s">
        <v>161</v>
      </c>
      <c r="D146" s="33" t="s">
        <v>378</v>
      </c>
    </row>
    <row r="147" spans="1:4">
      <c r="A147" s="142"/>
      <c r="B147" s="146"/>
      <c r="C147" s="131"/>
      <c r="D147" s="23" t="s">
        <v>382</v>
      </c>
    </row>
    <row r="148" spans="1:4">
      <c r="A148" s="142"/>
      <c r="B148" s="146"/>
      <c r="C148" s="131"/>
      <c r="D148" s="23" t="s">
        <v>383</v>
      </c>
    </row>
    <row r="149" spans="1:4">
      <c r="A149" s="142"/>
      <c r="B149" s="146"/>
      <c r="C149" s="131"/>
      <c r="D149" s="23" t="s">
        <v>384</v>
      </c>
    </row>
    <row r="150" spans="1:4">
      <c r="A150" s="142"/>
      <c r="B150" s="146"/>
      <c r="C150" s="131"/>
      <c r="D150" s="23" t="s">
        <v>385</v>
      </c>
    </row>
    <row r="151" spans="1:4">
      <c r="A151" s="142"/>
      <c r="B151" s="146"/>
      <c r="C151" s="131"/>
      <c r="D151" s="23" t="s">
        <v>386</v>
      </c>
    </row>
    <row r="152" spans="1:4">
      <c r="A152" s="142"/>
      <c r="B152" s="146"/>
      <c r="C152" s="131" t="s">
        <v>310</v>
      </c>
      <c r="D152" s="33" t="s">
        <v>378</v>
      </c>
    </row>
    <row r="153" spans="1:4">
      <c r="A153" s="142"/>
      <c r="B153" s="146"/>
      <c r="C153" s="131"/>
      <c r="D153" s="23" t="s">
        <v>382</v>
      </c>
    </row>
    <row r="154" spans="1:4">
      <c r="A154" s="142"/>
      <c r="B154" s="146"/>
      <c r="C154" s="131"/>
      <c r="D154" s="23" t="s">
        <v>383</v>
      </c>
    </row>
    <row r="155" spans="1:4">
      <c r="A155" s="142"/>
      <c r="B155" s="146"/>
      <c r="C155" s="131"/>
      <c r="D155" s="23" t="s">
        <v>384</v>
      </c>
    </row>
    <row r="156" spans="1:4">
      <c r="A156" s="142"/>
      <c r="B156" s="146"/>
      <c r="C156" s="131"/>
      <c r="D156" s="23" t="s">
        <v>385</v>
      </c>
    </row>
    <row r="157" spans="1:4">
      <c r="A157" s="142"/>
      <c r="B157" s="146"/>
      <c r="C157" s="131"/>
      <c r="D157" s="23" t="s">
        <v>386</v>
      </c>
    </row>
    <row r="158" spans="1:4">
      <c r="A158" s="142"/>
      <c r="B158" s="147" t="s">
        <v>407</v>
      </c>
      <c r="C158" s="131" t="s">
        <v>161</v>
      </c>
      <c r="D158" s="33" t="s">
        <v>378</v>
      </c>
    </row>
    <row r="159" spans="1:4">
      <c r="A159" s="142"/>
      <c r="B159" s="147"/>
      <c r="C159" s="131"/>
      <c r="D159" s="23" t="s">
        <v>382</v>
      </c>
    </row>
    <row r="160" spans="1:4">
      <c r="A160" s="142"/>
      <c r="B160" s="147"/>
      <c r="C160" s="131"/>
      <c r="D160" s="23" t="s">
        <v>383</v>
      </c>
    </row>
    <row r="161" spans="1:4">
      <c r="A161" s="142"/>
      <c r="B161" s="147"/>
      <c r="C161" s="131"/>
      <c r="D161" s="23" t="s">
        <v>384</v>
      </c>
    </row>
    <row r="162" spans="1:4">
      <c r="A162" s="142"/>
      <c r="B162" s="147"/>
      <c r="C162" s="131"/>
      <c r="D162" s="23" t="s">
        <v>385</v>
      </c>
    </row>
    <row r="163" spans="1:4">
      <c r="A163" s="142"/>
      <c r="B163" s="147"/>
      <c r="C163" s="131"/>
      <c r="D163" s="23" t="s">
        <v>386</v>
      </c>
    </row>
    <row r="164" spans="1:4">
      <c r="A164" s="142"/>
      <c r="B164" s="147"/>
      <c r="C164" s="131" t="s">
        <v>310</v>
      </c>
      <c r="D164" s="33" t="s">
        <v>378</v>
      </c>
    </row>
    <row r="165" spans="1:4">
      <c r="A165" s="142"/>
      <c r="B165" s="147"/>
      <c r="C165" s="131"/>
      <c r="D165" s="23" t="s">
        <v>382</v>
      </c>
    </row>
    <row r="166" spans="1:4">
      <c r="A166" s="142"/>
      <c r="B166" s="147"/>
      <c r="C166" s="131"/>
      <c r="D166" s="23" t="s">
        <v>383</v>
      </c>
    </row>
    <row r="167" spans="1:4">
      <c r="A167" s="142"/>
      <c r="B167" s="147"/>
      <c r="C167" s="131"/>
      <c r="D167" s="23" t="s">
        <v>384</v>
      </c>
    </row>
    <row r="168" spans="1:4">
      <c r="A168" s="142"/>
      <c r="B168" s="147"/>
      <c r="C168" s="131"/>
      <c r="D168" s="23" t="s">
        <v>385</v>
      </c>
    </row>
    <row r="169" spans="1:4">
      <c r="A169" s="142"/>
      <c r="B169" s="147"/>
      <c r="C169" s="131"/>
      <c r="D169" s="23" t="s">
        <v>386</v>
      </c>
    </row>
    <row r="170" spans="1:4">
      <c r="A170" s="142"/>
      <c r="B170" s="148" t="s">
        <v>408</v>
      </c>
      <c r="C170" s="131" t="s">
        <v>161</v>
      </c>
      <c r="D170" s="33" t="s">
        <v>378</v>
      </c>
    </row>
    <row r="171" spans="1:4">
      <c r="A171" s="142"/>
      <c r="B171" s="148"/>
      <c r="C171" s="131"/>
      <c r="D171" s="23" t="s">
        <v>382</v>
      </c>
    </row>
    <row r="172" spans="1:4">
      <c r="A172" s="142"/>
      <c r="B172" s="148"/>
      <c r="C172" s="131"/>
      <c r="D172" s="23" t="s">
        <v>383</v>
      </c>
    </row>
    <row r="173" spans="1:4">
      <c r="A173" s="142"/>
      <c r="B173" s="148"/>
      <c r="C173" s="131"/>
      <c r="D173" s="23" t="s">
        <v>384</v>
      </c>
    </row>
    <row r="174" spans="1:4">
      <c r="A174" s="142"/>
      <c r="B174" s="148"/>
      <c r="C174" s="131"/>
      <c r="D174" s="23" t="s">
        <v>385</v>
      </c>
    </row>
    <row r="175" spans="1:4">
      <c r="A175" s="142"/>
      <c r="B175" s="148"/>
      <c r="C175" s="131"/>
      <c r="D175" s="23" t="s">
        <v>386</v>
      </c>
    </row>
    <row r="176" spans="1:4">
      <c r="A176" s="142"/>
      <c r="B176" s="148"/>
      <c r="C176" s="131" t="s">
        <v>310</v>
      </c>
      <c r="D176" s="33" t="s">
        <v>378</v>
      </c>
    </row>
    <row r="177" spans="1:4">
      <c r="A177" s="142"/>
      <c r="B177" s="148"/>
      <c r="C177" s="131"/>
      <c r="D177" s="23" t="s">
        <v>382</v>
      </c>
    </row>
    <row r="178" spans="1:4">
      <c r="A178" s="142"/>
      <c r="B178" s="148"/>
      <c r="C178" s="131"/>
      <c r="D178" s="23" t="s">
        <v>383</v>
      </c>
    </row>
    <row r="179" spans="1:4">
      <c r="A179" s="142"/>
      <c r="B179" s="148"/>
      <c r="C179" s="131"/>
      <c r="D179" s="23" t="s">
        <v>384</v>
      </c>
    </row>
    <row r="180" spans="1:4">
      <c r="A180" s="142"/>
      <c r="B180" s="148"/>
      <c r="C180" s="131"/>
      <c r="D180" s="23" t="s">
        <v>385</v>
      </c>
    </row>
    <row r="181" spans="1:4">
      <c r="A181" s="142"/>
      <c r="B181" s="148"/>
      <c r="C181" s="131"/>
      <c r="D181" s="23" t="s">
        <v>386</v>
      </c>
    </row>
    <row r="182" spans="1:4">
      <c r="A182" s="142"/>
      <c r="B182" s="138" t="s">
        <v>409</v>
      </c>
      <c r="C182" s="131" t="s">
        <v>161</v>
      </c>
      <c r="D182" s="33" t="s">
        <v>378</v>
      </c>
    </row>
    <row r="183" spans="1:4">
      <c r="A183" s="142"/>
      <c r="B183" s="138"/>
      <c r="C183" s="131"/>
      <c r="D183" s="23" t="s">
        <v>382</v>
      </c>
    </row>
    <row r="184" spans="1:4">
      <c r="A184" s="142"/>
      <c r="B184" s="138"/>
      <c r="C184" s="131"/>
      <c r="D184" s="23" t="s">
        <v>383</v>
      </c>
    </row>
    <row r="185" spans="1:4">
      <c r="A185" s="142"/>
      <c r="B185" s="138"/>
      <c r="C185" s="131"/>
      <c r="D185" s="23" t="s">
        <v>384</v>
      </c>
    </row>
    <row r="186" spans="1:4">
      <c r="A186" s="142"/>
      <c r="B186" s="138"/>
      <c r="C186" s="131"/>
      <c r="D186" s="23" t="s">
        <v>385</v>
      </c>
    </row>
    <row r="187" spans="1:4">
      <c r="A187" s="142"/>
      <c r="B187" s="138"/>
      <c r="C187" s="131"/>
      <c r="D187" s="23" t="s">
        <v>386</v>
      </c>
    </row>
    <row r="188" spans="1:4">
      <c r="A188" s="142"/>
      <c r="B188" s="138"/>
      <c r="C188" s="131" t="s">
        <v>310</v>
      </c>
      <c r="D188" s="33" t="s">
        <v>378</v>
      </c>
    </row>
    <row r="189" spans="1:4">
      <c r="A189" s="142"/>
      <c r="B189" s="138"/>
      <c r="C189" s="131"/>
      <c r="D189" s="23" t="s">
        <v>382</v>
      </c>
    </row>
    <row r="190" spans="1:4">
      <c r="A190" s="142"/>
      <c r="B190" s="138"/>
      <c r="C190" s="131"/>
      <c r="D190" s="23" t="s">
        <v>383</v>
      </c>
    </row>
    <row r="191" spans="1:4">
      <c r="A191" s="142"/>
      <c r="B191" s="138"/>
      <c r="C191" s="131"/>
      <c r="D191" s="23" t="s">
        <v>384</v>
      </c>
    </row>
    <row r="192" spans="1:4">
      <c r="A192" s="142"/>
      <c r="B192" s="138"/>
      <c r="C192" s="131"/>
      <c r="D192" s="23" t="s">
        <v>385</v>
      </c>
    </row>
    <row r="193" spans="1:4">
      <c r="A193" s="143"/>
      <c r="B193" s="139"/>
      <c r="C193" s="140"/>
      <c r="D193" s="24" t="s">
        <v>386</v>
      </c>
    </row>
    <row r="194" spans="1:4">
      <c r="A194" s="141" t="s">
        <v>390</v>
      </c>
      <c r="B194" s="145" t="s">
        <v>406</v>
      </c>
      <c r="C194" s="144" t="s">
        <v>161</v>
      </c>
      <c r="D194" s="33" t="s">
        <v>378</v>
      </c>
    </row>
    <row r="195" spans="1:4">
      <c r="A195" s="142"/>
      <c r="B195" s="146"/>
      <c r="C195" s="131"/>
      <c r="D195" s="23" t="s">
        <v>382</v>
      </c>
    </row>
    <row r="196" spans="1:4">
      <c r="A196" s="142"/>
      <c r="B196" s="146"/>
      <c r="C196" s="131"/>
      <c r="D196" s="23" t="s">
        <v>383</v>
      </c>
    </row>
    <row r="197" spans="1:4">
      <c r="A197" s="142"/>
      <c r="B197" s="146"/>
      <c r="C197" s="131"/>
      <c r="D197" s="23" t="s">
        <v>384</v>
      </c>
    </row>
    <row r="198" spans="1:4">
      <c r="A198" s="142"/>
      <c r="B198" s="146"/>
      <c r="C198" s="131"/>
      <c r="D198" s="23" t="s">
        <v>385</v>
      </c>
    </row>
    <row r="199" spans="1:4">
      <c r="A199" s="142"/>
      <c r="B199" s="146"/>
      <c r="C199" s="131"/>
      <c r="D199" s="23" t="s">
        <v>386</v>
      </c>
    </row>
    <row r="200" spans="1:4">
      <c r="A200" s="142"/>
      <c r="B200" s="146"/>
      <c r="C200" s="131" t="s">
        <v>310</v>
      </c>
      <c r="D200" s="33" t="s">
        <v>378</v>
      </c>
    </row>
    <row r="201" spans="1:4">
      <c r="A201" s="142"/>
      <c r="B201" s="146"/>
      <c r="C201" s="131"/>
      <c r="D201" s="23" t="s">
        <v>382</v>
      </c>
    </row>
    <row r="202" spans="1:4">
      <c r="A202" s="142"/>
      <c r="B202" s="146"/>
      <c r="C202" s="131"/>
      <c r="D202" s="23" t="s">
        <v>383</v>
      </c>
    </row>
    <row r="203" spans="1:4">
      <c r="A203" s="142"/>
      <c r="B203" s="146"/>
      <c r="C203" s="131"/>
      <c r="D203" s="23" t="s">
        <v>384</v>
      </c>
    </row>
    <row r="204" spans="1:4">
      <c r="A204" s="142"/>
      <c r="B204" s="146"/>
      <c r="C204" s="131"/>
      <c r="D204" s="23" t="s">
        <v>385</v>
      </c>
    </row>
    <row r="205" spans="1:4">
      <c r="A205" s="142"/>
      <c r="B205" s="146"/>
      <c r="C205" s="131"/>
      <c r="D205" s="23" t="s">
        <v>386</v>
      </c>
    </row>
    <row r="206" spans="1:4">
      <c r="A206" s="142"/>
      <c r="B206" s="147" t="s">
        <v>407</v>
      </c>
      <c r="C206" s="131" t="s">
        <v>161</v>
      </c>
      <c r="D206" s="33" t="s">
        <v>378</v>
      </c>
    </row>
    <row r="207" spans="1:4">
      <c r="A207" s="142"/>
      <c r="B207" s="147"/>
      <c r="C207" s="131"/>
      <c r="D207" s="23" t="s">
        <v>382</v>
      </c>
    </row>
    <row r="208" spans="1:4">
      <c r="A208" s="142"/>
      <c r="B208" s="147"/>
      <c r="C208" s="131"/>
      <c r="D208" s="23" t="s">
        <v>383</v>
      </c>
    </row>
    <row r="209" spans="1:4">
      <c r="A209" s="142"/>
      <c r="B209" s="147"/>
      <c r="C209" s="131"/>
      <c r="D209" s="23" t="s">
        <v>384</v>
      </c>
    </row>
    <row r="210" spans="1:4">
      <c r="A210" s="142"/>
      <c r="B210" s="147"/>
      <c r="C210" s="131"/>
      <c r="D210" s="23" t="s">
        <v>385</v>
      </c>
    </row>
    <row r="211" spans="1:4">
      <c r="A211" s="142"/>
      <c r="B211" s="147"/>
      <c r="C211" s="131"/>
      <c r="D211" s="23" t="s">
        <v>386</v>
      </c>
    </row>
    <row r="212" spans="1:4">
      <c r="A212" s="142"/>
      <c r="B212" s="147"/>
      <c r="C212" s="131" t="s">
        <v>310</v>
      </c>
      <c r="D212" s="33" t="s">
        <v>378</v>
      </c>
    </row>
    <row r="213" spans="1:4">
      <c r="A213" s="142"/>
      <c r="B213" s="147"/>
      <c r="C213" s="131"/>
      <c r="D213" s="23" t="s">
        <v>382</v>
      </c>
    </row>
    <row r="214" spans="1:4">
      <c r="A214" s="142"/>
      <c r="B214" s="147"/>
      <c r="C214" s="131"/>
      <c r="D214" s="23" t="s">
        <v>383</v>
      </c>
    </row>
    <row r="215" spans="1:4">
      <c r="A215" s="142"/>
      <c r="B215" s="147"/>
      <c r="C215" s="131"/>
      <c r="D215" s="23" t="s">
        <v>384</v>
      </c>
    </row>
    <row r="216" spans="1:4">
      <c r="A216" s="142"/>
      <c r="B216" s="147"/>
      <c r="C216" s="131"/>
      <c r="D216" s="23" t="s">
        <v>385</v>
      </c>
    </row>
    <row r="217" spans="1:4">
      <c r="A217" s="142"/>
      <c r="B217" s="147"/>
      <c r="C217" s="131"/>
      <c r="D217" s="23" t="s">
        <v>386</v>
      </c>
    </row>
    <row r="218" spans="1:4">
      <c r="A218" s="142"/>
      <c r="B218" s="148" t="s">
        <v>408</v>
      </c>
      <c r="C218" s="131" t="s">
        <v>161</v>
      </c>
      <c r="D218" s="33" t="s">
        <v>378</v>
      </c>
    </row>
    <row r="219" spans="1:4">
      <c r="A219" s="142"/>
      <c r="B219" s="148"/>
      <c r="C219" s="131"/>
      <c r="D219" s="23" t="s">
        <v>382</v>
      </c>
    </row>
    <row r="220" spans="1:4">
      <c r="A220" s="142"/>
      <c r="B220" s="148"/>
      <c r="C220" s="131"/>
      <c r="D220" s="23" t="s">
        <v>383</v>
      </c>
    </row>
    <row r="221" spans="1:4">
      <c r="A221" s="142"/>
      <c r="B221" s="148"/>
      <c r="C221" s="131"/>
      <c r="D221" s="23" t="s">
        <v>384</v>
      </c>
    </row>
    <row r="222" spans="1:4">
      <c r="A222" s="142"/>
      <c r="B222" s="148"/>
      <c r="C222" s="131"/>
      <c r="D222" s="23" t="s">
        <v>385</v>
      </c>
    </row>
    <row r="223" spans="1:4">
      <c r="A223" s="142"/>
      <c r="B223" s="148"/>
      <c r="C223" s="131"/>
      <c r="D223" s="23" t="s">
        <v>386</v>
      </c>
    </row>
    <row r="224" spans="1:4">
      <c r="A224" s="142"/>
      <c r="B224" s="148"/>
      <c r="C224" s="131" t="s">
        <v>310</v>
      </c>
      <c r="D224" s="33" t="s">
        <v>378</v>
      </c>
    </row>
    <row r="225" spans="1:4">
      <c r="A225" s="142"/>
      <c r="B225" s="148"/>
      <c r="C225" s="131"/>
      <c r="D225" s="23" t="s">
        <v>382</v>
      </c>
    </row>
    <row r="226" spans="1:4">
      <c r="A226" s="142"/>
      <c r="B226" s="148"/>
      <c r="C226" s="131"/>
      <c r="D226" s="23" t="s">
        <v>383</v>
      </c>
    </row>
    <row r="227" spans="1:4">
      <c r="A227" s="142"/>
      <c r="B227" s="148"/>
      <c r="C227" s="131"/>
      <c r="D227" s="23" t="s">
        <v>384</v>
      </c>
    </row>
    <row r="228" spans="1:4">
      <c r="A228" s="142"/>
      <c r="B228" s="148"/>
      <c r="C228" s="131"/>
      <c r="D228" s="23" t="s">
        <v>385</v>
      </c>
    </row>
    <row r="229" spans="1:4">
      <c r="A229" s="142"/>
      <c r="B229" s="148"/>
      <c r="C229" s="131"/>
      <c r="D229" s="23" t="s">
        <v>386</v>
      </c>
    </row>
    <row r="230" spans="1:4">
      <c r="A230" s="142"/>
      <c r="B230" s="138" t="s">
        <v>409</v>
      </c>
      <c r="C230" s="131" t="s">
        <v>161</v>
      </c>
      <c r="D230" s="33" t="s">
        <v>378</v>
      </c>
    </row>
    <row r="231" spans="1:4">
      <c r="A231" s="142"/>
      <c r="B231" s="138"/>
      <c r="C231" s="131"/>
      <c r="D231" s="23" t="s">
        <v>382</v>
      </c>
    </row>
    <row r="232" spans="1:4">
      <c r="A232" s="142"/>
      <c r="B232" s="138"/>
      <c r="C232" s="131"/>
      <c r="D232" s="23" t="s">
        <v>383</v>
      </c>
    </row>
    <row r="233" spans="1:4">
      <c r="A233" s="142"/>
      <c r="B233" s="138"/>
      <c r="C233" s="131"/>
      <c r="D233" s="23" t="s">
        <v>384</v>
      </c>
    </row>
    <row r="234" spans="1:4">
      <c r="A234" s="142"/>
      <c r="B234" s="138"/>
      <c r="C234" s="131"/>
      <c r="D234" s="23" t="s">
        <v>385</v>
      </c>
    </row>
    <row r="235" spans="1:4">
      <c r="A235" s="142"/>
      <c r="B235" s="138"/>
      <c r="C235" s="131"/>
      <c r="D235" s="23" t="s">
        <v>386</v>
      </c>
    </row>
    <row r="236" spans="1:4">
      <c r="A236" s="142"/>
      <c r="B236" s="138"/>
      <c r="C236" s="131" t="s">
        <v>310</v>
      </c>
      <c r="D236" s="33" t="s">
        <v>378</v>
      </c>
    </row>
    <row r="237" spans="1:4">
      <c r="A237" s="142"/>
      <c r="B237" s="138"/>
      <c r="C237" s="131"/>
      <c r="D237" s="23" t="s">
        <v>382</v>
      </c>
    </row>
    <row r="238" spans="1:4">
      <c r="A238" s="142"/>
      <c r="B238" s="138"/>
      <c r="C238" s="131"/>
      <c r="D238" s="23" t="s">
        <v>383</v>
      </c>
    </row>
    <row r="239" spans="1:4">
      <c r="A239" s="142"/>
      <c r="B239" s="138"/>
      <c r="C239" s="131"/>
      <c r="D239" s="23" t="s">
        <v>384</v>
      </c>
    </row>
    <row r="240" spans="1:4">
      <c r="A240" s="142"/>
      <c r="B240" s="138"/>
      <c r="C240" s="131"/>
      <c r="D240" s="23" t="s">
        <v>385</v>
      </c>
    </row>
    <row r="241" spans="1:4">
      <c r="A241" s="143"/>
      <c r="B241" s="139"/>
      <c r="C241" s="140"/>
      <c r="D241" s="24" t="s">
        <v>386</v>
      </c>
    </row>
    <row r="242" spans="1:4">
      <c r="A242" s="141" t="s">
        <v>391</v>
      </c>
      <c r="B242" s="145" t="s">
        <v>406</v>
      </c>
      <c r="C242" s="144" t="s">
        <v>161</v>
      </c>
      <c r="D242" s="33" t="s">
        <v>378</v>
      </c>
    </row>
    <row r="243" spans="1:4">
      <c r="A243" s="142"/>
      <c r="B243" s="146"/>
      <c r="C243" s="131"/>
      <c r="D243" s="23" t="s">
        <v>382</v>
      </c>
    </row>
    <row r="244" spans="1:4">
      <c r="A244" s="142"/>
      <c r="B244" s="146"/>
      <c r="C244" s="131"/>
      <c r="D244" s="23" t="s">
        <v>383</v>
      </c>
    </row>
    <row r="245" spans="1:4">
      <c r="A245" s="142"/>
      <c r="B245" s="146"/>
      <c r="C245" s="131"/>
      <c r="D245" s="23" t="s">
        <v>384</v>
      </c>
    </row>
    <row r="246" spans="1:4">
      <c r="A246" s="142"/>
      <c r="B246" s="146"/>
      <c r="C246" s="131"/>
      <c r="D246" s="23" t="s">
        <v>385</v>
      </c>
    </row>
    <row r="247" spans="1:4">
      <c r="A247" s="142"/>
      <c r="B247" s="146"/>
      <c r="C247" s="131"/>
      <c r="D247" s="23" t="s">
        <v>386</v>
      </c>
    </row>
    <row r="248" spans="1:4">
      <c r="A248" s="142"/>
      <c r="B248" s="146"/>
      <c r="C248" s="131" t="s">
        <v>310</v>
      </c>
      <c r="D248" s="33" t="s">
        <v>378</v>
      </c>
    </row>
    <row r="249" spans="1:4">
      <c r="A249" s="142"/>
      <c r="B249" s="146"/>
      <c r="C249" s="131"/>
      <c r="D249" s="23" t="s">
        <v>382</v>
      </c>
    </row>
    <row r="250" spans="1:4">
      <c r="A250" s="142"/>
      <c r="B250" s="146"/>
      <c r="C250" s="131"/>
      <c r="D250" s="23" t="s">
        <v>383</v>
      </c>
    </row>
    <row r="251" spans="1:4">
      <c r="A251" s="142"/>
      <c r="B251" s="146"/>
      <c r="C251" s="131"/>
      <c r="D251" s="23" t="s">
        <v>384</v>
      </c>
    </row>
    <row r="252" spans="1:4">
      <c r="A252" s="142"/>
      <c r="B252" s="146"/>
      <c r="C252" s="131"/>
      <c r="D252" s="23" t="s">
        <v>385</v>
      </c>
    </row>
    <row r="253" spans="1:4">
      <c r="A253" s="142"/>
      <c r="B253" s="146"/>
      <c r="C253" s="131"/>
      <c r="D253" s="23" t="s">
        <v>386</v>
      </c>
    </row>
    <row r="254" spans="1:4">
      <c r="A254" s="142"/>
      <c r="B254" s="147" t="s">
        <v>407</v>
      </c>
      <c r="C254" s="131" t="s">
        <v>161</v>
      </c>
      <c r="D254" s="33" t="s">
        <v>378</v>
      </c>
    </row>
    <row r="255" spans="1:4">
      <c r="A255" s="142"/>
      <c r="B255" s="147"/>
      <c r="C255" s="131"/>
      <c r="D255" s="23" t="s">
        <v>382</v>
      </c>
    </row>
    <row r="256" spans="1:4">
      <c r="A256" s="142"/>
      <c r="B256" s="147"/>
      <c r="C256" s="131"/>
      <c r="D256" s="23" t="s">
        <v>383</v>
      </c>
    </row>
    <row r="257" spans="1:4">
      <c r="A257" s="142"/>
      <c r="B257" s="147"/>
      <c r="C257" s="131"/>
      <c r="D257" s="23" t="s">
        <v>384</v>
      </c>
    </row>
    <row r="258" spans="1:4">
      <c r="A258" s="142"/>
      <c r="B258" s="147"/>
      <c r="C258" s="131"/>
      <c r="D258" s="23" t="s">
        <v>385</v>
      </c>
    </row>
    <row r="259" spans="1:4">
      <c r="A259" s="142"/>
      <c r="B259" s="147"/>
      <c r="C259" s="131"/>
      <c r="D259" s="23" t="s">
        <v>386</v>
      </c>
    </row>
    <row r="260" spans="1:4">
      <c r="A260" s="142"/>
      <c r="B260" s="147"/>
      <c r="C260" s="131" t="s">
        <v>310</v>
      </c>
      <c r="D260" s="33" t="s">
        <v>378</v>
      </c>
    </row>
    <row r="261" spans="1:4">
      <c r="A261" s="142"/>
      <c r="B261" s="147"/>
      <c r="C261" s="131"/>
      <c r="D261" s="23" t="s">
        <v>382</v>
      </c>
    </row>
    <row r="262" spans="1:4">
      <c r="A262" s="142"/>
      <c r="B262" s="147"/>
      <c r="C262" s="131"/>
      <c r="D262" s="23" t="s">
        <v>383</v>
      </c>
    </row>
    <row r="263" spans="1:4">
      <c r="A263" s="142"/>
      <c r="B263" s="147"/>
      <c r="C263" s="131"/>
      <c r="D263" s="23" t="s">
        <v>384</v>
      </c>
    </row>
    <row r="264" spans="1:4">
      <c r="A264" s="142"/>
      <c r="B264" s="147"/>
      <c r="C264" s="131"/>
      <c r="D264" s="23" t="s">
        <v>385</v>
      </c>
    </row>
    <row r="265" spans="1:4">
      <c r="A265" s="142"/>
      <c r="B265" s="147"/>
      <c r="C265" s="131"/>
      <c r="D265" s="23" t="s">
        <v>386</v>
      </c>
    </row>
    <row r="266" spans="1:4">
      <c r="A266" s="142"/>
      <c r="B266" s="148" t="s">
        <v>408</v>
      </c>
      <c r="C266" s="131" t="s">
        <v>161</v>
      </c>
      <c r="D266" s="33" t="s">
        <v>378</v>
      </c>
    </row>
    <row r="267" spans="1:4">
      <c r="A267" s="142"/>
      <c r="B267" s="148"/>
      <c r="C267" s="131"/>
      <c r="D267" s="23" t="s">
        <v>382</v>
      </c>
    </row>
    <row r="268" spans="1:4">
      <c r="A268" s="142"/>
      <c r="B268" s="148"/>
      <c r="C268" s="131"/>
      <c r="D268" s="23" t="s">
        <v>383</v>
      </c>
    </row>
    <row r="269" spans="1:4">
      <c r="A269" s="142"/>
      <c r="B269" s="148"/>
      <c r="C269" s="131"/>
      <c r="D269" s="23" t="s">
        <v>384</v>
      </c>
    </row>
    <row r="270" spans="1:4">
      <c r="A270" s="142"/>
      <c r="B270" s="148"/>
      <c r="C270" s="131"/>
      <c r="D270" s="23" t="s">
        <v>385</v>
      </c>
    </row>
    <row r="271" spans="1:4">
      <c r="A271" s="142"/>
      <c r="B271" s="148"/>
      <c r="C271" s="131"/>
      <c r="D271" s="23" t="s">
        <v>386</v>
      </c>
    </row>
    <row r="272" spans="1:4">
      <c r="A272" s="142"/>
      <c r="B272" s="148"/>
      <c r="C272" s="131" t="s">
        <v>310</v>
      </c>
      <c r="D272" s="33" t="s">
        <v>378</v>
      </c>
    </row>
    <row r="273" spans="1:4">
      <c r="A273" s="142"/>
      <c r="B273" s="148"/>
      <c r="C273" s="131"/>
      <c r="D273" s="23" t="s">
        <v>382</v>
      </c>
    </row>
    <row r="274" spans="1:4">
      <c r="A274" s="142"/>
      <c r="B274" s="148"/>
      <c r="C274" s="131"/>
      <c r="D274" s="23" t="s">
        <v>383</v>
      </c>
    </row>
    <row r="275" spans="1:4">
      <c r="A275" s="142"/>
      <c r="B275" s="148"/>
      <c r="C275" s="131"/>
      <c r="D275" s="23" t="s">
        <v>384</v>
      </c>
    </row>
    <row r="276" spans="1:4">
      <c r="A276" s="142"/>
      <c r="B276" s="148"/>
      <c r="C276" s="131"/>
      <c r="D276" s="23" t="s">
        <v>385</v>
      </c>
    </row>
    <row r="277" spans="1:4">
      <c r="A277" s="142"/>
      <c r="B277" s="148"/>
      <c r="C277" s="131"/>
      <c r="D277" s="23" t="s">
        <v>386</v>
      </c>
    </row>
    <row r="278" spans="1:4">
      <c r="A278" s="142"/>
      <c r="B278" s="138" t="s">
        <v>409</v>
      </c>
      <c r="C278" s="131" t="s">
        <v>161</v>
      </c>
      <c r="D278" s="33" t="s">
        <v>378</v>
      </c>
    </row>
    <row r="279" spans="1:4">
      <c r="A279" s="142"/>
      <c r="B279" s="138"/>
      <c r="C279" s="131"/>
      <c r="D279" s="23" t="s">
        <v>382</v>
      </c>
    </row>
    <row r="280" spans="1:4">
      <c r="A280" s="142"/>
      <c r="B280" s="138"/>
      <c r="C280" s="131"/>
      <c r="D280" s="23" t="s">
        <v>383</v>
      </c>
    </row>
    <row r="281" spans="1:4">
      <c r="A281" s="142"/>
      <c r="B281" s="138"/>
      <c r="C281" s="131"/>
      <c r="D281" s="23" t="s">
        <v>384</v>
      </c>
    </row>
    <row r="282" spans="1:4">
      <c r="A282" s="142"/>
      <c r="B282" s="138"/>
      <c r="C282" s="131"/>
      <c r="D282" s="23" t="s">
        <v>385</v>
      </c>
    </row>
    <row r="283" spans="1:4">
      <c r="A283" s="142"/>
      <c r="B283" s="138"/>
      <c r="C283" s="131"/>
      <c r="D283" s="23" t="s">
        <v>386</v>
      </c>
    </row>
    <row r="284" spans="1:4">
      <c r="A284" s="142"/>
      <c r="B284" s="138"/>
      <c r="C284" s="131" t="s">
        <v>310</v>
      </c>
      <c r="D284" s="33" t="s">
        <v>378</v>
      </c>
    </row>
    <row r="285" spans="1:4">
      <c r="A285" s="142"/>
      <c r="B285" s="138"/>
      <c r="C285" s="131"/>
      <c r="D285" s="23" t="s">
        <v>382</v>
      </c>
    </row>
    <row r="286" spans="1:4">
      <c r="A286" s="142"/>
      <c r="B286" s="138"/>
      <c r="C286" s="131"/>
      <c r="D286" s="23" t="s">
        <v>383</v>
      </c>
    </row>
    <row r="287" spans="1:4">
      <c r="A287" s="142"/>
      <c r="B287" s="138"/>
      <c r="C287" s="131"/>
      <c r="D287" s="23" t="s">
        <v>384</v>
      </c>
    </row>
    <row r="288" spans="1:4">
      <c r="A288" s="142"/>
      <c r="B288" s="138"/>
      <c r="C288" s="131"/>
      <c r="D288" s="23" t="s">
        <v>385</v>
      </c>
    </row>
    <row r="289" spans="1:4">
      <c r="A289" s="143"/>
      <c r="B289" s="139"/>
      <c r="C289" s="140"/>
      <c r="D289" s="24" t="s">
        <v>386</v>
      </c>
    </row>
    <row r="290" spans="1:4">
      <c r="A290" s="141" t="s">
        <v>392</v>
      </c>
      <c r="B290" s="145" t="s">
        <v>406</v>
      </c>
      <c r="C290" s="144" t="s">
        <v>161</v>
      </c>
      <c r="D290" s="33" t="s">
        <v>378</v>
      </c>
    </row>
    <row r="291" spans="1:4">
      <c r="A291" s="142"/>
      <c r="B291" s="146"/>
      <c r="C291" s="131"/>
      <c r="D291" s="23" t="s">
        <v>382</v>
      </c>
    </row>
    <row r="292" spans="1:4">
      <c r="A292" s="142"/>
      <c r="B292" s="146"/>
      <c r="C292" s="131"/>
      <c r="D292" s="23" t="s">
        <v>383</v>
      </c>
    </row>
    <row r="293" spans="1:4">
      <c r="A293" s="142"/>
      <c r="B293" s="146"/>
      <c r="C293" s="131"/>
      <c r="D293" s="23" t="s">
        <v>384</v>
      </c>
    </row>
    <row r="294" spans="1:4">
      <c r="A294" s="142"/>
      <c r="B294" s="146"/>
      <c r="C294" s="131"/>
      <c r="D294" s="23" t="s">
        <v>385</v>
      </c>
    </row>
    <row r="295" spans="1:4">
      <c r="A295" s="142"/>
      <c r="B295" s="146"/>
      <c r="C295" s="131"/>
      <c r="D295" s="23" t="s">
        <v>386</v>
      </c>
    </row>
    <row r="296" spans="1:4">
      <c r="A296" s="142"/>
      <c r="B296" s="146"/>
      <c r="C296" s="131" t="s">
        <v>310</v>
      </c>
      <c r="D296" s="33" t="s">
        <v>378</v>
      </c>
    </row>
    <row r="297" spans="1:4">
      <c r="A297" s="142"/>
      <c r="B297" s="146"/>
      <c r="C297" s="131"/>
      <c r="D297" s="23" t="s">
        <v>382</v>
      </c>
    </row>
    <row r="298" spans="1:4">
      <c r="A298" s="142"/>
      <c r="B298" s="146"/>
      <c r="C298" s="131"/>
      <c r="D298" s="23" t="s">
        <v>383</v>
      </c>
    </row>
    <row r="299" spans="1:4">
      <c r="A299" s="142"/>
      <c r="B299" s="146"/>
      <c r="C299" s="131"/>
      <c r="D299" s="23" t="s">
        <v>384</v>
      </c>
    </row>
    <row r="300" spans="1:4">
      <c r="A300" s="142"/>
      <c r="B300" s="146"/>
      <c r="C300" s="131"/>
      <c r="D300" s="23" t="s">
        <v>385</v>
      </c>
    </row>
    <row r="301" spans="1:4">
      <c r="A301" s="142"/>
      <c r="B301" s="146"/>
      <c r="C301" s="131"/>
      <c r="D301" s="23" t="s">
        <v>386</v>
      </c>
    </row>
    <row r="302" spans="1:4">
      <c r="A302" s="142"/>
      <c r="B302" s="147" t="s">
        <v>407</v>
      </c>
      <c r="C302" s="131" t="s">
        <v>161</v>
      </c>
      <c r="D302" s="33" t="s">
        <v>378</v>
      </c>
    </row>
    <row r="303" spans="1:4">
      <c r="A303" s="142"/>
      <c r="B303" s="147"/>
      <c r="C303" s="131"/>
      <c r="D303" s="23" t="s">
        <v>382</v>
      </c>
    </row>
    <row r="304" spans="1:4">
      <c r="A304" s="142"/>
      <c r="B304" s="147"/>
      <c r="C304" s="131"/>
      <c r="D304" s="23" t="s">
        <v>383</v>
      </c>
    </row>
    <row r="305" spans="1:4">
      <c r="A305" s="142"/>
      <c r="B305" s="147"/>
      <c r="C305" s="131"/>
      <c r="D305" s="23" t="s">
        <v>384</v>
      </c>
    </row>
    <row r="306" spans="1:4">
      <c r="A306" s="142"/>
      <c r="B306" s="147"/>
      <c r="C306" s="131"/>
      <c r="D306" s="23" t="s">
        <v>385</v>
      </c>
    </row>
    <row r="307" spans="1:4">
      <c r="A307" s="142"/>
      <c r="B307" s="147"/>
      <c r="C307" s="131"/>
      <c r="D307" s="23" t="s">
        <v>386</v>
      </c>
    </row>
    <row r="308" spans="1:4">
      <c r="A308" s="142"/>
      <c r="B308" s="147"/>
      <c r="C308" s="131" t="s">
        <v>310</v>
      </c>
      <c r="D308" s="33" t="s">
        <v>378</v>
      </c>
    </row>
    <row r="309" spans="1:4">
      <c r="A309" s="142"/>
      <c r="B309" s="147"/>
      <c r="C309" s="131"/>
      <c r="D309" s="23" t="s">
        <v>382</v>
      </c>
    </row>
    <row r="310" spans="1:4">
      <c r="A310" s="142"/>
      <c r="B310" s="147"/>
      <c r="C310" s="131"/>
      <c r="D310" s="23" t="s">
        <v>383</v>
      </c>
    </row>
    <row r="311" spans="1:4">
      <c r="A311" s="142"/>
      <c r="B311" s="147"/>
      <c r="C311" s="131"/>
      <c r="D311" s="23" t="s">
        <v>384</v>
      </c>
    </row>
    <row r="312" spans="1:4">
      <c r="A312" s="142"/>
      <c r="B312" s="147"/>
      <c r="C312" s="131"/>
      <c r="D312" s="23" t="s">
        <v>385</v>
      </c>
    </row>
    <row r="313" spans="1:4">
      <c r="A313" s="142"/>
      <c r="B313" s="147"/>
      <c r="C313" s="131"/>
      <c r="D313" s="23" t="s">
        <v>386</v>
      </c>
    </row>
    <row r="314" spans="1:4">
      <c r="A314" s="142"/>
      <c r="B314" s="148" t="s">
        <v>408</v>
      </c>
      <c r="C314" s="131" t="s">
        <v>161</v>
      </c>
      <c r="D314" s="33" t="s">
        <v>378</v>
      </c>
    </row>
    <row r="315" spans="1:4">
      <c r="A315" s="142"/>
      <c r="B315" s="148"/>
      <c r="C315" s="131"/>
      <c r="D315" s="23" t="s">
        <v>382</v>
      </c>
    </row>
    <row r="316" spans="1:4">
      <c r="A316" s="142"/>
      <c r="B316" s="148"/>
      <c r="C316" s="131"/>
      <c r="D316" s="23" t="s">
        <v>383</v>
      </c>
    </row>
    <row r="317" spans="1:4">
      <c r="A317" s="142"/>
      <c r="B317" s="148"/>
      <c r="C317" s="131"/>
      <c r="D317" s="23" t="s">
        <v>384</v>
      </c>
    </row>
    <row r="318" spans="1:4">
      <c r="A318" s="142"/>
      <c r="B318" s="148"/>
      <c r="C318" s="131"/>
      <c r="D318" s="23" t="s">
        <v>385</v>
      </c>
    </row>
    <row r="319" spans="1:4">
      <c r="A319" s="142"/>
      <c r="B319" s="148"/>
      <c r="C319" s="131"/>
      <c r="D319" s="23" t="s">
        <v>386</v>
      </c>
    </row>
    <row r="320" spans="1:4">
      <c r="A320" s="142"/>
      <c r="B320" s="148"/>
      <c r="C320" s="131" t="s">
        <v>310</v>
      </c>
      <c r="D320" s="33" t="s">
        <v>378</v>
      </c>
    </row>
    <row r="321" spans="1:4">
      <c r="A321" s="142"/>
      <c r="B321" s="148"/>
      <c r="C321" s="131"/>
      <c r="D321" s="23" t="s">
        <v>382</v>
      </c>
    </row>
    <row r="322" spans="1:4">
      <c r="A322" s="142"/>
      <c r="B322" s="148"/>
      <c r="C322" s="131"/>
      <c r="D322" s="23" t="s">
        <v>383</v>
      </c>
    </row>
    <row r="323" spans="1:4">
      <c r="A323" s="142"/>
      <c r="B323" s="148"/>
      <c r="C323" s="131"/>
      <c r="D323" s="23" t="s">
        <v>384</v>
      </c>
    </row>
    <row r="324" spans="1:4">
      <c r="A324" s="142"/>
      <c r="B324" s="148"/>
      <c r="C324" s="131"/>
      <c r="D324" s="23" t="s">
        <v>385</v>
      </c>
    </row>
    <row r="325" spans="1:4">
      <c r="A325" s="142"/>
      <c r="B325" s="148"/>
      <c r="C325" s="131"/>
      <c r="D325" s="23" t="s">
        <v>386</v>
      </c>
    </row>
    <row r="326" spans="1:4">
      <c r="A326" s="142"/>
      <c r="B326" s="138" t="s">
        <v>409</v>
      </c>
      <c r="C326" s="131" t="s">
        <v>161</v>
      </c>
      <c r="D326" s="33" t="s">
        <v>378</v>
      </c>
    </row>
    <row r="327" spans="1:4">
      <c r="A327" s="142"/>
      <c r="B327" s="138"/>
      <c r="C327" s="131"/>
      <c r="D327" s="23" t="s">
        <v>382</v>
      </c>
    </row>
    <row r="328" spans="1:4">
      <c r="A328" s="142"/>
      <c r="B328" s="138"/>
      <c r="C328" s="131"/>
      <c r="D328" s="23" t="s">
        <v>383</v>
      </c>
    </row>
    <row r="329" spans="1:4">
      <c r="A329" s="142"/>
      <c r="B329" s="138"/>
      <c r="C329" s="131"/>
      <c r="D329" s="23" t="s">
        <v>384</v>
      </c>
    </row>
    <row r="330" spans="1:4">
      <c r="A330" s="142"/>
      <c r="B330" s="138"/>
      <c r="C330" s="131"/>
      <c r="D330" s="23" t="s">
        <v>385</v>
      </c>
    </row>
    <row r="331" spans="1:4">
      <c r="A331" s="142"/>
      <c r="B331" s="138"/>
      <c r="C331" s="131"/>
      <c r="D331" s="23" t="s">
        <v>386</v>
      </c>
    </row>
    <row r="332" spans="1:4">
      <c r="A332" s="142"/>
      <c r="B332" s="138"/>
      <c r="C332" s="131" t="s">
        <v>310</v>
      </c>
      <c r="D332" s="33" t="s">
        <v>378</v>
      </c>
    </row>
    <row r="333" spans="1:4">
      <c r="A333" s="142"/>
      <c r="B333" s="138"/>
      <c r="C333" s="131"/>
      <c r="D333" s="23" t="s">
        <v>382</v>
      </c>
    </row>
    <row r="334" spans="1:4">
      <c r="A334" s="142"/>
      <c r="B334" s="138"/>
      <c r="C334" s="131"/>
      <c r="D334" s="23" t="s">
        <v>383</v>
      </c>
    </row>
    <row r="335" spans="1:4">
      <c r="A335" s="142"/>
      <c r="B335" s="138"/>
      <c r="C335" s="131"/>
      <c r="D335" s="23" t="s">
        <v>384</v>
      </c>
    </row>
    <row r="336" spans="1:4">
      <c r="A336" s="142"/>
      <c r="B336" s="138"/>
      <c r="C336" s="131"/>
      <c r="D336" s="23" t="s">
        <v>385</v>
      </c>
    </row>
    <row r="337" spans="1:4">
      <c r="A337" s="143"/>
      <c r="B337" s="139"/>
      <c r="C337" s="140"/>
      <c r="D337" s="24" t="s">
        <v>386</v>
      </c>
    </row>
    <row r="338" spans="1:4">
      <c r="A338" s="141" t="s">
        <v>393</v>
      </c>
      <c r="B338" s="145" t="s">
        <v>406</v>
      </c>
      <c r="C338" s="144" t="s">
        <v>161</v>
      </c>
      <c r="D338" s="33" t="s">
        <v>378</v>
      </c>
    </row>
    <row r="339" spans="1:4">
      <c r="A339" s="142"/>
      <c r="B339" s="146"/>
      <c r="C339" s="131"/>
      <c r="D339" s="23" t="s">
        <v>382</v>
      </c>
    </row>
    <row r="340" spans="1:4">
      <c r="A340" s="142"/>
      <c r="B340" s="146"/>
      <c r="C340" s="131"/>
      <c r="D340" s="23" t="s">
        <v>383</v>
      </c>
    </row>
    <row r="341" spans="1:4">
      <c r="A341" s="142"/>
      <c r="B341" s="146"/>
      <c r="C341" s="131"/>
      <c r="D341" s="23" t="s">
        <v>384</v>
      </c>
    </row>
    <row r="342" spans="1:4">
      <c r="A342" s="142"/>
      <c r="B342" s="146"/>
      <c r="C342" s="131"/>
      <c r="D342" s="23" t="s">
        <v>385</v>
      </c>
    </row>
    <row r="343" spans="1:4">
      <c r="A343" s="142"/>
      <c r="B343" s="146"/>
      <c r="C343" s="131"/>
      <c r="D343" s="23" t="s">
        <v>386</v>
      </c>
    </row>
    <row r="344" spans="1:4">
      <c r="A344" s="142"/>
      <c r="B344" s="146"/>
      <c r="C344" s="131" t="s">
        <v>310</v>
      </c>
      <c r="D344" s="33" t="s">
        <v>378</v>
      </c>
    </row>
    <row r="345" spans="1:4">
      <c r="A345" s="142"/>
      <c r="B345" s="146"/>
      <c r="C345" s="131"/>
      <c r="D345" s="23" t="s">
        <v>382</v>
      </c>
    </row>
    <row r="346" spans="1:4">
      <c r="A346" s="142"/>
      <c r="B346" s="146"/>
      <c r="C346" s="131"/>
      <c r="D346" s="23" t="s">
        <v>383</v>
      </c>
    </row>
    <row r="347" spans="1:4">
      <c r="A347" s="142"/>
      <c r="B347" s="146"/>
      <c r="C347" s="131"/>
      <c r="D347" s="23" t="s">
        <v>384</v>
      </c>
    </row>
    <row r="348" spans="1:4">
      <c r="A348" s="142"/>
      <c r="B348" s="146"/>
      <c r="C348" s="131"/>
      <c r="D348" s="23" t="s">
        <v>385</v>
      </c>
    </row>
    <row r="349" spans="1:4">
      <c r="A349" s="142"/>
      <c r="B349" s="146"/>
      <c r="C349" s="131"/>
      <c r="D349" s="23" t="s">
        <v>386</v>
      </c>
    </row>
    <row r="350" spans="1:4">
      <c r="A350" s="142"/>
      <c r="B350" s="147" t="s">
        <v>407</v>
      </c>
      <c r="C350" s="131" t="s">
        <v>161</v>
      </c>
      <c r="D350" s="33" t="s">
        <v>378</v>
      </c>
    </row>
    <row r="351" spans="1:4">
      <c r="A351" s="142"/>
      <c r="B351" s="147"/>
      <c r="C351" s="131"/>
      <c r="D351" s="23" t="s">
        <v>382</v>
      </c>
    </row>
    <row r="352" spans="1:4">
      <c r="A352" s="142"/>
      <c r="B352" s="147"/>
      <c r="C352" s="131"/>
      <c r="D352" s="23" t="s">
        <v>383</v>
      </c>
    </row>
    <row r="353" spans="1:4">
      <c r="A353" s="142"/>
      <c r="B353" s="147"/>
      <c r="C353" s="131"/>
      <c r="D353" s="23" t="s">
        <v>384</v>
      </c>
    </row>
    <row r="354" spans="1:4">
      <c r="A354" s="142"/>
      <c r="B354" s="147"/>
      <c r="C354" s="131"/>
      <c r="D354" s="23" t="s">
        <v>385</v>
      </c>
    </row>
    <row r="355" spans="1:4">
      <c r="A355" s="142"/>
      <c r="B355" s="147"/>
      <c r="C355" s="131"/>
      <c r="D355" s="23" t="s">
        <v>386</v>
      </c>
    </row>
    <row r="356" spans="1:4">
      <c r="A356" s="142"/>
      <c r="B356" s="147"/>
      <c r="C356" s="131" t="s">
        <v>310</v>
      </c>
      <c r="D356" s="33" t="s">
        <v>378</v>
      </c>
    </row>
    <row r="357" spans="1:4">
      <c r="A357" s="142"/>
      <c r="B357" s="147"/>
      <c r="C357" s="131"/>
      <c r="D357" s="23" t="s">
        <v>382</v>
      </c>
    </row>
    <row r="358" spans="1:4">
      <c r="A358" s="142"/>
      <c r="B358" s="147"/>
      <c r="C358" s="131"/>
      <c r="D358" s="23" t="s">
        <v>383</v>
      </c>
    </row>
    <row r="359" spans="1:4">
      <c r="A359" s="142"/>
      <c r="B359" s="147"/>
      <c r="C359" s="131"/>
      <c r="D359" s="23" t="s">
        <v>384</v>
      </c>
    </row>
    <row r="360" spans="1:4">
      <c r="A360" s="142"/>
      <c r="B360" s="147"/>
      <c r="C360" s="131"/>
      <c r="D360" s="23" t="s">
        <v>385</v>
      </c>
    </row>
    <row r="361" spans="1:4">
      <c r="A361" s="142"/>
      <c r="B361" s="147"/>
      <c r="C361" s="131"/>
      <c r="D361" s="23" t="s">
        <v>386</v>
      </c>
    </row>
    <row r="362" spans="1:4">
      <c r="A362" s="142"/>
      <c r="B362" s="148" t="s">
        <v>408</v>
      </c>
      <c r="C362" s="131" t="s">
        <v>161</v>
      </c>
      <c r="D362" s="33" t="s">
        <v>378</v>
      </c>
    </row>
    <row r="363" spans="1:4">
      <c r="A363" s="142"/>
      <c r="B363" s="148"/>
      <c r="C363" s="131"/>
      <c r="D363" s="23" t="s">
        <v>382</v>
      </c>
    </row>
    <row r="364" spans="1:4">
      <c r="A364" s="142"/>
      <c r="B364" s="148"/>
      <c r="C364" s="131"/>
      <c r="D364" s="23" t="s">
        <v>383</v>
      </c>
    </row>
    <row r="365" spans="1:4">
      <c r="A365" s="142"/>
      <c r="B365" s="148"/>
      <c r="C365" s="131"/>
      <c r="D365" s="23" t="s">
        <v>384</v>
      </c>
    </row>
    <row r="366" spans="1:4">
      <c r="A366" s="142"/>
      <c r="B366" s="148"/>
      <c r="C366" s="131"/>
      <c r="D366" s="23" t="s">
        <v>385</v>
      </c>
    </row>
    <row r="367" spans="1:4">
      <c r="A367" s="142"/>
      <c r="B367" s="148"/>
      <c r="C367" s="131"/>
      <c r="D367" s="23" t="s">
        <v>386</v>
      </c>
    </row>
    <row r="368" spans="1:4">
      <c r="A368" s="142"/>
      <c r="B368" s="148"/>
      <c r="C368" s="131" t="s">
        <v>310</v>
      </c>
      <c r="D368" s="33" t="s">
        <v>378</v>
      </c>
    </row>
    <row r="369" spans="1:4">
      <c r="A369" s="142"/>
      <c r="B369" s="148"/>
      <c r="C369" s="131"/>
      <c r="D369" s="23" t="s">
        <v>382</v>
      </c>
    </row>
    <row r="370" spans="1:4">
      <c r="A370" s="142"/>
      <c r="B370" s="148"/>
      <c r="C370" s="131"/>
      <c r="D370" s="23" t="s">
        <v>383</v>
      </c>
    </row>
    <row r="371" spans="1:4">
      <c r="A371" s="142"/>
      <c r="B371" s="148"/>
      <c r="C371" s="131"/>
      <c r="D371" s="23" t="s">
        <v>384</v>
      </c>
    </row>
    <row r="372" spans="1:4">
      <c r="A372" s="142"/>
      <c r="B372" s="148"/>
      <c r="C372" s="131"/>
      <c r="D372" s="23" t="s">
        <v>385</v>
      </c>
    </row>
    <row r="373" spans="1:4">
      <c r="A373" s="142"/>
      <c r="B373" s="148"/>
      <c r="C373" s="131"/>
      <c r="D373" s="23" t="s">
        <v>386</v>
      </c>
    </row>
    <row r="374" spans="1:4">
      <c r="A374" s="142"/>
      <c r="B374" s="138" t="s">
        <v>409</v>
      </c>
      <c r="C374" s="131" t="s">
        <v>161</v>
      </c>
      <c r="D374" s="33" t="s">
        <v>378</v>
      </c>
    </row>
    <row r="375" spans="1:4">
      <c r="A375" s="142"/>
      <c r="B375" s="138"/>
      <c r="C375" s="131"/>
      <c r="D375" s="23" t="s">
        <v>382</v>
      </c>
    </row>
    <row r="376" spans="1:4">
      <c r="A376" s="142"/>
      <c r="B376" s="138"/>
      <c r="C376" s="131"/>
      <c r="D376" s="23" t="s">
        <v>383</v>
      </c>
    </row>
    <row r="377" spans="1:4">
      <c r="A377" s="142"/>
      <c r="B377" s="138"/>
      <c r="C377" s="131"/>
      <c r="D377" s="23" t="s">
        <v>384</v>
      </c>
    </row>
    <row r="378" spans="1:4">
      <c r="A378" s="142"/>
      <c r="B378" s="138"/>
      <c r="C378" s="131"/>
      <c r="D378" s="23" t="s">
        <v>385</v>
      </c>
    </row>
    <row r="379" spans="1:4">
      <c r="A379" s="142"/>
      <c r="B379" s="138"/>
      <c r="C379" s="131"/>
      <c r="D379" s="23" t="s">
        <v>386</v>
      </c>
    </row>
    <row r="380" spans="1:4">
      <c r="A380" s="142"/>
      <c r="B380" s="138"/>
      <c r="C380" s="131" t="s">
        <v>310</v>
      </c>
      <c r="D380" s="33" t="s">
        <v>378</v>
      </c>
    </row>
    <row r="381" spans="1:4">
      <c r="A381" s="142"/>
      <c r="B381" s="138"/>
      <c r="C381" s="131"/>
      <c r="D381" s="23" t="s">
        <v>382</v>
      </c>
    </row>
    <row r="382" spans="1:4">
      <c r="A382" s="142"/>
      <c r="B382" s="138"/>
      <c r="C382" s="131"/>
      <c r="D382" s="23" t="s">
        <v>383</v>
      </c>
    </row>
    <row r="383" spans="1:4">
      <c r="A383" s="142"/>
      <c r="B383" s="138"/>
      <c r="C383" s="131"/>
      <c r="D383" s="23" t="s">
        <v>384</v>
      </c>
    </row>
    <row r="384" spans="1:4">
      <c r="A384" s="142"/>
      <c r="B384" s="138"/>
      <c r="C384" s="131"/>
      <c r="D384" s="23" t="s">
        <v>385</v>
      </c>
    </row>
    <row r="385" spans="1:4">
      <c r="A385" s="143"/>
      <c r="B385" s="139"/>
      <c r="C385" s="140"/>
      <c r="D385" s="24" t="s">
        <v>386</v>
      </c>
    </row>
  </sheetData>
  <mergeCells count="106">
    <mergeCell ref="B374:B385"/>
    <mergeCell ref="C374:C379"/>
    <mergeCell ref="C380:C385"/>
    <mergeCell ref="F8:F13"/>
    <mergeCell ref="F2:F7"/>
    <mergeCell ref="A338:A385"/>
    <mergeCell ref="B338:B349"/>
    <mergeCell ref="C338:C343"/>
    <mergeCell ref="C344:C349"/>
    <mergeCell ref="B350:B361"/>
    <mergeCell ref="C350:C355"/>
    <mergeCell ref="C356:C361"/>
    <mergeCell ref="B362:B373"/>
    <mergeCell ref="C362:C367"/>
    <mergeCell ref="C368:C373"/>
    <mergeCell ref="B314:B325"/>
    <mergeCell ref="C314:C319"/>
    <mergeCell ref="C320:C325"/>
    <mergeCell ref="B326:B337"/>
    <mergeCell ref="C326:C331"/>
    <mergeCell ref="C332:C337"/>
    <mergeCell ref="B278:B289"/>
    <mergeCell ref="C278:C283"/>
    <mergeCell ref="C284:C289"/>
    <mergeCell ref="C236:C241"/>
    <mergeCell ref="B182:B193"/>
    <mergeCell ref="C182:C187"/>
    <mergeCell ref="C188:C193"/>
    <mergeCell ref="A290:A337"/>
    <mergeCell ref="B290:B301"/>
    <mergeCell ref="C290:C295"/>
    <mergeCell ref="C296:C301"/>
    <mergeCell ref="B302:B313"/>
    <mergeCell ref="C302:C307"/>
    <mergeCell ref="C308:C313"/>
    <mergeCell ref="A242:A289"/>
    <mergeCell ref="B242:B253"/>
    <mergeCell ref="C242:C247"/>
    <mergeCell ref="C248:C253"/>
    <mergeCell ref="B254:B265"/>
    <mergeCell ref="C254:C259"/>
    <mergeCell ref="C260:C265"/>
    <mergeCell ref="B266:B277"/>
    <mergeCell ref="C266:C271"/>
    <mergeCell ref="C272:C277"/>
    <mergeCell ref="C86:C91"/>
    <mergeCell ref="C92:C97"/>
    <mergeCell ref="A194:A241"/>
    <mergeCell ref="B194:B205"/>
    <mergeCell ref="C194:C199"/>
    <mergeCell ref="C200:C205"/>
    <mergeCell ref="B206:B217"/>
    <mergeCell ref="C206:C211"/>
    <mergeCell ref="C212:C217"/>
    <mergeCell ref="A146:A193"/>
    <mergeCell ref="B146:B157"/>
    <mergeCell ref="C146:C151"/>
    <mergeCell ref="C152:C157"/>
    <mergeCell ref="B158:B169"/>
    <mergeCell ref="C158:C163"/>
    <mergeCell ref="C164:C169"/>
    <mergeCell ref="B170:B181"/>
    <mergeCell ref="C170:C175"/>
    <mergeCell ref="C176:C181"/>
    <mergeCell ref="B218:B229"/>
    <mergeCell ref="C218:C223"/>
    <mergeCell ref="C224:C229"/>
    <mergeCell ref="B230:B241"/>
    <mergeCell ref="C230:C235"/>
    <mergeCell ref="A98:A145"/>
    <mergeCell ref="B98:B109"/>
    <mergeCell ref="C98:C103"/>
    <mergeCell ref="C104:C109"/>
    <mergeCell ref="B110:B121"/>
    <mergeCell ref="C110:C115"/>
    <mergeCell ref="C116:C121"/>
    <mergeCell ref="A50:A97"/>
    <mergeCell ref="B50:B61"/>
    <mergeCell ref="C50:C55"/>
    <mergeCell ref="C56:C61"/>
    <mergeCell ref="B62:B73"/>
    <mergeCell ref="C62:C67"/>
    <mergeCell ref="C68:C73"/>
    <mergeCell ref="B74:B85"/>
    <mergeCell ref="C74:C79"/>
    <mergeCell ref="C80:C85"/>
    <mergeCell ref="B122:B133"/>
    <mergeCell ref="C122:C127"/>
    <mergeCell ref="C128:C133"/>
    <mergeCell ref="B134:B145"/>
    <mergeCell ref="C134:C139"/>
    <mergeCell ref="C140:C145"/>
    <mergeCell ref="B86:B97"/>
    <mergeCell ref="B38:B49"/>
    <mergeCell ref="C26:C31"/>
    <mergeCell ref="C32:C37"/>
    <mergeCell ref="C38:C43"/>
    <mergeCell ref="C44:C49"/>
    <mergeCell ref="A2:A49"/>
    <mergeCell ref="C2:C7"/>
    <mergeCell ref="C8:C13"/>
    <mergeCell ref="C14:C19"/>
    <mergeCell ref="C20:C25"/>
    <mergeCell ref="B2:B13"/>
    <mergeCell ref="B14:B25"/>
    <mergeCell ref="B26:B37"/>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58F04-3A8A-4386-BA8D-7AAA297F8FE0}">
  <dimension ref="A1:Z50"/>
  <sheetViews>
    <sheetView zoomScale="85" zoomScaleNormal="85" workbookViewId="0">
      <pane ySplit="1" topLeftCell="V48" activePane="bottomLeft" state="frozen"/>
      <selection pane="bottomLeft" activeCell="V48" sqref="V48"/>
    </sheetView>
  </sheetViews>
  <sheetFormatPr defaultRowHeight="15"/>
  <cols>
    <col min="1" max="1" width="16.140625" customWidth="1"/>
    <col min="2" max="2" width="11.5703125" style="18" customWidth="1"/>
    <col min="3" max="3" width="15.42578125" customWidth="1"/>
    <col min="4" max="16" width="9.5703125" customWidth="1"/>
    <col min="17" max="17" width="13.7109375" customWidth="1"/>
    <col min="18" max="18" width="21.28515625" customWidth="1"/>
    <col min="19" max="19" width="9.5703125" customWidth="1"/>
    <col min="20" max="20" width="10.7109375" customWidth="1"/>
  </cols>
  <sheetData>
    <row r="1" spans="1:26" ht="60">
      <c r="A1" s="30" t="s">
        <v>334</v>
      </c>
      <c r="B1" s="31" t="s">
        <v>336</v>
      </c>
      <c r="C1" s="30" t="s">
        <v>335</v>
      </c>
      <c r="D1" s="3" t="s">
        <v>349</v>
      </c>
      <c r="E1" s="3" t="s">
        <v>350</v>
      </c>
      <c r="F1" s="3" t="s">
        <v>351</v>
      </c>
      <c r="G1" s="3" t="s">
        <v>352</v>
      </c>
      <c r="H1" s="3" t="s">
        <v>353</v>
      </c>
      <c r="I1" s="3" t="s">
        <v>354</v>
      </c>
      <c r="J1" s="3" t="s">
        <v>355</v>
      </c>
      <c r="K1" s="3" t="s">
        <v>356</v>
      </c>
      <c r="L1" s="3" t="s">
        <v>357</v>
      </c>
      <c r="M1" s="3" t="s">
        <v>358</v>
      </c>
      <c r="N1" s="3" t="s">
        <v>359</v>
      </c>
      <c r="O1" s="3" t="s">
        <v>360</v>
      </c>
      <c r="P1" s="3" t="s">
        <v>361</v>
      </c>
      <c r="Q1" s="3" t="s">
        <v>362</v>
      </c>
      <c r="R1" s="3" t="s">
        <v>363</v>
      </c>
      <c r="S1" s="3" t="s">
        <v>364</v>
      </c>
      <c r="T1" s="32" t="s">
        <v>365</v>
      </c>
    </row>
    <row r="2" spans="1:26">
      <c r="A2" s="126" t="s">
        <v>337</v>
      </c>
      <c r="B2" s="26" t="s">
        <v>161</v>
      </c>
      <c r="C2" s="37" t="s">
        <v>338</v>
      </c>
      <c r="D2">
        <v>0</v>
      </c>
      <c r="E2">
        <v>0</v>
      </c>
      <c r="F2">
        <v>0</v>
      </c>
      <c r="G2">
        <v>0</v>
      </c>
      <c r="H2">
        <v>0</v>
      </c>
      <c r="I2">
        <v>0</v>
      </c>
      <c r="J2">
        <v>0</v>
      </c>
      <c r="K2">
        <v>0</v>
      </c>
      <c r="L2">
        <v>0</v>
      </c>
      <c r="M2">
        <v>0</v>
      </c>
      <c r="N2">
        <v>0</v>
      </c>
      <c r="O2">
        <v>0</v>
      </c>
      <c r="P2">
        <v>0</v>
      </c>
      <c r="Q2">
        <v>0</v>
      </c>
      <c r="R2">
        <v>0</v>
      </c>
      <c r="S2">
        <v>0</v>
      </c>
      <c r="T2" s="5">
        <f>AVERAGE(D2:S2)</f>
        <v>0</v>
      </c>
    </row>
    <row r="3" spans="1:26">
      <c r="A3" s="127"/>
      <c r="B3" s="26" t="s">
        <v>161</v>
      </c>
      <c r="C3" s="37" t="s">
        <v>339</v>
      </c>
      <c r="D3">
        <v>0</v>
      </c>
      <c r="E3">
        <v>0</v>
      </c>
      <c r="F3">
        <v>0</v>
      </c>
      <c r="G3">
        <v>0</v>
      </c>
      <c r="H3">
        <v>0</v>
      </c>
      <c r="I3">
        <v>0</v>
      </c>
      <c r="J3">
        <v>0</v>
      </c>
      <c r="K3">
        <v>0</v>
      </c>
      <c r="L3">
        <v>0</v>
      </c>
      <c r="M3">
        <v>0</v>
      </c>
      <c r="N3">
        <v>0</v>
      </c>
      <c r="O3">
        <v>0</v>
      </c>
      <c r="P3">
        <v>0</v>
      </c>
      <c r="Q3">
        <v>0</v>
      </c>
      <c r="R3">
        <v>0</v>
      </c>
      <c r="S3">
        <v>0</v>
      </c>
      <c r="T3" s="5">
        <f t="shared" ref="T3:T33" si="0">AVERAGE(D3:S3)</f>
        <v>0</v>
      </c>
    </row>
    <row r="4" spans="1:26">
      <c r="A4" s="127"/>
      <c r="B4" s="26" t="s">
        <v>161</v>
      </c>
      <c r="C4" s="37" t="s">
        <v>340</v>
      </c>
      <c r="D4">
        <v>0</v>
      </c>
      <c r="E4">
        <v>1</v>
      </c>
      <c r="F4">
        <v>0</v>
      </c>
      <c r="G4">
        <v>0</v>
      </c>
      <c r="H4">
        <v>0</v>
      </c>
      <c r="I4">
        <v>0</v>
      </c>
      <c r="J4">
        <v>0</v>
      </c>
      <c r="K4">
        <v>0</v>
      </c>
      <c r="L4">
        <v>0</v>
      </c>
      <c r="M4">
        <v>0</v>
      </c>
      <c r="N4">
        <v>0</v>
      </c>
      <c r="O4">
        <v>0</v>
      </c>
      <c r="P4">
        <v>0</v>
      </c>
      <c r="Q4">
        <v>0</v>
      </c>
      <c r="R4">
        <v>0</v>
      </c>
      <c r="S4">
        <v>0</v>
      </c>
      <c r="T4" s="5">
        <f t="shared" si="0"/>
        <v>6.25E-2</v>
      </c>
    </row>
    <row r="5" spans="1:26">
      <c r="A5" s="127"/>
      <c r="B5" s="26" t="s">
        <v>161</v>
      </c>
      <c r="C5" s="37" t="s">
        <v>341</v>
      </c>
      <c r="D5">
        <v>0</v>
      </c>
      <c r="E5">
        <v>0</v>
      </c>
      <c r="F5">
        <v>0</v>
      </c>
      <c r="G5">
        <v>0</v>
      </c>
      <c r="H5">
        <v>0</v>
      </c>
      <c r="I5">
        <v>0</v>
      </c>
      <c r="J5">
        <v>0</v>
      </c>
      <c r="K5">
        <v>0</v>
      </c>
      <c r="L5">
        <v>0</v>
      </c>
      <c r="M5">
        <v>0</v>
      </c>
      <c r="N5">
        <v>0</v>
      </c>
      <c r="O5">
        <v>0</v>
      </c>
      <c r="P5">
        <v>0</v>
      </c>
      <c r="Q5">
        <v>0</v>
      </c>
      <c r="R5">
        <v>0</v>
      </c>
      <c r="S5">
        <v>0</v>
      </c>
      <c r="T5" s="5">
        <f t="shared" si="0"/>
        <v>0</v>
      </c>
      <c r="Y5">
        <v>1</v>
      </c>
      <c r="Z5" t="s">
        <v>152</v>
      </c>
    </row>
    <row r="6" spans="1:26">
      <c r="A6" s="126" t="s">
        <v>342</v>
      </c>
      <c r="B6" s="27" t="s">
        <v>161</v>
      </c>
      <c r="C6" s="37" t="s">
        <v>338</v>
      </c>
      <c r="D6">
        <v>0</v>
      </c>
      <c r="E6">
        <v>0</v>
      </c>
      <c r="F6">
        <v>0</v>
      </c>
      <c r="G6">
        <v>0</v>
      </c>
      <c r="H6">
        <v>0</v>
      </c>
      <c r="I6">
        <v>0</v>
      </c>
      <c r="J6">
        <v>0</v>
      </c>
      <c r="K6">
        <v>0</v>
      </c>
      <c r="L6">
        <v>0</v>
      </c>
      <c r="M6">
        <v>0</v>
      </c>
      <c r="N6">
        <v>0</v>
      </c>
      <c r="O6">
        <v>0</v>
      </c>
      <c r="P6">
        <v>0</v>
      </c>
      <c r="Q6">
        <v>0</v>
      </c>
      <c r="R6">
        <v>0</v>
      </c>
      <c r="S6">
        <v>0</v>
      </c>
      <c r="T6" s="5">
        <f t="shared" si="0"/>
        <v>0</v>
      </c>
      <c r="Y6">
        <v>3</v>
      </c>
      <c r="Z6" t="s">
        <v>185</v>
      </c>
    </row>
    <row r="7" spans="1:26">
      <c r="A7" s="127"/>
      <c r="B7" s="28" t="s">
        <v>161</v>
      </c>
      <c r="C7" s="37" t="s">
        <v>339</v>
      </c>
      <c r="D7">
        <v>0</v>
      </c>
      <c r="E7">
        <v>0</v>
      </c>
      <c r="F7">
        <v>0</v>
      </c>
      <c r="G7">
        <v>0</v>
      </c>
      <c r="H7">
        <v>0</v>
      </c>
      <c r="I7">
        <v>0</v>
      </c>
      <c r="J7">
        <v>0</v>
      </c>
      <c r="K7">
        <v>0</v>
      </c>
      <c r="L7">
        <v>0</v>
      </c>
      <c r="M7">
        <v>0</v>
      </c>
      <c r="N7">
        <v>0</v>
      </c>
      <c r="O7">
        <v>0</v>
      </c>
      <c r="P7">
        <v>0</v>
      </c>
      <c r="Q7">
        <v>0</v>
      </c>
      <c r="R7">
        <v>0</v>
      </c>
      <c r="S7">
        <v>0</v>
      </c>
      <c r="T7" s="5">
        <f t="shared" si="0"/>
        <v>0</v>
      </c>
    </row>
    <row r="8" spans="1:26">
      <c r="A8" s="127"/>
      <c r="B8" s="28" t="s">
        <v>161</v>
      </c>
      <c r="C8" s="37" t="s">
        <v>340</v>
      </c>
      <c r="D8">
        <v>0</v>
      </c>
      <c r="E8">
        <v>0</v>
      </c>
      <c r="F8">
        <v>0</v>
      </c>
      <c r="G8">
        <v>0</v>
      </c>
      <c r="H8">
        <v>0</v>
      </c>
      <c r="I8">
        <v>0</v>
      </c>
      <c r="J8">
        <v>0</v>
      </c>
      <c r="K8">
        <v>0</v>
      </c>
      <c r="L8">
        <v>0</v>
      </c>
      <c r="M8">
        <v>0</v>
      </c>
      <c r="N8">
        <v>0</v>
      </c>
      <c r="O8">
        <v>0</v>
      </c>
      <c r="P8">
        <v>0</v>
      </c>
      <c r="Q8">
        <v>0</v>
      </c>
      <c r="R8">
        <v>0</v>
      </c>
      <c r="S8">
        <v>0</v>
      </c>
      <c r="T8" s="5">
        <f t="shared" si="0"/>
        <v>0</v>
      </c>
    </row>
    <row r="9" spans="1:26">
      <c r="A9" s="127"/>
      <c r="B9" s="28" t="s">
        <v>161</v>
      </c>
      <c r="C9" s="37" t="s">
        <v>341</v>
      </c>
      <c r="D9">
        <v>0</v>
      </c>
      <c r="E9">
        <v>0</v>
      </c>
      <c r="F9">
        <v>0</v>
      </c>
      <c r="G9">
        <v>0</v>
      </c>
      <c r="H9">
        <v>0</v>
      </c>
      <c r="I9">
        <v>0</v>
      </c>
      <c r="J9">
        <v>0</v>
      </c>
      <c r="K9">
        <v>0</v>
      </c>
      <c r="L9">
        <v>0</v>
      </c>
      <c r="M9">
        <v>0</v>
      </c>
      <c r="N9">
        <v>0</v>
      </c>
      <c r="O9">
        <v>0</v>
      </c>
      <c r="P9">
        <v>0</v>
      </c>
      <c r="Q9">
        <v>0</v>
      </c>
      <c r="R9">
        <v>0</v>
      </c>
      <c r="S9">
        <v>0</v>
      </c>
      <c r="T9" s="5">
        <f t="shared" si="0"/>
        <v>0</v>
      </c>
    </row>
    <row r="10" spans="1:26">
      <c r="A10" s="126" t="s">
        <v>343</v>
      </c>
      <c r="B10" s="28" t="s">
        <v>161</v>
      </c>
      <c r="C10" s="37" t="s">
        <v>338</v>
      </c>
      <c r="D10">
        <v>1</v>
      </c>
      <c r="E10">
        <v>0</v>
      </c>
      <c r="F10">
        <v>0</v>
      </c>
      <c r="G10">
        <v>0</v>
      </c>
      <c r="H10">
        <v>1</v>
      </c>
      <c r="I10">
        <v>0</v>
      </c>
      <c r="J10">
        <v>0</v>
      </c>
      <c r="K10">
        <v>0</v>
      </c>
      <c r="L10">
        <v>1</v>
      </c>
      <c r="M10" s="45">
        <v>0</v>
      </c>
      <c r="N10">
        <v>0</v>
      </c>
      <c r="O10">
        <v>0</v>
      </c>
      <c r="P10">
        <v>0</v>
      </c>
      <c r="Q10" s="45">
        <v>0</v>
      </c>
      <c r="R10" s="45">
        <v>0</v>
      </c>
      <c r="S10" s="45">
        <v>0</v>
      </c>
      <c r="T10" s="5">
        <f t="shared" si="0"/>
        <v>0.1875</v>
      </c>
    </row>
    <row r="11" spans="1:26">
      <c r="A11" s="127"/>
      <c r="B11" s="28" t="s">
        <v>161</v>
      </c>
      <c r="C11" s="37" t="s">
        <v>339</v>
      </c>
      <c r="D11">
        <v>1</v>
      </c>
      <c r="E11">
        <v>0</v>
      </c>
      <c r="F11">
        <v>0</v>
      </c>
      <c r="G11">
        <v>0</v>
      </c>
      <c r="H11">
        <v>1</v>
      </c>
      <c r="I11">
        <v>0</v>
      </c>
      <c r="J11">
        <v>0</v>
      </c>
      <c r="K11">
        <v>0</v>
      </c>
      <c r="L11">
        <v>1</v>
      </c>
      <c r="M11" s="45">
        <v>0</v>
      </c>
      <c r="N11">
        <v>1</v>
      </c>
      <c r="O11">
        <v>0</v>
      </c>
      <c r="P11">
        <v>0</v>
      </c>
      <c r="Q11" s="45">
        <v>0</v>
      </c>
      <c r="R11" s="45">
        <v>0</v>
      </c>
      <c r="S11" s="45">
        <v>0</v>
      </c>
      <c r="T11" s="5">
        <f t="shared" si="0"/>
        <v>0.25</v>
      </c>
    </row>
    <row r="12" spans="1:26">
      <c r="A12" s="127"/>
      <c r="B12" s="28" t="s">
        <v>161</v>
      </c>
      <c r="C12" s="37" t="s">
        <v>340</v>
      </c>
      <c r="D12">
        <v>0</v>
      </c>
      <c r="E12">
        <v>0</v>
      </c>
      <c r="F12">
        <v>0</v>
      </c>
      <c r="G12">
        <v>1</v>
      </c>
      <c r="H12">
        <v>0</v>
      </c>
      <c r="I12">
        <v>0</v>
      </c>
      <c r="J12">
        <v>0</v>
      </c>
      <c r="K12">
        <v>0</v>
      </c>
      <c r="L12">
        <v>0</v>
      </c>
      <c r="M12" s="45">
        <v>0</v>
      </c>
      <c r="N12">
        <v>0</v>
      </c>
      <c r="O12">
        <v>1</v>
      </c>
      <c r="P12">
        <v>0</v>
      </c>
      <c r="Q12" s="45">
        <v>0</v>
      </c>
      <c r="R12" s="45">
        <v>0</v>
      </c>
      <c r="S12" s="45">
        <v>0</v>
      </c>
      <c r="T12" s="5">
        <f t="shared" si="0"/>
        <v>0.125</v>
      </c>
    </row>
    <row r="13" spans="1:26">
      <c r="A13" s="127"/>
      <c r="B13" s="28" t="s">
        <v>161</v>
      </c>
      <c r="C13" s="37" t="s">
        <v>341</v>
      </c>
      <c r="D13">
        <v>0</v>
      </c>
      <c r="E13">
        <v>0</v>
      </c>
      <c r="F13">
        <v>0</v>
      </c>
      <c r="G13">
        <v>0</v>
      </c>
      <c r="H13">
        <v>0</v>
      </c>
      <c r="I13">
        <v>0</v>
      </c>
      <c r="J13">
        <v>0</v>
      </c>
      <c r="K13">
        <v>0</v>
      </c>
      <c r="L13">
        <v>0</v>
      </c>
      <c r="M13" s="45">
        <v>0</v>
      </c>
      <c r="N13">
        <v>0</v>
      </c>
      <c r="O13" s="45">
        <v>0</v>
      </c>
      <c r="P13">
        <v>0</v>
      </c>
      <c r="Q13" s="45">
        <v>0</v>
      </c>
      <c r="R13" s="45">
        <v>0</v>
      </c>
      <c r="S13" s="45">
        <v>0</v>
      </c>
      <c r="T13" s="5">
        <f t="shared" si="0"/>
        <v>0</v>
      </c>
    </row>
    <row r="14" spans="1:26">
      <c r="A14" s="126" t="s">
        <v>344</v>
      </c>
      <c r="B14" s="28" t="s">
        <v>161</v>
      </c>
      <c r="C14" s="37" t="s">
        <v>338</v>
      </c>
      <c r="D14">
        <v>0</v>
      </c>
      <c r="E14">
        <v>0</v>
      </c>
      <c r="F14">
        <v>0</v>
      </c>
      <c r="G14">
        <v>0</v>
      </c>
      <c r="H14">
        <v>0</v>
      </c>
      <c r="I14">
        <v>0</v>
      </c>
      <c r="J14">
        <v>0</v>
      </c>
      <c r="K14">
        <v>0</v>
      </c>
      <c r="L14">
        <v>1</v>
      </c>
      <c r="M14" s="45">
        <v>0</v>
      </c>
      <c r="N14">
        <v>0</v>
      </c>
      <c r="O14" s="45">
        <v>0</v>
      </c>
      <c r="P14">
        <v>0</v>
      </c>
      <c r="Q14" s="45">
        <v>0</v>
      </c>
      <c r="R14" s="45">
        <v>0</v>
      </c>
      <c r="S14" s="45">
        <v>0</v>
      </c>
      <c r="T14" s="5">
        <f t="shared" si="0"/>
        <v>6.25E-2</v>
      </c>
    </row>
    <row r="15" spans="1:26">
      <c r="A15" s="127"/>
      <c r="B15" s="28" t="s">
        <v>161</v>
      </c>
      <c r="C15" s="37" t="s">
        <v>339</v>
      </c>
      <c r="D15">
        <v>0</v>
      </c>
      <c r="E15">
        <v>0</v>
      </c>
      <c r="F15">
        <v>0</v>
      </c>
      <c r="G15">
        <v>0</v>
      </c>
      <c r="H15">
        <v>0</v>
      </c>
      <c r="I15">
        <v>0</v>
      </c>
      <c r="J15">
        <v>0</v>
      </c>
      <c r="K15">
        <v>0</v>
      </c>
      <c r="L15">
        <v>0</v>
      </c>
      <c r="M15" s="45">
        <v>0</v>
      </c>
      <c r="N15">
        <v>0</v>
      </c>
      <c r="O15" s="45">
        <v>0</v>
      </c>
      <c r="P15">
        <v>0</v>
      </c>
      <c r="Q15" s="45">
        <v>0</v>
      </c>
      <c r="R15" s="45">
        <v>0</v>
      </c>
      <c r="S15" s="45">
        <v>0</v>
      </c>
      <c r="T15" s="5">
        <f t="shared" si="0"/>
        <v>0</v>
      </c>
    </row>
    <row r="16" spans="1:26">
      <c r="A16" s="127"/>
      <c r="B16" s="28" t="s">
        <v>161</v>
      </c>
      <c r="C16" s="37" t="s">
        <v>340</v>
      </c>
      <c r="D16">
        <v>0</v>
      </c>
      <c r="E16">
        <v>0</v>
      </c>
      <c r="F16">
        <v>0</v>
      </c>
      <c r="G16">
        <v>0</v>
      </c>
      <c r="H16">
        <v>0</v>
      </c>
      <c r="I16">
        <v>0</v>
      </c>
      <c r="J16">
        <v>0</v>
      </c>
      <c r="K16">
        <v>0</v>
      </c>
      <c r="L16">
        <v>0</v>
      </c>
      <c r="M16" s="45">
        <v>0</v>
      </c>
      <c r="N16">
        <v>0</v>
      </c>
      <c r="O16" s="45">
        <v>0</v>
      </c>
      <c r="P16">
        <v>0</v>
      </c>
      <c r="Q16" s="45">
        <v>0</v>
      </c>
      <c r="R16" s="45">
        <v>0</v>
      </c>
      <c r="S16" s="45">
        <v>0</v>
      </c>
      <c r="T16" s="5">
        <f t="shared" si="0"/>
        <v>0</v>
      </c>
    </row>
    <row r="17" spans="1:20">
      <c r="A17" s="127"/>
      <c r="B17" s="28" t="s">
        <v>161</v>
      </c>
      <c r="C17" s="37" t="s">
        <v>341</v>
      </c>
      <c r="D17">
        <v>0</v>
      </c>
      <c r="E17">
        <v>0</v>
      </c>
      <c r="F17">
        <v>0</v>
      </c>
      <c r="G17">
        <v>0</v>
      </c>
      <c r="H17">
        <v>0</v>
      </c>
      <c r="I17">
        <v>0</v>
      </c>
      <c r="J17">
        <v>0</v>
      </c>
      <c r="K17">
        <v>0</v>
      </c>
      <c r="L17">
        <v>0</v>
      </c>
      <c r="M17" s="45">
        <v>0</v>
      </c>
      <c r="N17">
        <v>0</v>
      </c>
      <c r="O17" s="45">
        <v>0</v>
      </c>
      <c r="P17">
        <v>0</v>
      </c>
      <c r="Q17" s="45">
        <v>0</v>
      </c>
      <c r="R17" s="45">
        <v>0</v>
      </c>
      <c r="S17" s="45">
        <v>0</v>
      </c>
      <c r="T17" s="5">
        <f t="shared" si="0"/>
        <v>0</v>
      </c>
    </row>
    <row r="18" spans="1:20">
      <c r="A18" s="126" t="s">
        <v>345</v>
      </c>
      <c r="B18" s="28" t="s">
        <v>161</v>
      </c>
      <c r="C18" s="37" t="s">
        <v>338</v>
      </c>
      <c r="D18">
        <v>0</v>
      </c>
      <c r="E18">
        <v>0</v>
      </c>
      <c r="F18">
        <v>0</v>
      </c>
      <c r="G18">
        <v>0</v>
      </c>
      <c r="H18">
        <v>1</v>
      </c>
      <c r="I18">
        <v>0</v>
      </c>
      <c r="J18">
        <v>0</v>
      </c>
      <c r="K18">
        <v>0</v>
      </c>
      <c r="L18">
        <v>1</v>
      </c>
      <c r="M18" s="45">
        <v>0</v>
      </c>
      <c r="N18">
        <v>2</v>
      </c>
      <c r="O18" s="45">
        <v>0</v>
      </c>
      <c r="P18">
        <v>0</v>
      </c>
      <c r="Q18" s="45">
        <v>0</v>
      </c>
      <c r="R18" s="45">
        <v>0</v>
      </c>
      <c r="S18" s="45">
        <v>0</v>
      </c>
      <c r="T18" s="5">
        <f t="shared" si="0"/>
        <v>0.25</v>
      </c>
    </row>
    <row r="19" spans="1:20">
      <c r="A19" s="127"/>
      <c r="B19" s="28" t="s">
        <v>161</v>
      </c>
      <c r="C19" s="37" t="s">
        <v>339</v>
      </c>
      <c r="D19">
        <v>0</v>
      </c>
      <c r="E19">
        <v>0</v>
      </c>
      <c r="F19">
        <v>0</v>
      </c>
      <c r="G19">
        <v>0</v>
      </c>
      <c r="H19" s="45">
        <v>0</v>
      </c>
      <c r="I19">
        <v>0</v>
      </c>
      <c r="J19">
        <v>0</v>
      </c>
      <c r="K19">
        <v>0</v>
      </c>
      <c r="L19">
        <v>0</v>
      </c>
      <c r="M19" s="45">
        <v>0</v>
      </c>
      <c r="N19">
        <v>0</v>
      </c>
      <c r="O19" s="45">
        <v>0</v>
      </c>
      <c r="P19">
        <v>0</v>
      </c>
      <c r="Q19" s="45">
        <v>0</v>
      </c>
      <c r="R19" s="45">
        <v>0</v>
      </c>
      <c r="S19" s="45">
        <v>0</v>
      </c>
      <c r="T19" s="5">
        <f t="shared" si="0"/>
        <v>0</v>
      </c>
    </row>
    <row r="20" spans="1:20">
      <c r="A20" s="127"/>
      <c r="B20" s="28" t="s">
        <v>161</v>
      </c>
      <c r="C20" s="37" t="s">
        <v>340</v>
      </c>
      <c r="D20">
        <v>0</v>
      </c>
      <c r="E20">
        <v>0</v>
      </c>
      <c r="F20">
        <v>0</v>
      </c>
      <c r="G20">
        <v>0</v>
      </c>
      <c r="H20" s="45">
        <v>0</v>
      </c>
      <c r="I20">
        <v>0</v>
      </c>
      <c r="J20">
        <v>0</v>
      </c>
      <c r="K20">
        <v>0</v>
      </c>
      <c r="L20">
        <v>0</v>
      </c>
      <c r="M20" s="45">
        <v>0</v>
      </c>
      <c r="N20">
        <v>0</v>
      </c>
      <c r="O20" s="45">
        <v>0</v>
      </c>
      <c r="P20">
        <v>0</v>
      </c>
      <c r="Q20" s="45">
        <v>0</v>
      </c>
      <c r="R20" s="45">
        <v>0</v>
      </c>
      <c r="S20" s="45">
        <v>0</v>
      </c>
      <c r="T20" s="5">
        <f t="shared" si="0"/>
        <v>0</v>
      </c>
    </row>
    <row r="21" spans="1:20">
      <c r="A21" s="127"/>
      <c r="B21" s="28" t="s">
        <v>161</v>
      </c>
      <c r="C21" s="37" t="s">
        <v>341</v>
      </c>
      <c r="D21">
        <v>0</v>
      </c>
      <c r="E21">
        <v>0</v>
      </c>
      <c r="F21">
        <v>0</v>
      </c>
      <c r="G21">
        <v>0</v>
      </c>
      <c r="H21" s="45">
        <v>0</v>
      </c>
      <c r="I21">
        <v>0</v>
      </c>
      <c r="J21">
        <v>0</v>
      </c>
      <c r="K21">
        <v>0</v>
      </c>
      <c r="L21">
        <v>0</v>
      </c>
      <c r="M21" s="45">
        <v>0</v>
      </c>
      <c r="N21">
        <v>0</v>
      </c>
      <c r="O21" s="45">
        <v>0</v>
      </c>
      <c r="P21">
        <v>0</v>
      </c>
      <c r="Q21" s="45">
        <v>0</v>
      </c>
      <c r="R21" s="45">
        <v>0</v>
      </c>
      <c r="S21" s="45">
        <v>0</v>
      </c>
      <c r="T21" s="5">
        <f t="shared" si="0"/>
        <v>0</v>
      </c>
    </row>
    <row r="22" spans="1:20">
      <c r="A22" s="126" t="s">
        <v>346</v>
      </c>
      <c r="B22" s="28" t="s">
        <v>161</v>
      </c>
      <c r="C22" s="37" t="s">
        <v>338</v>
      </c>
      <c r="D22">
        <v>0</v>
      </c>
      <c r="E22">
        <v>0</v>
      </c>
      <c r="F22">
        <v>0</v>
      </c>
      <c r="G22">
        <v>0</v>
      </c>
      <c r="H22" s="45">
        <v>0</v>
      </c>
      <c r="I22">
        <v>0</v>
      </c>
      <c r="J22">
        <v>0</v>
      </c>
      <c r="K22">
        <v>0</v>
      </c>
      <c r="L22">
        <v>0</v>
      </c>
      <c r="M22" s="45">
        <v>0</v>
      </c>
      <c r="N22">
        <v>0</v>
      </c>
      <c r="O22" s="45">
        <v>0</v>
      </c>
      <c r="P22">
        <v>0</v>
      </c>
      <c r="Q22" s="45">
        <v>0</v>
      </c>
      <c r="R22" s="45">
        <v>0</v>
      </c>
      <c r="S22" s="45">
        <v>0</v>
      </c>
      <c r="T22" s="5">
        <f t="shared" si="0"/>
        <v>0</v>
      </c>
    </row>
    <row r="23" spans="1:20">
      <c r="A23" s="127"/>
      <c r="B23" s="28" t="s">
        <v>161</v>
      </c>
      <c r="C23" s="37" t="s">
        <v>339</v>
      </c>
      <c r="D23">
        <v>0</v>
      </c>
      <c r="E23">
        <v>0</v>
      </c>
      <c r="F23">
        <v>0</v>
      </c>
      <c r="G23">
        <v>0</v>
      </c>
      <c r="H23" s="45">
        <v>0</v>
      </c>
      <c r="I23">
        <v>0</v>
      </c>
      <c r="J23">
        <v>0</v>
      </c>
      <c r="K23">
        <v>0</v>
      </c>
      <c r="L23">
        <v>0</v>
      </c>
      <c r="M23" s="45">
        <v>0</v>
      </c>
      <c r="N23">
        <v>0</v>
      </c>
      <c r="O23" s="45">
        <v>0</v>
      </c>
      <c r="P23">
        <v>0</v>
      </c>
      <c r="Q23" s="45">
        <v>0</v>
      </c>
      <c r="R23" s="45">
        <v>0</v>
      </c>
      <c r="S23" s="45">
        <v>0</v>
      </c>
      <c r="T23" s="5">
        <f t="shared" si="0"/>
        <v>0</v>
      </c>
    </row>
    <row r="24" spans="1:20">
      <c r="A24" s="127"/>
      <c r="B24" s="28" t="s">
        <v>161</v>
      </c>
      <c r="C24" s="37" t="s">
        <v>340</v>
      </c>
      <c r="D24">
        <v>0</v>
      </c>
      <c r="E24">
        <v>0</v>
      </c>
      <c r="F24">
        <v>0</v>
      </c>
      <c r="G24">
        <v>0</v>
      </c>
      <c r="H24" s="45">
        <v>0</v>
      </c>
      <c r="I24">
        <v>0</v>
      </c>
      <c r="J24">
        <v>0</v>
      </c>
      <c r="K24">
        <v>1</v>
      </c>
      <c r="L24">
        <v>0</v>
      </c>
      <c r="M24" s="45">
        <v>0</v>
      </c>
      <c r="N24">
        <v>0</v>
      </c>
      <c r="O24" s="45">
        <v>0</v>
      </c>
      <c r="P24">
        <v>0</v>
      </c>
      <c r="Q24" s="45">
        <v>0</v>
      </c>
      <c r="R24" s="45">
        <v>0</v>
      </c>
      <c r="S24" s="45">
        <v>0</v>
      </c>
      <c r="T24" s="5">
        <f t="shared" si="0"/>
        <v>6.25E-2</v>
      </c>
    </row>
    <row r="25" spans="1:20">
      <c r="A25" s="127"/>
      <c r="B25" s="28" t="s">
        <v>161</v>
      </c>
      <c r="C25" s="37" t="s">
        <v>341</v>
      </c>
      <c r="D25">
        <v>0</v>
      </c>
      <c r="E25">
        <v>0</v>
      </c>
      <c r="F25">
        <v>0</v>
      </c>
      <c r="G25">
        <v>0</v>
      </c>
      <c r="H25" s="45">
        <v>0</v>
      </c>
      <c r="I25">
        <v>0</v>
      </c>
      <c r="J25">
        <v>0</v>
      </c>
      <c r="K25">
        <v>0</v>
      </c>
      <c r="L25">
        <v>0</v>
      </c>
      <c r="M25" s="45">
        <v>0</v>
      </c>
      <c r="N25">
        <v>0</v>
      </c>
      <c r="O25" s="45">
        <v>0</v>
      </c>
      <c r="P25">
        <v>0</v>
      </c>
      <c r="Q25" s="45">
        <v>0</v>
      </c>
      <c r="R25" s="45">
        <v>0</v>
      </c>
      <c r="S25" s="45">
        <v>0</v>
      </c>
      <c r="T25" s="5">
        <f t="shared" si="0"/>
        <v>0</v>
      </c>
    </row>
    <row r="26" spans="1:20">
      <c r="A26" s="126" t="s">
        <v>347</v>
      </c>
      <c r="B26" s="28" t="s">
        <v>161</v>
      </c>
      <c r="C26" s="37" t="s">
        <v>338</v>
      </c>
      <c r="D26">
        <v>0</v>
      </c>
      <c r="E26">
        <v>0</v>
      </c>
      <c r="F26">
        <v>2</v>
      </c>
      <c r="G26">
        <v>0</v>
      </c>
      <c r="H26" s="45">
        <v>0</v>
      </c>
      <c r="I26">
        <v>0</v>
      </c>
      <c r="J26">
        <v>0</v>
      </c>
      <c r="K26">
        <v>1</v>
      </c>
      <c r="L26">
        <v>0</v>
      </c>
      <c r="M26" s="45">
        <v>0</v>
      </c>
      <c r="N26">
        <v>0</v>
      </c>
      <c r="O26" s="45">
        <v>0</v>
      </c>
      <c r="P26">
        <v>0</v>
      </c>
      <c r="Q26" s="45">
        <v>0</v>
      </c>
      <c r="R26" s="45">
        <v>0</v>
      </c>
      <c r="S26" s="45">
        <v>0</v>
      </c>
      <c r="T26" s="5">
        <f t="shared" si="0"/>
        <v>0.1875</v>
      </c>
    </row>
    <row r="27" spans="1:20">
      <c r="A27" s="127"/>
      <c r="B27" s="28" t="s">
        <v>161</v>
      </c>
      <c r="C27" s="37" t="s">
        <v>339</v>
      </c>
      <c r="D27">
        <v>0</v>
      </c>
      <c r="E27">
        <v>0</v>
      </c>
      <c r="F27">
        <v>1</v>
      </c>
      <c r="G27">
        <v>1</v>
      </c>
      <c r="H27" s="45">
        <v>0</v>
      </c>
      <c r="I27">
        <v>0</v>
      </c>
      <c r="J27">
        <v>0</v>
      </c>
      <c r="K27">
        <v>0</v>
      </c>
      <c r="L27">
        <v>0</v>
      </c>
      <c r="M27" s="45">
        <v>0</v>
      </c>
      <c r="N27">
        <v>0</v>
      </c>
      <c r="O27" s="45">
        <v>0</v>
      </c>
      <c r="P27">
        <v>1</v>
      </c>
      <c r="Q27" s="45">
        <v>0</v>
      </c>
      <c r="R27" s="45">
        <v>0</v>
      </c>
      <c r="S27" s="45">
        <v>0</v>
      </c>
      <c r="T27" s="5">
        <f t="shared" si="0"/>
        <v>0.1875</v>
      </c>
    </row>
    <row r="28" spans="1:20">
      <c r="A28" s="127"/>
      <c r="B28" s="28" t="s">
        <v>161</v>
      </c>
      <c r="C28" s="37" t="s">
        <v>340</v>
      </c>
      <c r="D28">
        <v>0</v>
      </c>
      <c r="E28">
        <v>0</v>
      </c>
      <c r="F28">
        <v>0</v>
      </c>
      <c r="G28">
        <v>0</v>
      </c>
      <c r="H28" s="45">
        <v>0</v>
      </c>
      <c r="I28">
        <v>0</v>
      </c>
      <c r="J28">
        <v>0</v>
      </c>
      <c r="K28">
        <v>0</v>
      </c>
      <c r="L28">
        <v>0</v>
      </c>
      <c r="M28" s="45">
        <v>0</v>
      </c>
      <c r="N28">
        <v>0</v>
      </c>
      <c r="O28" s="45">
        <v>0</v>
      </c>
      <c r="P28">
        <v>0</v>
      </c>
      <c r="Q28" s="45">
        <v>0</v>
      </c>
      <c r="R28" s="45">
        <v>0</v>
      </c>
      <c r="S28" s="45">
        <v>0</v>
      </c>
      <c r="T28" s="5">
        <f t="shared" si="0"/>
        <v>0</v>
      </c>
    </row>
    <row r="29" spans="1:20">
      <c r="A29" s="127"/>
      <c r="B29" s="28" t="s">
        <v>161</v>
      </c>
      <c r="C29" s="37" t="s">
        <v>341</v>
      </c>
      <c r="D29">
        <v>0</v>
      </c>
      <c r="E29">
        <v>0</v>
      </c>
      <c r="F29">
        <v>0</v>
      </c>
      <c r="G29">
        <v>0</v>
      </c>
      <c r="H29" s="45">
        <v>0</v>
      </c>
      <c r="I29">
        <v>0</v>
      </c>
      <c r="J29">
        <v>0</v>
      </c>
      <c r="K29">
        <v>0</v>
      </c>
      <c r="L29">
        <v>0</v>
      </c>
      <c r="M29" s="45">
        <v>0</v>
      </c>
      <c r="N29">
        <v>0</v>
      </c>
      <c r="O29" s="45">
        <v>0</v>
      </c>
      <c r="P29">
        <v>0</v>
      </c>
      <c r="Q29" s="45">
        <v>0</v>
      </c>
      <c r="R29" s="45">
        <v>0</v>
      </c>
      <c r="S29" s="45">
        <v>0</v>
      </c>
      <c r="T29" s="5">
        <f t="shared" si="0"/>
        <v>0</v>
      </c>
    </row>
    <row r="30" spans="1:20">
      <c r="A30" s="126" t="s">
        <v>348</v>
      </c>
      <c r="B30" s="28" t="s">
        <v>161</v>
      </c>
      <c r="C30" s="37" t="s">
        <v>338</v>
      </c>
      <c r="D30">
        <v>0</v>
      </c>
      <c r="E30">
        <v>0</v>
      </c>
      <c r="F30">
        <v>0</v>
      </c>
      <c r="G30">
        <v>0</v>
      </c>
      <c r="H30" s="45">
        <v>0</v>
      </c>
      <c r="I30">
        <v>0</v>
      </c>
      <c r="J30">
        <v>0</v>
      </c>
      <c r="K30">
        <v>0</v>
      </c>
      <c r="L30">
        <v>0</v>
      </c>
      <c r="M30" s="45">
        <v>0</v>
      </c>
      <c r="N30">
        <v>0</v>
      </c>
      <c r="O30" s="45">
        <v>0</v>
      </c>
      <c r="P30">
        <v>0</v>
      </c>
      <c r="Q30" s="45">
        <v>0</v>
      </c>
      <c r="R30" s="45">
        <v>0</v>
      </c>
      <c r="S30" s="45">
        <v>0</v>
      </c>
      <c r="T30" s="5">
        <f t="shared" si="0"/>
        <v>0</v>
      </c>
    </row>
    <row r="31" spans="1:20">
      <c r="A31" s="127"/>
      <c r="B31" s="28" t="s">
        <v>161</v>
      </c>
      <c r="C31" s="37" t="s">
        <v>339</v>
      </c>
      <c r="D31">
        <v>0</v>
      </c>
      <c r="E31">
        <v>0</v>
      </c>
      <c r="F31">
        <v>1</v>
      </c>
      <c r="G31">
        <v>0</v>
      </c>
      <c r="H31" s="45">
        <v>0</v>
      </c>
      <c r="I31">
        <v>0</v>
      </c>
      <c r="J31">
        <v>0</v>
      </c>
      <c r="K31">
        <v>0</v>
      </c>
      <c r="L31">
        <v>0</v>
      </c>
      <c r="M31" s="45">
        <v>0</v>
      </c>
      <c r="N31">
        <v>0</v>
      </c>
      <c r="O31" s="45">
        <v>0</v>
      </c>
      <c r="P31">
        <v>0</v>
      </c>
      <c r="Q31" s="45">
        <v>0</v>
      </c>
      <c r="R31" s="45">
        <v>0</v>
      </c>
      <c r="S31" s="45">
        <v>0</v>
      </c>
      <c r="T31" s="5">
        <f t="shared" si="0"/>
        <v>6.25E-2</v>
      </c>
    </row>
    <row r="32" spans="1:20">
      <c r="A32" s="127"/>
      <c r="B32" s="28" t="s">
        <v>161</v>
      </c>
      <c r="C32" s="37" t="s">
        <v>340</v>
      </c>
      <c r="D32">
        <v>0</v>
      </c>
      <c r="E32" s="45">
        <v>1</v>
      </c>
      <c r="F32" s="45">
        <v>1</v>
      </c>
      <c r="G32">
        <v>0</v>
      </c>
      <c r="H32" s="45">
        <v>0</v>
      </c>
      <c r="I32">
        <v>0</v>
      </c>
      <c r="J32">
        <v>0</v>
      </c>
      <c r="K32">
        <v>0</v>
      </c>
      <c r="L32">
        <v>0</v>
      </c>
      <c r="M32" s="45">
        <v>0</v>
      </c>
      <c r="N32">
        <v>0</v>
      </c>
      <c r="O32" s="45">
        <v>0</v>
      </c>
      <c r="P32">
        <v>0</v>
      </c>
      <c r="Q32" s="45">
        <v>0</v>
      </c>
      <c r="R32" s="45">
        <v>0</v>
      </c>
      <c r="S32" s="45">
        <v>0</v>
      </c>
      <c r="T32" s="5">
        <f t="shared" si="0"/>
        <v>0.125</v>
      </c>
    </row>
    <row r="33" spans="1:20">
      <c r="A33" s="127"/>
      <c r="B33" s="28" t="s">
        <v>161</v>
      </c>
      <c r="C33" s="37" t="s">
        <v>341</v>
      </c>
      <c r="D33">
        <v>0</v>
      </c>
      <c r="E33">
        <v>0</v>
      </c>
      <c r="F33">
        <v>1</v>
      </c>
      <c r="G33">
        <v>0</v>
      </c>
      <c r="H33">
        <v>0</v>
      </c>
      <c r="I33">
        <v>0</v>
      </c>
      <c r="J33">
        <v>0</v>
      </c>
      <c r="K33">
        <v>0</v>
      </c>
      <c r="L33">
        <v>0</v>
      </c>
      <c r="M33">
        <v>0</v>
      </c>
      <c r="N33">
        <v>0</v>
      </c>
      <c r="O33">
        <v>0</v>
      </c>
      <c r="P33">
        <v>0</v>
      </c>
      <c r="Q33">
        <v>0</v>
      </c>
      <c r="R33">
        <v>0</v>
      </c>
      <c r="S33">
        <v>0</v>
      </c>
      <c r="T33" s="5">
        <f t="shared" si="0"/>
        <v>6.25E-2</v>
      </c>
    </row>
    <row r="34" spans="1:20">
      <c r="A34" s="40"/>
    </row>
    <row r="35" spans="1:20" ht="15.75" thickBot="1">
      <c r="A35" s="40"/>
      <c r="S35" s="12" t="s">
        <v>367</v>
      </c>
      <c r="T35" s="46">
        <f>AVERAGE(T2:T33)</f>
        <v>5.078125E-2</v>
      </c>
    </row>
    <row r="36" spans="1:20" ht="15.75" thickTop="1">
      <c r="A36" s="40"/>
    </row>
    <row r="37" spans="1:20">
      <c r="A37" s="40"/>
    </row>
    <row r="38" spans="1:20">
      <c r="A38" s="40"/>
    </row>
    <row r="39" spans="1:20">
      <c r="A39" s="40"/>
    </row>
    <row r="40" spans="1:20">
      <c r="A40" s="40"/>
    </row>
    <row r="41" spans="1:20">
      <c r="A41" s="40"/>
    </row>
    <row r="48" spans="1:20">
      <c r="Q48" t="s">
        <v>80</v>
      </c>
      <c r="R48" t="s">
        <v>410</v>
      </c>
      <c r="S48" t="s">
        <v>411</v>
      </c>
      <c r="T48" t="s">
        <v>381</v>
      </c>
    </row>
    <row r="49" spans="17:20">
      <c r="Q49" t="s">
        <v>161</v>
      </c>
      <c r="R49" s="4">
        <f>T35</f>
        <v>5.078125E-2</v>
      </c>
      <c r="S49" s="4">
        <f>_xlfn.STDEV.P('SSQ Posttest Auto'!T1:T32)</f>
        <v>5.5316325197298975E-2</v>
      </c>
      <c r="T49" s="4">
        <f>(Table5[[#This Row],[SD]]/SQRT(32))</f>
        <v>9.7786371643325976E-3</v>
      </c>
    </row>
    <row r="50" spans="17:20">
      <c r="Q50" t="s">
        <v>150</v>
      </c>
      <c r="R50" s="4">
        <f>'SSQ Posttest Auto'!T35</f>
        <v>3.2258064516129031E-2</v>
      </c>
      <c r="S50" s="4">
        <f>_xlfn.STDEV.P('SSQ Posttest Auto'!T2:T33)</f>
        <v>5.4696209541332808E-2</v>
      </c>
      <c r="T50" s="4">
        <f>(Table5[[#This Row],[SD]]/SQRT(32))</f>
        <v>9.6690151679691919E-3</v>
      </c>
    </row>
  </sheetData>
  <mergeCells count="8">
    <mergeCell ref="A2:A5"/>
    <mergeCell ref="A6:A9"/>
    <mergeCell ref="A26:A29"/>
    <mergeCell ref="A30:A33"/>
    <mergeCell ref="A18:A21"/>
    <mergeCell ref="A22:A25"/>
    <mergeCell ref="A10:A13"/>
    <mergeCell ref="A14:A17"/>
  </mergeCells>
  <conditionalFormatting sqref="D2:S33">
    <cfRule type="colorScale" priority="33">
      <colorScale>
        <cfvo type="min"/>
        <cfvo type="max"/>
        <color rgb="FFFCFCFF"/>
        <color rgb="FF63BE7B"/>
      </colorScale>
    </cfRule>
  </conditionalFormatting>
  <pageMargins left="0.7" right="0.7" top="0.75" bottom="0.75" header="0.3" footer="0.3"/>
  <pageSetup paperSize="9"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059BC-65C5-405A-9B14-FE7C852E23B0}">
  <dimension ref="A1:Z41"/>
  <sheetViews>
    <sheetView tabSelected="1" zoomScale="85" zoomScaleNormal="85" workbookViewId="0">
      <pane ySplit="1" topLeftCell="U38" activePane="bottomLeft" state="frozen"/>
      <selection pane="bottomLeft" activeCell="U38" sqref="U38"/>
    </sheetView>
  </sheetViews>
  <sheetFormatPr defaultRowHeight="15"/>
  <cols>
    <col min="1" max="1" width="16.140625" customWidth="1"/>
    <col min="2" max="2" width="11.5703125" style="18" customWidth="1"/>
    <col min="3" max="3" width="15.42578125" customWidth="1"/>
    <col min="4" max="19" width="9.5703125" customWidth="1"/>
    <col min="20" max="20" width="10.7109375" customWidth="1"/>
  </cols>
  <sheetData>
    <row r="1" spans="1:26" ht="60">
      <c r="A1" s="30" t="s">
        <v>334</v>
      </c>
      <c r="B1" s="31" t="s">
        <v>336</v>
      </c>
      <c r="C1" s="30" t="s">
        <v>335</v>
      </c>
      <c r="D1" s="3" t="s">
        <v>349</v>
      </c>
      <c r="E1" s="3" t="s">
        <v>350</v>
      </c>
      <c r="F1" s="3" t="s">
        <v>351</v>
      </c>
      <c r="G1" s="3" t="s">
        <v>352</v>
      </c>
      <c r="H1" s="3" t="s">
        <v>353</v>
      </c>
      <c r="I1" s="3" t="s">
        <v>354</v>
      </c>
      <c r="J1" s="3" t="s">
        <v>355</v>
      </c>
      <c r="K1" s="3" t="s">
        <v>356</v>
      </c>
      <c r="L1" s="3" t="s">
        <v>357</v>
      </c>
      <c r="M1" s="3" t="s">
        <v>358</v>
      </c>
      <c r="N1" s="3" t="s">
        <v>359</v>
      </c>
      <c r="O1" s="3" t="s">
        <v>360</v>
      </c>
      <c r="P1" s="3" t="s">
        <v>361</v>
      </c>
      <c r="Q1" s="3" t="s">
        <v>362</v>
      </c>
      <c r="R1" s="3" t="s">
        <v>363</v>
      </c>
      <c r="S1" s="3" t="s">
        <v>364</v>
      </c>
      <c r="T1" s="32" t="s">
        <v>365</v>
      </c>
    </row>
    <row r="2" spans="1:26">
      <c r="A2" s="127" t="s">
        <v>376</v>
      </c>
      <c r="B2" s="27" t="s">
        <v>310</v>
      </c>
      <c r="C2" s="38" t="s">
        <v>338</v>
      </c>
      <c r="D2">
        <v>0</v>
      </c>
      <c r="E2">
        <v>0</v>
      </c>
      <c r="F2">
        <v>0</v>
      </c>
      <c r="G2">
        <v>0</v>
      </c>
      <c r="H2">
        <v>0</v>
      </c>
      <c r="I2">
        <v>0</v>
      </c>
      <c r="J2">
        <v>0</v>
      </c>
      <c r="K2">
        <v>0</v>
      </c>
      <c r="L2">
        <v>0</v>
      </c>
      <c r="M2">
        <v>0</v>
      </c>
      <c r="N2">
        <v>0</v>
      </c>
      <c r="O2">
        <v>0</v>
      </c>
      <c r="P2">
        <v>0</v>
      </c>
      <c r="Q2">
        <v>0</v>
      </c>
      <c r="R2">
        <v>0</v>
      </c>
      <c r="S2">
        <v>0</v>
      </c>
      <c r="T2" s="5">
        <f t="shared" ref="T2:T33" si="0">AVERAGE(D2:S2)</f>
        <v>0</v>
      </c>
    </row>
    <row r="3" spans="1:26">
      <c r="A3" s="127"/>
      <c r="B3" s="27" t="s">
        <v>310</v>
      </c>
      <c r="C3" s="38" t="s">
        <v>339</v>
      </c>
      <c r="D3">
        <v>0</v>
      </c>
      <c r="E3">
        <v>0</v>
      </c>
      <c r="F3">
        <v>0</v>
      </c>
      <c r="G3">
        <v>0</v>
      </c>
      <c r="H3">
        <v>0</v>
      </c>
      <c r="I3">
        <v>0</v>
      </c>
      <c r="J3">
        <v>0</v>
      </c>
      <c r="K3">
        <v>0</v>
      </c>
      <c r="L3">
        <v>0</v>
      </c>
      <c r="M3">
        <v>0</v>
      </c>
      <c r="N3">
        <v>0</v>
      </c>
      <c r="O3">
        <v>0</v>
      </c>
      <c r="P3">
        <v>0</v>
      </c>
      <c r="Q3">
        <v>0</v>
      </c>
      <c r="R3">
        <v>0</v>
      </c>
      <c r="S3">
        <v>0</v>
      </c>
      <c r="T3" s="5">
        <f t="shared" si="0"/>
        <v>0</v>
      </c>
    </row>
    <row r="4" spans="1:26">
      <c r="A4" s="127"/>
      <c r="B4" s="27" t="s">
        <v>310</v>
      </c>
      <c r="C4" s="38" t="s">
        <v>340</v>
      </c>
      <c r="D4">
        <v>0</v>
      </c>
      <c r="E4">
        <v>0</v>
      </c>
      <c r="F4">
        <v>0</v>
      </c>
      <c r="G4">
        <v>0</v>
      </c>
      <c r="H4">
        <v>0</v>
      </c>
      <c r="I4">
        <v>0</v>
      </c>
      <c r="J4">
        <v>0</v>
      </c>
      <c r="K4">
        <v>0</v>
      </c>
      <c r="L4">
        <v>0</v>
      </c>
      <c r="M4">
        <v>0</v>
      </c>
      <c r="N4">
        <v>0</v>
      </c>
      <c r="O4">
        <v>0</v>
      </c>
      <c r="P4">
        <v>0</v>
      </c>
      <c r="Q4">
        <v>0</v>
      </c>
      <c r="R4">
        <v>0</v>
      </c>
      <c r="S4">
        <v>0</v>
      </c>
      <c r="T4" s="5">
        <f t="shared" si="0"/>
        <v>0</v>
      </c>
      <c r="Y4" t="s">
        <v>366</v>
      </c>
    </row>
    <row r="5" spans="1:26">
      <c r="A5" s="128"/>
      <c r="B5" s="27" t="s">
        <v>310</v>
      </c>
      <c r="C5" s="38" t="s">
        <v>341</v>
      </c>
      <c r="D5">
        <v>0</v>
      </c>
      <c r="E5">
        <v>0</v>
      </c>
      <c r="F5">
        <v>0</v>
      </c>
      <c r="G5">
        <v>0</v>
      </c>
      <c r="H5">
        <v>0</v>
      </c>
      <c r="I5">
        <v>0</v>
      </c>
      <c r="J5">
        <v>0</v>
      </c>
      <c r="K5">
        <v>0</v>
      </c>
      <c r="L5">
        <v>0</v>
      </c>
      <c r="M5">
        <v>0</v>
      </c>
      <c r="N5">
        <v>0</v>
      </c>
      <c r="O5">
        <v>0</v>
      </c>
      <c r="P5">
        <v>0</v>
      </c>
      <c r="Q5">
        <v>0</v>
      </c>
      <c r="R5">
        <v>0</v>
      </c>
      <c r="S5">
        <v>0</v>
      </c>
      <c r="T5" s="5">
        <f t="shared" si="0"/>
        <v>0</v>
      </c>
      <c r="Y5">
        <v>2</v>
      </c>
      <c r="Z5" t="s">
        <v>171</v>
      </c>
    </row>
    <row r="6" spans="1:26">
      <c r="A6" s="127" t="s">
        <v>387</v>
      </c>
      <c r="B6" s="28" t="s">
        <v>310</v>
      </c>
      <c r="C6" s="38" t="s">
        <v>338</v>
      </c>
      <c r="D6">
        <v>0</v>
      </c>
      <c r="E6">
        <v>0</v>
      </c>
      <c r="F6">
        <v>0</v>
      </c>
      <c r="G6">
        <v>0</v>
      </c>
      <c r="H6">
        <v>0</v>
      </c>
      <c r="I6">
        <v>0</v>
      </c>
      <c r="J6">
        <v>0</v>
      </c>
      <c r="K6">
        <v>0</v>
      </c>
      <c r="L6">
        <v>0</v>
      </c>
      <c r="M6">
        <v>0</v>
      </c>
      <c r="N6">
        <v>0</v>
      </c>
      <c r="O6">
        <v>0</v>
      </c>
      <c r="P6">
        <v>0</v>
      </c>
      <c r="Q6">
        <v>0</v>
      </c>
      <c r="R6">
        <v>0</v>
      </c>
      <c r="S6">
        <v>0</v>
      </c>
      <c r="T6" s="5">
        <f t="shared" si="0"/>
        <v>0</v>
      </c>
      <c r="Y6">
        <v>4</v>
      </c>
      <c r="Z6" t="s">
        <v>186</v>
      </c>
    </row>
    <row r="7" spans="1:26">
      <c r="A7" s="127"/>
      <c r="B7" s="28" t="s">
        <v>310</v>
      </c>
      <c r="C7" s="38" t="s">
        <v>339</v>
      </c>
      <c r="D7">
        <v>0</v>
      </c>
      <c r="E7">
        <v>0</v>
      </c>
      <c r="F7">
        <v>0</v>
      </c>
      <c r="G7">
        <v>0</v>
      </c>
      <c r="H7">
        <v>0</v>
      </c>
      <c r="I7">
        <v>0</v>
      </c>
      <c r="J7">
        <v>0</v>
      </c>
      <c r="K7">
        <v>0</v>
      </c>
      <c r="L7">
        <v>0</v>
      </c>
      <c r="M7">
        <v>0</v>
      </c>
      <c r="N7">
        <v>0</v>
      </c>
      <c r="O7">
        <v>0</v>
      </c>
      <c r="P7">
        <v>0</v>
      </c>
      <c r="Q7">
        <v>0</v>
      </c>
      <c r="R7">
        <v>0</v>
      </c>
      <c r="S7">
        <v>0</v>
      </c>
      <c r="T7" s="5">
        <f t="shared" si="0"/>
        <v>0</v>
      </c>
    </row>
    <row r="8" spans="1:26">
      <c r="A8" s="127"/>
      <c r="B8" s="28" t="s">
        <v>310</v>
      </c>
      <c r="C8" s="38" t="s">
        <v>340</v>
      </c>
      <c r="D8">
        <v>0</v>
      </c>
      <c r="E8">
        <v>0</v>
      </c>
      <c r="F8">
        <v>0</v>
      </c>
      <c r="G8">
        <v>0</v>
      </c>
      <c r="H8">
        <v>0</v>
      </c>
      <c r="I8">
        <v>0</v>
      </c>
      <c r="J8">
        <v>0</v>
      </c>
      <c r="K8">
        <v>0</v>
      </c>
      <c r="L8">
        <v>0</v>
      </c>
      <c r="M8">
        <v>0</v>
      </c>
      <c r="N8">
        <v>0</v>
      </c>
      <c r="O8">
        <v>0</v>
      </c>
      <c r="P8">
        <v>0</v>
      </c>
      <c r="Q8">
        <v>0</v>
      </c>
      <c r="R8">
        <v>0</v>
      </c>
      <c r="S8">
        <v>0</v>
      </c>
      <c r="T8" s="5">
        <f t="shared" si="0"/>
        <v>0</v>
      </c>
    </row>
    <row r="9" spans="1:26">
      <c r="A9" s="128"/>
      <c r="B9" s="28" t="s">
        <v>310</v>
      </c>
      <c r="C9" s="38" t="s">
        <v>341</v>
      </c>
      <c r="D9">
        <v>0</v>
      </c>
      <c r="E9">
        <v>0</v>
      </c>
      <c r="F9">
        <v>0</v>
      </c>
      <c r="G9">
        <v>0</v>
      </c>
      <c r="H9">
        <v>0</v>
      </c>
      <c r="I9">
        <v>0</v>
      </c>
      <c r="J9">
        <v>0</v>
      </c>
      <c r="K9">
        <v>0</v>
      </c>
      <c r="L9">
        <v>0</v>
      </c>
      <c r="M9">
        <v>0</v>
      </c>
      <c r="N9">
        <v>0</v>
      </c>
      <c r="O9">
        <v>0</v>
      </c>
      <c r="P9">
        <v>0</v>
      </c>
      <c r="Q9">
        <v>0</v>
      </c>
      <c r="R9">
        <v>0</v>
      </c>
      <c r="S9">
        <v>0</v>
      </c>
      <c r="T9" s="5">
        <f t="shared" si="0"/>
        <v>0</v>
      </c>
    </row>
    <row r="10" spans="1:26">
      <c r="A10" s="127" t="s">
        <v>388</v>
      </c>
      <c r="B10" s="28" t="s">
        <v>310</v>
      </c>
      <c r="C10" s="38" t="s">
        <v>338</v>
      </c>
      <c r="D10">
        <v>0</v>
      </c>
      <c r="E10">
        <v>0</v>
      </c>
      <c r="F10">
        <v>0</v>
      </c>
      <c r="G10">
        <v>0</v>
      </c>
      <c r="H10">
        <v>0</v>
      </c>
      <c r="I10">
        <v>0</v>
      </c>
      <c r="J10">
        <v>0</v>
      </c>
      <c r="K10">
        <v>0</v>
      </c>
      <c r="L10">
        <v>0</v>
      </c>
      <c r="M10" s="45">
        <v>0</v>
      </c>
      <c r="N10">
        <v>0</v>
      </c>
      <c r="O10">
        <v>0</v>
      </c>
      <c r="P10">
        <v>0</v>
      </c>
      <c r="Q10" s="45">
        <v>0</v>
      </c>
      <c r="R10" s="45">
        <v>0</v>
      </c>
      <c r="S10" s="45">
        <v>0</v>
      </c>
      <c r="T10" s="5">
        <f t="shared" si="0"/>
        <v>0</v>
      </c>
    </row>
    <row r="11" spans="1:26">
      <c r="A11" s="127"/>
      <c r="B11" s="28" t="s">
        <v>310</v>
      </c>
      <c r="C11" s="38" t="s">
        <v>339</v>
      </c>
      <c r="D11">
        <v>0</v>
      </c>
      <c r="E11">
        <v>0</v>
      </c>
      <c r="F11">
        <v>0</v>
      </c>
      <c r="G11">
        <v>0</v>
      </c>
      <c r="H11">
        <v>0</v>
      </c>
      <c r="I11">
        <v>0</v>
      </c>
      <c r="J11">
        <v>0</v>
      </c>
      <c r="K11">
        <v>0</v>
      </c>
      <c r="L11">
        <v>0</v>
      </c>
      <c r="M11" s="45">
        <v>0</v>
      </c>
      <c r="N11">
        <v>0</v>
      </c>
      <c r="O11">
        <v>0</v>
      </c>
      <c r="P11">
        <v>0</v>
      </c>
      <c r="Q11" s="45">
        <v>0</v>
      </c>
      <c r="R11" s="45">
        <v>0</v>
      </c>
      <c r="S11" s="45">
        <v>0</v>
      </c>
      <c r="T11" s="5">
        <f t="shared" si="0"/>
        <v>0</v>
      </c>
    </row>
    <row r="12" spans="1:26">
      <c r="A12" s="127"/>
      <c r="B12" s="28" t="s">
        <v>310</v>
      </c>
      <c r="C12" s="38" t="s">
        <v>340</v>
      </c>
      <c r="D12">
        <v>0</v>
      </c>
      <c r="E12">
        <v>0</v>
      </c>
      <c r="F12">
        <v>0</v>
      </c>
      <c r="G12">
        <v>0</v>
      </c>
      <c r="H12">
        <v>0</v>
      </c>
      <c r="I12">
        <v>0</v>
      </c>
      <c r="J12">
        <v>0</v>
      </c>
      <c r="K12">
        <v>0</v>
      </c>
      <c r="L12">
        <v>0</v>
      </c>
      <c r="M12" s="45">
        <v>0</v>
      </c>
      <c r="N12">
        <v>0</v>
      </c>
      <c r="O12" s="45">
        <v>0</v>
      </c>
      <c r="P12">
        <v>0</v>
      </c>
      <c r="Q12" s="45">
        <v>0</v>
      </c>
      <c r="R12" s="45">
        <v>0</v>
      </c>
      <c r="S12" s="45">
        <v>0</v>
      </c>
      <c r="T12" s="5">
        <f t="shared" si="0"/>
        <v>0</v>
      </c>
    </row>
    <row r="13" spans="1:26">
      <c r="A13" s="128"/>
      <c r="B13" s="28" t="s">
        <v>310</v>
      </c>
      <c r="C13" s="38" t="s">
        <v>341</v>
      </c>
      <c r="D13">
        <v>0</v>
      </c>
      <c r="E13">
        <v>0</v>
      </c>
      <c r="F13">
        <v>0</v>
      </c>
      <c r="G13">
        <v>0</v>
      </c>
      <c r="H13">
        <v>1</v>
      </c>
      <c r="I13">
        <v>0</v>
      </c>
      <c r="J13">
        <v>0</v>
      </c>
      <c r="K13">
        <v>0</v>
      </c>
      <c r="L13">
        <v>1</v>
      </c>
      <c r="M13" s="45">
        <v>0</v>
      </c>
      <c r="N13">
        <v>1</v>
      </c>
      <c r="O13" s="45">
        <v>0</v>
      </c>
      <c r="P13">
        <v>0</v>
      </c>
      <c r="Q13" s="45">
        <v>0</v>
      </c>
      <c r="R13" s="45">
        <v>0</v>
      </c>
      <c r="S13" s="45">
        <v>0</v>
      </c>
      <c r="T13" s="5">
        <f t="shared" si="0"/>
        <v>0.1875</v>
      </c>
    </row>
    <row r="14" spans="1:26">
      <c r="A14" s="127" t="s">
        <v>389</v>
      </c>
      <c r="B14" s="28" t="s">
        <v>310</v>
      </c>
      <c r="C14" s="38" t="s">
        <v>338</v>
      </c>
      <c r="D14">
        <v>0</v>
      </c>
      <c r="E14">
        <v>0</v>
      </c>
      <c r="F14">
        <v>0</v>
      </c>
      <c r="G14">
        <v>0</v>
      </c>
      <c r="H14">
        <v>0</v>
      </c>
      <c r="I14">
        <v>0</v>
      </c>
      <c r="J14">
        <v>0</v>
      </c>
      <c r="K14">
        <v>0</v>
      </c>
      <c r="L14">
        <v>0</v>
      </c>
      <c r="M14" s="45">
        <v>0</v>
      </c>
      <c r="N14">
        <v>0</v>
      </c>
      <c r="O14" s="45">
        <v>0</v>
      </c>
      <c r="P14">
        <v>0</v>
      </c>
      <c r="Q14" s="45">
        <v>0</v>
      </c>
      <c r="R14" s="45">
        <v>0</v>
      </c>
      <c r="S14" s="45">
        <v>0</v>
      </c>
      <c r="T14" s="5">
        <f t="shared" si="0"/>
        <v>0</v>
      </c>
    </row>
    <row r="15" spans="1:26">
      <c r="A15" s="127"/>
      <c r="B15" s="28" t="s">
        <v>310</v>
      </c>
      <c r="C15" s="38" t="s">
        <v>339</v>
      </c>
      <c r="D15">
        <v>0</v>
      </c>
      <c r="E15">
        <v>0</v>
      </c>
      <c r="F15">
        <v>0</v>
      </c>
      <c r="G15">
        <v>0</v>
      </c>
      <c r="H15">
        <v>0</v>
      </c>
      <c r="I15">
        <v>0</v>
      </c>
      <c r="J15">
        <v>0</v>
      </c>
      <c r="K15">
        <v>0</v>
      </c>
      <c r="L15">
        <v>0</v>
      </c>
      <c r="M15" s="45">
        <v>0</v>
      </c>
      <c r="N15">
        <v>0</v>
      </c>
      <c r="O15" s="45">
        <v>0</v>
      </c>
      <c r="P15">
        <v>0</v>
      </c>
      <c r="Q15" s="45">
        <v>0</v>
      </c>
      <c r="R15" s="45">
        <v>0</v>
      </c>
      <c r="S15" s="45">
        <v>0</v>
      </c>
      <c r="T15" s="5">
        <f t="shared" si="0"/>
        <v>0</v>
      </c>
    </row>
    <row r="16" spans="1:26">
      <c r="A16" s="127"/>
      <c r="B16" s="28" t="s">
        <v>310</v>
      </c>
      <c r="C16" s="38" t="s">
        <v>340</v>
      </c>
      <c r="D16">
        <v>0</v>
      </c>
      <c r="E16">
        <v>0</v>
      </c>
      <c r="F16">
        <v>0</v>
      </c>
      <c r="G16">
        <v>0</v>
      </c>
      <c r="H16">
        <v>0</v>
      </c>
      <c r="I16">
        <v>0</v>
      </c>
      <c r="J16">
        <v>0</v>
      </c>
      <c r="K16">
        <v>0</v>
      </c>
      <c r="L16">
        <v>0</v>
      </c>
      <c r="M16" s="45">
        <v>0</v>
      </c>
      <c r="N16">
        <v>0</v>
      </c>
      <c r="O16" s="45">
        <v>0</v>
      </c>
      <c r="P16">
        <v>0</v>
      </c>
      <c r="Q16" s="45">
        <v>0</v>
      </c>
      <c r="R16" s="45">
        <v>0</v>
      </c>
      <c r="S16" s="45">
        <v>0</v>
      </c>
      <c r="T16" s="5">
        <f t="shared" si="0"/>
        <v>0</v>
      </c>
    </row>
    <row r="17" spans="1:21">
      <c r="A17" s="128"/>
      <c r="B17" s="28" t="s">
        <v>310</v>
      </c>
      <c r="C17" s="38" t="s">
        <v>341</v>
      </c>
      <c r="D17">
        <v>0</v>
      </c>
      <c r="E17">
        <v>0</v>
      </c>
      <c r="F17">
        <v>0</v>
      </c>
      <c r="G17">
        <v>0</v>
      </c>
      <c r="H17">
        <v>0</v>
      </c>
      <c r="I17">
        <v>0</v>
      </c>
      <c r="J17">
        <v>0</v>
      </c>
      <c r="K17">
        <v>0</v>
      </c>
      <c r="L17">
        <v>0</v>
      </c>
      <c r="M17" s="45">
        <v>0</v>
      </c>
      <c r="N17">
        <v>1</v>
      </c>
      <c r="O17" s="45">
        <v>0</v>
      </c>
      <c r="P17">
        <v>0</v>
      </c>
      <c r="Q17" s="45">
        <v>0</v>
      </c>
      <c r="R17" s="45">
        <v>0</v>
      </c>
      <c r="S17" s="45">
        <v>0</v>
      </c>
      <c r="T17" s="5">
        <f t="shared" si="0"/>
        <v>6.25E-2</v>
      </c>
    </row>
    <row r="18" spans="1:21">
      <c r="A18" s="127" t="s">
        <v>390</v>
      </c>
      <c r="B18" s="28" t="s">
        <v>310</v>
      </c>
      <c r="C18" s="38" t="s">
        <v>338</v>
      </c>
      <c r="D18">
        <v>0</v>
      </c>
      <c r="E18">
        <v>0</v>
      </c>
      <c r="F18">
        <v>0</v>
      </c>
      <c r="G18">
        <v>0</v>
      </c>
      <c r="H18" s="45">
        <v>0</v>
      </c>
      <c r="I18">
        <v>0</v>
      </c>
      <c r="J18">
        <v>0</v>
      </c>
      <c r="K18">
        <v>0</v>
      </c>
      <c r="L18">
        <v>0</v>
      </c>
      <c r="M18" s="45">
        <v>0</v>
      </c>
      <c r="N18">
        <v>1</v>
      </c>
      <c r="O18" s="45">
        <v>0</v>
      </c>
      <c r="P18">
        <v>0</v>
      </c>
      <c r="Q18" s="45">
        <v>0</v>
      </c>
      <c r="R18" s="45">
        <v>0</v>
      </c>
      <c r="S18" s="45">
        <v>0</v>
      </c>
      <c r="T18" s="5">
        <f t="shared" si="0"/>
        <v>6.25E-2</v>
      </c>
    </row>
    <row r="19" spans="1:21">
      <c r="A19" s="127"/>
      <c r="B19" s="28" t="s">
        <v>310</v>
      </c>
      <c r="C19" s="38" t="s">
        <v>339</v>
      </c>
      <c r="D19">
        <v>0</v>
      </c>
      <c r="E19">
        <v>0</v>
      </c>
      <c r="F19">
        <v>0</v>
      </c>
      <c r="G19">
        <v>0</v>
      </c>
      <c r="H19" s="45">
        <v>0</v>
      </c>
      <c r="I19">
        <v>0</v>
      </c>
      <c r="J19">
        <v>0</v>
      </c>
      <c r="K19">
        <v>0</v>
      </c>
      <c r="L19">
        <v>0</v>
      </c>
      <c r="M19" s="45">
        <v>0</v>
      </c>
      <c r="N19">
        <v>0</v>
      </c>
      <c r="O19" s="45">
        <v>0</v>
      </c>
      <c r="P19">
        <v>0</v>
      </c>
      <c r="Q19" s="45">
        <v>0</v>
      </c>
      <c r="R19" s="45">
        <v>0</v>
      </c>
      <c r="S19" s="45">
        <v>0</v>
      </c>
      <c r="T19" s="5">
        <f t="shared" si="0"/>
        <v>0</v>
      </c>
    </row>
    <row r="20" spans="1:21">
      <c r="A20" s="127"/>
      <c r="B20" s="28" t="s">
        <v>310</v>
      </c>
      <c r="C20" s="38" t="s">
        <v>340</v>
      </c>
      <c r="D20">
        <v>0</v>
      </c>
      <c r="E20">
        <v>0</v>
      </c>
      <c r="F20">
        <v>0</v>
      </c>
      <c r="G20">
        <v>0</v>
      </c>
      <c r="H20" s="45">
        <v>0</v>
      </c>
      <c r="I20">
        <v>0</v>
      </c>
      <c r="J20">
        <v>0</v>
      </c>
      <c r="K20">
        <v>0</v>
      </c>
      <c r="L20">
        <v>0</v>
      </c>
      <c r="M20" s="45">
        <v>0</v>
      </c>
      <c r="N20">
        <v>1</v>
      </c>
      <c r="O20" s="45">
        <v>0</v>
      </c>
      <c r="P20">
        <v>0</v>
      </c>
      <c r="Q20" s="45">
        <v>0</v>
      </c>
      <c r="R20" s="45">
        <v>0</v>
      </c>
      <c r="S20" s="45">
        <v>0</v>
      </c>
      <c r="T20" s="5">
        <f t="shared" si="0"/>
        <v>6.25E-2</v>
      </c>
    </row>
    <row r="21" spans="1:21">
      <c r="A21" s="128"/>
      <c r="B21" s="28" t="s">
        <v>310</v>
      </c>
      <c r="C21" s="38" t="s">
        <v>341</v>
      </c>
      <c r="D21">
        <v>0</v>
      </c>
      <c r="E21">
        <v>0</v>
      </c>
      <c r="F21">
        <v>0</v>
      </c>
      <c r="G21">
        <v>0</v>
      </c>
      <c r="H21" s="45">
        <v>0</v>
      </c>
      <c r="I21">
        <v>0</v>
      </c>
      <c r="J21">
        <v>0</v>
      </c>
      <c r="K21">
        <v>0</v>
      </c>
      <c r="L21">
        <v>0</v>
      </c>
      <c r="M21" s="45">
        <v>0</v>
      </c>
      <c r="N21">
        <v>0</v>
      </c>
      <c r="O21" s="45">
        <v>0</v>
      </c>
      <c r="P21">
        <v>0</v>
      </c>
      <c r="Q21" s="45">
        <v>0</v>
      </c>
      <c r="R21" s="45">
        <v>0</v>
      </c>
      <c r="S21" s="45">
        <v>0</v>
      </c>
      <c r="T21" s="5">
        <f t="shared" si="0"/>
        <v>0</v>
      </c>
    </row>
    <row r="22" spans="1:21">
      <c r="A22" s="127" t="s">
        <v>391</v>
      </c>
      <c r="B22" s="28" t="s">
        <v>310</v>
      </c>
      <c r="C22" s="38" t="s">
        <v>338</v>
      </c>
      <c r="D22">
        <v>0</v>
      </c>
      <c r="E22">
        <v>0</v>
      </c>
      <c r="F22">
        <v>0</v>
      </c>
      <c r="G22">
        <v>0</v>
      </c>
      <c r="H22" s="45">
        <v>0</v>
      </c>
      <c r="I22">
        <v>0</v>
      </c>
      <c r="J22">
        <v>0</v>
      </c>
      <c r="K22">
        <v>0</v>
      </c>
      <c r="L22">
        <v>0</v>
      </c>
      <c r="M22" s="45">
        <v>0</v>
      </c>
      <c r="N22">
        <v>0</v>
      </c>
      <c r="O22" s="45">
        <v>0</v>
      </c>
      <c r="P22">
        <v>0</v>
      </c>
      <c r="Q22" s="45">
        <v>0</v>
      </c>
      <c r="R22" s="45">
        <v>0</v>
      </c>
      <c r="S22" s="45">
        <v>0</v>
      </c>
      <c r="T22" s="5">
        <f t="shared" si="0"/>
        <v>0</v>
      </c>
    </row>
    <row r="23" spans="1:21">
      <c r="A23" s="127"/>
      <c r="B23" s="28" t="s">
        <v>310</v>
      </c>
      <c r="C23" s="38" t="s">
        <v>339</v>
      </c>
      <c r="D23">
        <v>0</v>
      </c>
      <c r="E23">
        <v>0</v>
      </c>
      <c r="F23">
        <v>0</v>
      </c>
      <c r="G23">
        <v>0</v>
      </c>
      <c r="H23" s="45">
        <v>0</v>
      </c>
      <c r="I23">
        <v>0</v>
      </c>
      <c r="J23">
        <v>0</v>
      </c>
      <c r="K23">
        <v>0</v>
      </c>
      <c r="L23">
        <v>0</v>
      </c>
      <c r="M23" s="45">
        <v>0</v>
      </c>
      <c r="N23">
        <v>0</v>
      </c>
      <c r="O23" s="45">
        <v>0</v>
      </c>
      <c r="P23">
        <v>0</v>
      </c>
      <c r="Q23" s="45">
        <v>0</v>
      </c>
      <c r="R23" s="45">
        <v>0</v>
      </c>
      <c r="S23" s="45">
        <v>0</v>
      </c>
      <c r="T23" s="5">
        <f t="shared" si="0"/>
        <v>0</v>
      </c>
    </row>
    <row r="24" spans="1:21">
      <c r="A24" s="127"/>
      <c r="B24" s="28" t="s">
        <v>310</v>
      </c>
      <c r="C24" s="38" t="s">
        <v>340</v>
      </c>
      <c r="D24">
        <v>0</v>
      </c>
      <c r="E24">
        <v>0</v>
      </c>
      <c r="F24">
        <v>0</v>
      </c>
      <c r="G24">
        <v>0</v>
      </c>
      <c r="H24" s="45">
        <v>0</v>
      </c>
      <c r="I24">
        <v>0</v>
      </c>
      <c r="J24">
        <v>0</v>
      </c>
      <c r="K24">
        <v>0</v>
      </c>
      <c r="L24">
        <v>0</v>
      </c>
      <c r="M24" s="45">
        <v>0</v>
      </c>
      <c r="N24">
        <v>1</v>
      </c>
      <c r="O24" s="45">
        <v>0</v>
      </c>
      <c r="P24">
        <v>0</v>
      </c>
      <c r="Q24" s="45">
        <v>0</v>
      </c>
      <c r="R24" s="45">
        <v>0</v>
      </c>
      <c r="S24" s="45">
        <v>0</v>
      </c>
      <c r="T24" s="5">
        <f t="shared" si="0"/>
        <v>6.25E-2</v>
      </c>
    </row>
    <row r="25" spans="1:21">
      <c r="A25" s="128"/>
      <c r="B25" s="28" t="s">
        <v>310</v>
      </c>
      <c r="C25" s="38" t="s">
        <v>341</v>
      </c>
      <c r="D25">
        <v>0</v>
      </c>
      <c r="E25">
        <v>0</v>
      </c>
      <c r="F25">
        <v>0</v>
      </c>
      <c r="G25">
        <v>0</v>
      </c>
      <c r="H25" s="45">
        <v>0</v>
      </c>
      <c r="I25">
        <v>0</v>
      </c>
      <c r="J25">
        <v>0</v>
      </c>
      <c r="K25">
        <v>1</v>
      </c>
      <c r="L25">
        <v>0</v>
      </c>
      <c r="M25" s="45">
        <v>0</v>
      </c>
      <c r="N25">
        <v>1</v>
      </c>
      <c r="O25" s="45">
        <v>0</v>
      </c>
      <c r="P25">
        <v>0</v>
      </c>
      <c r="Q25" s="45">
        <v>0</v>
      </c>
      <c r="R25" s="45">
        <v>0</v>
      </c>
      <c r="S25" s="45">
        <v>0</v>
      </c>
      <c r="T25" s="5">
        <f t="shared" si="0"/>
        <v>0.125</v>
      </c>
    </row>
    <row r="26" spans="1:21">
      <c r="A26" s="127" t="s">
        <v>392</v>
      </c>
      <c r="B26" s="28" t="s">
        <v>310</v>
      </c>
      <c r="C26" s="38" t="s">
        <v>338</v>
      </c>
      <c r="D26">
        <v>0</v>
      </c>
      <c r="E26">
        <v>0</v>
      </c>
      <c r="F26">
        <v>0</v>
      </c>
      <c r="G26">
        <v>0</v>
      </c>
      <c r="H26" s="45">
        <v>0</v>
      </c>
      <c r="I26">
        <v>0</v>
      </c>
      <c r="J26">
        <v>0</v>
      </c>
      <c r="K26">
        <v>0</v>
      </c>
      <c r="L26">
        <v>0</v>
      </c>
      <c r="M26" s="45">
        <v>0</v>
      </c>
      <c r="N26">
        <v>0</v>
      </c>
      <c r="O26" s="45">
        <v>0</v>
      </c>
      <c r="P26">
        <v>0</v>
      </c>
      <c r="Q26" s="45">
        <v>0</v>
      </c>
      <c r="R26" s="45">
        <v>0</v>
      </c>
      <c r="S26" s="45">
        <v>0</v>
      </c>
      <c r="T26" s="5">
        <f t="shared" si="0"/>
        <v>0</v>
      </c>
    </row>
    <row r="27" spans="1:21">
      <c r="A27" s="127"/>
      <c r="B27" s="28" t="s">
        <v>310</v>
      </c>
      <c r="C27" s="38" t="s">
        <v>339</v>
      </c>
      <c r="D27">
        <v>0</v>
      </c>
      <c r="E27">
        <v>0</v>
      </c>
      <c r="F27">
        <v>1</v>
      </c>
      <c r="G27">
        <v>1</v>
      </c>
      <c r="H27" s="45">
        <v>0</v>
      </c>
      <c r="I27">
        <v>0</v>
      </c>
      <c r="J27">
        <v>0</v>
      </c>
      <c r="K27">
        <v>0</v>
      </c>
      <c r="L27">
        <v>0</v>
      </c>
      <c r="M27" s="45">
        <v>0</v>
      </c>
      <c r="N27">
        <v>0</v>
      </c>
      <c r="O27" s="45">
        <v>0</v>
      </c>
      <c r="P27">
        <v>1</v>
      </c>
      <c r="Q27" s="45">
        <v>0</v>
      </c>
      <c r="R27" s="45">
        <v>0</v>
      </c>
      <c r="S27" s="45">
        <v>0</v>
      </c>
      <c r="T27" s="5">
        <f t="shared" si="0"/>
        <v>0.1875</v>
      </c>
    </row>
    <row r="28" spans="1:21">
      <c r="A28" s="127"/>
      <c r="B28" s="28" t="s">
        <v>310</v>
      </c>
      <c r="C28" s="38" t="s">
        <v>340</v>
      </c>
      <c r="D28">
        <v>0</v>
      </c>
      <c r="E28">
        <v>0</v>
      </c>
      <c r="F28">
        <v>2</v>
      </c>
      <c r="G28">
        <v>0</v>
      </c>
      <c r="H28" s="45">
        <v>0</v>
      </c>
      <c r="I28">
        <v>0</v>
      </c>
      <c r="J28">
        <v>0</v>
      </c>
      <c r="K28">
        <v>0</v>
      </c>
      <c r="L28">
        <v>0</v>
      </c>
      <c r="M28" s="45">
        <v>0</v>
      </c>
      <c r="N28">
        <v>0</v>
      </c>
      <c r="O28" s="45">
        <v>0</v>
      </c>
      <c r="P28">
        <v>0</v>
      </c>
      <c r="Q28" s="45">
        <v>0</v>
      </c>
      <c r="R28" s="45">
        <v>0</v>
      </c>
      <c r="S28" s="45">
        <v>0</v>
      </c>
      <c r="T28" s="5">
        <f t="shared" si="0"/>
        <v>0.125</v>
      </c>
    </row>
    <row r="29" spans="1:21">
      <c r="A29" s="128"/>
      <c r="B29" s="28" t="s">
        <v>310</v>
      </c>
      <c r="C29" s="38" t="s">
        <v>341</v>
      </c>
      <c r="D29">
        <v>0</v>
      </c>
      <c r="E29">
        <v>0</v>
      </c>
      <c r="F29">
        <v>0</v>
      </c>
      <c r="G29">
        <v>0</v>
      </c>
      <c r="H29" s="45">
        <v>0</v>
      </c>
      <c r="I29">
        <v>0</v>
      </c>
      <c r="J29">
        <v>0</v>
      </c>
      <c r="K29">
        <v>0</v>
      </c>
      <c r="L29">
        <v>0</v>
      </c>
      <c r="M29" s="45">
        <v>0</v>
      </c>
      <c r="N29">
        <v>0</v>
      </c>
      <c r="O29" s="45">
        <v>0</v>
      </c>
      <c r="P29">
        <v>0</v>
      </c>
      <c r="Q29" s="45">
        <v>0</v>
      </c>
      <c r="R29" s="45">
        <v>0</v>
      </c>
      <c r="S29" s="45">
        <v>0</v>
      </c>
      <c r="T29" s="5">
        <f t="shared" si="0"/>
        <v>0</v>
      </c>
    </row>
    <row r="30" spans="1:21">
      <c r="A30" s="127" t="s">
        <v>393</v>
      </c>
      <c r="B30" s="28" t="s">
        <v>310</v>
      </c>
      <c r="C30" s="38" t="s">
        <v>338</v>
      </c>
      <c r="D30">
        <v>0</v>
      </c>
      <c r="E30">
        <v>0</v>
      </c>
      <c r="F30">
        <v>0</v>
      </c>
      <c r="G30">
        <v>0</v>
      </c>
      <c r="H30" s="45">
        <v>0</v>
      </c>
      <c r="I30">
        <v>0</v>
      </c>
      <c r="J30">
        <v>0</v>
      </c>
      <c r="K30">
        <v>0</v>
      </c>
      <c r="L30">
        <v>0</v>
      </c>
      <c r="M30" s="45">
        <v>0</v>
      </c>
      <c r="N30">
        <v>0</v>
      </c>
      <c r="O30" s="45">
        <v>0</v>
      </c>
      <c r="P30">
        <v>0</v>
      </c>
      <c r="Q30" s="45">
        <v>0</v>
      </c>
      <c r="R30" s="45">
        <v>0</v>
      </c>
      <c r="S30" s="45">
        <v>0</v>
      </c>
      <c r="T30" s="5">
        <f t="shared" si="0"/>
        <v>0</v>
      </c>
    </row>
    <row r="31" spans="1:21">
      <c r="A31" s="127"/>
      <c r="B31" s="28" t="s">
        <v>310</v>
      </c>
      <c r="C31" s="38" t="s">
        <v>339</v>
      </c>
      <c r="D31">
        <v>0</v>
      </c>
      <c r="E31">
        <v>0</v>
      </c>
      <c r="F31">
        <v>1</v>
      </c>
      <c r="G31">
        <v>0</v>
      </c>
      <c r="H31" s="45">
        <v>0</v>
      </c>
      <c r="I31">
        <v>0</v>
      </c>
      <c r="J31">
        <v>0</v>
      </c>
      <c r="K31">
        <v>0</v>
      </c>
      <c r="L31">
        <v>0</v>
      </c>
      <c r="M31" s="45">
        <v>0</v>
      </c>
      <c r="N31">
        <v>0</v>
      </c>
      <c r="O31" s="45">
        <v>0</v>
      </c>
      <c r="P31">
        <v>0</v>
      </c>
      <c r="Q31" s="45">
        <v>0</v>
      </c>
      <c r="R31" s="45">
        <v>0</v>
      </c>
      <c r="S31" s="45">
        <v>0</v>
      </c>
      <c r="T31" s="5">
        <f t="shared" si="0"/>
        <v>6.25E-2</v>
      </c>
    </row>
    <row r="32" spans="1:21">
      <c r="A32" s="127"/>
      <c r="B32" s="28" t="s">
        <v>310</v>
      </c>
      <c r="C32" s="38" t="s">
        <v>340</v>
      </c>
      <c r="D32" s="12"/>
      <c r="E32" s="12"/>
      <c r="F32" s="12"/>
      <c r="G32" s="12"/>
      <c r="H32" s="12"/>
      <c r="I32" s="12"/>
      <c r="J32" s="12"/>
      <c r="K32" s="12"/>
      <c r="L32" s="12"/>
      <c r="M32" s="12"/>
      <c r="N32" s="12"/>
      <c r="O32" s="12"/>
      <c r="P32" s="12"/>
      <c r="Q32" s="12"/>
      <c r="R32" s="12"/>
      <c r="S32" s="12"/>
      <c r="T32" s="5"/>
      <c r="U32" t="s">
        <v>412</v>
      </c>
    </row>
    <row r="33" spans="1:20">
      <c r="A33" s="128"/>
      <c r="B33" s="28" t="s">
        <v>310</v>
      </c>
      <c r="C33" s="38" t="s">
        <v>341</v>
      </c>
      <c r="D33">
        <v>0</v>
      </c>
      <c r="E33">
        <v>0</v>
      </c>
      <c r="F33">
        <v>1</v>
      </c>
      <c r="G33">
        <v>0</v>
      </c>
      <c r="H33">
        <v>0</v>
      </c>
      <c r="I33">
        <v>0</v>
      </c>
      <c r="J33">
        <v>0</v>
      </c>
      <c r="K33">
        <v>0</v>
      </c>
      <c r="L33">
        <v>0</v>
      </c>
      <c r="M33">
        <v>0</v>
      </c>
      <c r="N33">
        <v>0</v>
      </c>
      <c r="O33">
        <v>0</v>
      </c>
      <c r="P33">
        <v>0</v>
      </c>
      <c r="Q33">
        <v>0</v>
      </c>
      <c r="R33">
        <v>0</v>
      </c>
      <c r="S33">
        <v>0</v>
      </c>
      <c r="T33" s="5">
        <f t="shared" si="0"/>
        <v>6.25E-2</v>
      </c>
    </row>
    <row r="34" spans="1:20">
      <c r="A34" s="131"/>
    </row>
    <row r="35" spans="1:20" ht="15.75" thickBot="1">
      <c r="A35" s="131"/>
      <c r="S35" s="12" t="s">
        <v>367</v>
      </c>
      <c r="T35" s="46">
        <f>AVERAGE(T2:T33)</f>
        <v>3.2258064516129031E-2</v>
      </c>
    </row>
    <row r="36" spans="1:20" ht="15.75" thickTop="1">
      <c r="A36" s="131"/>
    </row>
    <row r="37" spans="1:20">
      <c r="A37" s="131"/>
    </row>
    <row r="38" spans="1:20">
      <c r="A38" s="131"/>
    </row>
    <row r="39" spans="1:20">
      <c r="A39" s="131"/>
    </row>
    <row r="40" spans="1:20">
      <c r="A40" s="131"/>
    </row>
    <row r="41" spans="1:20">
      <c r="A41" s="131"/>
    </row>
  </sheetData>
  <mergeCells count="9">
    <mergeCell ref="A10:A13"/>
    <mergeCell ref="A14:A17"/>
    <mergeCell ref="A2:A5"/>
    <mergeCell ref="A6:A9"/>
    <mergeCell ref="A34:A41"/>
    <mergeCell ref="A26:A29"/>
    <mergeCell ref="A30:A33"/>
    <mergeCell ref="A18:A21"/>
    <mergeCell ref="A22:A25"/>
  </mergeCells>
  <phoneticPr fontId="4" type="noConversion"/>
  <conditionalFormatting sqref="D2:S33">
    <cfRule type="colorScale" priority="65">
      <colorScale>
        <cfvo type="min"/>
        <cfvo type="max"/>
        <color rgb="FFFCFCFF"/>
        <color rgb="FF63BE7B"/>
      </colorScale>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0D191-D340-498D-B6CE-1DE4F01B92C7}">
  <dimension ref="A1:BT75"/>
  <sheetViews>
    <sheetView workbookViewId="0">
      <pane ySplit="2" topLeftCell="A6" activePane="bottomLeft" state="frozen"/>
      <selection pane="bottomLeft"/>
    </sheetView>
  </sheetViews>
  <sheetFormatPr defaultRowHeight="15"/>
  <cols>
    <col min="1" max="1" width="15.5703125" customWidth="1"/>
    <col min="2" max="2" width="15.5703125" hidden="1" customWidth="1"/>
    <col min="3" max="6" width="10.28515625" hidden="1" customWidth="1"/>
    <col min="7" max="10" width="15.5703125" hidden="1" customWidth="1"/>
    <col min="11" max="11" width="13.5703125" customWidth="1"/>
    <col min="12" max="13" width="9.140625" style="122"/>
    <col min="14" max="29" width="9.140625" style="76"/>
  </cols>
  <sheetData>
    <row r="1" spans="1:72">
      <c r="A1" s="1" t="s">
        <v>0</v>
      </c>
      <c r="B1" s="1" t="s">
        <v>1</v>
      </c>
      <c r="C1" s="1" t="s">
        <v>2</v>
      </c>
      <c r="D1" s="1" t="s">
        <v>3</v>
      </c>
      <c r="E1" s="1" t="s">
        <v>4</v>
      </c>
      <c r="F1" s="1" t="s">
        <v>5</v>
      </c>
      <c r="G1" s="1" t="s">
        <v>6</v>
      </c>
      <c r="H1" s="1" t="s">
        <v>7</v>
      </c>
      <c r="I1" s="1" t="s">
        <v>8</v>
      </c>
      <c r="J1" s="1" t="s">
        <v>9</v>
      </c>
      <c r="K1" s="1" t="s">
        <v>10</v>
      </c>
      <c r="L1" s="118" t="s">
        <v>11</v>
      </c>
      <c r="M1" s="118"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row>
    <row r="2" spans="1:72">
      <c r="A2" s="1" t="s">
        <v>72</v>
      </c>
      <c r="B2" s="1" t="s">
        <v>73</v>
      </c>
      <c r="C2" s="1" t="s">
        <v>74</v>
      </c>
      <c r="D2" s="1" t="s">
        <v>3</v>
      </c>
      <c r="E2" s="1" t="s">
        <v>4</v>
      </c>
      <c r="F2" s="1" t="s">
        <v>5</v>
      </c>
      <c r="G2" s="1" t="s">
        <v>75</v>
      </c>
      <c r="H2" s="1" t="s">
        <v>76</v>
      </c>
      <c r="I2" s="1" t="s">
        <v>77</v>
      </c>
      <c r="J2" s="1" t="s">
        <v>78</v>
      </c>
      <c r="K2" s="1" t="s">
        <v>79</v>
      </c>
      <c r="L2" s="118" t="s">
        <v>80</v>
      </c>
      <c r="M2" s="118" t="s">
        <v>81</v>
      </c>
      <c r="N2" s="1" t="s">
        <v>82</v>
      </c>
      <c r="O2" s="1" t="s">
        <v>83</v>
      </c>
      <c r="P2" s="1" t="s">
        <v>84</v>
      </c>
      <c r="Q2" s="1" t="s">
        <v>85</v>
      </c>
      <c r="R2" s="1" t="s">
        <v>86</v>
      </c>
      <c r="S2" s="1" t="s">
        <v>87</v>
      </c>
      <c r="T2" s="1" t="s">
        <v>88</v>
      </c>
      <c r="U2" s="1" t="s">
        <v>89</v>
      </c>
      <c r="V2" s="1" t="s">
        <v>90</v>
      </c>
      <c r="W2" s="1" t="s">
        <v>91</v>
      </c>
      <c r="X2" s="1" t="s">
        <v>92</v>
      </c>
      <c r="Y2" s="1" t="s">
        <v>93</v>
      </c>
      <c r="Z2" s="1" t="s">
        <v>94</v>
      </c>
      <c r="AA2" s="1" t="s">
        <v>95</v>
      </c>
      <c r="AB2" s="1" t="s">
        <v>96</v>
      </c>
      <c r="AC2" s="1" t="s">
        <v>97</v>
      </c>
      <c r="AD2" s="1" t="s">
        <v>98</v>
      </c>
      <c r="AE2" s="1" t="s">
        <v>99</v>
      </c>
      <c r="AF2" s="1" t="s">
        <v>100</v>
      </c>
      <c r="AG2" s="1" t="s">
        <v>101</v>
      </c>
      <c r="AH2" s="1" t="s">
        <v>102</v>
      </c>
      <c r="AI2" s="1" t="s">
        <v>103</v>
      </c>
      <c r="AJ2" s="1" t="s">
        <v>104</v>
      </c>
      <c r="AK2" s="1" t="s">
        <v>105</v>
      </c>
      <c r="AL2" s="1" t="s">
        <v>106</v>
      </c>
      <c r="AM2" s="1" t="s">
        <v>107</v>
      </c>
      <c r="AN2" s="1" t="s">
        <v>108</v>
      </c>
      <c r="AO2" s="1" t="s">
        <v>109</v>
      </c>
      <c r="AP2" s="1" t="s">
        <v>110</v>
      </c>
      <c r="AQ2" s="1" t="s">
        <v>111</v>
      </c>
      <c r="AR2" s="1" t="s">
        <v>112</v>
      </c>
      <c r="AS2" s="1" t="s">
        <v>113</v>
      </c>
      <c r="AT2" s="1" t="s">
        <v>114</v>
      </c>
      <c r="AU2" s="1" t="s">
        <v>115</v>
      </c>
      <c r="AV2" s="1" t="s">
        <v>116</v>
      </c>
      <c r="AW2" s="1" t="s">
        <v>117</v>
      </c>
      <c r="AX2" s="1" t="s">
        <v>118</v>
      </c>
      <c r="AY2" s="1" t="s">
        <v>119</v>
      </c>
      <c r="AZ2" s="1" t="s">
        <v>120</v>
      </c>
      <c r="BA2" s="1" t="s">
        <v>121</v>
      </c>
      <c r="BB2" s="1" t="s">
        <v>122</v>
      </c>
      <c r="BC2" s="1" t="s">
        <v>123</v>
      </c>
      <c r="BD2" s="1" t="s">
        <v>124</v>
      </c>
      <c r="BE2" s="1" t="s">
        <v>125</v>
      </c>
      <c r="BF2" s="1" t="s">
        <v>126</v>
      </c>
      <c r="BG2" s="1" t="s">
        <v>127</v>
      </c>
      <c r="BH2" s="1" t="s">
        <v>128</v>
      </c>
      <c r="BI2" s="1" t="s">
        <v>129</v>
      </c>
      <c r="BJ2" s="1" t="s">
        <v>130</v>
      </c>
      <c r="BK2" s="1" t="s">
        <v>131</v>
      </c>
      <c r="BL2" s="1" t="s">
        <v>132</v>
      </c>
      <c r="BM2" s="1" t="s">
        <v>133</v>
      </c>
      <c r="BN2" s="1" t="s">
        <v>134</v>
      </c>
      <c r="BO2" s="1" t="s">
        <v>135</v>
      </c>
      <c r="BP2" s="1" t="s">
        <v>136</v>
      </c>
      <c r="BQ2" s="1" t="s">
        <v>137</v>
      </c>
      <c r="BR2" s="1" t="s">
        <v>138</v>
      </c>
      <c r="BS2" s="1" t="s">
        <v>139</v>
      </c>
      <c r="BT2" s="1" t="s">
        <v>140</v>
      </c>
    </row>
    <row r="3" spans="1:72" ht="30" hidden="1">
      <c r="A3" s="117">
        <v>45723.629641203705</v>
      </c>
      <c r="B3" s="117">
        <v>45723.63009259259</v>
      </c>
      <c r="C3">
        <v>1</v>
      </c>
      <c r="D3">
        <v>100</v>
      </c>
      <c r="E3">
        <v>38</v>
      </c>
      <c r="F3">
        <v>1</v>
      </c>
      <c r="G3" s="117">
        <v>45723.630098842594</v>
      </c>
      <c r="H3" s="81" t="s">
        <v>143</v>
      </c>
      <c r="I3" s="81" t="s">
        <v>144</v>
      </c>
      <c r="J3" s="81" t="s">
        <v>145</v>
      </c>
      <c r="K3" s="81" t="s">
        <v>146</v>
      </c>
      <c r="L3" s="119" t="s">
        <v>146</v>
      </c>
      <c r="M3" s="119" t="s">
        <v>146</v>
      </c>
      <c r="N3" s="120" t="s">
        <v>146</v>
      </c>
      <c r="O3" s="120" t="s">
        <v>146</v>
      </c>
      <c r="P3" s="120" t="s">
        <v>146</v>
      </c>
      <c r="Q3" s="120" t="s">
        <v>146</v>
      </c>
      <c r="R3" s="120" t="s">
        <v>146</v>
      </c>
      <c r="S3" s="120" t="s">
        <v>146</v>
      </c>
      <c r="T3" s="120" t="s">
        <v>146</v>
      </c>
      <c r="U3" s="120" t="s">
        <v>146</v>
      </c>
      <c r="V3" s="120" t="s">
        <v>146</v>
      </c>
      <c r="W3" s="120" t="s">
        <v>146</v>
      </c>
      <c r="X3" s="120" t="s">
        <v>146</v>
      </c>
      <c r="Y3" s="120" t="s">
        <v>146</v>
      </c>
      <c r="Z3" s="120" t="s">
        <v>146</v>
      </c>
      <c r="AA3" s="120" t="s">
        <v>146</v>
      </c>
      <c r="AB3" s="120" t="s">
        <v>146</v>
      </c>
      <c r="AC3" s="120" t="s">
        <v>146</v>
      </c>
      <c r="AD3" s="121" t="s">
        <v>146</v>
      </c>
      <c r="AE3" s="121" t="s">
        <v>146</v>
      </c>
      <c r="AF3" s="121" t="s">
        <v>146</v>
      </c>
      <c r="AG3" s="121" t="s">
        <v>146</v>
      </c>
      <c r="AH3" s="121" t="s">
        <v>146</v>
      </c>
      <c r="AI3" s="121" t="s">
        <v>146</v>
      </c>
      <c r="AJ3" s="121" t="s">
        <v>146</v>
      </c>
      <c r="AK3" s="121" t="s">
        <v>146</v>
      </c>
      <c r="AL3" s="121" t="s">
        <v>146</v>
      </c>
      <c r="AM3" s="121" t="s">
        <v>146</v>
      </c>
      <c r="AN3" s="121" t="s">
        <v>146</v>
      </c>
      <c r="AO3" s="121" t="s">
        <v>146</v>
      </c>
      <c r="AP3" s="121" t="s">
        <v>146</v>
      </c>
      <c r="AQ3" s="121" t="s">
        <v>146</v>
      </c>
      <c r="AR3" s="121" t="s">
        <v>146</v>
      </c>
      <c r="AS3" s="121" t="s">
        <v>146</v>
      </c>
      <c r="AT3">
        <v>0</v>
      </c>
      <c r="AU3">
        <v>0</v>
      </c>
      <c r="AV3">
        <v>0</v>
      </c>
      <c r="AW3" s="81" t="s">
        <v>146</v>
      </c>
      <c r="AX3" s="81" t="s">
        <v>146</v>
      </c>
      <c r="AY3" s="81" t="s">
        <v>146</v>
      </c>
      <c r="AZ3" s="81" t="s">
        <v>146</v>
      </c>
      <c r="BA3" s="81" t="s">
        <v>146</v>
      </c>
      <c r="BB3" s="81" t="s">
        <v>146</v>
      </c>
      <c r="BC3" s="81" t="s">
        <v>146</v>
      </c>
      <c r="BD3" s="81" t="s">
        <v>146</v>
      </c>
      <c r="BE3" s="81" t="s">
        <v>146</v>
      </c>
      <c r="BF3" s="81" t="s">
        <v>146</v>
      </c>
      <c r="BG3" s="81" t="s">
        <v>146</v>
      </c>
      <c r="BH3" s="81" t="s">
        <v>146</v>
      </c>
      <c r="BI3" s="81" t="s">
        <v>146</v>
      </c>
      <c r="BJ3" s="81" t="s">
        <v>146</v>
      </c>
      <c r="BK3" s="81" t="s">
        <v>146</v>
      </c>
      <c r="BL3" s="81" t="s">
        <v>146</v>
      </c>
      <c r="BM3" s="81" t="s">
        <v>146</v>
      </c>
      <c r="BN3" s="81" t="s">
        <v>146</v>
      </c>
      <c r="BO3" s="81" t="s">
        <v>146</v>
      </c>
      <c r="BP3" s="81" t="s">
        <v>146</v>
      </c>
      <c r="BQ3" s="81" t="s">
        <v>146</v>
      </c>
      <c r="BR3" s="81" t="s">
        <v>146</v>
      </c>
      <c r="BS3" s="81" t="s">
        <v>146</v>
      </c>
      <c r="BT3" s="81" t="s">
        <v>146</v>
      </c>
    </row>
    <row r="4" spans="1:72" ht="30" hidden="1">
      <c r="A4" s="117">
        <v>45723.635011574072</v>
      </c>
      <c r="B4" s="117">
        <v>45723.649733796294</v>
      </c>
      <c r="C4">
        <v>1</v>
      </c>
      <c r="D4">
        <v>100</v>
      </c>
      <c r="E4">
        <v>1272</v>
      </c>
      <c r="F4">
        <v>1</v>
      </c>
      <c r="G4" s="117">
        <v>45723.649743819442</v>
      </c>
      <c r="H4" s="81" t="s">
        <v>147</v>
      </c>
      <c r="I4" s="81" t="s">
        <v>144</v>
      </c>
      <c r="J4" s="81" t="s">
        <v>145</v>
      </c>
      <c r="K4" s="81" t="s">
        <v>146</v>
      </c>
      <c r="L4" s="119" t="s">
        <v>146</v>
      </c>
      <c r="M4" s="119" t="s">
        <v>146</v>
      </c>
      <c r="N4" s="120" t="s">
        <v>146</v>
      </c>
      <c r="O4" s="120" t="s">
        <v>146</v>
      </c>
      <c r="P4" s="120" t="s">
        <v>146</v>
      </c>
      <c r="Q4" s="120" t="s">
        <v>146</v>
      </c>
      <c r="R4" s="120" t="s">
        <v>146</v>
      </c>
      <c r="S4" s="120" t="s">
        <v>146</v>
      </c>
      <c r="T4" s="120" t="s">
        <v>146</v>
      </c>
      <c r="U4" s="120" t="s">
        <v>146</v>
      </c>
      <c r="V4" s="120" t="s">
        <v>146</v>
      </c>
      <c r="W4" s="120" t="s">
        <v>146</v>
      </c>
      <c r="X4" s="120" t="s">
        <v>146</v>
      </c>
      <c r="Y4" s="120" t="s">
        <v>146</v>
      </c>
      <c r="Z4" s="120" t="s">
        <v>146</v>
      </c>
      <c r="AA4" s="120" t="s">
        <v>146</v>
      </c>
      <c r="AB4" s="120" t="s">
        <v>146</v>
      </c>
      <c r="AC4" s="120" t="s">
        <v>146</v>
      </c>
      <c r="AD4" s="121" t="s">
        <v>146</v>
      </c>
      <c r="AE4" s="121" t="s">
        <v>146</v>
      </c>
      <c r="AF4" s="121" t="s">
        <v>146</v>
      </c>
      <c r="AG4" s="121" t="s">
        <v>146</v>
      </c>
      <c r="AH4" s="121" t="s">
        <v>146</v>
      </c>
      <c r="AI4" s="121" t="s">
        <v>146</v>
      </c>
      <c r="AJ4" s="121" t="s">
        <v>146</v>
      </c>
      <c r="AK4" s="121" t="s">
        <v>146</v>
      </c>
      <c r="AL4" s="121" t="s">
        <v>146</v>
      </c>
      <c r="AM4" s="121" t="s">
        <v>146</v>
      </c>
      <c r="AN4" s="121" t="s">
        <v>146</v>
      </c>
      <c r="AO4" s="121" t="s">
        <v>146</v>
      </c>
      <c r="AP4" s="121" t="s">
        <v>146</v>
      </c>
      <c r="AQ4" s="121" t="s">
        <v>146</v>
      </c>
      <c r="AR4" s="121" t="s">
        <v>146</v>
      </c>
      <c r="AS4" s="121" t="s">
        <v>146</v>
      </c>
      <c r="AT4" s="81" t="s">
        <v>146</v>
      </c>
      <c r="AU4" s="81" t="s">
        <v>146</v>
      </c>
      <c r="AV4" s="81" t="s">
        <v>146</v>
      </c>
      <c r="AW4" s="81" t="s">
        <v>146</v>
      </c>
      <c r="AX4" s="81" t="s">
        <v>146</v>
      </c>
      <c r="AY4" s="81" t="s">
        <v>146</v>
      </c>
      <c r="AZ4" s="81" t="s">
        <v>146</v>
      </c>
      <c r="BA4" s="81" t="s">
        <v>146</v>
      </c>
      <c r="BB4" s="81" t="s">
        <v>146</v>
      </c>
      <c r="BC4" s="81" t="s">
        <v>146</v>
      </c>
      <c r="BD4" s="81" t="s">
        <v>146</v>
      </c>
      <c r="BE4" s="81" t="s">
        <v>146</v>
      </c>
      <c r="BF4" s="81" t="s">
        <v>146</v>
      </c>
      <c r="BG4" s="81" t="s">
        <v>146</v>
      </c>
      <c r="BH4" s="81" t="s">
        <v>146</v>
      </c>
      <c r="BI4" s="81" t="s">
        <v>146</v>
      </c>
      <c r="BJ4" s="81" t="s">
        <v>146</v>
      </c>
      <c r="BK4" s="81" t="s">
        <v>146</v>
      </c>
      <c r="BL4" s="81" t="s">
        <v>146</v>
      </c>
      <c r="BM4" s="81" t="s">
        <v>146</v>
      </c>
      <c r="BN4" s="81" t="s">
        <v>146</v>
      </c>
      <c r="BO4" s="81" t="s">
        <v>146</v>
      </c>
      <c r="BP4" s="81" t="s">
        <v>146</v>
      </c>
      <c r="BQ4" s="81" t="s">
        <v>146</v>
      </c>
      <c r="BR4" s="81" t="s">
        <v>146</v>
      </c>
      <c r="BS4" s="81" t="s">
        <v>146</v>
      </c>
      <c r="BT4" s="81" t="s">
        <v>146</v>
      </c>
    </row>
    <row r="5" spans="1:72" ht="30" hidden="1">
      <c r="A5" s="117">
        <v>45723.662581018521</v>
      </c>
      <c r="B5" s="117">
        <v>45723.66375</v>
      </c>
      <c r="C5">
        <v>1</v>
      </c>
      <c r="D5">
        <v>100</v>
      </c>
      <c r="E5">
        <v>100</v>
      </c>
      <c r="F5">
        <v>1</v>
      </c>
      <c r="G5" s="117">
        <v>45723.663757743052</v>
      </c>
      <c r="H5" s="81" t="s">
        <v>148</v>
      </c>
      <c r="I5" s="81" t="s">
        <v>144</v>
      </c>
      <c r="J5" s="81" t="s">
        <v>145</v>
      </c>
      <c r="K5" s="81" t="s">
        <v>149</v>
      </c>
      <c r="L5" s="122">
        <v>2</v>
      </c>
      <c r="M5" s="122">
        <v>3</v>
      </c>
      <c r="N5" s="76">
        <v>1</v>
      </c>
      <c r="O5" s="76">
        <v>1</v>
      </c>
      <c r="P5" s="76">
        <v>1</v>
      </c>
      <c r="Q5" s="76">
        <v>1</v>
      </c>
      <c r="R5" s="76">
        <v>1</v>
      </c>
      <c r="S5" s="76">
        <v>1</v>
      </c>
      <c r="T5" s="76">
        <v>1</v>
      </c>
      <c r="U5" s="76">
        <v>1</v>
      </c>
      <c r="V5" s="76">
        <v>1</v>
      </c>
      <c r="W5" s="76">
        <v>1</v>
      </c>
      <c r="X5" s="76">
        <v>1</v>
      </c>
      <c r="Y5" s="76">
        <v>1</v>
      </c>
      <c r="Z5" s="76">
        <v>1</v>
      </c>
      <c r="AA5" s="76">
        <v>1</v>
      </c>
      <c r="AB5" s="76">
        <v>1</v>
      </c>
      <c r="AC5" s="76">
        <v>1</v>
      </c>
      <c r="AD5" s="121" t="s">
        <v>146</v>
      </c>
      <c r="AE5" s="121" t="s">
        <v>146</v>
      </c>
      <c r="AF5" s="121" t="s">
        <v>146</v>
      </c>
      <c r="AG5" s="121" t="s">
        <v>146</v>
      </c>
      <c r="AH5" s="121" t="s">
        <v>146</v>
      </c>
      <c r="AI5" s="121" t="s">
        <v>146</v>
      </c>
      <c r="AJ5" s="121" t="s">
        <v>146</v>
      </c>
      <c r="AK5" s="121" t="s">
        <v>146</v>
      </c>
      <c r="AL5" s="121" t="s">
        <v>146</v>
      </c>
      <c r="AM5" s="121" t="s">
        <v>146</v>
      </c>
      <c r="AN5" s="121" t="s">
        <v>146</v>
      </c>
      <c r="AO5" s="121" t="s">
        <v>146</v>
      </c>
      <c r="AP5" s="121" t="s">
        <v>146</v>
      </c>
      <c r="AQ5" s="121" t="s">
        <v>146</v>
      </c>
      <c r="AR5" s="121" t="s">
        <v>146</v>
      </c>
      <c r="AS5" s="121" t="s">
        <v>146</v>
      </c>
      <c r="AT5">
        <v>4</v>
      </c>
      <c r="AU5">
        <v>4</v>
      </c>
      <c r="AV5">
        <v>2</v>
      </c>
      <c r="AW5">
        <v>2</v>
      </c>
      <c r="AX5">
        <v>6</v>
      </c>
      <c r="AY5">
        <v>1</v>
      </c>
      <c r="AZ5" s="81" t="s">
        <v>146</v>
      </c>
      <c r="BA5">
        <v>3</v>
      </c>
      <c r="BB5">
        <v>1</v>
      </c>
      <c r="BC5">
        <v>2</v>
      </c>
      <c r="BD5">
        <v>2</v>
      </c>
      <c r="BE5">
        <v>4</v>
      </c>
      <c r="BF5" s="81" t="s">
        <v>146</v>
      </c>
      <c r="BG5" s="81" t="s">
        <v>146</v>
      </c>
      <c r="BH5" s="81" t="s">
        <v>146</v>
      </c>
      <c r="BI5" s="81" t="s">
        <v>146</v>
      </c>
      <c r="BJ5" s="81" t="s">
        <v>146</v>
      </c>
      <c r="BK5" s="81" t="s">
        <v>146</v>
      </c>
      <c r="BL5" s="81" t="s">
        <v>146</v>
      </c>
      <c r="BM5" s="81" t="s">
        <v>146</v>
      </c>
      <c r="BN5" s="81" t="s">
        <v>146</v>
      </c>
      <c r="BO5" s="81" t="s">
        <v>146</v>
      </c>
      <c r="BP5" s="81" t="s">
        <v>146</v>
      </c>
      <c r="BQ5" s="81" t="s">
        <v>146</v>
      </c>
      <c r="BR5" s="81" t="s">
        <v>146</v>
      </c>
      <c r="BS5" s="81" t="s">
        <v>146</v>
      </c>
      <c r="BT5" s="81" t="s">
        <v>146</v>
      </c>
    </row>
    <row r="6" spans="1:72" ht="30">
      <c r="A6" s="117">
        <v>45726.609375</v>
      </c>
      <c r="B6" s="117">
        <v>45726.616886574076</v>
      </c>
      <c r="C6">
        <v>0</v>
      </c>
      <c r="D6">
        <v>100</v>
      </c>
      <c r="E6">
        <v>648</v>
      </c>
      <c r="F6">
        <v>1</v>
      </c>
      <c r="G6" s="117">
        <v>45726.616896284722</v>
      </c>
      <c r="H6" s="81" t="s">
        <v>158</v>
      </c>
      <c r="I6" s="81" t="s">
        <v>159</v>
      </c>
      <c r="J6" s="81" t="s">
        <v>145</v>
      </c>
      <c r="K6" s="123" t="s">
        <v>160</v>
      </c>
      <c r="L6" s="122">
        <v>1</v>
      </c>
      <c r="M6" s="122">
        <v>1</v>
      </c>
      <c r="N6" s="76">
        <v>1</v>
      </c>
      <c r="O6" s="76">
        <v>1</v>
      </c>
      <c r="P6" s="76">
        <v>1</v>
      </c>
      <c r="Q6" s="76">
        <v>1</v>
      </c>
      <c r="R6" s="76">
        <v>1</v>
      </c>
      <c r="S6" s="76">
        <v>1</v>
      </c>
      <c r="T6" s="76">
        <v>1</v>
      </c>
      <c r="U6" s="76">
        <v>1</v>
      </c>
      <c r="V6" s="76">
        <v>1</v>
      </c>
      <c r="W6" s="76">
        <v>1</v>
      </c>
      <c r="X6" s="76">
        <v>1</v>
      </c>
      <c r="Y6" s="76">
        <v>1</v>
      </c>
      <c r="Z6" s="76">
        <v>1</v>
      </c>
      <c r="AA6" s="76">
        <v>1</v>
      </c>
      <c r="AB6" s="76">
        <v>1</v>
      </c>
      <c r="AC6" s="76">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v>0</v>
      </c>
      <c r="AU6">
        <v>0</v>
      </c>
      <c r="AV6">
        <v>0</v>
      </c>
      <c r="AW6">
        <v>6</v>
      </c>
      <c r="AX6">
        <v>0</v>
      </c>
      <c r="AY6">
        <v>0</v>
      </c>
      <c r="AZ6">
        <v>1</v>
      </c>
      <c r="BA6" s="81" t="s">
        <v>146</v>
      </c>
      <c r="BB6" s="81" t="s">
        <v>146</v>
      </c>
      <c r="BC6" s="81" t="s">
        <v>146</v>
      </c>
      <c r="BD6" s="81" t="s">
        <v>146</v>
      </c>
      <c r="BE6" s="81" t="s">
        <v>146</v>
      </c>
      <c r="BF6" s="81" t="s">
        <v>146</v>
      </c>
      <c r="BG6" s="81" t="s">
        <v>146</v>
      </c>
      <c r="BH6" s="81" t="s">
        <v>146</v>
      </c>
      <c r="BI6" s="81" t="s">
        <v>146</v>
      </c>
      <c r="BJ6" s="81" t="s">
        <v>146</v>
      </c>
      <c r="BK6" s="81" t="s">
        <v>146</v>
      </c>
      <c r="BL6" s="81" t="s">
        <v>146</v>
      </c>
      <c r="BM6" s="81" t="s">
        <v>146</v>
      </c>
      <c r="BN6" s="81" t="s">
        <v>146</v>
      </c>
      <c r="BO6" s="81" t="s">
        <v>146</v>
      </c>
      <c r="BP6" s="81" t="s">
        <v>146</v>
      </c>
      <c r="BQ6" s="81" t="s">
        <v>146</v>
      </c>
      <c r="BR6" s="81" t="s">
        <v>146</v>
      </c>
      <c r="BS6" s="81" t="s">
        <v>146</v>
      </c>
      <c r="BT6" s="81" t="s">
        <v>146</v>
      </c>
    </row>
    <row r="7" spans="1:72" ht="30">
      <c r="A7" s="117">
        <v>45726.616967592592</v>
      </c>
      <c r="B7" s="117">
        <v>45726.619745370372</v>
      </c>
      <c r="C7">
        <v>0</v>
      </c>
      <c r="D7">
        <v>100</v>
      </c>
      <c r="E7">
        <v>239</v>
      </c>
      <c r="F7">
        <v>1</v>
      </c>
      <c r="G7" s="117">
        <v>45726.61975041667</v>
      </c>
      <c r="H7" s="81" t="s">
        <v>164</v>
      </c>
      <c r="I7" s="81" t="s">
        <v>159</v>
      </c>
      <c r="J7" s="81" t="s">
        <v>145</v>
      </c>
      <c r="K7" s="123" t="s">
        <v>160</v>
      </c>
      <c r="L7" s="122">
        <v>2</v>
      </c>
      <c r="M7" s="122">
        <v>1</v>
      </c>
      <c r="N7" s="76">
        <v>1</v>
      </c>
      <c r="O7" s="76">
        <v>1</v>
      </c>
      <c r="P7" s="76">
        <v>1</v>
      </c>
      <c r="Q7" s="76">
        <v>1</v>
      </c>
      <c r="R7" s="76">
        <v>1</v>
      </c>
      <c r="S7" s="76">
        <v>1</v>
      </c>
      <c r="T7" s="76">
        <v>1</v>
      </c>
      <c r="U7" s="76">
        <v>1</v>
      </c>
      <c r="V7" s="76">
        <v>1</v>
      </c>
      <c r="W7" s="76">
        <v>1</v>
      </c>
      <c r="X7" s="76">
        <v>1</v>
      </c>
      <c r="Y7" s="76">
        <v>1</v>
      </c>
      <c r="Z7" s="76">
        <v>1</v>
      </c>
      <c r="AA7" s="76">
        <v>1</v>
      </c>
      <c r="AB7" s="76">
        <v>1</v>
      </c>
      <c r="AC7" s="76">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v>0</v>
      </c>
      <c r="AU7">
        <v>0</v>
      </c>
      <c r="AV7">
        <v>0</v>
      </c>
      <c r="AW7">
        <v>7</v>
      </c>
      <c r="AX7">
        <v>0</v>
      </c>
      <c r="AY7">
        <v>0</v>
      </c>
      <c r="AZ7">
        <v>1</v>
      </c>
      <c r="BA7" s="81" t="s">
        <v>146</v>
      </c>
      <c r="BB7" s="81" t="s">
        <v>146</v>
      </c>
      <c r="BC7" s="81" t="s">
        <v>146</v>
      </c>
      <c r="BD7" s="81" t="s">
        <v>146</v>
      </c>
      <c r="BE7" s="81" t="s">
        <v>146</v>
      </c>
      <c r="BF7" s="81" t="s">
        <v>146</v>
      </c>
      <c r="BG7" s="81" t="s">
        <v>146</v>
      </c>
      <c r="BH7" s="81" t="s">
        <v>146</v>
      </c>
      <c r="BI7" s="81" t="s">
        <v>146</v>
      </c>
      <c r="BJ7" s="81" t="s">
        <v>146</v>
      </c>
      <c r="BK7" s="81" t="s">
        <v>146</v>
      </c>
      <c r="BL7" s="81" t="s">
        <v>146</v>
      </c>
      <c r="BM7" s="81" t="s">
        <v>146</v>
      </c>
      <c r="BN7" s="81" t="s">
        <v>146</v>
      </c>
      <c r="BO7" s="81" t="s">
        <v>146</v>
      </c>
      <c r="BP7" s="81" t="s">
        <v>146</v>
      </c>
      <c r="BQ7" s="81" t="s">
        <v>146</v>
      </c>
      <c r="BR7" s="81" t="s">
        <v>146</v>
      </c>
      <c r="BS7" s="81" t="s">
        <v>146</v>
      </c>
      <c r="BT7" s="81" t="s">
        <v>146</v>
      </c>
    </row>
    <row r="8" spans="1:72" ht="30">
      <c r="A8" s="117">
        <v>45726.623171296298</v>
      </c>
      <c r="B8" s="117">
        <v>45726.625717592593</v>
      </c>
      <c r="C8">
        <v>0</v>
      </c>
      <c r="D8">
        <v>100</v>
      </c>
      <c r="E8">
        <v>220</v>
      </c>
      <c r="F8">
        <v>1</v>
      </c>
      <c r="G8" s="117">
        <v>45726.625732916669</v>
      </c>
      <c r="H8" s="81" t="s">
        <v>165</v>
      </c>
      <c r="I8" s="81" t="s">
        <v>159</v>
      </c>
      <c r="J8" s="81" t="s">
        <v>145</v>
      </c>
      <c r="K8" s="123" t="s">
        <v>166</v>
      </c>
      <c r="L8" s="122">
        <v>1</v>
      </c>
      <c r="M8" s="122">
        <v>2</v>
      </c>
      <c r="N8" s="76">
        <v>1</v>
      </c>
      <c r="O8" s="76">
        <v>1</v>
      </c>
      <c r="P8" s="76">
        <v>1</v>
      </c>
      <c r="Q8" s="76">
        <v>1</v>
      </c>
      <c r="R8" s="76">
        <v>1</v>
      </c>
      <c r="S8" s="76">
        <v>1</v>
      </c>
      <c r="T8" s="76">
        <v>1</v>
      </c>
      <c r="U8" s="76">
        <v>1</v>
      </c>
      <c r="V8" s="76">
        <v>1</v>
      </c>
      <c r="W8" s="76">
        <v>1</v>
      </c>
      <c r="X8" s="76">
        <v>1</v>
      </c>
      <c r="Y8" s="76">
        <v>1</v>
      </c>
      <c r="Z8" s="76">
        <v>1</v>
      </c>
      <c r="AA8" s="76">
        <v>1</v>
      </c>
      <c r="AB8" s="76">
        <v>1</v>
      </c>
      <c r="AC8" s="76">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v>0</v>
      </c>
      <c r="AU8">
        <v>0</v>
      </c>
      <c r="AV8">
        <v>0</v>
      </c>
      <c r="AW8">
        <v>7</v>
      </c>
      <c r="AX8">
        <v>0</v>
      </c>
      <c r="AY8">
        <v>0</v>
      </c>
      <c r="AZ8">
        <v>1</v>
      </c>
      <c r="BA8" s="81" t="s">
        <v>146</v>
      </c>
      <c r="BB8" s="81" t="s">
        <v>146</v>
      </c>
      <c r="BC8" s="81" t="s">
        <v>146</v>
      </c>
      <c r="BD8" s="81" t="s">
        <v>146</v>
      </c>
      <c r="BE8" s="81" t="s">
        <v>146</v>
      </c>
      <c r="BF8" s="81" t="s">
        <v>146</v>
      </c>
      <c r="BG8" s="81" t="s">
        <v>146</v>
      </c>
      <c r="BH8" s="81" t="s">
        <v>146</v>
      </c>
      <c r="BI8" s="81" t="s">
        <v>146</v>
      </c>
      <c r="BJ8" s="81" t="s">
        <v>146</v>
      </c>
      <c r="BK8" s="81" t="s">
        <v>146</v>
      </c>
      <c r="BL8" s="81" t="s">
        <v>146</v>
      </c>
      <c r="BM8" s="81" t="s">
        <v>146</v>
      </c>
      <c r="BN8" s="81" t="s">
        <v>146</v>
      </c>
      <c r="BO8" s="81" t="s">
        <v>146</v>
      </c>
      <c r="BP8" s="81" t="s">
        <v>146</v>
      </c>
      <c r="BQ8" s="81" t="s">
        <v>146</v>
      </c>
      <c r="BR8" s="81" t="s">
        <v>146</v>
      </c>
      <c r="BS8" s="81" t="s">
        <v>146</v>
      </c>
      <c r="BT8" s="81" t="s">
        <v>146</v>
      </c>
    </row>
    <row r="9" spans="1:72" ht="30">
      <c r="A9" s="117">
        <v>45726.625856481478</v>
      </c>
      <c r="B9" s="117">
        <v>45726.628900462965</v>
      </c>
      <c r="C9">
        <v>0</v>
      </c>
      <c r="D9">
        <v>100</v>
      </c>
      <c r="E9">
        <v>263</v>
      </c>
      <c r="F9">
        <v>1</v>
      </c>
      <c r="G9" s="117">
        <v>45726.62891619213</v>
      </c>
      <c r="H9" s="81" t="s">
        <v>168</v>
      </c>
      <c r="I9" s="81" t="s">
        <v>159</v>
      </c>
      <c r="J9" s="81" t="s">
        <v>145</v>
      </c>
      <c r="K9" s="123" t="s">
        <v>166</v>
      </c>
      <c r="L9" s="122">
        <v>2</v>
      </c>
      <c r="M9" s="122">
        <v>2</v>
      </c>
      <c r="N9" s="76">
        <v>1</v>
      </c>
      <c r="O9" s="76">
        <v>1</v>
      </c>
      <c r="P9" s="76">
        <v>1</v>
      </c>
      <c r="Q9" s="76">
        <v>1</v>
      </c>
      <c r="R9" s="76">
        <v>1</v>
      </c>
      <c r="S9" s="76">
        <v>1</v>
      </c>
      <c r="T9" s="76">
        <v>1</v>
      </c>
      <c r="U9" s="76">
        <v>1</v>
      </c>
      <c r="V9" s="76">
        <v>1</v>
      </c>
      <c r="W9" s="76">
        <v>1</v>
      </c>
      <c r="X9" s="76">
        <v>1</v>
      </c>
      <c r="Y9" s="76">
        <v>1</v>
      </c>
      <c r="Z9" s="76">
        <v>1</v>
      </c>
      <c r="AA9" s="76">
        <v>1</v>
      </c>
      <c r="AB9" s="76">
        <v>1</v>
      </c>
      <c r="AC9" s="76">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v>0</v>
      </c>
      <c r="AU9">
        <v>0</v>
      </c>
      <c r="AV9">
        <v>0</v>
      </c>
      <c r="AW9">
        <v>7</v>
      </c>
      <c r="AX9">
        <v>0</v>
      </c>
      <c r="AY9">
        <v>0</v>
      </c>
      <c r="AZ9">
        <v>1</v>
      </c>
      <c r="BA9" s="81" t="s">
        <v>146</v>
      </c>
      <c r="BB9" s="81" t="s">
        <v>146</v>
      </c>
      <c r="BC9" s="81" t="s">
        <v>146</v>
      </c>
      <c r="BD9" s="81" t="s">
        <v>146</v>
      </c>
      <c r="BE9" s="81" t="s">
        <v>146</v>
      </c>
      <c r="BF9" s="81" t="s">
        <v>146</v>
      </c>
      <c r="BG9" s="81" t="s">
        <v>146</v>
      </c>
      <c r="BH9" s="81" t="s">
        <v>146</v>
      </c>
      <c r="BI9" s="81" t="s">
        <v>146</v>
      </c>
      <c r="BJ9" s="81" t="s">
        <v>146</v>
      </c>
      <c r="BK9" s="81" t="s">
        <v>146</v>
      </c>
      <c r="BL9" s="81" t="s">
        <v>146</v>
      </c>
      <c r="BM9" s="81" t="s">
        <v>146</v>
      </c>
      <c r="BN9" s="81" t="s">
        <v>146</v>
      </c>
      <c r="BO9" s="81" t="s">
        <v>146</v>
      </c>
      <c r="BP9" s="81" t="s">
        <v>146</v>
      </c>
      <c r="BQ9" s="81" t="s">
        <v>146</v>
      </c>
      <c r="BR9" s="81" t="s">
        <v>146</v>
      </c>
      <c r="BS9" s="81" t="s">
        <v>146</v>
      </c>
      <c r="BT9" s="81" t="s">
        <v>146</v>
      </c>
    </row>
    <row r="10" spans="1:72" ht="30">
      <c r="A10" s="117">
        <v>45726.628993055558</v>
      </c>
      <c r="B10" s="117">
        <v>45726.634722222225</v>
      </c>
      <c r="C10">
        <v>0</v>
      </c>
      <c r="D10">
        <v>100</v>
      </c>
      <c r="E10">
        <v>494</v>
      </c>
      <c r="F10">
        <v>1</v>
      </c>
      <c r="G10" s="117">
        <v>45726.634732500002</v>
      </c>
      <c r="H10" s="81" t="s">
        <v>169</v>
      </c>
      <c r="I10" s="81" t="s">
        <v>159</v>
      </c>
      <c r="J10" s="81" t="s">
        <v>145</v>
      </c>
      <c r="K10" s="123" t="s">
        <v>170</v>
      </c>
      <c r="L10" s="122">
        <v>1</v>
      </c>
      <c r="M10" s="122">
        <v>3</v>
      </c>
      <c r="N10" s="76">
        <v>1</v>
      </c>
      <c r="O10" s="76">
        <v>1</v>
      </c>
      <c r="P10" s="76">
        <v>1</v>
      </c>
      <c r="Q10" s="76">
        <v>1</v>
      </c>
      <c r="R10" s="76">
        <v>1</v>
      </c>
      <c r="S10" s="76">
        <v>1</v>
      </c>
      <c r="T10" s="76">
        <v>1</v>
      </c>
      <c r="U10" s="76">
        <v>1</v>
      </c>
      <c r="V10" s="76">
        <v>1</v>
      </c>
      <c r="W10" s="76">
        <v>1</v>
      </c>
      <c r="X10" s="76">
        <v>1</v>
      </c>
      <c r="Y10" s="76">
        <v>1</v>
      </c>
      <c r="Z10" s="76">
        <v>1</v>
      </c>
      <c r="AA10" s="76">
        <v>1</v>
      </c>
      <c r="AB10" s="76">
        <v>1</v>
      </c>
      <c r="AC10" s="76">
        <v>1</v>
      </c>
      <c r="AD10" s="78">
        <v>1</v>
      </c>
      <c r="AE10" s="78">
        <v>2</v>
      </c>
      <c r="AF10" s="78">
        <v>1</v>
      </c>
      <c r="AG10" s="78">
        <v>1</v>
      </c>
      <c r="AH10" s="78">
        <v>1</v>
      </c>
      <c r="AI10" s="78">
        <v>1</v>
      </c>
      <c r="AJ10" s="78">
        <v>1</v>
      </c>
      <c r="AK10" s="78">
        <v>1</v>
      </c>
      <c r="AL10" s="78">
        <v>1</v>
      </c>
      <c r="AM10" s="78">
        <v>1</v>
      </c>
      <c r="AN10" s="78">
        <v>1</v>
      </c>
      <c r="AO10" s="78">
        <v>1</v>
      </c>
      <c r="AP10" s="78">
        <v>1</v>
      </c>
      <c r="AQ10" s="78">
        <v>1</v>
      </c>
      <c r="AR10" s="78">
        <v>1</v>
      </c>
      <c r="AS10" s="78">
        <v>1</v>
      </c>
      <c r="AT10">
        <v>1</v>
      </c>
      <c r="AU10">
        <v>0</v>
      </c>
      <c r="AV10">
        <v>0</v>
      </c>
      <c r="AW10">
        <v>7</v>
      </c>
      <c r="AX10">
        <v>1</v>
      </c>
      <c r="AY10">
        <v>0</v>
      </c>
      <c r="AZ10">
        <v>1</v>
      </c>
      <c r="BA10" s="81" t="s">
        <v>146</v>
      </c>
      <c r="BB10" s="81" t="s">
        <v>146</v>
      </c>
      <c r="BC10" s="81" t="s">
        <v>146</v>
      </c>
      <c r="BD10" s="81" t="s">
        <v>146</v>
      </c>
      <c r="BE10" s="81" t="s">
        <v>146</v>
      </c>
      <c r="BF10" s="81" t="s">
        <v>146</v>
      </c>
      <c r="BG10" s="81" t="s">
        <v>146</v>
      </c>
      <c r="BH10" s="81" t="s">
        <v>146</v>
      </c>
      <c r="BI10" s="81" t="s">
        <v>146</v>
      </c>
      <c r="BJ10" s="81" t="s">
        <v>146</v>
      </c>
      <c r="BK10" s="81" t="s">
        <v>146</v>
      </c>
      <c r="BL10" s="81" t="s">
        <v>146</v>
      </c>
      <c r="BM10" s="81" t="s">
        <v>146</v>
      </c>
      <c r="BN10" s="81" t="s">
        <v>146</v>
      </c>
      <c r="BO10" s="81" t="s">
        <v>146</v>
      </c>
      <c r="BP10" s="81" t="s">
        <v>146</v>
      </c>
      <c r="BQ10" s="81" t="s">
        <v>146</v>
      </c>
      <c r="BR10" s="81" t="s">
        <v>146</v>
      </c>
      <c r="BS10" s="81" t="s">
        <v>146</v>
      </c>
      <c r="BT10" s="81" t="s">
        <v>146</v>
      </c>
    </row>
    <row r="11" spans="1:72" ht="30">
      <c r="A11" s="117">
        <v>45726.634884259256</v>
      </c>
      <c r="B11" s="117">
        <v>45726.638726851852</v>
      </c>
      <c r="C11">
        <v>0</v>
      </c>
      <c r="D11">
        <v>100</v>
      </c>
      <c r="E11">
        <v>332</v>
      </c>
      <c r="F11">
        <v>1</v>
      </c>
      <c r="G11" s="117">
        <v>45726.638739178241</v>
      </c>
      <c r="H11" s="81" t="s">
        <v>172</v>
      </c>
      <c r="I11" s="81" t="s">
        <v>159</v>
      </c>
      <c r="J11" s="81" t="s">
        <v>145</v>
      </c>
      <c r="K11" s="123" t="s">
        <v>170</v>
      </c>
      <c r="L11" s="122">
        <v>2</v>
      </c>
      <c r="M11" s="122">
        <v>3</v>
      </c>
      <c r="N11" s="76">
        <v>1</v>
      </c>
      <c r="O11" s="76">
        <v>1</v>
      </c>
      <c r="P11" s="76">
        <v>1</v>
      </c>
      <c r="Q11" s="76">
        <v>1</v>
      </c>
      <c r="R11" s="76">
        <v>1</v>
      </c>
      <c r="S11" s="76">
        <v>1</v>
      </c>
      <c r="T11" s="76">
        <v>1</v>
      </c>
      <c r="U11" s="76">
        <v>1</v>
      </c>
      <c r="V11" s="76">
        <v>1</v>
      </c>
      <c r="W11" s="76">
        <v>1</v>
      </c>
      <c r="X11" s="76">
        <v>1</v>
      </c>
      <c r="Y11" s="76">
        <v>1</v>
      </c>
      <c r="Z11" s="76">
        <v>1</v>
      </c>
      <c r="AA11" s="76">
        <v>1</v>
      </c>
      <c r="AB11" s="76">
        <v>1</v>
      </c>
      <c r="AC11" s="76">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v>0</v>
      </c>
      <c r="AU11">
        <v>0</v>
      </c>
      <c r="AV11">
        <v>0</v>
      </c>
      <c r="AW11">
        <v>7</v>
      </c>
      <c r="AX11">
        <v>0</v>
      </c>
      <c r="AY11">
        <v>0</v>
      </c>
      <c r="AZ11">
        <v>1</v>
      </c>
      <c r="BA11" s="81" t="s">
        <v>146</v>
      </c>
      <c r="BB11" s="81" t="s">
        <v>146</v>
      </c>
      <c r="BC11" s="81" t="s">
        <v>146</v>
      </c>
      <c r="BD11" s="81" t="s">
        <v>146</v>
      </c>
      <c r="BE11" s="81" t="s">
        <v>146</v>
      </c>
      <c r="BF11" s="81" t="s">
        <v>146</v>
      </c>
      <c r="BG11" s="81" t="s">
        <v>146</v>
      </c>
      <c r="BH11" s="81" t="s">
        <v>146</v>
      </c>
      <c r="BI11" s="81" t="s">
        <v>146</v>
      </c>
      <c r="BJ11" s="81" t="s">
        <v>146</v>
      </c>
      <c r="BK11" s="81" t="s">
        <v>146</v>
      </c>
      <c r="BL11" s="81" t="s">
        <v>146</v>
      </c>
      <c r="BM11" s="81" t="s">
        <v>146</v>
      </c>
      <c r="BN11" s="81" t="s">
        <v>146</v>
      </c>
      <c r="BO11" s="81" t="s">
        <v>146</v>
      </c>
      <c r="BP11" s="81" t="s">
        <v>146</v>
      </c>
      <c r="BQ11" s="81" t="s">
        <v>146</v>
      </c>
      <c r="BR11" s="81" t="s">
        <v>146</v>
      </c>
      <c r="BS11" s="81" t="s">
        <v>146</v>
      </c>
      <c r="BT11" s="81" t="s">
        <v>146</v>
      </c>
    </row>
    <row r="12" spans="1:72" ht="30">
      <c r="A12" s="117">
        <v>45726.638784722221</v>
      </c>
      <c r="B12" s="117">
        <v>45726.641388888886</v>
      </c>
      <c r="C12">
        <v>0</v>
      </c>
      <c r="D12">
        <v>100</v>
      </c>
      <c r="E12">
        <v>225</v>
      </c>
      <c r="F12">
        <v>1</v>
      </c>
      <c r="G12" s="117">
        <v>45726.641398611115</v>
      </c>
      <c r="H12" s="81" t="s">
        <v>173</v>
      </c>
      <c r="I12" s="81" t="s">
        <v>159</v>
      </c>
      <c r="J12" s="81" t="s">
        <v>145</v>
      </c>
      <c r="K12" s="123" t="s">
        <v>174</v>
      </c>
      <c r="L12" s="122">
        <v>1</v>
      </c>
      <c r="M12" s="122">
        <v>4</v>
      </c>
      <c r="N12" s="76">
        <v>1</v>
      </c>
      <c r="O12" s="76">
        <v>1</v>
      </c>
      <c r="P12" s="76">
        <v>1</v>
      </c>
      <c r="Q12" s="76">
        <v>1</v>
      </c>
      <c r="R12" s="76">
        <v>1</v>
      </c>
      <c r="S12" s="76">
        <v>1</v>
      </c>
      <c r="T12" s="76">
        <v>1</v>
      </c>
      <c r="U12" s="76">
        <v>1</v>
      </c>
      <c r="V12" s="76">
        <v>1</v>
      </c>
      <c r="W12" s="76">
        <v>1</v>
      </c>
      <c r="X12" s="76">
        <v>1</v>
      </c>
      <c r="Y12" s="76">
        <v>1</v>
      </c>
      <c r="Z12" s="76">
        <v>1</v>
      </c>
      <c r="AA12" s="76">
        <v>1</v>
      </c>
      <c r="AB12" s="76">
        <v>1</v>
      </c>
      <c r="AC12" s="76">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v>0</v>
      </c>
      <c r="AU12">
        <v>0</v>
      </c>
      <c r="AV12">
        <v>0</v>
      </c>
      <c r="AW12">
        <v>7</v>
      </c>
      <c r="AX12">
        <v>0</v>
      </c>
      <c r="AY12">
        <v>0</v>
      </c>
      <c r="AZ12">
        <v>1</v>
      </c>
      <c r="BA12" s="81" t="s">
        <v>146</v>
      </c>
      <c r="BB12" s="81" t="s">
        <v>146</v>
      </c>
      <c r="BC12" s="81" t="s">
        <v>146</v>
      </c>
      <c r="BD12" s="81" t="s">
        <v>146</v>
      </c>
      <c r="BE12" s="81" t="s">
        <v>146</v>
      </c>
      <c r="BF12" s="81" t="s">
        <v>146</v>
      </c>
      <c r="BG12" s="81" t="s">
        <v>146</v>
      </c>
      <c r="BH12" s="81" t="s">
        <v>146</v>
      </c>
      <c r="BI12" s="81" t="s">
        <v>146</v>
      </c>
      <c r="BJ12" s="81" t="s">
        <v>146</v>
      </c>
      <c r="BK12" s="81" t="s">
        <v>146</v>
      </c>
      <c r="BL12" s="81" t="s">
        <v>146</v>
      </c>
      <c r="BM12" s="81" t="s">
        <v>146</v>
      </c>
      <c r="BN12" s="81" t="s">
        <v>146</v>
      </c>
      <c r="BO12" s="81" t="s">
        <v>146</v>
      </c>
      <c r="BP12" s="81" t="s">
        <v>146</v>
      </c>
      <c r="BQ12" s="81" t="s">
        <v>146</v>
      </c>
      <c r="BR12" s="81" t="s">
        <v>146</v>
      </c>
      <c r="BS12" s="81" t="s">
        <v>146</v>
      </c>
      <c r="BT12" s="81" t="s">
        <v>146</v>
      </c>
    </row>
    <row r="13" spans="1:72" ht="165">
      <c r="A13" s="117">
        <v>45726.641736111109</v>
      </c>
      <c r="B13" s="117">
        <v>45726.648020833331</v>
      </c>
      <c r="C13">
        <v>0</v>
      </c>
      <c r="D13">
        <v>100</v>
      </c>
      <c r="E13">
        <v>543</v>
      </c>
      <c r="F13">
        <v>1</v>
      </c>
      <c r="G13" s="117">
        <v>45726.648033530095</v>
      </c>
      <c r="H13" s="81" t="s">
        <v>176</v>
      </c>
      <c r="I13" s="81" t="s">
        <v>159</v>
      </c>
      <c r="J13" s="81" t="s">
        <v>145</v>
      </c>
      <c r="K13" s="123" t="s">
        <v>174</v>
      </c>
      <c r="L13" s="122">
        <v>2</v>
      </c>
      <c r="M13" s="122">
        <v>4</v>
      </c>
      <c r="N13" s="76">
        <v>1</v>
      </c>
      <c r="O13" s="76">
        <v>1</v>
      </c>
      <c r="P13" s="76">
        <v>1</v>
      </c>
      <c r="Q13" s="76">
        <v>1</v>
      </c>
      <c r="R13" s="76">
        <v>1</v>
      </c>
      <c r="S13" s="76">
        <v>1</v>
      </c>
      <c r="T13" s="76">
        <v>1</v>
      </c>
      <c r="U13" s="76">
        <v>1</v>
      </c>
      <c r="V13" s="76">
        <v>1</v>
      </c>
      <c r="W13" s="76">
        <v>1</v>
      </c>
      <c r="X13" s="76">
        <v>1</v>
      </c>
      <c r="Y13" s="76">
        <v>1</v>
      </c>
      <c r="Z13" s="76">
        <v>1</v>
      </c>
      <c r="AA13" s="76">
        <v>1</v>
      </c>
      <c r="AB13" s="76">
        <v>1</v>
      </c>
      <c r="AC13" s="76">
        <v>1</v>
      </c>
      <c r="AD13" s="78">
        <v>1</v>
      </c>
      <c r="AE13" s="78">
        <v>1</v>
      </c>
      <c r="AF13" s="78">
        <v>1</v>
      </c>
      <c r="AG13" s="78">
        <v>1</v>
      </c>
      <c r="AH13" s="78">
        <v>1</v>
      </c>
      <c r="AI13" s="78">
        <v>1</v>
      </c>
      <c r="AJ13" s="78">
        <v>1</v>
      </c>
      <c r="AK13" s="78">
        <v>1</v>
      </c>
      <c r="AL13" s="78">
        <v>1</v>
      </c>
      <c r="AM13" s="78">
        <v>1</v>
      </c>
      <c r="AN13" s="78">
        <v>1</v>
      </c>
      <c r="AO13" s="78">
        <v>1</v>
      </c>
      <c r="AP13" s="78">
        <v>1</v>
      </c>
      <c r="AQ13" s="78">
        <v>1</v>
      </c>
      <c r="AR13" s="78">
        <v>1</v>
      </c>
      <c r="AS13" s="78">
        <v>1</v>
      </c>
      <c r="AT13">
        <v>0</v>
      </c>
      <c r="AU13">
        <v>0</v>
      </c>
      <c r="AV13">
        <v>0</v>
      </c>
      <c r="AW13">
        <v>7</v>
      </c>
      <c r="AX13">
        <v>0</v>
      </c>
      <c r="AY13">
        <v>0</v>
      </c>
      <c r="AZ13">
        <v>2</v>
      </c>
      <c r="BA13">
        <v>4</v>
      </c>
      <c r="BB13">
        <v>5</v>
      </c>
      <c r="BC13">
        <v>5</v>
      </c>
      <c r="BD13">
        <v>5</v>
      </c>
      <c r="BE13">
        <v>5</v>
      </c>
      <c r="BF13">
        <v>1</v>
      </c>
      <c r="BG13" s="81" t="s">
        <v>146</v>
      </c>
      <c r="BH13" s="81" t="s">
        <v>146</v>
      </c>
      <c r="BI13" s="81" t="s">
        <v>146</v>
      </c>
      <c r="BJ13" s="81" t="s">
        <v>146</v>
      </c>
      <c r="BK13" s="81" t="s">
        <v>146</v>
      </c>
      <c r="BL13" s="81" t="s">
        <v>146</v>
      </c>
      <c r="BM13" s="81" t="s">
        <v>146</v>
      </c>
      <c r="BN13" s="81" t="s">
        <v>146</v>
      </c>
      <c r="BO13" s="81" t="s">
        <v>146</v>
      </c>
      <c r="BP13" s="81" t="s">
        <v>146</v>
      </c>
      <c r="BQ13">
        <v>1</v>
      </c>
      <c r="BR13" s="81" t="s">
        <v>180</v>
      </c>
      <c r="BS13" s="81" t="s">
        <v>181</v>
      </c>
      <c r="BT13" s="81" t="s">
        <v>182</v>
      </c>
    </row>
    <row r="14" spans="1:72" ht="30">
      <c r="A14" s="117">
        <v>45728.438344907408</v>
      </c>
      <c r="B14" s="117">
        <v>45728.45239583333</v>
      </c>
      <c r="C14">
        <v>0</v>
      </c>
      <c r="D14">
        <v>100</v>
      </c>
      <c r="E14">
        <v>1214</v>
      </c>
      <c r="F14">
        <v>1</v>
      </c>
      <c r="G14" s="117">
        <v>45728.452420613423</v>
      </c>
      <c r="H14" s="81" t="s">
        <v>183</v>
      </c>
      <c r="I14" s="81" t="s">
        <v>159</v>
      </c>
      <c r="J14" s="81" t="s">
        <v>145</v>
      </c>
      <c r="K14" s="124" t="s">
        <v>184</v>
      </c>
      <c r="L14" s="122">
        <v>2</v>
      </c>
      <c r="M14" s="122">
        <v>2</v>
      </c>
      <c r="N14" s="76">
        <v>2</v>
      </c>
      <c r="O14" s="76">
        <v>3</v>
      </c>
      <c r="P14" s="76">
        <v>3</v>
      </c>
      <c r="Q14" s="76">
        <v>2</v>
      </c>
      <c r="R14" s="76">
        <v>3</v>
      </c>
      <c r="S14" s="76">
        <v>1</v>
      </c>
      <c r="T14" s="76">
        <v>1</v>
      </c>
      <c r="U14" s="76">
        <v>2</v>
      </c>
      <c r="V14" s="76">
        <v>1</v>
      </c>
      <c r="W14" s="76">
        <v>1</v>
      </c>
      <c r="X14" s="76">
        <v>4</v>
      </c>
      <c r="Y14" s="76">
        <v>2</v>
      </c>
      <c r="Z14" s="76">
        <v>1</v>
      </c>
      <c r="AA14" s="76">
        <v>1</v>
      </c>
      <c r="AB14" s="76">
        <v>1</v>
      </c>
      <c r="AC14" s="76">
        <v>1</v>
      </c>
      <c r="AD14" s="78">
        <v>1</v>
      </c>
      <c r="AE14" s="78">
        <v>1</v>
      </c>
      <c r="AF14" s="78">
        <v>1</v>
      </c>
      <c r="AG14" s="78">
        <v>1</v>
      </c>
      <c r="AH14" s="78">
        <v>1</v>
      </c>
      <c r="AI14" s="78">
        <v>1</v>
      </c>
      <c r="AJ14" s="78">
        <v>1</v>
      </c>
      <c r="AK14" s="78">
        <v>1</v>
      </c>
      <c r="AL14" s="78">
        <v>1</v>
      </c>
      <c r="AM14" s="78">
        <v>1</v>
      </c>
      <c r="AN14" s="78">
        <v>1</v>
      </c>
      <c r="AO14" s="78">
        <v>1</v>
      </c>
      <c r="AP14" s="78">
        <v>1</v>
      </c>
      <c r="AQ14" s="78">
        <v>1</v>
      </c>
      <c r="AR14" s="78">
        <v>1</v>
      </c>
      <c r="AS14" s="78">
        <v>1</v>
      </c>
      <c r="AT14">
        <v>1</v>
      </c>
      <c r="AU14">
        <v>1</v>
      </c>
      <c r="AV14">
        <v>0</v>
      </c>
      <c r="AW14">
        <v>7</v>
      </c>
      <c r="AX14">
        <v>1</v>
      </c>
      <c r="AY14">
        <v>0</v>
      </c>
      <c r="AZ14">
        <v>1</v>
      </c>
      <c r="BA14" s="81" t="s">
        <v>146</v>
      </c>
      <c r="BB14" s="81" t="s">
        <v>146</v>
      </c>
      <c r="BC14" s="81" t="s">
        <v>146</v>
      </c>
      <c r="BD14" s="81" t="s">
        <v>146</v>
      </c>
      <c r="BE14" s="81" t="s">
        <v>146</v>
      </c>
      <c r="BF14" s="81" t="s">
        <v>146</v>
      </c>
      <c r="BG14" s="81" t="s">
        <v>146</v>
      </c>
      <c r="BH14" s="81" t="s">
        <v>146</v>
      </c>
      <c r="BI14" s="81" t="s">
        <v>146</v>
      </c>
      <c r="BJ14" s="81" t="s">
        <v>146</v>
      </c>
      <c r="BK14" s="81" t="s">
        <v>146</v>
      </c>
      <c r="BL14" s="81" t="s">
        <v>146</v>
      </c>
      <c r="BM14" s="81" t="s">
        <v>146</v>
      </c>
      <c r="BN14" s="81" t="s">
        <v>146</v>
      </c>
      <c r="BO14" s="81" t="s">
        <v>146</v>
      </c>
      <c r="BP14" s="81" t="s">
        <v>146</v>
      </c>
      <c r="BQ14" s="81" t="s">
        <v>146</v>
      </c>
      <c r="BR14" s="81" t="s">
        <v>146</v>
      </c>
      <c r="BS14" s="81" t="s">
        <v>146</v>
      </c>
      <c r="BT14" s="81" t="s">
        <v>146</v>
      </c>
    </row>
    <row r="15" spans="1:72" ht="30">
      <c r="A15" s="117">
        <v>45728.452465277776</v>
      </c>
      <c r="B15" s="117">
        <v>45728.455358796295</v>
      </c>
      <c r="C15">
        <v>0</v>
      </c>
      <c r="D15">
        <v>100</v>
      </c>
      <c r="E15">
        <v>249</v>
      </c>
      <c r="F15">
        <v>1</v>
      </c>
      <c r="G15" s="117">
        <v>45728.455366238428</v>
      </c>
      <c r="H15" s="81" t="s">
        <v>187</v>
      </c>
      <c r="I15" s="81" t="s">
        <v>159</v>
      </c>
      <c r="J15" s="81" t="s">
        <v>145</v>
      </c>
      <c r="K15" s="124" t="s">
        <v>184</v>
      </c>
      <c r="L15" s="122">
        <v>1</v>
      </c>
      <c r="M15" s="122">
        <v>2</v>
      </c>
      <c r="N15" s="76">
        <v>1</v>
      </c>
      <c r="O15" s="76">
        <v>1</v>
      </c>
      <c r="P15" s="76">
        <v>1</v>
      </c>
      <c r="Q15" s="76">
        <v>1</v>
      </c>
      <c r="R15" s="76">
        <v>1</v>
      </c>
      <c r="S15" s="76">
        <v>1</v>
      </c>
      <c r="T15" s="76">
        <v>1</v>
      </c>
      <c r="U15" s="76">
        <v>1</v>
      </c>
      <c r="V15" s="76">
        <v>1</v>
      </c>
      <c r="W15" s="76">
        <v>1</v>
      </c>
      <c r="X15" s="76">
        <v>1</v>
      </c>
      <c r="Y15" s="76">
        <v>1</v>
      </c>
      <c r="Z15" s="76">
        <v>1</v>
      </c>
      <c r="AA15" s="76">
        <v>1</v>
      </c>
      <c r="AB15" s="76">
        <v>1</v>
      </c>
      <c r="AC15" s="76">
        <v>1</v>
      </c>
      <c r="AD15" s="78">
        <v>1</v>
      </c>
      <c r="AE15" s="78">
        <v>1</v>
      </c>
      <c r="AF15" s="78">
        <v>1</v>
      </c>
      <c r="AG15" s="78">
        <v>1</v>
      </c>
      <c r="AH15" s="78">
        <v>1</v>
      </c>
      <c r="AI15" s="78">
        <v>1</v>
      </c>
      <c r="AJ15" s="78">
        <v>1</v>
      </c>
      <c r="AK15" s="78">
        <v>1</v>
      </c>
      <c r="AL15" s="78">
        <v>1</v>
      </c>
      <c r="AM15" s="78">
        <v>1</v>
      </c>
      <c r="AN15" s="78">
        <v>1</v>
      </c>
      <c r="AO15" s="78">
        <v>1</v>
      </c>
      <c r="AP15" s="78">
        <v>1</v>
      </c>
      <c r="AQ15" s="78">
        <v>1</v>
      </c>
      <c r="AR15" s="78">
        <v>1</v>
      </c>
      <c r="AS15" s="78">
        <v>1</v>
      </c>
      <c r="AT15">
        <v>1</v>
      </c>
      <c r="AU15">
        <v>0</v>
      </c>
      <c r="AV15">
        <v>0</v>
      </c>
      <c r="AW15">
        <v>7</v>
      </c>
      <c r="AX15">
        <v>1</v>
      </c>
      <c r="AY15">
        <v>0</v>
      </c>
      <c r="AZ15">
        <v>1</v>
      </c>
      <c r="BA15" s="81" t="s">
        <v>146</v>
      </c>
      <c r="BB15" s="81" t="s">
        <v>146</v>
      </c>
      <c r="BC15" s="81" t="s">
        <v>146</v>
      </c>
      <c r="BD15" s="81" t="s">
        <v>146</v>
      </c>
      <c r="BE15" s="81" t="s">
        <v>146</v>
      </c>
      <c r="BF15" s="81" t="s">
        <v>146</v>
      </c>
      <c r="BG15" s="81" t="s">
        <v>146</v>
      </c>
      <c r="BH15" s="81" t="s">
        <v>146</v>
      </c>
      <c r="BI15" s="81" t="s">
        <v>146</v>
      </c>
      <c r="BJ15" s="81" t="s">
        <v>146</v>
      </c>
      <c r="BK15" s="81" t="s">
        <v>146</v>
      </c>
      <c r="BL15" s="81" t="s">
        <v>146</v>
      </c>
      <c r="BM15" s="81" t="s">
        <v>146</v>
      </c>
      <c r="BN15" s="81" t="s">
        <v>146</v>
      </c>
      <c r="BO15" s="81" t="s">
        <v>146</v>
      </c>
      <c r="BP15" s="81" t="s">
        <v>146</v>
      </c>
      <c r="BQ15" s="81" t="s">
        <v>146</v>
      </c>
      <c r="BR15" s="81" t="s">
        <v>146</v>
      </c>
      <c r="BS15" s="81" t="s">
        <v>146</v>
      </c>
      <c r="BT15" s="81" t="s">
        <v>146</v>
      </c>
    </row>
    <row r="16" spans="1:72" ht="30">
      <c r="A16" s="117">
        <v>45728.455543981479</v>
      </c>
      <c r="B16" s="117">
        <v>45728.458043981482</v>
      </c>
      <c r="C16">
        <v>0</v>
      </c>
      <c r="D16">
        <v>100</v>
      </c>
      <c r="E16">
        <v>215</v>
      </c>
      <c r="F16">
        <v>1</v>
      </c>
      <c r="G16" s="117">
        <v>45728.458055196759</v>
      </c>
      <c r="H16" s="81" t="s">
        <v>188</v>
      </c>
      <c r="I16" s="81" t="s">
        <v>159</v>
      </c>
      <c r="J16" s="81" t="s">
        <v>145</v>
      </c>
      <c r="K16" s="124" t="s">
        <v>189</v>
      </c>
      <c r="L16" s="122">
        <v>1</v>
      </c>
      <c r="M16" s="122">
        <v>3</v>
      </c>
      <c r="N16" s="76">
        <v>1</v>
      </c>
      <c r="O16" s="76">
        <v>1</v>
      </c>
      <c r="P16" s="76">
        <v>1</v>
      </c>
      <c r="Q16" s="76">
        <v>1</v>
      </c>
      <c r="R16" s="76">
        <v>1</v>
      </c>
      <c r="S16" s="76">
        <v>1</v>
      </c>
      <c r="T16" s="76">
        <v>1</v>
      </c>
      <c r="U16" s="76">
        <v>1</v>
      </c>
      <c r="V16" s="76">
        <v>1</v>
      </c>
      <c r="W16" s="76">
        <v>1</v>
      </c>
      <c r="X16" s="76">
        <v>1</v>
      </c>
      <c r="Y16" s="76">
        <v>1</v>
      </c>
      <c r="Z16" s="76">
        <v>1</v>
      </c>
      <c r="AA16" s="76">
        <v>1</v>
      </c>
      <c r="AB16" s="76">
        <v>1</v>
      </c>
      <c r="AC16" s="76">
        <v>1</v>
      </c>
      <c r="AD16" s="78">
        <v>1</v>
      </c>
      <c r="AE16" s="78">
        <v>1</v>
      </c>
      <c r="AF16" s="78">
        <v>1</v>
      </c>
      <c r="AG16" s="78">
        <v>1</v>
      </c>
      <c r="AH16" s="78">
        <v>1</v>
      </c>
      <c r="AI16" s="78">
        <v>1</v>
      </c>
      <c r="AJ16" s="78">
        <v>1</v>
      </c>
      <c r="AK16" s="78">
        <v>1</v>
      </c>
      <c r="AL16" s="78">
        <v>1</v>
      </c>
      <c r="AM16" s="78">
        <v>1</v>
      </c>
      <c r="AN16" s="78">
        <v>1</v>
      </c>
      <c r="AO16" s="78">
        <v>1</v>
      </c>
      <c r="AP16" s="78">
        <v>1</v>
      </c>
      <c r="AQ16" s="78">
        <v>1</v>
      </c>
      <c r="AR16" s="78">
        <v>1</v>
      </c>
      <c r="AS16" s="78">
        <v>1</v>
      </c>
      <c r="AT16">
        <v>2</v>
      </c>
      <c r="AU16">
        <v>0</v>
      </c>
      <c r="AV16">
        <v>0</v>
      </c>
      <c r="AW16">
        <v>7</v>
      </c>
      <c r="AX16">
        <v>0</v>
      </c>
      <c r="AY16">
        <v>0</v>
      </c>
      <c r="AZ16">
        <v>1</v>
      </c>
      <c r="BA16" s="81" t="s">
        <v>146</v>
      </c>
      <c r="BB16" s="81" t="s">
        <v>146</v>
      </c>
      <c r="BC16" s="81" t="s">
        <v>146</v>
      </c>
      <c r="BD16" s="81" t="s">
        <v>146</v>
      </c>
      <c r="BE16" s="81" t="s">
        <v>146</v>
      </c>
      <c r="BF16" s="81" t="s">
        <v>146</v>
      </c>
      <c r="BG16" s="81" t="s">
        <v>146</v>
      </c>
      <c r="BH16" s="81" t="s">
        <v>146</v>
      </c>
      <c r="BI16" s="81" t="s">
        <v>146</v>
      </c>
      <c r="BJ16" s="81" t="s">
        <v>146</v>
      </c>
      <c r="BK16" s="81" t="s">
        <v>146</v>
      </c>
      <c r="BL16" s="81" t="s">
        <v>146</v>
      </c>
      <c r="BM16" s="81" t="s">
        <v>146</v>
      </c>
      <c r="BN16" s="81" t="s">
        <v>146</v>
      </c>
      <c r="BO16" s="81" t="s">
        <v>146</v>
      </c>
      <c r="BP16" s="81" t="s">
        <v>146</v>
      </c>
      <c r="BQ16" s="81" t="s">
        <v>146</v>
      </c>
      <c r="BR16" s="81" t="s">
        <v>146</v>
      </c>
      <c r="BS16" s="81" t="s">
        <v>146</v>
      </c>
      <c r="BT16" s="81" t="s">
        <v>146</v>
      </c>
    </row>
    <row r="17" spans="1:72" ht="30">
      <c r="A17" s="117">
        <v>45728.458865740744</v>
      </c>
      <c r="B17" s="117">
        <v>45728.459699074076</v>
      </c>
      <c r="C17">
        <v>0</v>
      </c>
      <c r="D17">
        <v>100</v>
      </c>
      <c r="E17">
        <v>71</v>
      </c>
      <c r="F17">
        <v>1</v>
      </c>
      <c r="G17" s="117">
        <v>45728.45970605324</v>
      </c>
      <c r="H17" s="81" t="s">
        <v>190</v>
      </c>
      <c r="I17" s="81" t="s">
        <v>159</v>
      </c>
      <c r="J17" s="81" t="s">
        <v>145</v>
      </c>
      <c r="K17" s="124" t="s">
        <v>189</v>
      </c>
      <c r="L17" s="122">
        <v>2</v>
      </c>
      <c r="M17" s="122">
        <v>3</v>
      </c>
      <c r="N17" s="76">
        <v>1</v>
      </c>
      <c r="O17" s="76">
        <v>1</v>
      </c>
      <c r="P17" s="76">
        <v>1</v>
      </c>
      <c r="Q17" s="76">
        <v>1</v>
      </c>
      <c r="R17" s="76">
        <v>1</v>
      </c>
      <c r="S17" s="76">
        <v>1</v>
      </c>
      <c r="T17" s="76">
        <v>1</v>
      </c>
      <c r="U17" s="76">
        <v>1</v>
      </c>
      <c r="V17" s="76">
        <v>1</v>
      </c>
      <c r="W17" s="76">
        <v>1</v>
      </c>
      <c r="X17" s="76">
        <v>1</v>
      </c>
      <c r="Y17" s="76">
        <v>1</v>
      </c>
      <c r="Z17" s="76">
        <v>1</v>
      </c>
      <c r="AA17" s="76">
        <v>1</v>
      </c>
      <c r="AB17" s="76">
        <v>1</v>
      </c>
      <c r="AC17" s="76">
        <v>1</v>
      </c>
      <c r="AD17" s="78">
        <v>1</v>
      </c>
      <c r="AE17" s="78">
        <v>1</v>
      </c>
      <c r="AF17" s="78">
        <v>1</v>
      </c>
      <c r="AG17" s="78">
        <v>1</v>
      </c>
      <c r="AH17" s="78">
        <v>1</v>
      </c>
      <c r="AI17" s="78">
        <v>1</v>
      </c>
      <c r="AJ17" s="78">
        <v>1</v>
      </c>
      <c r="AK17" s="78">
        <v>1</v>
      </c>
      <c r="AL17" s="78">
        <v>1</v>
      </c>
      <c r="AM17" s="78">
        <v>1</v>
      </c>
      <c r="AN17" s="78">
        <v>1</v>
      </c>
      <c r="AO17" s="78">
        <v>1</v>
      </c>
      <c r="AP17" s="78">
        <v>1</v>
      </c>
      <c r="AQ17" s="78">
        <v>1</v>
      </c>
      <c r="AR17" s="78">
        <v>1</v>
      </c>
      <c r="AS17" s="78">
        <v>1</v>
      </c>
      <c r="AT17">
        <v>0</v>
      </c>
      <c r="AU17">
        <v>0</v>
      </c>
      <c r="AV17">
        <v>0</v>
      </c>
      <c r="AW17">
        <v>7</v>
      </c>
      <c r="AX17">
        <v>0</v>
      </c>
      <c r="AY17">
        <v>0</v>
      </c>
      <c r="AZ17">
        <v>1</v>
      </c>
      <c r="BA17" s="81" t="s">
        <v>146</v>
      </c>
      <c r="BB17" s="81" t="s">
        <v>146</v>
      </c>
      <c r="BC17" s="81" t="s">
        <v>146</v>
      </c>
      <c r="BD17" s="81" t="s">
        <v>146</v>
      </c>
      <c r="BE17" s="81" t="s">
        <v>146</v>
      </c>
      <c r="BF17" s="81" t="s">
        <v>146</v>
      </c>
      <c r="BG17" s="81" t="s">
        <v>146</v>
      </c>
      <c r="BH17" s="81" t="s">
        <v>146</v>
      </c>
      <c r="BI17" s="81" t="s">
        <v>146</v>
      </c>
      <c r="BJ17" s="81" t="s">
        <v>146</v>
      </c>
      <c r="BK17" s="81" t="s">
        <v>146</v>
      </c>
      <c r="BL17" s="81" t="s">
        <v>146</v>
      </c>
      <c r="BM17" s="81" t="s">
        <v>146</v>
      </c>
      <c r="BN17" s="81" t="s">
        <v>146</v>
      </c>
      <c r="BO17" s="81" t="s">
        <v>146</v>
      </c>
      <c r="BP17" s="81" t="s">
        <v>146</v>
      </c>
      <c r="BQ17" s="81" t="s">
        <v>146</v>
      </c>
      <c r="BR17" s="81" t="s">
        <v>146</v>
      </c>
      <c r="BS17" s="81" t="s">
        <v>146</v>
      </c>
      <c r="BT17" s="81" t="s">
        <v>146</v>
      </c>
    </row>
    <row r="18" spans="1:72" ht="30">
      <c r="A18" s="117">
        <v>45728.459768518522</v>
      </c>
      <c r="B18" s="117">
        <v>45728.463368055556</v>
      </c>
      <c r="C18">
        <v>0</v>
      </c>
      <c r="D18">
        <v>100</v>
      </c>
      <c r="E18">
        <v>310</v>
      </c>
      <c r="F18">
        <v>1</v>
      </c>
      <c r="G18" s="117">
        <v>45728.463376250002</v>
      </c>
      <c r="H18" s="81" t="s">
        <v>191</v>
      </c>
      <c r="I18" s="81" t="s">
        <v>159</v>
      </c>
      <c r="J18" s="81" t="s">
        <v>145</v>
      </c>
      <c r="K18" s="124" t="s">
        <v>192</v>
      </c>
      <c r="L18" s="122">
        <v>2</v>
      </c>
      <c r="M18" s="122">
        <v>4</v>
      </c>
      <c r="N18" s="76">
        <v>1</v>
      </c>
      <c r="O18" s="76">
        <v>1</v>
      </c>
      <c r="P18" s="76">
        <v>1</v>
      </c>
      <c r="Q18" s="76">
        <v>1</v>
      </c>
      <c r="R18" s="76">
        <v>1</v>
      </c>
      <c r="S18" s="76">
        <v>1</v>
      </c>
      <c r="T18" s="76">
        <v>1</v>
      </c>
      <c r="U18" s="76">
        <v>1</v>
      </c>
      <c r="V18" s="76">
        <v>1</v>
      </c>
      <c r="W18" s="76">
        <v>1</v>
      </c>
      <c r="X18" s="76">
        <v>1</v>
      </c>
      <c r="Y18" s="76">
        <v>1</v>
      </c>
      <c r="Z18" s="76">
        <v>1</v>
      </c>
      <c r="AA18" s="76">
        <v>1</v>
      </c>
      <c r="AB18" s="76">
        <v>1</v>
      </c>
      <c r="AC18" s="76">
        <v>1</v>
      </c>
      <c r="AD18" s="78">
        <v>1</v>
      </c>
      <c r="AE18" s="78">
        <v>1</v>
      </c>
      <c r="AF18" s="78">
        <v>1</v>
      </c>
      <c r="AG18" s="78">
        <v>1</v>
      </c>
      <c r="AH18" s="78">
        <v>1</v>
      </c>
      <c r="AI18" s="78">
        <v>1</v>
      </c>
      <c r="AJ18" s="78">
        <v>1</v>
      </c>
      <c r="AK18" s="78">
        <v>1</v>
      </c>
      <c r="AL18" s="78">
        <v>1</v>
      </c>
      <c r="AM18" s="78">
        <v>1</v>
      </c>
      <c r="AN18" s="78">
        <v>1</v>
      </c>
      <c r="AO18" s="78">
        <v>1</v>
      </c>
      <c r="AP18" s="78">
        <v>1</v>
      </c>
      <c r="AQ18" s="78">
        <v>1</v>
      </c>
      <c r="AR18" s="78">
        <v>1</v>
      </c>
      <c r="AS18" s="78">
        <v>1</v>
      </c>
      <c r="AT18">
        <v>0</v>
      </c>
      <c r="AU18">
        <v>0</v>
      </c>
      <c r="AV18">
        <v>0</v>
      </c>
      <c r="AW18">
        <v>1</v>
      </c>
      <c r="AX18">
        <v>0</v>
      </c>
      <c r="AY18">
        <v>0</v>
      </c>
      <c r="AZ18">
        <v>1</v>
      </c>
      <c r="BA18" s="81" t="s">
        <v>146</v>
      </c>
      <c r="BB18" s="81" t="s">
        <v>146</v>
      </c>
      <c r="BC18" s="81" t="s">
        <v>146</v>
      </c>
      <c r="BD18" s="81" t="s">
        <v>146</v>
      </c>
      <c r="BE18" s="81" t="s">
        <v>146</v>
      </c>
      <c r="BF18" s="81" t="s">
        <v>146</v>
      </c>
      <c r="BG18" s="81" t="s">
        <v>146</v>
      </c>
      <c r="BH18" s="81" t="s">
        <v>146</v>
      </c>
      <c r="BI18" s="81" t="s">
        <v>146</v>
      </c>
      <c r="BJ18" s="81" t="s">
        <v>146</v>
      </c>
      <c r="BK18" s="81" t="s">
        <v>146</v>
      </c>
      <c r="BL18" s="81" t="s">
        <v>146</v>
      </c>
      <c r="BM18" s="81" t="s">
        <v>146</v>
      </c>
      <c r="BN18" s="81" t="s">
        <v>146</v>
      </c>
      <c r="BO18" s="81" t="s">
        <v>146</v>
      </c>
      <c r="BP18" s="81" t="s">
        <v>146</v>
      </c>
      <c r="BQ18" s="81" t="s">
        <v>146</v>
      </c>
      <c r="BR18" s="81" t="s">
        <v>146</v>
      </c>
      <c r="BS18" s="81" t="s">
        <v>146</v>
      </c>
      <c r="BT18" s="81" t="s">
        <v>146</v>
      </c>
    </row>
    <row r="19" spans="1:72" ht="30">
      <c r="A19" s="117">
        <v>45728.463391203702</v>
      </c>
      <c r="B19" s="117">
        <v>45728.465219907404</v>
      </c>
      <c r="C19">
        <v>0</v>
      </c>
      <c r="D19">
        <v>100</v>
      </c>
      <c r="E19">
        <v>157</v>
      </c>
      <c r="F19">
        <v>1</v>
      </c>
      <c r="G19" s="117">
        <v>45728.465232314818</v>
      </c>
      <c r="H19" s="81" t="s">
        <v>193</v>
      </c>
      <c r="I19" s="81" t="s">
        <v>159</v>
      </c>
      <c r="J19" s="81" t="s">
        <v>145</v>
      </c>
      <c r="K19" s="124" t="s">
        <v>192</v>
      </c>
      <c r="L19" s="122">
        <v>1</v>
      </c>
      <c r="M19" s="122">
        <v>4</v>
      </c>
      <c r="N19" s="76">
        <v>1</v>
      </c>
      <c r="O19" s="76">
        <v>1</v>
      </c>
      <c r="P19" s="76">
        <v>1</v>
      </c>
      <c r="Q19" s="76">
        <v>1</v>
      </c>
      <c r="R19" s="76">
        <v>1</v>
      </c>
      <c r="S19" s="76">
        <v>1</v>
      </c>
      <c r="T19" s="76">
        <v>1</v>
      </c>
      <c r="U19" s="76">
        <v>1</v>
      </c>
      <c r="V19" s="76">
        <v>1</v>
      </c>
      <c r="W19" s="76">
        <v>1</v>
      </c>
      <c r="X19" s="76">
        <v>1</v>
      </c>
      <c r="Y19" s="76">
        <v>1</v>
      </c>
      <c r="Z19" s="76">
        <v>1</v>
      </c>
      <c r="AA19" s="76">
        <v>1</v>
      </c>
      <c r="AB19" s="76">
        <v>1</v>
      </c>
      <c r="AC19" s="76">
        <v>1</v>
      </c>
      <c r="AD19" s="78">
        <v>1</v>
      </c>
      <c r="AE19" s="78">
        <v>1</v>
      </c>
      <c r="AF19" s="78">
        <v>1</v>
      </c>
      <c r="AG19" s="78">
        <v>1</v>
      </c>
      <c r="AH19" s="78">
        <v>1</v>
      </c>
      <c r="AI19" s="78">
        <v>1</v>
      </c>
      <c r="AJ19" s="78">
        <v>1</v>
      </c>
      <c r="AK19" s="78">
        <v>1</v>
      </c>
      <c r="AL19" s="78">
        <v>1</v>
      </c>
      <c r="AM19" s="78">
        <v>1</v>
      </c>
      <c r="AN19" s="78">
        <v>1</v>
      </c>
      <c r="AO19" s="78">
        <v>1</v>
      </c>
      <c r="AP19" s="78">
        <v>1</v>
      </c>
      <c r="AQ19" s="78">
        <v>1</v>
      </c>
      <c r="AR19" s="78">
        <v>1</v>
      </c>
      <c r="AS19" s="78">
        <v>1</v>
      </c>
      <c r="AT19">
        <v>1</v>
      </c>
      <c r="AU19">
        <v>1</v>
      </c>
      <c r="AV19">
        <v>0</v>
      </c>
      <c r="AW19">
        <v>7</v>
      </c>
      <c r="AX19">
        <v>1</v>
      </c>
      <c r="AY19">
        <v>0</v>
      </c>
      <c r="AZ19">
        <v>1</v>
      </c>
      <c r="BA19" s="81" t="s">
        <v>146</v>
      </c>
      <c r="BB19" s="81" t="s">
        <v>146</v>
      </c>
      <c r="BC19" s="81" t="s">
        <v>146</v>
      </c>
      <c r="BD19" s="81" t="s">
        <v>146</v>
      </c>
      <c r="BE19" s="81" t="s">
        <v>146</v>
      </c>
      <c r="BF19" s="81" t="s">
        <v>146</v>
      </c>
      <c r="BG19" s="81" t="s">
        <v>146</v>
      </c>
      <c r="BH19" s="81" t="s">
        <v>146</v>
      </c>
      <c r="BI19" s="81" t="s">
        <v>146</v>
      </c>
      <c r="BJ19" s="81" t="s">
        <v>146</v>
      </c>
      <c r="BK19" s="81" t="s">
        <v>146</v>
      </c>
      <c r="BL19" s="81" t="s">
        <v>146</v>
      </c>
      <c r="BM19" s="81" t="s">
        <v>146</v>
      </c>
      <c r="BN19" s="81" t="s">
        <v>146</v>
      </c>
      <c r="BO19" s="81" t="s">
        <v>146</v>
      </c>
      <c r="BP19" s="81" t="s">
        <v>146</v>
      </c>
      <c r="BQ19" s="81" t="s">
        <v>146</v>
      </c>
      <c r="BR19" s="81" t="s">
        <v>146</v>
      </c>
      <c r="BS19" s="81" t="s">
        <v>146</v>
      </c>
      <c r="BT19" s="81" t="s">
        <v>146</v>
      </c>
    </row>
    <row r="20" spans="1:72" ht="30">
      <c r="A20" s="117">
        <v>45728.465243055558</v>
      </c>
      <c r="B20" s="117">
        <v>45728.467847222222</v>
      </c>
      <c r="C20">
        <v>0</v>
      </c>
      <c r="D20">
        <v>100</v>
      </c>
      <c r="E20">
        <v>224</v>
      </c>
      <c r="F20">
        <v>1</v>
      </c>
      <c r="G20" s="117">
        <v>45728.467853483795</v>
      </c>
      <c r="H20" s="81" t="s">
        <v>194</v>
      </c>
      <c r="I20" s="81" t="s">
        <v>159</v>
      </c>
      <c r="J20" s="81" t="s">
        <v>145</v>
      </c>
      <c r="K20" s="124" t="s">
        <v>195</v>
      </c>
      <c r="L20" s="122">
        <v>1</v>
      </c>
      <c r="M20" s="122">
        <v>1</v>
      </c>
      <c r="N20" s="76">
        <v>1</v>
      </c>
      <c r="O20" s="76">
        <v>1</v>
      </c>
      <c r="P20" s="76">
        <v>1</v>
      </c>
      <c r="Q20" s="76">
        <v>1</v>
      </c>
      <c r="R20" s="76">
        <v>1</v>
      </c>
      <c r="S20" s="76">
        <v>1</v>
      </c>
      <c r="T20" s="76">
        <v>1</v>
      </c>
      <c r="U20" s="76">
        <v>1</v>
      </c>
      <c r="V20" s="76">
        <v>1</v>
      </c>
      <c r="W20" s="76">
        <v>1</v>
      </c>
      <c r="X20" s="76">
        <v>1</v>
      </c>
      <c r="Y20" s="76">
        <v>1</v>
      </c>
      <c r="Z20" s="76">
        <v>1</v>
      </c>
      <c r="AA20" s="76">
        <v>1</v>
      </c>
      <c r="AB20" s="76">
        <v>1</v>
      </c>
      <c r="AC20" s="76">
        <v>1</v>
      </c>
      <c r="AD20" s="78">
        <v>1</v>
      </c>
      <c r="AE20" s="78">
        <v>1</v>
      </c>
      <c r="AF20" s="78">
        <v>1</v>
      </c>
      <c r="AG20" s="78">
        <v>1</v>
      </c>
      <c r="AH20" s="78">
        <v>1</v>
      </c>
      <c r="AI20" s="78">
        <v>1</v>
      </c>
      <c r="AJ20" s="78">
        <v>1</v>
      </c>
      <c r="AK20" s="78">
        <v>1</v>
      </c>
      <c r="AL20" s="78">
        <v>1</v>
      </c>
      <c r="AM20" s="78">
        <v>1</v>
      </c>
      <c r="AN20" s="78">
        <v>1</v>
      </c>
      <c r="AO20" s="78">
        <v>1</v>
      </c>
      <c r="AP20" s="78">
        <v>1</v>
      </c>
      <c r="AQ20" s="78">
        <v>1</v>
      </c>
      <c r="AR20" s="78">
        <v>1</v>
      </c>
      <c r="AS20" s="78">
        <v>1</v>
      </c>
      <c r="AT20">
        <v>1</v>
      </c>
      <c r="AU20">
        <v>1</v>
      </c>
      <c r="AV20">
        <v>0</v>
      </c>
      <c r="AW20">
        <v>7</v>
      </c>
      <c r="AX20">
        <v>1</v>
      </c>
      <c r="AY20">
        <v>7</v>
      </c>
      <c r="AZ20">
        <v>1</v>
      </c>
      <c r="BA20" s="81" t="s">
        <v>146</v>
      </c>
      <c r="BB20" s="81" t="s">
        <v>146</v>
      </c>
      <c r="BC20" s="81" t="s">
        <v>146</v>
      </c>
      <c r="BD20" s="81" t="s">
        <v>146</v>
      </c>
      <c r="BE20" s="81" t="s">
        <v>146</v>
      </c>
      <c r="BF20" s="81" t="s">
        <v>146</v>
      </c>
      <c r="BG20" s="81" t="s">
        <v>146</v>
      </c>
      <c r="BH20" s="81" t="s">
        <v>146</v>
      </c>
      <c r="BI20" s="81" t="s">
        <v>146</v>
      </c>
      <c r="BJ20" s="81" t="s">
        <v>146</v>
      </c>
      <c r="BK20" s="81" t="s">
        <v>146</v>
      </c>
      <c r="BL20" s="81" t="s">
        <v>146</v>
      </c>
      <c r="BM20" s="81" t="s">
        <v>146</v>
      </c>
      <c r="BN20" s="81" t="s">
        <v>146</v>
      </c>
      <c r="BO20" s="81" t="s">
        <v>146</v>
      </c>
      <c r="BP20" s="81" t="s">
        <v>146</v>
      </c>
      <c r="BQ20" s="81" t="s">
        <v>146</v>
      </c>
      <c r="BR20" s="81" t="s">
        <v>146</v>
      </c>
      <c r="BS20" s="81" t="s">
        <v>146</v>
      </c>
      <c r="BT20" s="81" t="s">
        <v>146</v>
      </c>
    </row>
    <row r="21" spans="1:72" ht="390">
      <c r="A21" s="117">
        <v>45728.469004629631</v>
      </c>
      <c r="B21" s="117">
        <v>45728.471747685187</v>
      </c>
      <c r="C21">
        <v>0</v>
      </c>
      <c r="D21">
        <v>100</v>
      </c>
      <c r="E21">
        <v>237</v>
      </c>
      <c r="F21">
        <v>1</v>
      </c>
      <c r="G21" s="117">
        <v>45728.471761122688</v>
      </c>
      <c r="H21" s="81" t="s">
        <v>196</v>
      </c>
      <c r="I21" s="81" t="s">
        <v>159</v>
      </c>
      <c r="J21" s="81" t="s">
        <v>145</v>
      </c>
      <c r="K21" s="124" t="s">
        <v>195</v>
      </c>
      <c r="L21" s="122">
        <v>2</v>
      </c>
      <c r="M21" s="122">
        <v>1</v>
      </c>
      <c r="N21" s="76">
        <v>1</v>
      </c>
      <c r="O21" s="76">
        <v>1</v>
      </c>
      <c r="P21" s="76">
        <v>1</v>
      </c>
      <c r="Q21" s="76">
        <v>1</v>
      </c>
      <c r="R21" s="76">
        <v>1</v>
      </c>
      <c r="S21" s="76">
        <v>1</v>
      </c>
      <c r="T21" s="76">
        <v>1</v>
      </c>
      <c r="U21" s="76">
        <v>1</v>
      </c>
      <c r="V21" s="76">
        <v>1</v>
      </c>
      <c r="W21" s="76">
        <v>1</v>
      </c>
      <c r="X21" s="76">
        <v>1</v>
      </c>
      <c r="Y21" s="76">
        <v>1</v>
      </c>
      <c r="Z21" s="76">
        <v>1</v>
      </c>
      <c r="AA21" s="76">
        <v>1</v>
      </c>
      <c r="AB21" s="76">
        <v>1</v>
      </c>
      <c r="AC21" s="76">
        <v>1</v>
      </c>
      <c r="AD21" s="78">
        <v>1</v>
      </c>
      <c r="AE21" s="78">
        <v>1</v>
      </c>
      <c r="AF21" s="78">
        <v>1</v>
      </c>
      <c r="AG21" s="78">
        <v>1</v>
      </c>
      <c r="AH21" s="78">
        <v>1</v>
      </c>
      <c r="AI21" s="78">
        <v>1</v>
      </c>
      <c r="AJ21" s="78">
        <v>1</v>
      </c>
      <c r="AK21" s="78">
        <v>1</v>
      </c>
      <c r="AL21" s="78">
        <v>1</v>
      </c>
      <c r="AM21" s="78">
        <v>1</v>
      </c>
      <c r="AN21" s="78">
        <v>1</v>
      </c>
      <c r="AO21" s="78">
        <v>1</v>
      </c>
      <c r="AP21" s="78">
        <v>1</v>
      </c>
      <c r="AQ21" s="78">
        <v>1</v>
      </c>
      <c r="AR21" s="78">
        <v>1</v>
      </c>
      <c r="AS21" s="78">
        <v>1</v>
      </c>
      <c r="AT21">
        <v>1</v>
      </c>
      <c r="AU21">
        <v>2</v>
      </c>
      <c r="AV21">
        <v>0</v>
      </c>
      <c r="AW21">
        <v>7</v>
      </c>
      <c r="AX21">
        <v>2</v>
      </c>
      <c r="AY21">
        <v>0</v>
      </c>
      <c r="AZ21">
        <v>2</v>
      </c>
      <c r="BA21">
        <v>5</v>
      </c>
      <c r="BB21">
        <v>4</v>
      </c>
      <c r="BC21">
        <v>3</v>
      </c>
      <c r="BD21">
        <v>5</v>
      </c>
      <c r="BE21">
        <v>5</v>
      </c>
      <c r="BF21">
        <v>3</v>
      </c>
      <c r="BG21" s="81" t="s">
        <v>146</v>
      </c>
      <c r="BH21" s="81" t="s">
        <v>146</v>
      </c>
      <c r="BI21" s="81" t="s">
        <v>146</v>
      </c>
      <c r="BJ21" s="81" t="s">
        <v>146</v>
      </c>
      <c r="BK21" s="81" t="s">
        <v>146</v>
      </c>
      <c r="BL21" s="81" t="s">
        <v>146</v>
      </c>
      <c r="BM21" s="81" t="s">
        <v>146</v>
      </c>
      <c r="BN21" s="81" t="s">
        <v>146</v>
      </c>
      <c r="BO21" s="81" t="s">
        <v>146</v>
      </c>
      <c r="BP21" s="81" t="s">
        <v>146</v>
      </c>
      <c r="BQ21">
        <v>1</v>
      </c>
      <c r="BR21" s="81" t="s">
        <v>197</v>
      </c>
      <c r="BS21" s="81" t="s">
        <v>198</v>
      </c>
      <c r="BT21" s="81" t="s">
        <v>199</v>
      </c>
    </row>
    <row r="22" spans="1:72" ht="30" hidden="1">
      <c r="A22" s="117">
        <v>45729.62090277778</v>
      </c>
      <c r="B22" s="117">
        <v>45729.621481481481</v>
      </c>
      <c r="C22">
        <v>1</v>
      </c>
      <c r="D22">
        <v>100</v>
      </c>
      <c r="E22">
        <v>50</v>
      </c>
      <c r="F22">
        <v>1</v>
      </c>
      <c r="G22" s="117">
        <v>45729.621494664352</v>
      </c>
      <c r="H22" s="81" t="s">
        <v>200</v>
      </c>
      <c r="I22" s="81" t="s">
        <v>144</v>
      </c>
      <c r="J22" s="81" t="s">
        <v>145</v>
      </c>
      <c r="K22" s="81" t="s">
        <v>201</v>
      </c>
      <c r="L22" s="122">
        <v>1</v>
      </c>
      <c r="M22" s="122">
        <v>1</v>
      </c>
      <c r="N22" s="76">
        <v>1</v>
      </c>
      <c r="O22" s="76">
        <v>1</v>
      </c>
      <c r="P22" s="76">
        <v>1</v>
      </c>
      <c r="Q22" s="76">
        <v>1</v>
      </c>
      <c r="R22" s="76">
        <v>1</v>
      </c>
      <c r="S22" s="76">
        <v>1</v>
      </c>
      <c r="T22" s="76">
        <v>1</v>
      </c>
      <c r="U22" s="76">
        <v>1</v>
      </c>
      <c r="V22" s="76">
        <v>1</v>
      </c>
      <c r="W22" s="76">
        <v>1</v>
      </c>
      <c r="X22" s="76">
        <v>1</v>
      </c>
      <c r="Y22" s="76">
        <v>1</v>
      </c>
      <c r="Z22" s="76">
        <v>1</v>
      </c>
      <c r="AA22" s="76">
        <v>1</v>
      </c>
      <c r="AB22" s="76">
        <v>1</v>
      </c>
      <c r="AC22" s="76">
        <v>1</v>
      </c>
      <c r="AD22" s="78">
        <v>2</v>
      </c>
      <c r="AE22" s="78">
        <v>3</v>
      </c>
      <c r="AF22" s="78">
        <v>3</v>
      </c>
      <c r="AG22" s="78">
        <v>2</v>
      </c>
      <c r="AH22" s="78">
        <v>2</v>
      </c>
      <c r="AI22" s="78">
        <v>3</v>
      </c>
      <c r="AJ22" s="78">
        <v>3</v>
      </c>
      <c r="AK22" s="78">
        <v>2</v>
      </c>
      <c r="AL22" s="78">
        <v>2</v>
      </c>
      <c r="AM22" s="78">
        <v>2</v>
      </c>
      <c r="AN22" s="78">
        <v>2</v>
      </c>
      <c r="AO22" s="78">
        <v>2</v>
      </c>
      <c r="AP22" s="78">
        <v>2</v>
      </c>
      <c r="AQ22" s="78">
        <v>2</v>
      </c>
      <c r="AR22" s="78">
        <v>2</v>
      </c>
      <c r="AS22" s="78">
        <v>2</v>
      </c>
      <c r="AT22" s="81" t="s">
        <v>146</v>
      </c>
      <c r="AU22" s="81" t="s">
        <v>146</v>
      </c>
      <c r="AV22" s="81" t="s">
        <v>146</v>
      </c>
      <c r="AW22" s="81" t="s">
        <v>146</v>
      </c>
      <c r="AX22" s="81" t="s">
        <v>146</v>
      </c>
      <c r="AY22" s="81" t="s">
        <v>146</v>
      </c>
      <c r="AZ22">
        <v>1</v>
      </c>
      <c r="BA22" s="81" t="s">
        <v>146</v>
      </c>
      <c r="BB22" s="81" t="s">
        <v>146</v>
      </c>
      <c r="BC22" s="81" t="s">
        <v>146</v>
      </c>
      <c r="BD22" s="81" t="s">
        <v>146</v>
      </c>
      <c r="BE22" s="81" t="s">
        <v>146</v>
      </c>
      <c r="BF22" s="81" t="s">
        <v>146</v>
      </c>
      <c r="BG22" s="81" t="s">
        <v>146</v>
      </c>
      <c r="BH22" s="81" t="s">
        <v>146</v>
      </c>
      <c r="BI22" s="81" t="s">
        <v>146</v>
      </c>
      <c r="BJ22" s="81" t="s">
        <v>146</v>
      </c>
      <c r="BK22" s="81" t="s">
        <v>146</v>
      </c>
      <c r="BL22" s="81" t="s">
        <v>146</v>
      </c>
      <c r="BM22" s="81" t="s">
        <v>146</v>
      </c>
      <c r="BN22" s="81" t="s">
        <v>146</v>
      </c>
      <c r="BO22" s="81" t="s">
        <v>146</v>
      </c>
      <c r="BP22" s="81" t="s">
        <v>146</v>
      </c>
      <c r="BQ22" s="81" t="s">
        <v>146</v>
      </c>
      <c r="BR22" s="81" t="s">
        <v>146</v>
      </c>
      <c r="BS22" s="81" t="s">
        <v>146</v>
      </c>
      <c r="BT22" s="81" t="s">
        <v>146</v>
      </c>
    </row>
    <row r="23" spans="1:72" ht="30" hidden="1">
      <c r="A23" s="117">
        <v>45729.696666666663</v>
      </c>
      <c r="B23" s="117">
        <v>45729.706504629627</v>
      </c>
      <c r="C23">
        <v>1</v>
      </c>
      <c r="D23">
        <v>100</v>
      </c>
      <c r="E23">
        <v>850</v>
      </c>
      <c r="F23">
        <v>1</v>
      </c>
      <c r="G23" s="117">
        <v>45729.7065205787</v>
      </c>
      <c r="H23" s="81" t="s">
        <v>202</v>
      </c>
      <c r="I23" s="81" t="s">
        <v>144</v>
      </c>
      <c r="J23" s="81" t="s">
        <v>145</v>
      </c>
      <c r="K23" s="81" t="s">
        <v>146</v>
      </c>
      <c r="L23" s="119" t="s">
        <v>146</v>
      </c>
      <c r="M23" s="119" t="s">
        <v>146</v>
      </c>
      <c r="N23" s="120" t="s">
        <v>146</v>
      </c>
      <c r="O23" s="120" t="s">
        <v>146</v>
      </c>
      <c r="P23" s="120" t="s">
        <v>146</v>
      </c>
      <c r="Q23" s="120" t="s">
        <v>146</v>
      </c>
      <c r="R23" s="120" t="s">
        <v>146</v>
      </c>
      <c r="S23" s="120" t="s">
        <v>146</v>
      </c>
      <c r="T23" s="120" t="s">
        <v>146</v>
      </c>
      <c r="U23" s="120" t="s">
        <v>146</v>
      </c>
      <c r="V23" s="120" t="s">
        <v>146</v>
      </c>
      <c r="W23" s="120" t="s">
        <v>146</v>
      </c>
      <c r="X23" s="120" t="s">
        <v>146</v>
      </c>
      <c r="Y23" s="120" t="s">
        <v>146</v>
      </c>
      <c r="Z23" s="120" t="s">
        <v>146</v>
      </c>
      <c r="AA23" s="120" t="s">
        <v>146</v>
      </c>
      <c r="AB23" s="120" t="s">
        <v>146</v>
      </c>
      <c r="AC23" s="120" t="s">
        <v>146</v>
      </c>
      <c r="AD23" s="121" t="s">
        <v>146</v>
      </c>
      <c r="AE23" s="121" t="s">
        <v>146</v>
      </c>
      <c r="AF23" s="121" t="s">
        <v>146</v>
      </c>
      <c r="AG23" s="121" t="s">
        <v>146</v>
      </c>
      <c r="AH23" s="121" t="s">
        <v>146</v>
      </c>
      <c r="AI23" s="121" t="s">
        <v>146</v>
      </c>
      <c r="AJ23" s="121" t="s">
        <v>146</v>
      </c>
      <c r="AK23" s="121" t="s">
        <v>146</v>
      </c>
      <c r="AL23" s="121" t="s">
        <v>146</v>
      </c>
      <c r="AM23" s="121" t="s">
        <v>146</v>
      </c>
      <c r="AN23" s="121" t="s">
        <v>146</v>
      </c>
      <c r="AO23" s="121" t="s">
        <v>146</v>
      </c>
      <c r="AP23" s="121" t="s">
        <v>146</v>
      </c>
      <c r="AQ23" s="121" t="s">
        <v>146</v>
      </c>
      <c r="AR23" s="121" t="s">
        <v>146</v>
      </c>
      <c r="AS23" s="121" t="s">
        <v>146</v>
      </c>
      <c r="AT23" s="81" t="s">
        <v>146</v>
      </c>
      <c r="AU23" s="81" t="s">
        <v>146</v>
      </c>
      <c r="AV23" s="81" t="s">
        <v>146</v>
      </c>
      <c r="AW23" s="81" t="s">
        <v>146</v>
      </c>
      <c r="AX23" s="81" t="s">
        <v>146</v>
      </c>
      <c r="AY23" s="81" t="s">
        <v>146</v>
      </c>
      <c r="AZ23">
        <v>2</v>
      </c>
      <c r="BA23" s="81" t="s">
        <v>146</v>
      </c>
      <c r="BB23" s="81" t="s">
        <v>146</v>
      </c>
      <c r="BC23" s="81" t="s">
        <v>146</v>
      </c>
      <c r="BD23" s="81" t="s">
        <v>146</v>
      </c>
      <c r="BE23" s="81" t="s">
        <v>146</v>
      </c>
      <c r="BF23" s="81" t="s">
        <v>146</v>
      </c>
      <c r="BG23" s="81" t="s">
        <v>146</v>
      </c>
      <c r="BH23" s="81" t="s">
        <v>146</v>
      </c>
      <c r="BI23" s="81" t="s">
        <v>146</v>
      </c>
      <c r="BJ23" s="81" t="s">
        <v>146</v>
      </c>
      <c r="BK23" s="81" t="s">
        <v>146</v>
      </c>
      <c r="BL23" s="81" t="s">
        <v>146</v>
      </c>
      <c r="BM23" s="81" t="s">
        <v>146</v>
      </c>
      <c r="BN23" s="81" t="s">
        <v>146</v>
      </c>
      <c r="BO23" s="81" t="s">
        <v>146</v>
      </c>
      <c r="BP23" s="81" t="s">
        <v>146</v>
      </c>
      <c r="BQ23" s="81" t="s">
        <v>146</v>
      </c>
      <c r="BR23" s="81" t="s">
        <v>146</v>
      </c>
      <c r="BS23" s="81" t="s">
        <v>146</v>
      </c>
      <c r="BT23" s="81" t="s">
        <v>146</v>
      </c>
    </row>
    <row r="24" spans="1:72" ht="30">
      <c r="A24" s="117">
        <v>45730.594085648147</v>
      </c>
      <c r="B24" s="117">
        <v>45730.608437499999</v>
      </c>
      <c r="C24">
        <v>0</v>
      </c>
      <c r="D24">
        <v>100</v>
      </c>
      <c r="E24">
        <v>1240</v>
      </c>
      <c r="F24">
        <v>1</v>
      </c>
      <c r="G24" s="117">
        <v>45730.608449016203</v>
      </c>
      <c r="H24" s="81" t="s">
        <v>203</v>
      </c>
      <c r="I24" s="81" t="s">
        <v>159</v>
      </c>
      <c r="J24" s="81" t="s">
        <v>145</v>
      </c>
      <c r="K24" s="125" t="s">
        <v>204</v>
      </c>
      <c r="L24" s="122">
        <v>1</v>
      </c>
      <c r="M24" s="122">
        <v>3</v>
      </c>
      <c r="N24" s="76">
        <v>1</v>
      </c>
      <c r="O24" s="76">
        <v>1</v>
      </c>
      <c r="P24" s="76">
        <v>1</v>
      </c>
      <c r="Q24" s="76">
        <v>2</v>
      </c>
      <c r="R24" s="76">
        <v>1</v>
      </c>
      <c r="S24" s="76">
        <v>1</v>
      </c>
      <c r="T24" s="76">
        <v>1</v>
      </c>
      <c r="U24" s="76">
        <v>1</v>
      </c>
      <c r="V24" s="76">
        <v>1</v>
      </c>
      <c r="W24" s="76">
        <v>1</v>
      </c>
      <c r="X24" s="76">
        <v>1</v>
      </c>
      <c r="Y24" s="76">
        <v>2</v>
      </c>
      <c r="Z24" s="76">
        <v>1</v>
      </c>
      <c r="AA24" s="76">
        <v>1</v>
      </c>
      <c r="AB24" s="76">
        <v>1</v>
      </c>
      <c r="AC24" s="76">
        <v>1</v>
      </c>
      <c r="AD24" s="78">
        <v>1</v>
      </c>
      <c r="AE24" s="78">
        <v>1</v>
      </c>
      <c r="AF24" s="78">
        <v>1</v>
      </c>
      <c r="AG24" s="78">
        <v>2</v>
      </c>
      <c r="AH24" s="78">
        <v>1</v>
      </c>
      <c r="AI24" s="78">
        <v>1</v>
      </c>
      <c r="AJ24" s="78">
        <v>1</v>
      </c>
      <c r="AK24" s="78">
        <v>1</v>
      </c>
      <c r="AL24" s="78">
        <v>1</v>
      </c>
      <c r="AM24" s="78">
        <v>1</v>
      </c>
      <c r="AN24" s="78">
        <v>1</v>
      </c>
      <c r="AO24" s="78">
        <v>2</v>
      </c>
      <c r="AP24" s="78">
        <v>1</v>
      </c>
      <c r="AQ24" s="78">
        <v>1</v>
      </c>
      <c r="AR24" s="78">
        <v>1</v>
      </c>
      <c r="AS24" s="78">
        <v>1</v>
      </c>
      <c r="AT24">
        <v>0</v>
      </c>
      <c r="AU24">
        <v>0</v>
      </c>
      <c r="AV24">
        <v>0</v>
      </c>
      <c r="AW24">
        <v>0</v>
      </c>
      <c r="AX24">
        <v>0</v>
      </c>
      <c r="AY24">
        <v>0</v>
      </c>
      <c r="AZ24">
        <v>1</v>
      </c>
      <c r="BA24" s="81" t="s">
        <v>146</v>
      </c>
      <c r="BB24" s="81" t="s">
        <v>146</v>
      </c>
      <c r="BC24" s="81" t="s">
        <v>146</v>
      </c>
      <c r="BD24" s="81" t="s">
        <v>146</v>
      </c>
      <c r="BE24" s="81" t="s">
        <v>146</v>
      </c>
      <c r="BF24" s="81" t="s">
        <v>146</v>
      </c>
      <c r="BG24" s="81" t="s">
        <v>146</v>
      </c>
      <c r="BH24" s="81" t="s">
        <v>146</v>
      </c>
      <c r="BI24" s="81" t="s">
        <v>146</v>
      </c>
      <c r="BJ24" s="81" t="s">
        <v>146</v>
      </c>
      <c r="BK24" s="81" t="s">
        <v>146</v>
      </c>
      <c r="BL24" s="81" t="s">
        <v>146</v>
      </c>
      <c r="BM24" s="81" t="s">
        <v>146</v>
      </c>
      <c r="BN24" s="81" t="s">
        <v>146</v>
      </c>
      <c r="BO24" s="81" t="s">
        <v>146</v>
      </c>
      <c r="BP24" s="81" t="s">
        <v>146</v>
      </c>
      <c r="BQ24" s="81" t="s">
        <v>146</v>
      </c>
      <c r="BR24" s="81" t="s">
        <v>146</v>
      </c>
      <c r="BS24" s="81" t="s">
        <v>146</v>
      </c>
      <c r="BT24" s="81" t="s">
        <v>146</v>
      </c>
    </row>
    <row r="25" spans="1:72" ht="30">
      <c r="A25" s="117">
        <v>45730.608460648145</v>
      </c>
      <c r="B25" s="117">
        <v>45730.614525462966</v>
      </c>
      <c r="C25">
        <v>0</v>
      </c>
      <c r="D25">
        <v>100</v>
      </c>
      <c r="E25">
        <v>523</v>
      </c>
      <c r="F25">
        <v>1</v>
      </c>
      <c r="G25" s="117">
        <v>45730.614535416666</v>
      </c>
      <c r="H25" s="81" t="s">
        <v>205</v>
      </c>
      <c r="I25" s="81" t="s">
        <v>159</v>
      </c>
      <c r="J25" s="81" t="s">
        <v>145</v>
      </c>
      <c r="K25" s="125" t="s">
        <v>206</v>
      </c>
      <c r="L25" s="122">
        <v>1</v>
      </c>
      <c r="M25" s="122">
        <v>3</v>
      </c>
      <c r="N25" s="76">
        <v>1</v>
      </c>
      <c r="O25" s="76">
        <v>1</v>
      </c>
      <c r="P25" s="76">
        <v>2</v>
      </c>
      <c r="Q25" s="76">
        <v>2</v>
      </c>
      <c r="R25" s="76">
        <v>1</v>
      </c>
      <c r="S25" s="76">
        <v>1</v>
      </c>
      <c r="T25" s="76">
        <v>1</v>
      </c>
      <c r="U25" s="76">
        <v>1</v>
      </c>
      <c r="V25" s="76">
        <v>1</v>
      </c>
      <c r="W25" s="76">
        <v>1</v>
      </c>
      <c r="X25" s="76">
        <v>1</v>
      </c>
      <c r="Y25" s="76">
        <v>2</v>
      </c>
      <c r="Z25" s="76">
        <v>1</v>
      </c>
      <c r="AA25" s="76">
        <v>1</v>
      </c>
      <c r="AB25" s="76">
        <v>1</v>
      </c>
      <c r="AC25" s="76">
        <v>1</v>
      </c>
      <c r="AD25" s="78">
        <v>1</v>
      </c>
      <c r="AE25" s="78">
        <v>1</v>
      </c>
      <c r="AF25" s="78">
        <v>1</v>
      </c>
      <c r="AG25" s="78">
        <v>1</v>
      </c>
      <c r="AH25" s="78">
        <v>1</v>
      </c>
      <c r="AI25" s="78">
        <v>1</v>
      </c>
      <c r="AJ25" s="78">
        <v>1</v>
      </c>
      <c r="AK25" s="78">
        <v>1</v>
      </c>
      <c r="AL25" s="78">
        <v>1</v>
      </c>
      <c r="AM25" s="78">
        <v>1</v>
      </c>
      <c r="AN25" s="78">
        <v>1</v>
      </c>
      <c r="AO25" s="78">
        <v>1</v>
      </c>
      <c r="AP25" s="78">
        <v>1</v>
      </c>
      <c r="AQ25" s="78">
        <v>1</v>
      </c>
      <c r="AR25" s="78">
        <v>1</v>
      </c>
      <c r="AS25" s="78">
        <v>1</v>
      </c>
      <c r="AT25">
        <v>1</v>
      </c>
      <c r="AU25">
        <v>0</v>
      </c>
      <c r="AV25">
        <v>2</v>
      </c>
      <c r="AW25">
        <v>6</v>
      </c>
      <c r="AX25">
        <v>1</v>
      </c>
      <c r="AY25">
        <v>0</v>
      </c>
      <c r="AZ25">
        <v>1</v>
      </c>
      <c r="BA25" s="81" t="s">
        <v>146</v>
      </c>
      <c r="BB25" s="81" t="s">
        <v>146</v>
      </c>
      <c r="BC25" s="81" t="s">
        <v>146</v>
      </c>
      <c r="BD25" s="81" t="s">
        <v>146</v>
      </c>
      <c r="BE25" s="81" t="s">
        <v>146</v>
      </c>
      <c r="BF25" s="81" t="s">
        <v>146</v>
      </c>
      <c r="BG25" s="81" t="s">
        <v>146</v>
      </c>
      <c r="BH25" s="81" t="s">
        <v>146</v>
      </c>
      <c r="BI25" s="81" t="s">
        <v>146</v>
      </c>
      <c r="BJ25" s="81" t="s">
        <v>146</v>
      </c>
      <c r="BK25" s="81" t="s">
        <v>146</v>
      </c>
      <c r="BL25" s="81" t="s">
        <v>146</v>
      </c>
      <c r="BM25" s="81" t="s">
        <v>146</v>
      </c>
      <c r="BN25" s="81" t="s">
        <v>146</v>
      </c>
      <c r="BO25" s="81" t="s">
        <v>146</v>
      </c>
      <c r="BP25" s="81" t="s">
        <v>146</v>
      </c>
      <c r="BQ25" s="81" t="s">
        <v>146</v>
      </c>
      <c r="BR25" s="81" t="s">
        <v>146</v>
      </c>
      <c r="BS25" s="81" t="s">
        <v>146</v>
      </c>
      <c r="BT25" s="81" t="s">
        <v>146</v>
      </c>
    </row>
    <row r="26" spans="1:72" ht="30">
      <c r="A26" s="117">
        <v>45730.614560185182</v>
      </c>
      <c r="B26" s="117">
        <v>45730.616932870369</v>
      </c>
      <c r="C26">
        <v>0</v>
      </c>
      <c r="D26">
        <v>100</v>
      </c>
      <c r="E26">
        <v>204</v>
      </c>
      <c r="F26">
        <v>1</v>
      </c>
      <c r="G26" s="117">
        <v>45730.616941412038</v>
      </c>
      <c r="H26" s="81" t="s">
        <v>207</v>
      </c>
      <c r="I26" s="81" t="s">
        <v>159</v>
      </c>
      <c r="J26" s="81" t="s">
        <v>145</v>
      </c>
      <c r="K26" s="125" t="s">
        <v>204</v>
      </c>
      <c r="L26" s="122">
        <v>2</v>
      </c>
      <c r="M26" s="122">
        <v>3</v>
      </c>
      <c r="N26" s="76">
        <v>1</v>
      </c>
      <c r="O26" s="76">
        <v>1</v>
      </c>
      <c r="P26" s="76">
        <v>1</v>
      </c>
      <c r="Q26" s="76">
        <v>1</v>
      </c>
      <c r="R26" s="76">
        <v>1</v>
      </c>
      <c r="S26" s="76">
        <v>1</v>
      </c>
      <c r="T26" s="76">
        <v>1</v>
      </c>
      <c r="U26" s="76">
        <v>1</v>
      </c>
      <c r="V26" s="76">
        <v>1</v>
      </c>
      <c r="W26" s="76">
        <v>1</v>
      </c>
      <c r="X26" s="76">
        <v>1</v>
      </c>
      <c r="Y26" s="76">
        <v>1</v>
      </c>
      <c r="Z26" s="76">
        <v>1</v>
      </c>
      <c r="AA26" s="76">
        <v>1</v>
      </c>
      <c r="AB26" s="76">
        <v>1</v>
      </c>
      <c r="AC26" s="76">
        <v>1</v>
      </c>
      <c r="AD26" s="78">
        <v>1</v>
      </c>
      <c r="AE26" s="78">
        <v>1</v>
      </c>
      <c r="AF26" s="78">
        <v>1</v>
      </c>
      <c r="AG26" s="78">
        <v>1</v>
      </c>
      <c r="AH26" s="78">
        <v>1</v>
      </c>
      <c r="AI26" s="78">
        <v>1</v>
      </c>
      <c r="AJ26" s="78">
        <v>1</v>
      </c>
      <c r="AK26" s="78">
        <v>1</v>
      </c>
      <c r="AL26" s="78">
        <v>1</v>
      </c>
      <c r="AM26" s="78">
        <v>1</v>
      </c>
      <c r="AN26" s="78">
        <v>1</v>
      </c>
      <c r="AO26" s="78">
        <v>1</v>
      </c>
      <c r="AP26" s="78">
        <v>1</v>
      </c>
      <c r="AQ26" s="78">
        <v>1</v>
      </c>
      <c r="AR26" s="78">
        <v>1</v>
      </c>
      <c r="AS26" s="78">
        <v>1</v>
      </c>
      <c r="AT26">
        <v>2</v>
      </c>
      <c r="AU26">
        <v>2</v>
      </c>
      <c r="AV26">
        <v>7</v>
      </c>
      <c r="AW26">
        <v>7</v>
      </c>
      <c r="AX26">
        <v>0</v>
      </c>
      <c r="AY26">
        <v>0</v>
      </c>
      <c r="AZ26">
        <v>1</v>
      </c>
      <c r="BA26" s="81" t="s">
        <v>146</v>
      </c>
      <c r="BB26" s="81" t="s">
        <v>146</v>
      </c>
      <c r="BC26" s="81" t="s">
        <v>146</v>
      </c>
      <c r="BD26" s="81" t="s">
        <v>146</v>
      </c>
      <c r="BE26" s="81" t="s">
        <v>146</v>
      </c>
      <c r="BF26" s="81" t="s">
        <v>146</v>
      </c>
      <c r="BG26" s="81" t="s">
        <v>146</v>
      </c>
      <c r="BH26" s="81" t="s">
        <v>146</v>
      </c>
      <c r="BI26" s="81" t="s">
        <v>146</v>
      </c>
      <c r="BJ26" s="81" t="s">
        <v>146</v>
      </c>
      <c r="BK26" s="81" t="s">
        <v>146</v>
      </c>
      <c r="BL26" s="81" t="s">
        <v>146</v>
      </c>
      <c r="BM26" s="81" t="s">
        <v>146</v>
      </c>
      <c r="BN26" s="81" t="s">
        <v>146</v>
      </c>
      <c r="BO26" s="81" t="s">
        <v>146</v>
      </c>
      <c r="BP26" s="81" t="s">
        <v>146</v>
      </c>
      <c r="BQ26" s="81" t="s">
        <v>146</v>
      </c>
      <c r="BR26" s="81" t="s">
        <v>146</v>
      </c>
      <c r="BS26" s="81" t="s">
        <v>146</v>
      </c>
      <c r="BT26" s="81" t="s">
        <v>146</v>
      </c>
    </row>
    <row r="27" spans="1:72" ht="30">
      <c r="A27" s="117">
        <v>45730.618993055556</v>
      </c>
      <c r="B27" s="117">
        <v>45730.620868055557</v>
      </c>
      <c r="C27">
        <v>0</v>
      </c>
      <c r="D27">
        <v>100</v>
      </c>
      <c r="E27">
        <v>162</v>
      </c>
      <c r="F27">
        <v>1</v>
      </c>
      <c r="G27" s="117">
        <v>45730.620878032409</v>
      </c>
      <c r="H27" s="81" t="s">
        <v>208</v>
      </c>
      <c r="I27" s="81" t="s">
        <v>159</v>
      </c>
      <c r="J27" s="81" t="s">
        <v>145</v>
      </c>
      <c r="K27" s="125" t="s">
        <v>204</v>
      </c>
      <c r="L27" s="122">
        <v>1</v>
      </c>
      <c r="M27" s="122">
        <v>4</v>
      </c>
      <c r="N27" s="76">
        <v>1</v>
      </c>
      <c r="O27" s="76">
        <v>1</v>
      </c>
      <c r="P27" s="76">
        <v>1</v>
      </c>
      <c r="Q27" s="76">
        <v>1</v>
      </c>
      <c r="R27" s="76">
        <v>1</v>
      </c>
      <c r="S27" s="76">
        <v>1</v>
      </c>
      <c r="T27" s="76">
        <v>1</v>
      </c>
      <c r="U27" s="76">
        <v>1</v>
      </c>
      <c r="V27" s="76">
        <v>1</v>
      </c>
      <c r="W27" s="76">
        <v>1</v>
      </c>
      <c r="X27" s="76">
        <v>1</v>
      </c>
      <c r="Y27" s="76">
        <v>1</v>
      </c>
      <c r="Z27" s="76">
        <v>1</v>
      </c>
      <c r="AA27" s="76">
        <v>1</v>
      </c>
      <c r="AB27" s="76">
        <v>1</v>
      </c>
      <c r="AC27" s="76">
        <v>1</v>
      </c>
      <c r="AD27" s="78">
        <v>1</v>
      </c>
      <c r="AE27" s="78">
        <v>1</v>
      </c>
      <c r="AF27" s="78">
        <v>1</v>
      </c>
      <c r="AG27" s="78">
        <v>1</v>
      </c>
      <c r="AH27" s="78">
        <v>2</v>
      </c>
      <c r="AI27" s="78">
        <v>1</v>
      </c>
      <c r="AJ27" s="78">
        <v>1</v>
      </c>
      <c r="AK27" s="78">
        <v>1</v>
      </c>
      <c r="AL27" s="78">
        <v>2</v>
      </c>
      <c r="AM27" s="78">
        <v>1</v>
      </c>
      <c r="AN27" s="78">
        <v>2</v>
      </c>
      <c r="AO27" s="78">
        <v>1</v>
      </c>
      <c r="AP27" s="78">
        <v>1</v>
      </c>
      <c r="AQ27" s="78">
        <v>1</v>
      </c>
      <c r="AR27" s="78">
        <v>1</v>
      </c>
      <c r="AS27" s="78">
        <v>1</v>
      </c>
      <c r="AT27">
        <v>2</v>
      </c>
      <c r="AU27">
        <v>4</v>
      </c>
      <c r="AV27">
        <v>2</v>
      </c>
      <c r="AW27">
        <v>4</v>
      </c>
      <c r="AX27">
        <v>2</v>
      </c>
      <c r="AY27">
        <v>0</v>
      </c>
      <c r="AZ27">
        <v>1</v>
      </c>
      <c r="BA27" s="81" t="s">
        <v>146</v>
      </c>
      <c r="BB27" s="81" t="s">
        <v>146</v>
      </c>
      <c r="BC27" s="81" t="s">
        <v>146</v>
      </c>
      <c r="BD27" s="81" t="s">
        <v>146</v>
      </c>
      <c r="BE27" s="81" t="s">
        <v>146</v>
      </c>
      <c r="BF27" s="81" t="s">
        <v>146</v>
      </c>
      <c r="BG27" s="81" t="s">
        <v>146</v>
      </c>
      <c r="BH27" s="81" t="s">
        <v>146</v>
      </c>
      <c r="BI27" s="81" t="s">
        <v>146</v>
      </c>
      <c r="BJ27" s="81" t="s">
        <v>146</v>
      </c>
      <c r="BK27" s="81" t="s">
        <v>146</v>
      </c>
      <c r="BL27" s="81" t="s">
        <v>146</v>
      </c>
      <c r="BM27" s="81" t="s">
        <v>146</v>
      </c>
      <c r="BN27" s="81" t="s">
        <v>146</v>
      </c>
      <c r="BO27" s="81" t="s">
        <v>146</v>
      </c>
      <c r="BP27" s="81" t="s">
        <v>146</v>
      </c>
      <c r="BQ27" s="81" t="s">
        <v>146</v>
      </c>
      <c r="BR27" s="81" t="s">
        <v>146</v>
      </c>
      <c r="BS27" s="81" t="s">
        <v>146</v>
      </c>
      <c r="BT27" s="81" t="s">
        <v>146</v>
      </c>
    </row>
    <row r="28" spans="1:72" ht="30">
      <c r="A28" s="117">
        <v>45730.621331018519</v>
      </c>
      <c r="B28" s="117">
        <v>45730.623460648145</v>
      </c>
      <c r="C28">
        <v>0</v>
      </c>
      <c r="D28">
        <v>100</v>
      </c>
      <c r="E28">
        <v>183</v>
      </c>
      <c r="F28">
        <v>1</v>
      </c>
      <c r="G28" s="117">
        <v>45730.623466180557</v>
      </c>
      <c r="H28" s="81" t="s">
        <v>209</v>
      </c>
      <c r="I28" s="81" t="s">
        <v>159</v>
      </c>
      <c r="J28" s="81" t="s">
        <v>145</v>
      </c>
      <c r="K28" s="125" t="s">
        <v>204</v>
      </c>
      <c r="L28" s="122">
        <v>2</v>
      </c>
      <c r="M28" s="122">
        <v>4</v>
      </c>
      <c r="N28" s="76">
        <v>1</v>
      </c>
      <c r="O28" s="76">
        <v>1</v>
      </c>
      <c r="P28" s="76">
        <v>1</v>
      </c>
      <c r="Q28" s="76">
        <v>1</v>
      </c>
      <c r="R28" s="76">
        <v>1</v>
      </c>
      <c r="S28" s="76">
        <v>1</v>
      </c>
      <c r="T28" s="76">
        <v>1</v>
      </c>
      <c r="U28" s="76">
        <v>1</v>
      </c>
      <c r="V28" s="76">
        <v>1</v>
      </c>
      <c r="W28" s="76">
        <v>1</v>
      </c>
      <c r="X28" s="76">
        <v>1</v>
      </c>
      <c r="Y28" s="76">
        <v>1</v>
      </c>
      <c r="Z28" s="76">
        <v>1</v>
      </c>
      <c r="AA28" s="76">
        <v>1</v>
      </c>
      <c r="AB28" s="76">
        <v>1</v>
      </c>
      <c r="AC28" s="76">
        <v>1</v>
      </c>
      <c r="AD28" s="78">
        <v>1</v>
      </c>
      <c r="AE28" s="78">
        <v>1</v>
      </c>
      <c r="AF28" s="78">
        <v>1</v>
      </c>
      <c r="AG28" s="78">
        <v>1</v>
      </c>
      <c r="AH28" s="78">
        <v>1</v>
      </c>
      <c r="AI28" s="78">
        <v>1</v>
      </c>
      <c r="AJ28" s="78">
        <v>1</v>
      </c>
      <c r="AK28" s="78">
        <v>1</v>
      </c>
      <c r="AL28" s="78">
        <v>2</v>
      </c>
      <c r="AM28" s="78">
        <v>1</v>
      </c>
      <c r="AN28" s="78">
        <v>1</v>
      </c>
      <c r="AO28" s="78">
        <v>1</v>
      </c>
      <c r="AP28" s="78">
        <v>1</v>
      </c>
      <c r="AQ28" s="78">
        <v>1</v>
      </c>
      <c r="AR28" s="78">
        <v>1</v>
      </c>
      <c r="AS28" s="78">
        <v>1</v>
      </c>
      <c r="AT28">
        <v>4</v>
      </c>
      <c r="AU28">
        <v>1</v>
      </c>
      <c r="AV28">
        <v>0</v>
      </c>
      <c r="AW28">
        <v>5</v>
      </c>
      <c r="AX28">
        <v>0</v>
      </c>
      <c r="AY28">
        <v>0</v>
      </c>
      <c r="AZ28">
        <v>1</v>
      </c>
      <c r="BA28" s="81" t="s">
        <v>146</v>
      </c>
      <c r="BB28" s="81" t="s">
        <v>146</v>
      </c>
      <c r="BC28" s="81" t="s">
        <v>146</v>
      </c>
      <c r="BD28" s="81" t="s">
        <v>146</v>
      </c>
      <c r="BE28" s="81" t="s">
        <v>146</v>
      </c>
      <c r="BF28" s="81" t="s">
        <v>146</v>
      </c>
      <c r="BG28" s="81" t="s">
        <v>146</v>
      </c>
      <c r="BH28" s="81" t="s">
        <v>146</v>
      </c>
      <c r="BI28" s="81" t="s">
        <v>146</v>
      </c>
      <c r="BJ28" s="81" t="s">
        <v>146</v>
      </c>
      <c r="BK28" s="81" t="s">
        <v>146</v>
      </c>
      <c r="BL28" s="81" t="s">
        <v>146</v>
      </c>
      <c r="BM28" s="81" t="s">
        <v>146</v>
      </c>
      <c r="BN28" s="81" t="s">
        <v>146</v>
      </c>
      <c r="BO28" s="81" t="s">
        <v>146</v>
      </c>
      <c r="BP28" s="81" t="s">
        <v>146</v>
      </c>
      <c r="BQ28" s="81" t="s">
        <v>146</v>
      </c>
      <c r="BR28" s="81" t="s">
        <v>146</v>
      </c>
      <c r="BS28" s="81" t="s">
        <v>146</v>
      </c>
      <c r="BT28" s="81" t="s">
        <v>146</v>
      </c>
    </row>
    <row r="29" spans="1:72" ht="30">
      <c r="A29" s="117">
        <v>45730.623506944445</v>
      </c>
      <c r="B29" s="117">
        <v>45730.626273148147</v>
      </c>
      <c r="C29">
        <v>0</v>
      </c>
      <c r="D29">
        <v>100</v>
      </c>
      <c r="E29">
        <v>239</v>
      </c>
      <c r="F29">
        <v>1</v>
      </c>
      <c r="G29" s="117">
        <v>45730.626285706021</v>
      </c>
      <c r="H29" s="81" t="s">
        <v>210</v>
      </c>
      <c r="I29" s="81" t="s">
        <v>159</v>
      </c>
      <c r="J29" s="81" t="s">
        <v>145</v>
      </c>
      <c r="K29" s="125" t="s">
        <v>204</v>
      </c>
      <c r="L29" s="122">
        <v>1</v>
      </c>
      <c r="M29" s="122">
        <v>1</v>
      </c>
      <c r="N29" s="76">
        <v>1</v>
      </c>
      <c r="O29" s="76">
        <v>1</v>
      </c>
      <c r="P29" s="76">
        <v>1</v>
      </c>
      <c r="Q29" s="76">
        <v>1</v>
      </c>
      <c r="R29" s="76">
        <v>1</v>
      </c>
      <c r="S29" s="76">
        <v>1</v>
      </c>
      <c r="T29" s="76">
        <v>1</v>
      </c>
      <c r="U29" s="76">
        <v>1</v>
      </c>
      <c r="V29" s="76">
        <v>1</v>
      </c>
      <c r="W29" s="76">
        <v>1</v>
      </c>
      <c r="X29" s="76">
        <v>1</v>
      </c>
      <c r="Y29" s="76">
        <v>1</v>
      </c>
      <c r="Z29" s="76">
        <v>1</v>
      </c>
      <c r="AA29" s="76">
        <v>1</v>
      </c>
      <c r="AB29" s="76">
        <v>1</v>
      </c>
      <c r="AC29" s="76">
        <v>1</v>
      </c>
      <c r="AD29" s="78">
        <v>2</v>
      </c>
      <c r="AE29" s="78">
        <v>1</v>
      </c>
      <c r="AF29" s="78">
        <v>1</v>
      </c>
      <c r="AG29" s="78">
        <v>1</v>
      </c>
      <c r="AH29" s="78">
        <v>2</v>
      </c>
      <c r="AI29" s="78">
        <v>1</v>
      </c>
      <c r="AJ29" s="78">
        <v>1</v>
      </c>
      <c r="AK29" s="78">
        <v>1</v>
      </c>
      <c r="AL29" s="78">
        <v>2</v>
      </c>
      <c r="AM29" s="78">
        <v>1</v>
      </c>
      <c r="AN29" s="78">
        <v>1</v>
      </c>
      <c r="AO29" s="78">
        <v>1</v>
      </c>
      <c r="AP29" s="78">
        <v>1</v>
      </c>
      <c r="AQ29" s="78">
        <v>1</v>
      </c>
      <c r="AR29" s="78">
        <v>1</v>
      </c>
      <c r="AS29" s="78">
        <v>1</v>
      </c>
      <c r="AT29">
        <v>2</v>
      </c>
      <c r="AU29">
        <v>2</v>
      </c>
      <c r="AV29">
        <v>2</v>
      </c>
      <c r="AW29">
        <v>7</v>
      </c>
      <c r="AX29">
        <v>0</v>
      </c>
      <c r="AY29">
        <v>0</v>
      </c>
      <c r="AZ29">
        <v>1</v>
      </c>
      <c r="BA29" s="81" t="s">
        <v>146</v>
      </c>
      <c r="BB29" s="81" t="s">
        <v>146</v>
      </c>
      <c r="BC29" s="81" t="s">
        <v>146</v>
      </c>
      <c r="BD29" s="81" t="s">
        <v>146</v>
      </c>
      <c r="BE29" s="81" t="s">
        <v>146</v>
      </c>
      <c r="BF29" s="81" t="s">
        <v>146</v>
      </c>
      <c r="BG29" s="81" t="s">
        <v>146</v>
      </c>
      <c r="BH29" s="81" t="s">
        <v>146</v>
      </c>
      <c r="BI29" s="81" t="s">
        <v>146</v>
      </c>
      <c r="BJ29" s="81" t="s">
        <v>146</v>
      </c>
      <c r="BK29" s="81" t="s">
        <v>146</v>
      </c>
      <c r="BL29" s="81" t="s">
        <v>146</v>
      </c>
      <c r="BM29" s="81" t="s">
        <v>146</v>
      </c>
      <c r="BN29" s="81" t="s">
        <v>146</v>
      </c>
      <c r="BO29" s="81" t="s">
        <v>146</v>
      </c>
      <c r="BP29" s="81" t="s">
        <v>146</v>
      </c>
      <c r="BQ29" s="81" t="s">
        <v>146</v>
      </c>
      <c r="BR29" s="81" t="s">
        <v>146</v>
      </c>
      <c r="BS29" s="81" t="s">
        <v>146</v>
      </c>
      <c r="BT29" s="81" t="s">
        <v>146</v>
      </c>
    </row>
    <row r="30" spans="1:72" ht="30">
      <c r="A30" s="117">
        <v>45730.626342592594</v>
      </c>
      <c r="B30" s="117">
        <v>45730.628182870372</v>
      </c>
      <c r="C30">
        <v>0</v>
      </c>
      <c r="D30">
        <v>100</v>
      </c>
      <c r="E30">
        <v>158</v>
      </c>
      <c r="F30">
        <v>1</v>
      </c>
      <c r="G30" s="117">
        <v>45730.628189340277</v>
      </c>
      <c r="H30" s="81" t="s">
        <v>211</v>
      </c>
      <c r="I30" s="81" t="s">
        <v>159</v>
      </c>
      <c r="J30" s="81" t="s">
        <v>145</v>
      </c>
      <c r="K30" s="125" t="s">
        <v>204</v>
      </c>
      <c r="L30" s="122">
        <v>2</v>
      </c>
      <c r="M30" s="122">
        <v>1</v>
      </c>
      <c r="N30" s="76">
        <v>1</v>
      </c>
      <c r="O30" s="76">
        <v>1</v>
      </c>
      <c r="P30" s="76">
        <v>1</v>
      </c>
      <c r="Q30" s="76">
        <v>1</v>
      </c>
      <c r="R30" s="76">
        <v>1</v>
      </c>
      <c r="S30" s="76">
        <v>1</v>
      </c>
      <c r="T30" s="76">
        <v>1</v>
      </c>
      <c r="U30" s="76">
        <v>1</v>
      </c>
      <c r="V30" s="76">
        <v>1</v>
      </c>
      <c r="W30" s="76">
        <v>1</v>
      </c>
      <c r="X30" s="76">
        <v>1</v>
      </c>
      <c r="Y30" s="76">
        <v>1</v>
      </c>
      <c r="Z30" s="76">
        <v>1</v>
      </c>
      <c r="AA30" s="76">
        <v>1</v>
      </c>
      <c r="AB30" s="76">
        <v>1</v>
      </c>
      <c r="AC30" s="76">
        <v>1</v>
      </c>
      <c r="AD30" s="78">
        <v>1</v>
      </c>
      <c r="AE30" s="78">
        <v>1</v>
      </c>
      <c r="AF30" s="78">
        <v>1</v>
      </c>
      <c r="AG30" s="78">
        <v>1</v>
      </c>
      <c r="AH30" s="78">
        <v>1</v>
      </c>
      <c r="AI30" s="78">
        <v>1</v>
      </c>
      <c r="AJ30" s="78">
        <v>1</v>
      </c>
      <c r="AK30" s="78">
        <v>1</v>
      </c>
      <c r="AL30" s="78">
        <v>1</v>
      </c>
      <c r="AM30" s="78">
        <v>1</v>
      </c>
      <c r="AN30" s="78">
        <v>1</v>
      </c>
      <c r="AO30" s="78">
        <v>1</v>
      </c>
      <c r="AP30" s="78">
        <v>1</v>
      </c>
      <c r="AQ30" s="78">
        <v>1</v>
      </c>
      <c r="AR30" s="78">
        <v>1</v>
      </c>
      <c r="AS30" s="78">
        <v>1</v>
      </c>
      <c r="AT30">
        <v>0</v>
      </c>
      <c r="AU30">
        <v>0</v>
      </c>
      <c r="AV30">
        <v>7</v>
      </c>
      <c r="AW30">
        <v>7</v>
      </c>
      <c r="AX30">
        <v>0</v>
      </c>
      <c r="AY30">
        <v>0</v>
      </c>
      <c r="AZ30">
        <v>1</v>
      </c>
      <c r="BA30" s="81" t="s">
        <v>146</v>
      </c>
      <c r="BB30" s="81" t="s">
        <v>146</v>
      </c>
      <c r="BC30" s="81" t="s">
        <v>146</v>
      </c>
      <c r="BD30" s="81" t="s">
        <v>146</v>
      </c>
      <c r="BE30" s="81" t="s">
        <v>146</v>
      </c>
      <c r="BF30" s="81" t="s">
        <v>146</v>
      </c>
      <c r="BG30" s="81" t="s">
        <v>146</v>
      </c>
      <c r="BH30" s="81" t="s">
        <v>146</v>
      </c>
      <c r="BI30" s="81" t="s">
        <v>146</v>
      </c>
      <c r="BJ30" s="81" t="s">
        <v>146</v>
      </c>
      <c r="BK30" s="81" t="s">
        <v>146</v>
      </c>
      <c r="BL30" s="81" t="s">
        <v>146</v>
      </c>
      <c r="BM30" s="81" t="s">
        <v>146</v>
      </c>
      <c r="BN30" s="81" t="s">
        <v>146</v>
      </c>
      <c r="BO30" s="81" t="s">
        <v>146</v>
      </c>
      <c r="BP30" s="81" t="s">
        <v>146</v>
      </c>
      <c r="BQ30" s="81" t="s">
        <v>146</v>
      </c>
      <c r="BR30" s="81" t="s">
        <v>146</v>
      </c>
      <c r="BS30" s="81" t="s">
        <v>146</v>
      </c>
      <c r="BT30" s="81" t="s">
        <v>146</v>
      </c>
    </row>
    <row r="31" spans="1:72" ht="30">
      <c r="A31" s="117">
        <v>45730.628321759257</v>
      </c>
      <c r="B31" s="117">
        <v>45730.630601851852</v>
      </c>
      <c r="C31">
        <v>0</v>
      </c>
      <c r="D31">
        <v>100</v>
      </c>
      <c r="E31">
        <v>196</v>
      </c>
      <c r="F31">
        <v>1</v>
      </c>
      <c r="G31" s="117">
        <v>45730.63061414352</v>
      </c>
      <c r="H31" s="81" t="s">
        <v>212</v>
      </c>
      <c r="I31" s="81" t="s">
        <v>159</v>
      </c>
      <c r="J31" s="81" t="s">
        <v>145</v>
      </c>
      <c r="K31" s="125" t="s">
        <v>204</v>
      </c>
      <c r="L31" s="122">
        <v>1</v>
      </c>
      <c r="M31" s="122">
        <v>2</v>
      </c>
      <c r="N31" s="76">
        <v>1</v>
      </c>
      <c r="O31" s="76">
        <v>1</v>
      </c>
      <c r="P31" s="76">
        <v>1</v>
      </c>
      <c r="Q31" s="76">
        <v>1</v>
      </c>
      <c r="R31" s="76">
        <v>1</v>
      </c>
      <c r="S31" s="76">
        <v>1</v>
      </c>
      <c r="T31" s="76">
        <v>1</v>
      </c>
      <c r="U31" s="76">
        <v>1</v>
      </c>
      <c r="V31" s="76">
        <v>1</v>
      </c>
      <c r="W31" s="76">
        <v>1</v>
      </c>
      <c r="X31" s="76">
        <v>1</v>
      </c>
      <c r="Y31" s="76">
        <v>1</v>
      </c>
      <c r="Z31" s="76">
        <v>1</v>
      </c>
      <c r="AA31" s="76">
        <v>1</v>
      </c>
      <c r="AB31" s="76">
        <v>1</v>
      </c>
      <c r="AC31" s="76">
        <v>1</v>
      </c>
      <c r="AD31" s="78">
        <v>2</v>
      </c>
      <c r="AE31" s="78">
        <v>1</v>
      </c>
      <c r="AF31" s="78">
        <v>1</v>
      </c>
      <c r="AG31" s="78">
        <v>1</v>
      </c>
      <c r="AH31" s="78">
        <v>2</v>
      </c>
      <c r="AI31" s="78">
        <v>1</v>
      </c>
      <c r="AJ31" s="78">
        <v>1</v>
      </c>
      <c r="AK31" s="78">
        <v>1</v>
      </c>
      <c r="AL31" s="78">
        <v>2</v>
      </c>
      <c r="AM31" s="78">
        <v>1</v>
      </c>
      <c r="AN31" s="78">
        <v>2</v>
      </c>
      <c r="AO31" s="78">
        <v>1</v>
      </c>
      <c r="AP31" s="78">
        <v>1</v>
      </c>
      <c r="AQ31" s="78">
        <v>1</v>
      </c>
      <c r="AR31" s="78">
        <v>1</v>
      </c>
      <c r="AS31" s="78">
        <v>1</v>
      </c>
      <c r="AT31">
        <v>4</v>
      </c>
      <c r="AU31">
        <v>4</v>
      </c>
      <c r="AV31">
        <v>2</v>
      </c>
      <c r="AW31">
        <v>7</v>
      </c>
      <c r="AX31">
        <v>0</v>
      </c>
      <c r="AY31">
        <v>0</v>
      </c>
      <c r="AZ31">
        <v>1</v>
      </c>
      <c r="BA31" s="81" t="s">
        <v>146</v>
      </c>
      <c r="BB31" s="81" t="s">
        <v>146</v>
      </c>
      <c r="BC31" s="81" t="s">
        <v>146</v>
      </c>
      <c r="BD31" s="81" t="s">
        <v>146</v>
      </c>
      <c r="BE31" s="81" t="s">
        <v>146</v>
      </c>
      <c r="BF31" s="81" t="s">
        <v>146</v>
      </c>
      <c r="BG31" s="81" t="s">
        <v>146</v>
      </c>
      <c r="BH31" s="81" t="s">
        <v>146</v>
      </c>
      <c r="BI31" s="81" t="s">
        <v>146</v>
      </c>
      <c r="BJ31" s="81" t="s">
        <v>146</v>
      </c>
      <c r="BK31" s="81" t="s">
        <v>146</v>
      </c>
      <c r="BL31" s="81" t="s">
        <v>146</v>
      </c>
      <c r="BM31" s="81" t="s">
        <v>146</v>
      </c>
      <c r="BN31" s="81" t="s">
        <v>146</v>
      </c>
      <c r="BO31" s="81" t="s">
        <v>146</v>
      </c>
      <c r="BP31" s="81" t="s">
        <v>146</v>
      </c>
      <c r="BQ31" s="81" t="s">
        <v>146</v>
      </c>
      <c r="BR31" s="81" t="s">
        <v>146</v>
      </c>
      <c r="BS31" s="81" t="s">
        <v>146</v>
      </c>
      <c r="BT31" s="81" t="s">
        <v>146</v>
      </c>
    </row>
    <row r="32" spans="1:72" ht="180">
      <c r="A32" s="117">
        <v>45730.632037037038</v>
      </c>
      <c r="B32" s="117">
        <v>45730.635289351849</v>
      </c>
      <c r="C32">
        <v>0</v>
      </c>
      <c r="D32">
        <v>100</v>
      </c>
      <c r="E32">
        <v>281</v>
      </c>
      <c r="F32">
        <v>1</v>
      </c>
      <c r="G32" s="117">
        <v>45730.635315231484</v>
      </c>
      <c r="H32" s="81" t="s">
        <v>213</v>
      </c>
      <c r="I32" s="81" t="s">
        <v>159</v>
      </c>
      <c r="J32" s="81" t="s">
        <v>145</v>
      </c>
      <c r="K32" s="125" t="s">
        <v>204</v>
      </c>
      <c r="L32" s="122">
        <v>2</v>
      </c>
      <c r="M32" s="122">
        <v>2</v>
      </c>
      <c r="N32" s="76">
        <v>1</v>
      </c>
      <c r="O32" s="76">
        <v>1</v>
      </c>
      <c r="P32" s="76">
        <v>1</v>
      </c>
      <c r="Q32" s="76">
        <v>1</v>
      </c>
      <c r="R32" s="76">
        <v>1</v>
      </c>
      <c r="S32" s="76">
        <v>1</v>
      </c>
      <c r="T32" s="76">
        <v>1</v>
      </c>
      <c r="U32" s="76">
        <v>1</v>
      </c>
      <c r="V32" s="76">
        <v>1</v>
      </c>
      <c r="W32" s="76">
        <v>1</v>
      </c>
      <c r="X32" s="76">
        <v>1</v>
      </c>
      <c r="Y32" s="76">
        <v>1</v>
      </c>
      <c r="Z32" s="76">
        <v>1</v>
      </c>
      <c r="AA32" s="76">
        <v>1</v>
      </c>
      <c r="AB32" s="76">
        <v>1</v>
      </c>
      <c r="AC32" s="76">
        <v>1</v>
      </c>
      <c r="AD32" s="78">
        <v>1</v>
      </c>
      <c r="AE32" s="78">
        <v>1</v>
      </c>
      <c r="AF32" s="78">
        <v>1</v>
      </c>
      <c r="AG32" s="78">
        <v>1</v>
      </c>
      <c r="AH32" s="78">
        <v>1</v>
      </c>
      <c r="AI32" s="78">
        <v>1</v>
      </c>
      <c r="AJ32" s="78">
        <v>1</v>
      </c>
      <c r="AK32" s="78">
        <v>1</v>
      </c>
      <c r="AL32" s="78">
        <v>1</v>
      </c>
      <c r="AM32" s="78">
        <v>1</v>
      </c>
      <c r="AN32" s="78">
        <v>1</v>
      </c>
      <c r="AO32" s="78">
        <v>1</v>
      </c>
      <c r="AP32" s="78">
        <v>1</v>
      </c>
      <c r="AQ32" s="78">
        <v>1</v>
      </c>
      <c r="AR32" s="78">
        <v>1</v>
      </c>
      <c r="AS32" s="78">
        <v>1</v>
      </c>
      <c r="AT32">
        <v>2</v>
      </c>
      <c r="AU32">
        <v>2</v>
      </c>
      <c r="AV32">
        <v>7</v>
      </c>
      <c r="AW32">
        <v>7</v>
      </c>
      <c r="AX32">
        <v>0</v>
      </c>
      <c r="AY32">
        <v>0</v>
      </c>
      <c r="AZ32">
        <v>2</v>
      </c>
      <c r="BA32">
        <v>5</v>
      </c>
      <c r="BB32">
        <v>5</v>
      </c>
      <c r="BC32">
        <v>5</v>
      </c>
      <c r="BD32">
        <v>5</v>
      </c>
      <c r="BE32">
        <v>5</v>
      </c>
      <c r="BF32">
        <v>5</v>
      </c>
      <c r="BG32" s="81" t="s">
        <v>146</v>
      </c>
      <c r="BH32" s="81" t="s">
        <v>146</v>
      </c>
      <c r="BI32" s="81" t="s">
        <v>146</v>
      </c>
      <c r="BJ32" s="81" t="s">
        <v>146</v>
      </c>
      <c r="BK32" s="81" t="s">
        <v>146</v>
      </c>
      <c r="BL32" s="81" t="s">
        <v>146</v>
      </c>
      <c r="BM32" s="81" t="s">
        <v>146</v>
      </c>
      <c r="BN32" s="81" t="s">
        <v>146</v>
      </c>
      <c r="BO32" s="81" t="s">
        <v>146</v>
      </c>
      <c r="BP32" s="81" t="s">
        <v>146</v>
      </c>
      <c r="BQ32">
        <v>2</v>
      </c>
      <c r="BR32" s="81" t="s">
        <v>215</v>
      </c>
      <c r="BS32" s="81" t="s">
        <v>216</v>
      </c>
      <c r="BT32" s="81" t="s">
        <v>217</v>
      </c>
    </row>
    <row r="33" spans="1:72" ht="30">
      <c r="A33" s="117">
        <v>45731.689525462964</v>
      </c>
      <c r="B33" s="117">
        <v>45731.704444444447</v>
      </c>
      <c r="C33">
        <v>0</v>
      </c>
      <c r="D33">
        <v>100</v>
      </c>
      <c r="E33">
        <v>1289</v>
      </c>
      <c r="F33">
        <v>1</v>
      </c>
      <c r="G33" s="117">
        <v>45731.704454247687</v>
      </c>
      <c r="H33" s="81" t="s">
        <v>218</v>
      </c>
      <c r="I33" s="81" t="s">
        <v>159</v>
      </c>
      <c r="J33" s="81" t="s">
        <v>145</v>
      </c>
      <c r="K33" s="81" t="s">
        <v>219</v>
      </c>
      <c r="L33" s="122">
        <v>2</v>
      </c>
      <c r="M33" s="122">
        <v>4</v>
      </c>
      <c r="N33" s="76">
        <v>1</v>
      </c>
      <c r="O33" s="76">
        <v>1</v>
      </c>
      <c r="P33" s="76">
        <v>1</v>
      </c>
      <c r="Q33" s="76">
        <v>1</v>
      </c>
      <c r="R33" s="76">
        <v>1</v>
      </c>
      <c r="S33" s="76">
        <v>1</v>
      </c>
      <c r="T33" s="76">
        <v>1</v>
      </c>
      <c r="U33" s="76">
        <v>1</v>
      </c>
      <c r="V33" s="76">
        <v>1</v>
      </c>
      <c r="W33" s="76">
        <v>1</v>
      </c>
      <c r="X33" s="76">
        <v>1</v>
      </c>
      <c r="Y33" s="76">
        <v>1</v>
      </c>
      <c r="Z33" s="76">
        <v>1</v>
      </c>
      <c r="AA33" s="76">
        <v>1</v>
      </c>
      <c r="AB33" s="76">
        <v>1</v>
      </c>
      <c r="AC33" s="76">
        <v>1</v>
      </c>
      <c r="AD33" s="78">
        <v>1</v>
      </c>
      <c r="AE33" s="78">
        <v>1</v>
      </c>
      <c r="AF33" s="78">
        <v>1</v>
      </c>
      <c r="AG33" s="78">
        <v>1</v>
      </c>
      <c r="AH33" s="78">
        <v>2</v>
      </c>
      <c r="AI33" s="78">
        <v>1</v>
      </c>
      <c r="AJ33" s="78">
        <v>1</v>
      </c>
      <c r="AK33" s="78">
        <v>1</v>
      </c>
      <c r="AL33" s="78">
        <v>2</v>
      </c>
      <c r="AM33" s="78">
        <v>1</v>
      </c>
      <c r="AN33" s="78">
        <v>3</v>
      </c>
      <c r="AO33" s="78">
        <v>1</v>
      </c>
      <c r="AP33" s="78">
        <v>1</v>
      </c>
      <c r="AQ33" s="78">
        <v>1</v>
      </c>
      <c r="AR33" s="78">
        <v>1</v>
      </c>
      <c r="AS33" s="78">
        <v>1</v>
      </c>
      <c r="AT33">
        <v>2</v>
      </c>
      <c r="AU33">
        <v>0</v>
      </c>
      <c r="AV33">
        <v>0</v>
      </c>
      <c r="AW33">
        <v>6</v>
      </c>
      <c r="AX33">
        <v>1</v>
      </c>
      <c r="AY33">
        <v>0</v>
      </c>
      <c r="AZ33">
        <v>1</v>
      </c>
      <c r="BA33" s="81" t="s">
        <v>146</v>
      </c>
      <c r="BB33" s="81" t="s">
        <v>146</v>
      </c>
      <c r="BC33" s="81" t="s">
        <v>146</v>
      </c>
      <c r="BD33" s="81" t="s">
        <v>146</v>
      </c>
      <c r="BE33" s="81" t="s">
        <v>146</v>
      </c>
      <c r="BF33" s="81" t="s">
        <v>146</v>
      </c>
      <c r="BG33" s="81" t="s">
        <v>146</v>
      </c>
      <c r="BH33" s="81" t="s">
        <v>146</v>
      </c>
      <c r="BI33" s="81" t="s">
        <v>146</v>
      </c>
      <c r="BJ33" s="81" t="s">
        <v>146</v>
      </c>
      <c r="BK33" s="81" t="s">
        <v>146</v>
      </c>
      <c r="BL33" s="81" t="s">
        <v>146</v>
      </c>
      <c r="BM33" s="81" t="s">
        <v>146</v>
      </c>
      <c r="BN33" s="81" t="s">
        <v>146</v>
      </c>
      <c r="BO33" s="81" t="s">
        <v>146</v>
      </c>
      <c r="BP33" s="81" t="s">
        <v>146</v>
      </c>
      <c r="BQ33" s="81" t="s">
        <v>146</v>
      </c>
      <c r="BR33" s="81" t="s">
        <v>146</v>
      </c>
      <c r="BS33" s="81" t="s">
        <v>146</v>
      </c>
      <c r="BT33" s="81" t="s">
        <v>146</v>
      </c>
    </row>
    <row r="34" spans="1:72" ht="30">
      <c r="A34" s="117">
        <v>45731.70449074074</v>
      </c>
      <c r="B34" s="117">
        <v>45731.707731481481</v>
      </c>
      <c r="C34">
        <v>0</v>
      </c>
      <c r="D34">
        <v>100</v>
      </c>
      <c r="E34">
        <v>279</v>
      </c>
      <c r="F34">
        <v>1</v>
      </c>
      <c r="G34" s="117">
        <v>45731.707741388891</v>
      </c>
      <c r="H34" s="81" t="s">
        <v>220</v>
      </c>
      <c r="I34" s="81" t="s">
        <v>159</v>
      </c>
      <c r="J34" s="81" t="s">
        <v>145</v>
      </c>
      <c r="K34" s="81" t="s">
        <v>221</v>
      </c>
      <c r="L34" s="122">
        <v>1</v>
      </c>
      <c r="M34" s="122">
        <v>4</v>
      </c>
      <c r="N34" s="76">
        <v>1</v>
      </c>
      <c r="O34" s="76">
        <v>1</v>
      </c>
      <c r="P34" s="76">
        <v>1</v>
      </c>
      <c r="Q34" s="76">
        <v>1</v>
      </c>
      <c r="R34" s="76">
        <v>1</v>
      </c>
      <c r="S34" s="76">
        <v>1</v>
      </c>
      <c r="T34" s="76">
        <v>1</v>
      </c>
      <c r="U34" s="76">
        <v>1</v>
      </c>
      <c r="V34" s="76">
        <v>1</v>
      </c>
      <c r="W34" s="76">
        <v>1</v>
      </c>
      <c r="X34" s="76">
        <v>1</v>
      </c>
      <c r="Y34" s="76">
        <v>1</v>
      </c>
      <c r="Z34" s="76">
        <v>1</v>
      </c>
      <c r="AA34" s="76">
        <v>1</v>
      </c>
      <c r="AB34" s="76">
        <v>1</v>
      </c>
      <c r="AC34" s="76">
        <v>1</v>
      </c>
      <c r="AD34" s="78">
        <v>1</v>
      </c>
      <c r="AE34" s="78">
        <v>1</v>
      </c>
      <c r="AF34" s="78">
        <v>1</v>
      </c>
      <c r="AG34" s="78">
        <v>1</v>
      </c>
      <c r="AH34" s="78">
        <v>1</v>
      </c>
      <c r="AI34" s="78">
        <v>1</v>
      </c>
      <c r="AJ34" s="78">
        <v>1</v>
      </c>
      <c r="AK34" s="78">
        <v>1</v>
      </c>
      <c r="AL34" s="78">
        <v>1</v>
      </c>
      <c r="AM34" s="78">
        <v>1</v>
      </c>
      <c r="AN34" s="78">
        <v>2</v>
      </c>
      <c r="AO34" s="78">
        <v>1</v>
      </c>
      <c r="AP34" s="78">
        <v>1</v>
      </c>
      <c r="AQ34" s="78">
        <v>1</v>
      </c>
      <c r="AR34" s="78">
        <v>1</v>
      </c>
      <c r="AS34" s="78">
        <v>1</v>
      </c>
      <c r="AT34">
        <v>0</v>
      </c>
      <c r="AU34">
        <v>0</v>
      </c>
      <c r="AV34">
        <v>0</v>
      </c>
      <c r="AW34">
        <v>7</v>
      </c>
      <c r="AX34">
        <v>0</v>
      </c>
      <c r="AY34">
        <v>0</v>
      </c>
      <c r="AZ34">
        <v>1</v>
      </c>
      <c r="BA34" s="81" t="s">
        <v>146</v>
      </c>
      <c r="BB34" s="81" t="s">
        <v>146</v>
      </c>
      <c r="BC34" s="81" t="s">
        <v>146</v>
      </c>
      <c r="BD34" s="81" t="s">
        <v>146</v>
      </c>
      <c r="BE34" s="81" t="s">
        <v>146</v>
      </c>
      <c r="BF34" s="81" t="s">
        <v>146</v>
      </c>
      <c r="BG34" s="81" t="s">
        <v>146</v>
      </c>
      <c r="BH34" s="81" t="s">
        <v>146</v>
      </c>
      <c r="BI34" s="81" t="s">
        <v>146</v>
      </c>
      <c r="BJ34" s="81" t="s">
        <v>146</v>
      </c>
      <c r="BK34" s="81" t="s">
        <v>146</v>
      </c>
      <c r="BL34" s="81" t="s">
        <v>146</v>
      </c>
      <c r="BM34" s="81" t="s">
        <v>146</v>
      </c>
      <c r="BN34" s="81" t="s">
        <v>146</v>
      </c>
      <c r="BO34" s="81" t="s">
        <v>146</v>
      </c>
      <c r="BP34" s="81" t="s">
        <v>146</v>
      </c>
      <c r="BQ34" s="81" t="s">
        <v>146</v>
      </c>
      <c r="BR34" s="81" t="s">
        <v>146</v>
      </c>
      <c r="BS34" s="81" t="s">
        <v>146</v>
      </c>
      <c r="BT34" s="81" t="s">
        <v>146</v>
      </c>
    </row>
    <row r="35" spans="1:72" ht="30">
      <c r="A35" s="117">
        <v>45731.707974537036</v>
      </c>
      <c r="B35" s="117">
        <v>45731.711712962962</v>
      </c>
      <c r="C35">
        <v>0</v>
      </c>
      <c r="D35">
        <v>100</v>
      </c>
      <c r="E35">
        <v>322</v>
      </c>
      <c r="F35">
        <v>1</v>
      </c>
      <c r="G35" s="117">
        <v>45731.711724212961</v>
      </c>
      <c r="H35" s="81" t="s">
        <v>222</v>
      </c>
      <c r="I35" s="81" t="s">
        <v>159</v>
      </c>
      <c r="J35" s="81" t="s">
        <v>145</v>
      </c>
      <c r="K35" s="81" t="s">
        <v>219</v>
      </c>
      <c r="L35" s="122">
        <v>2</v>
      </c>
      <c r="M35" s="122">
        <v>1</v>
      </c>
      <c r="N35" s="76">
        <v>1</v>
      </c>
      <c r="O35" s="76">
        <v>1</v>
      </c>
      <c r="P35" s="76">
        <v>1</v>
      </c>
      <c r="Q35" s="76">
        <v>1</v>
      </c>
      <c r="R35" s="76">
        <v>1</v>
      </c>
      <c r="S35" s="76">
        <v>1</v>
      </c>
      <c r="T35" s="76">
        <v>1</v>
      </c>
      <c r="U35" s="76">
        <v>1</v>
      </c>
      <c r="V35" s="76">
        <v>1</v>
      </c>
      <c r="W35" s="76">
        <v>1</v>
      </c>
      <c r="X35" s="76">
        <v>1</v>
      </c>
      <c r="Y35" s="76">
        <v>1</v>
      </c>
      <c r="Z35" s="76">
        <v>1</v>
      </c>
      <c r="AA35" s="76">
        <v>1</v>
      </c>
      <c r="AB35" s="76">
        <v>1</v>
      </c>
      <c r="AC35" s="76">
        <v>1</v>
      </c>
      <c r="AD35" s="78">
        <v>1</v>
      </c>
      <c r="AE35" s="78">
        <v>1</v>
      </c>
      <c r="AF35" s="78">
        <v>1</v>
      </c>
      <c r="AG35" s="78">
        <v>1</v>
      </c>
      <c r="AH35" s="78">
        <v>1</v>
      </c>
      <c r="AI35" s="78">
        <v>1</v>
      </c>
      <c r="AJ35" s="78">
        <v>1</v>
      </c>
      <c r="AK35" s="78">
        <v>1</v>
      </c>
      <c r="AL35" s="78">
        <v>1</v>
      </c>
      <c r="AM35" s="78">
        <v>1</v>
      </c>
      <c r="AN35" s="78">
        <v>1</v>
      </c>
      <c r="AO35" s="78">
        <v>1</v>
      </c>
      <c r="AP35" s="78">
        <v>1</v>
      </c>
      <c r="AQ35" s="78">
        <v>1</v>
      </c>
      <c r="AR35" s="78">
        <v>1</v>
      </c>
      <c r="AS35" s="78">
        <v>1</v>
      </c>
      <c r="AT35">
        <v>0</v>
      </c>
      <c r="AU35">
        <v>0</v>
      </c>
      <c r="AV35">
        <v>0</v>
      </c>
      <c r="AW35">
        <v>0</v>
      </c>
      <c r="AX35">
        <v>0</v>
      </c>
      <c r="AY35">
        <v>0</v>
      </c>
      <c r="AZ35">
        <v>1</v>
      </c>
      <c r="BA35" s="81" t="s">
        <v>146</v>
      </c>
      <c r="BB35" s="81" t="s">
        <v>146</v>
      </c>
      <c r="BC35" s="81" t="s">
        <v>146</v>
      </c>
      <c r="BD35" s="81" t="s">
        <v>146</v>
      </c>
      <c r="BE35" s="81" t="s">
        <v>146</v>
      </c>
      <c r="BF35" s="81" t="s">
        <v>146</v>
      </c>
      <c r="BG35" s="81" t="s">
        <v>146</v>
      </c>
      <c r="BH35" s="81" t="s">
        <v>146</v>
      </c>
      <c r="BI35" s="81" t="s">
        <v>146</v>
      </c>
      <c r="BJ35" s="81" t="s">
        <v>146</v>
      </c>
      <c r="BK35" s="81" t="s">
        <v>146</v>
      </c>
      <c r="BL35" s="81" t="s">
        <v>146</v>
      </c>
      <c r="BM35" s="81" t="s">
        <v>146</v>
      </c>
      <c r="BN35" s="81" t="s">
        <v>146</v>
      </c>
      <c r="BO35" s="81" t="s">
        <v>146</v>
      </c>
      <c r="BP35" s="81" t="s">
        <v>146</v>
      </c>
      <c r="BQ35" s="81" t="s">
        <v>146</v>
      </c>
      <c r="BR35" s="81" t="s">
        <v>146</v>
      </c>
      <c r="BS35" s="81" t="s">
        <v>146</v>
      </c>
      <c r="BT35" s="81" t="s">
        <v>146</v>
      </c>
    </row>
    <row r="36" spans="1:72" ht="30">
      <c r="A36" s="117">
        <v>45731.713437500002</v>
      </c>
      <c r="B36" s="117">
        <v>45731.715891203705</v>
      </c>
      <c r="C36">
        <v>0</v>
      </c>
      <c r="D36">
        <v>100</v>
      </c>
      <c r="E36">
        <v>211</v>
      </c>
      <c r="F36">
        <v>1</v>
      </c>
      <c r="G36" s="117">
        <v>45731.71590628472</v>
      </c>
      <c r="H36" s="81" t="s">
        <v>223</v>
      </c>
      <c r="I36" s="81" t="s">
        <v>159</v>
      </c>
      <c r="J36" s="81" t="s">
        <v>145</v>
      </c>
      <c r="K36" s="81" t="s">
        <v>221</v>
      </c>
      <c r="L36" s="122">
        <v>1</v>
      </c>
      <c r="M36" s="122">
        <v>1</v>
      </c>
      <c r="N36" s="76">
        <v>1</v>
      </c>
      <c r="O36" s="76">
        <v>1</v>
      </c>
      <c r="P36" s="76">
        <v>1</v>
      </c>
      <c r="Q36" s="76">
        <v>1</v>
      </c>
      <c r="R36" s="76">
        <v>1</v>
      </c>
      <c r="S36" s="76">
        <v>1</v>
      </c>
      <c r="T36" s="76">
        <v>1</v>
      </c>
      <c r="U36" s="76">
        <v>1</v>
      </c>
      <c r="V36" s="76">
        <v>1</v>
      </c>
      <c r="W36" s="76">
        <v>1</v>
      </c>
      <c r="X36" s="76">
        <v>1</v>
      </c>
      <c r="Y36" s="76">
        <v>1</v>
      </c>
      <c r="Z36" s="76">
        <v>1</v>
      </c>
      <c r="AA36" s="76">
        <v>1</v>
      </c>
      <c r="AB36" s="76">
        <v>1</v>
      </c>
      <c r="AC36" s="76">
        <v>1</v>
      </c>
      <c r="AD36" s="78">
        <v>1</v>
      </c>
      <c r="AE36" s="78">
        <v>1</v>
      </c>
      <c r="AF36" s="78">
        <v>1</v>
      </c>
      <c r="AG36" s="78">
        <v>1</v>
      </c>
      <c r="AH36" s="78">
        <v>1</v>
      </c>
      <c r="AI36" s="78">
        <v>1</v>
      </c>
      <c r="AJ36" s="78">
        <v>1</v>
      </c>
      <c r="AK36" s="78">
        <v>1</v>
      </c>
      <c r="AL36" s="78">
        <v>1</v>
      </c>
      <c r="AM36" s="78">
        <v>1</v>
      </c>
      <c r="AN36" s="78">
        <v>1</v>
      </c>
      <c r="AO36" s="78">
        <v>1</v>
      </c>
      <c r="AP36" s="78">
        <v>1</v>
      </c>
      <c r="AQ36" s="78">
        <v>1</v>
      </c>
      <c r="AR36" s="78">
        <v>1</v>
      </c>
      <c r="AS36" s="78">
        <v>1</v>
      </c>
      <c r="AT36">
        <v>0</v>
      </c>
      <c r="AU36">
        <v>0</v>
      </c>
      <c r="AV36">
        <v>0</v>
      </c>
      <c r="AW36">
        <v>7</v>
      </c>
      <c r="AX36">
        <v>0</v>
      </c>
      <c r="AY36">
        <v>0</v>
      </c>
      <c r="AZ36">
        <v>1</v>
      </c>
      <c r="BA36" s="81" t="s">
        <v>146</v>
      </c>
      <c r="BB36" s="81" t="s">
        <v>146</v>
      </c>
      <c r="BC36" s="81" t="s">
        <v>146</v>
      </c>
      <c r="BD36" s="81" t="s">
        <v>146</v>
      </c>
      <c r="BE36" s="81" t="s">
        <v>146</v>
      </c>
      <c r="BF36" s="81" t="s">
        <v>146</v>
      </c>
      <c r="BG36" s="81" t="s">
        <v>146</v>
      </c>
      <c r="BH36" s="81" t="s">
        <v>146</v>
      </c>
      <c r="BI36" s="81" t="s">
        <v>146</v>
      </c>
      <c r="BJ36" s="81" t="s">
        <v>146</v>
      </c>
      <c r="BK36" s="81" t="s">
        <v>146</v>
      </c>
      <c r="BL36" s="81" t="s">
        <v>146</v>
      </c>
      <c r="BM36" s="81" t="s">
        <v>146</v>
      </c>
      <c r="BN36" s="81" t="s">
        <v>146</v>
      </c>
      <c r="BO36" s="81" t="s">
        <v>146</v>
      </c>
      <c r="BP36" s="81" t="s">
        <v>146</v>
      </c>
      <c r="BQ36" s="81" t="s">
        <v>146</v>
      </c>
      <c r="BR36" s="81" t="s">
        <v>146</v>
      </c>
      <c r="BS36" s="81" t="s">
        <v>146</v>
      </c>
      <c r="BT36" s="81" t="s">
        <v>146</v>
      </c>
    </row>
    <row r="37" spans="1:72" ht="30">
      <c r="A37" s="117">
        <v>45733.586342592593</v>
      </c>
      <c r="B37" s="117">
        <v>45733.601134259261</v>
      </c>
      <c r="C37">
        <v>0</v>
      </c>
      <c r="D37">
        <v>100</v>
      </c>
      <c r="E37">
        <v>1278</v>
      </c>
      <c r="F37">
        <v>1</v>
      </c>
      <c r="G37" s="117">
        <v>45733.601150821756</v>
      </c>
      <c r="H37" s="81" t="s">
        <v>224</v>
      </c>
      <c r="I37" s="81" t="s">
        <v>159</v>
      </c>
      <c r="J37" s="81" t="s">
        <v>145</v>
      </c>
      <c r="K37" s="81" t="s">
        <v>225</v>
      </c>
      <c r="L37" s="122">
        <v>1</v>
      </c>
      <c r="M37" s="122">
        <v>1</v>
      </c>
      <c r="N37" s="76">
        <v>1</v>
      </c>
      <c r="O37" s="76">
        <v>1</v>
      </c>
      <c r="P37" s="76">
        <v>1</v>
      </c>
      <c r="Q37" s="76">
        <v>1</v>
      </c>
      <c r="R37" s="76">
        <v>1</v>
      </c>
      <c r="S37" s="76">
        <v>1</v>
      </c>
      <c r="T37" s="76">
        <v>1</v>
      </c>
      <c r="U37" s="76">
        <v>1</v>
      </c>
      <c r="V37" s="76">
        <v>1</v>
      </c>
      <c r="W37" s="76">
        <v>1</v>
      </c>
      <c r="X37" s="76">
        <v>2</v>
      </c>
      <c r="Y37" s="76">
        <v>1</v>
      </c>
      <c r="Z37" s="76">
        <v>1</v>
      </c>
      <c r="AA37" s="76">
        <v>1</v>
      </c>
      <c r="AB37" s="76">
        <v>1</v>
      </c>
      <c r="AC37" s="76">
        <v>1</v>
      </c>
      <c r="AD37" s="78">
        <v>1</v>
      </c>
      <c r="AE37" s="78">
        <v>1</v>
      </c>
      <c r="AF37" s="78">
        <v>1</v>
      </c>
      <c r="AG37" s="78">
        <v>1</v>
      </c>
      <c r="AH37" s="78">
        <v>1</v>
      </c>
      <c r="AI37" s="78">
        <v>1</v>
      </c>
      <c r="AJ37" s="78">
        <v>1</v>
      </c>
      <c r="AK37" s="78">
        <v>1</v>
      </c>
      <c r="AL37" s="78">
        <v>1</v>
      </c>
      <c r="AM37" s="78">
        <v>1</v>
      </c>
      <c r="AN37" s="78">
        <v>2</v>
      </c>
      <c r="AO37" s="78">
        <v>1</v>
      </c>
      <c r="AP37" s="78">
        <v>1</v>
      </c>
      <c r="AQ37" s="78">
        <v>1</v>
      </c>
      <c r="AR37" s="78">
        <v>1</v>
      </c>
      <c r="AS37" s="78">
        <v>1</v>
      </c>
      <c r="AT37">
        <v>2</v>
      </c>
      <c r="AU37">
        <v>0</v>
      </c>
      <c r="AV37">
        <v>0</v>
      </c>
      <c r="AW37">
        <v>5</v>
      </c>
      <c r="AX37">
        <v>1</v>
      </c>
      <c r="AY37">
        <v>0</v>
      </c>
      <c r="AZ37">
        <v>1</v>
      </c>
      <c r="BA37" s="81" t="s">
        <v>146</v>
      </c>
      <c r="BB37" s="81" t="s">
        <v>146</v>
      </c>
      <c r="BC37" s="81" t="s">
        <v>146</v>
      </c>
      <c r="BD37" s="81" t="s">
        <v>146</v>
      </c>
      <c r="BE37" s="81" t="s">
        <v>146</v>
      </c>
      <c r="BF37" s="81" t="s">
        <v>146</v>
      </c>
      <c r="BG37" s="81" t="s">
        <v>146</v>
      </c>
      <c r="BH37" s="81" t="s">
        <v>146</v>
      </c>
      <c r="BI37" s="81" t="s">
        <v>146</v>
      </c>
      <c r="BJ37" s="81" t="s">
        <v>146</v>
      </c>
      <c r="BK37" s="81" t="s">
        <v>146</v>
      </c>
      <c r="BL37" s="81" t="s">
        <v>146</v>
      </c>
      <c r="BM37" s="81" t="s">
        <v>146</v>
      </c>
      <c r="BN37" s="81" t="s">
        <v>146</v>
      </c>
      <c r="BO37" s="81" t="s">
        <v>146</v>
      </c>
      <c r="BP37" s="81" t="s">
        <v>146</v>
      </c>
      <c r="BQ37" s="81" t="s">
        <v>146</v>
      </c>
      <c r="BR37" s="81" t="s">
        <v>146</v>
      </c>
      <c r="BS37" s="81" t="s">
        <v>146</v>
      </c>
      <c r="BT37" s="81" t="s">
        <v>146</v>
      </c>
    </row>
    <row r="38" spans="1:72" ht="30">
      <c r="A38" s="117">
        <v>45733.601273148146</v>
      </c>
      <c r="B38" s="117">
        <v>45733.603206018517</v>
      </c>
      <c r="C38">
        <v>0</v>
      </c>
      <c r="D38">
        <v>100</v>
      </c>
      <c r="E38">
        <v>166</v>
      </c>
      <c r="F38">
        <v>1</v>
      </c>
      <c r="G38" s="117">
        <v>45733.603218321761</v>
      </c>
      <c r="H38" s="81" t="s">
        <v>226</v>
      </c>
      <c r="I38" s="81" t="s">
        <v>159</v>
      </c>
      <c r="J38" s="81" t="s">
        <v>145</v>
      </c>
      <c r="K38" s="81" t="s">
        <v>225</v>
      </c>
      <c r="L38" s="122">
        <v>2</v>
      </c>
      <c r="M38" s="122">
        <v>1</v>
      </c>
      <c r="N38" s="76">
        <v>1</v>
      </c>
      <c r="O38" s="76">
        <v>1</v>
      </c>
      <c r="P38" s="76">
        <v>1</v>
      </c>
      <c r="Q38" s="76">
        <v>1</v>
      </c>
      <c r="R38" s="76">
        <v>1</v>
      </c>
      <c r="S38" s="76">
        <v>1</v>
      </c>
      <c r="T38" s="76">
        <v>1</v>
      </c>
      <c r="U38" s="76">
        <v>1</v>
      </c>
      <c r="V38" s="76">
        <v>1</v>
      </c>
      <c r="W38" s="76">
        <v>1</v>
      </c>
      <c r="X38" s="76">
        <v>1</v>
      </c>
      <c r="Y38" s="76">
        <v>1</v>
      </c>
      <c r="Z38" s="76">
        <v>1</v>
      </c>
      <c r="AA38" s="76">
        <v>1</v>
      </c>
      <c r="AB38" s="76">
        <v>1</v>
      </c>
      <c r="AC38" s="76">
        <v>1</v>
      </c>
      <c r="AD38" s="78">
        <v>1</v>
      </c>
      <c r="AE38" s="78">
        <v>1</v>
      </c>
      <c r="AF38" s="78">
        <v>1</v>
      </c>
      <c r="AG38" s="78">
        <v>1</v>
      </c>
      <c r="AH38" s="78">
        <v>1</v>
      </c>
      <c r="AI38" s="78">
        <v>1</v>
      </c>
      <c r="AJ38" s="78">
        <v>1</v>
      </c>
      <c r="AK38" s="78">
        <v>1</v>
      </c>
      <c r="AL38" s="78">
        <v>1</v>
      </c>
      <c r="AM38" s="78">
        <v>1</v>
      </c>
      <c r="AN38" s="78">
        <v>1</v>
      </c>
      <c r="AO38" s="78">
        <v>1</v>
      </c>
      <c r="AP38" s="78">
        <v>1</v>
      </c>
      <c r="AQ38" s="78">
        <v>1</v>
      </c>
      <c r="AR38" s="78">
        <v>1</v>
      </c>
      <c r="AS38" s="78">
        <v>1</v>
      </c>
      <c r="AT38">
        <v>0</v>
      </c>
      <c r="AU38">
        <v>0</v>
      </c>
      <c r="AV38">
        <v>0</v>
      </c>
      <c r="AW38">
        <v>0</v>
      </c>
      <c r="AX38">
        <v>0</v>
      </c>
      <c r="AY38">
        <v>0</v>
      </c>
      <c r="AZ38">
        <v>1</v>
      </c>
      <c r="BA38" s="81" t="s">
        <v>146</v>
      </c>
      <c r="BB38" s="81" t="s">
        <v>146</v>
      </c>
      <c r="BC38" s="81" t="s">
        <v>146</v>
      </c>
      <c r="BD38" s="81" t="s">
        <v>146</v>
      </c>
      <c r="BE38" s="81" t="s">
        <v>146</v>
      </c>
      <c r="BF38" s="81" t="s">
        <v>146</v>
      </c>
      <c r="BG38" s="81" t="s">
        <v>146</v>
      </c>
      <c r="BH38" s="81" t="s">
        <v>146</v>
      </c>
      <c r="BI38" s="81" t="s">
        <v>146</v>
      </c>
      <c r="BJ38" s="81" t="s">
        <v>146</v>
      </c>
      <c r="BK38" s="81" t="s">
        <v>146</v>
      </c>
      <c r="BL38" s="81" t="s">
        <v>146</v>
      </c>
      <c r="BM38" s="81" t="s">
        <v>146</v>
      </c>
      <c r="BN38" s="81" t="s">
        <v>146</v>
      </c>
      <c r="BO38" s="81" t="s">
        <v>146</v>
      </c>
      <c r="BP38" s="81" t="s">
        <v>146</v>
      </c>
      <c r="BQ38" s="81" t="s">
        <v>146</v>
      </c>
      <c r="BR38" s="81" t="s">
        <v>146</v>
      </c>
      <c r="BS38" s="81" t="s">
        <v>146</v>
      </c>
      <c r="BT38" s="81" t="s">
        <v>146</v>
      </c>
    </row>
    <row r="39" spans="1:72" ht="30">
      <c r="A39" s="117">
        <v>45733.603460648148</v>
      </c>
      <c r="B39" s="117">
        <v>45733.605937499997</v>
      </c>
      <c r="C39">
        <v>0</v>
      </c>
      <c r="D39">
        <v>100</v>
      </c>
      <c r="E39">
        <v>213</v>
      </c>
      <c r="F39">
        <v>1</v>
      </c>
      <c r="G39" s="117">
        <v>45733.605943402777</v>
      </c>
      <c r="H39" s="81" t="s">
        <v>227</v>
      </c>
      <c r="I39" s="81" t="s">
        <v>159</v>
      </c>
      <c r="J39" s="81" t="s">
        <v>145</v>
      </c>
      <c r="K39" s="81" t="s">
        <v>225</v>
      </c>
      <c r="L39" s="122">
        <v>1</v>
      </c>
      <c r="M39" s="122">
        <v>2</v>
      </c>
      <c r="N39" s="76">
        <v>1</v>
      </c>
      <c r="O39" s="76">
        <v>1</v>
      </c>
      <c r="P39" s="76">
        <v>1</v>
      </c>
      <c r="Q39" s="76">
        <v>1</v>
      </c>
      <c r="R39" s="76">
        <v>1</v>
      </c>
      <c r="S39" s="76">
        <v>1</v>
      </c>
      <c r="T39" s="76">
        <v>1</v>
      </c>
      <c r="U39" s="76">
        <v>1</v>
      </c>
      <c r="V39" s="76">
        <v>1</v>
      </c>
      <c r="W39" s="76">
        <v>1</v>
      </c>
      <c r="X39" s="76">
        <v>1</v>
      </c>
      <c r="Y39" s="76">
        <v>1</v>
      </c>
      <c r="Z39" s="76">
        <v>1</v>
      </c>
      <c r="AA39" s="76">
        <v>1</v>
      </c>
      <c r="AB39" s="76">
        <v>1</v>
      </c>
      <c r="AC39" s="76">
        <v>1</v>
      </c>
      <c r="AD39" s="78">
        <v>1</v>
      </c>
      <c r="AE39" s="78">
        <v>1</v>
      </c>
      <c r="AF39" s="78">
        <v>1</v>
      </c>
      <c r="AG39" s="78">
        <v>1</v>
      </c>
      <c r="AH39" s="78">
        <v>1</v>
      </c>
      <c r="AI39" s="78">
        <v>1</v>
      </c>
      <c r="AJ39" s="78">
        <v>1</v>
      </c>
      <c r="AK39" s="78">
        <v>1</v>
      </c>
      <c r="AL39" s="78">
        <v>1</v>
      </c>
      <c r="AM39" s="78">
        <v>1</v>
      </c>
      <c r="AN39" s="78">
        <v>1</v>
      </c>
      <c r="AO39" s="78">
        <v>1</v>
      </c>
      <c r="AP39" s="78">
        <v>1</v>
      </c>
      <c r="AQ39" s="78">
        <v>1</v>
      </c>
      <c r="AR39" s="78">
        <v>1</v>
      </c>
      <c r="AS39" s="78">
        <v>1</v>
      </c>
      <c r="AT39">
        <v>0</v>
      </c>
      <c r="AU39">
        <v>0</v>
      </c>
      <c r="AV39">
        <v>0</v>
      </c>
      <c r="AW39">
        <v>7</v>
      </c>
      <c r="AX39">
        <v>1</v>
      </c>
      <c r="AY39">
        <v>0</v>
      </c>
      <c r="AZ39">
        <v>1</v>
      </c>
      <c r="BA39" s="81" t="s">
        <v>146</v>
      </c>
      <c r="BB39" s="81" t="s">
        <v>146</v>
      </c>
      <c r="BC39" s="81" t="s">
        <v>146</v>
      </c>
      <c r="BD39" s="81" t="s">
        <v>146</v>
      </c>
      <c r="BE39" s="81" t="s">
        <v>146</v>
      </c>
      <c r="BF39" s="81" t="s">
        <v>146</v>
      </c>
      <c r="BG39" s="81" t="s">
        <v>146</v>
      </c>
      <c r="BH39" s="81" t="s">
        <v>146</v>
      </c>
      <c r="BI39" s="81" t="s">
        <v>146</v>
      </c>
      <c r="BJ39" s="81" t="s">
        <v>146</v>
      </c>
      <c r="BK39" s="81" t="s">
        <v>146</v>
      </c>
      <c r="BL39" s="81" t="s">
        <v>146</v>
      </c>
      <c r="BM39" s="81" t="s">
        <v>146</v>
      </c>
      <c r="BN39" s="81" t="s">
        <v>146</v>
      </c>
      <c r="BO39" s="81" t="s">
        <v>146</v>
      </c>
      <c r="BP39" s="81" t="s">
        <v>146</v>
      </c>
      <c r="BQ39" s="81" t="s">
        <v>146</v>
      </c>
      <c r="BR39" s="81" t="s">
        <v>146</v>
      </c>
      <c r="BS39" s="81" t="s">
        <v>146</v>
      </c>
      <c r="BT39" s="81" t="s">
        <v>146</v>
      </c>
    </row>
    <row r="40" spans="1:72" ht="30">
      <c r="A40" s="117">
        <v>45733.605983796297</v>
      </c>
      <c r="B40" s="117">
        <v>45733.607222222221</v>
      </c>
      <c r="C40">
        <v>0</v>
      </c>
      <c r="D40">
        <v>100</v>
      </c>
      <c r="E40">
        <v>106</v>
      </c>
      <c r="F40">
        <v>1</v>
      </c>
      <c r="G40" s="117">
        <v>45733.607228043984</v>
      </c>
      <c r="H40" s="81" t="s">
        <v>228</v>
      </c>
      <c r="I40" s="81" t="s">
        <v>159</v>
      </c>
      <c r="J40" s="81" t="s">
        <v>145</v>
      </c>
      <c r="K40" s="81" t="s">
        <v>225</v>
      </c>
      <c r="L40" s="122">
        <v>2</v>
      </c>
      <c r="M40" s="122">
        <v>2</v>
      </c>
      <c r="N40" s="76">
        <v>1</v>
      </c>
      <c r="O40" s="76">
        <v>1</v>
      </c>
      <c r="P40" s="76">
        <v>1</v>
      </c>
      <c r="Q40" s="76">
        <v>1</v>
      </c>
      <c r="R40" s="76">
        <v>1</v>
      </c>
      <c r="S40" s="76">
        <v>1</v>
      </c>
      <c r="T40" s="76">
        <v>1</v>
      </c>
      <c r="U40" s="76">
        <v>1</v>
      </c>
      <c r="V40" s="76">
        <v>1</v>
      </c>
      <c r="W40" s="76">
        <v>1</v>
      </c>
      <c r="X40" s="76">
        <v>1</v>
      </c>
      <c r="Y40" s="76">
        <v>1</v>
      </c>
      <c r="Z40" s="76">
        <v>1</v>
      </c>
      <c r="AA40" s="76">
        <v>1</v>
      </c>
      <c r="AB40" s="76">
        <v>1</v>
      </c>
      <c r="AC40" s="76">
        <v>1</v>
      </c>
      <c r="AD40" s="78">
        <v>1</v>
      </c>
      <c r="AE40" s="78">
        <v>1</v>
      </c>
      <c r="AF40" s="78">
        <v>1</v>
      </c>
      <c r="AG40" s="78">
        <v>1</v>
      </c>
      <c r="AH40" s="78">
        <v>1</v>
      </c>
      <c r="AI40" s="78">
        <v>1</v>
      </c>
      <c r="AJ40" s="78">
        <v>1</v>
      </c>
      <c r="AK40" s="78">
        <v>1</v>
      </c>
      <c r="AL40" s="78">
        <v>1</v>
      </c>
      <c r="AM40" s="78">
        <v>1</v>
      </c>
      <c r="AN40" s="78">
        <v>1</v>
      </c>
      <c r="AO40" s="78">
        <v>1</v>
      </c>
      <c r="AP40" s="78">
        <v>1</v>
      </c>
      <c r="AQ40" s="78">
        <v>1</v>
      </c>
      <c r="AR40" s="78">
        <v>1</v>
      </c>
      <c r="AS40" s="78">
        <v>1</v>
      </c>
      <c r="AT40">
        <v>0</v>
      </c>
      <c r="AU40">
        <v>0</v>
      </c>
      <c r="AV40">
        <v>0</v>
      </c>
      <c r="AW40">
        <v>7</v>
      </c>
      <c r="AX40">
        <v>0</v>
      </c>
      <c r="AY40">
        <v>0</v>
      </c>
      <c r="AZ40">
        <v>1</v>
      </c>
      <c r="BA40" s="81" t="s">
        <v>146</v>
      </c>
      <c r="BB40" s="81" t="s">
        <v>146</v>
      </c>
      <c r="BC40" s="81" t="s">
        <v>146</v>
      </c>
      <c r="BD40" s="81" t="s">
        <v>146</v>
      </c>
      <c r="BE40" s="81" t="s">
        <v>146</v>
      </c>
      <c r="BF40" s="81" t="s">
        <v>146</v>
      </c>
      <c r="BG40" s="81" t="s">
        <v>146</v>
      </c>
      <c r="BH40" s="81" t="s">
        <v>146</v>
      </c>
      <c r="BI40" s="81" t="s">
        <v>146</v>
      </c>
      <c r="BJ40" s="81" t="s">
        <v>146</v>
      </c>
      <c r="BK40" s="81" t="s">
        <v>146</v>
      </c>
      <c r="BL40" s="81" t="s">
        <v>146</v>
      </c>
      <c r="BM40" s="81" t="s">
        <v>146</v>
      </c>
      <c r="BN40" s="81" t="s">
        <v>146</v>
      </c>
      <c r="BO40" s="81" t="s">
        <v>146</v>
      </c>
      <c r="BP40" s="81" t="s">
        <v>146</v>
      </c>
      <c r="BQ40" s="81" t="s">
        <v>146</v>
      </c>
      <c r="BR40" s="81" t="s">
        <v>146</v>
      </c>
      <c r="BS40" s="81" t="s">
        <v>146</v>
      </c>
      <c r="BT40" s="81" t="s">
        <v>146</v>
      </c>
    </row>
    <row r="41" spans="1:72" ht="30">
      <c r="A41" s="117">
        <v>45733.607662037037</v>
      </c>
      <c r="B41" s="117">
        <v>45733.61</v>
      </c>
      <c r="C41">
        <v>0</v>
      </c>
      <c r="D41">
        <v>100</v>
      </c>
      <c r="E41">
        <v>202</v>
      </c>
      <c r="F41">
        <v>1</v>
      </c>
      <c r="G41" s="117">
        <v>45733.610012847224</v>
      </c>
      <c r="H41" s="81" t="s">
        <v>229</v>
      </c>
      <c r="I41" s="81" t="s">
        <v>159</v>
      </c>
      <c r="J41" s="81" t="s">
        <v>145</v>
      </c>
      <c r="K41" s="81" t="s">
        <v>225</v>
      </c>
      <c r="L41" s="122">
        <v>1</v>
      </c>
      <c r="M41" s="122">
        <v>3</v>
      </c>
      <c r="N41" s="76">
        <v>1</v>
      </c>
      <c r="O41" s="76">
        <v>1</v>
      </c>
      <c r="P41" s="76">
        <v>1</v>
      </c>
      <c r="Q41" s="76">
        <v>1</v>
      </c>
      <c r="R41" s="76">
        <v>1</v>
      </c>
      <c r="S41" s="76">
        <v>1</v>
      </c>
      <c r="T41" s="76">
        <v>1</v>
      </c>
      <c r="U41" s="76">
        <v>1</v>
      </c>
      <c r="V41" s="76">
        <v>1</v>
      </c>
      <c r="W41" s="76">
        <v>1</v>
      </c>
      <c r="X41" s="76">
        <v>1</v>
      </c>
      <c r="Y41" s="76">
        <v>1</v>
      </c>
      <c r="Z41" s="76">
        <v>1</v>
      </c>
      <c r="AA41" s="76">
        <v>1</v>
      </c>
      <c r="AB41" s="76">
        <v>1</v>
      </c>
      <c r="AC41" s="76">
        <v>1</v>
      </c>
      <c r="AD41" s="78">
        <v>1</v>
      </c>
      <c r="AE41" s="78">
        <v>1</v>
      </c>
      <c r="AF41" s="78">
        <v>1</v>
      </c>
      <c r="AG41" s="78">
        <v>1</v>
      </c>
      <c r="AH41" s="78">
        <v>1</v>
      </c>
      <c r="AI41" s="78">
        <v>1</v>
      </c>
      <c r="AJ41" s="78">
        <v>1</v>
      </c>
      <c r="AK41" s="78">
        <v>1</v>
      </c>
      <c r="AL41" s="78">
        <v>1</v>
      </c>
      <c r="AM41" s="78">
        <v>1</v>
      </c>
      <c r="AN41" s="78">
        <v>2</v>
      </c>
      <c r="AO41" s="78">
        <v>1</v>
      </c>
      <c r="AP41" s="78">
        <v>1</v>
      </c>
      <c r="AQ41" s="78">
        <v>1</v>
      </c>
      <c r="AR41" s="78">
        <v>1</v>
      </c>
      <c r="AS41" s="78">
        <v>1</v>
      </c>
      <c r="AT41">
        <v>1</v>
      </c>
      <c r="AU41">
        <v>0</v>
      </c>
      <c r="AV41">
        <v>0</v>
      </c>
      <c r="AW41">
        <v>5</v>
      </c>
      <c r="AX41">
        <v>2</v>
      </c>
      <c r="AY41">
        <v>0</v>
      </c>
      <c r="AZ41">
        <v>1</v>
      </c>
      <c r="BA41" s="81" t="s">
        <v>146</v>
      </c>
      <c r="BB41" s="81" t="s">
        <v>146</v>
      </c>
      <c r="BC41" s="81" t="s">
        <v>146</v>
      </c>
      <c r="BD41" s="81" t="s">
        <v>146</v>
      </c>
      <c r="BE41" s="81" t="s">
        <v>146</v>
      </c>
      <c r="BF41" s="81" t="s">
        <v>146</v>
      </c>
      <c r="BG41" s="81" t="s">
        <v>146</v>
      </c>
      <c r="BH41" s="81" t="s">
        <v>146</v>
      </c>
      <c r="BI41" s="81" t="s">
        <v>146</v>
      </c>
      <c r="BJ41" s="81" t="s">
        <v>146</v>
      </c>
      <c r="BK41" s="81" t="s">
        <v>146</v>
      </c>
      <c r="BL41" s="81" t="s">
        <v>146</v>
      </c>
      <c r="BM41" s="81" t="s">
        <v>146</v>
      </c>
      <c r="BN41" s="81" t="s">
        <v>146</v>
      </c>
      <c r="BO41" s="81" t="s">
        <v>146</v>
      </c>
      <c r="BP41" s="81" t="s">
        <v>146</v>
      </c>
      <c r="BQ41" s="81" t="s">
        <v>146</v>
      </c>
      <c r="BR41" s="81" t="s">
        <v>146</v>
      </c>
      <c r="BS41" s="81" t="s">
        <v>146</v>
      </c>
      <c r="BT41" s="81" t="s">
        <v>146</v>
      </c>
    </row>
    <row r="42" spans="1:72" ht="30">
      <c r="A42" s="117">
        <v>45733.61005787037</v>
      </c>
      <c r="B42" s="117">
        <v>45733.611481481479</v>
      </c>
      <c r="C42">
        <v>0</v>
      </c>
      <c r="D42">
        <v>100</v>
      </c>
      <c r="E42">
        <v>122</v>
      </c>
      <c r="F42">
        <v>1</v>
      </c>
      <c r="G42" s="117">
        <v>45733.611490671297</v>
      </c>
      <c r="H42" s="81" t="s">
        <v>230</v>
      </c>
      <c r="I42" s="81" t="s">
        <v>159</v>
      </c>
      <c r="J42" s="81" t="s">
        <v>145</v>
      </c>
      <c r="K42" s="81" t="s">
        <v>225</v>
      </c>
      <c r="L42" s="122">
        <v>2</v>
      </c>
      <c r="M42" s="122">
        <v>3</v>
      </c>
      <c r="N42" s="76">
        <v>1</v>
      </c>
      <c r="O42" s="76">
        <v>1</v>
      </c>
      <c r="P42" s="76">
        <v>1</v>
      </c>
      <c r="Q42" s="76">
        <v>1</v>
      </c>
      <c r="R42" s="76">
        <v>1</v>
      </c>
      <c r="S42" s="76">
        <v>1</v>
      </c>
      <c r="T42" s="76">
        <v>1</v>
      </c>
      <c r="U42" s="76">
        <v>1</v>
      </c>
      <c r="V42" s="76">
        <v>1</v>
      </c>
      <c r="W42" s="76">
        <v>1</v>
      </c>
      <c r="X42" s="76">
        <v>1</v>
      </c>
      <c r="Y42" s="76">
        <v>1</v>
      </c>
      <c r="Z42" s="76">
        <v>1</v>
      </c>
      <c r="AA42" s="76">
        <v>1</v>
      </c>
      <c r="AB42" s="76">
        <v>1</v>
      </c>
      <c r="AC42" s="76">
        <v>1</v>
      </c>
      <c r="AD42" s="78">
        <v>1</v>
      </c>
      <c r="AE42" s="78">
        <v>1</v>
      </c>
      <c r="AF42" s="78">
        <v>1</v>
      </c>
      <c r="AG42" s="78">
        <v>1</v>
      </c>
      <c r="AH42" s="78">
        <v>1</v>
      </c>
      <c r="AI42" s="78">
        <v>1</v>
      </c>
      <c r="AJ42" s="78">
        <v>1</v>
      </c>
      <c r="AK42" s="78">
        <v>1</v>
      </c>
      <c r="AL42" s="78">
        <v>1</v>
      </c>
      <c r="AM42" s="78">
        <v>1</v>
      </c>
      <c r="AN42" s="78">
        <v>1</v>
      </c>
      <c r="AO42" s="78">
        <v>1</v>
      </c>
      <c r="AP42" s="78">
        <v>1</v>
      </c>
      <c r="AQ42" s="78">
        <v>1</v>
      </c>
      <c r="AR42" s="78">
        <v>1</v>
      </c>
      <c r="AS42" s="78">
        <v>1</v>
      </c>
      <c r="AT42">
        <v>0</v>
      </c>
      <c r="AU42">
        <v>0</v>
      </c>
      <c r="AV42">
        <v>0</v>
      </c>
      <c r="AW42">
        <v>7</v>
      </c>
      <c r="AX42">
        <v>0</v>
      </c>
      <c r="AY42">
        <v>0</v>
      </c>
      <c r="AZ42">
        <v>1</v>
      </c>
      <c r="BA42" s="81" t="s">
        <v>146</v>
      </c>
      <c r="BB42" s="81" t="s">
        <v>146</v>
      </c>
      <c r="BC42" s="81" t="s">
        <v>146</v>
      </c>
      <c r="BD42" s="81" t="s">
        <v>146</v>
      </c>
      <c r="BE42" s="81" t="s">
        <v>146</v>
      </c>
      <c r="BF42" s="81" t="s">
        <v>146</v>
      </c>
      <c r="BG42" s="81" t="s">
        <v>146</v>
      </c>
      <c r="BH42" s="81" t="s">
        <v>146</v>
      </c>
      <c r="BI42" s="81" t="s">
        <v>146</v>
      </c>
      <c r="BJ42" s="81" t="s">
        <v>146</v>
      </c>
      <c r="BK42" s="81" t="s">
        <v>146</v>
      </c>
      <c r="BL42" s="81" t="s">
        <v>146</v>
      </c>
      <c r="BM42" s="81" t="s">
        <v>146</v>
      </c>
      <c r="BN42" s="81" t="s">
        <v>146</v>
      </c>
      <c r="BO42" s="81" t="s">
        <v>146</v>
      </c>
      <c r="BP42" s="81" t="s">
        <v>146</v>
      </c>
      <c r="BQ42" s="81" t="s">
        <v>146</v>
      </c>
      <c r="BR42" s="81" t="s">
        <v>146</v>
      </c>
      <c r="BS42" s="81" t="s">
        <v>146</v>
      </c>
      <c r="BT42" s="81" t="s">
        <v>146</v>
      </c>
    </row>
    <row r="43" spans="1:72" ht="30">
      <c r="A43" s="117">
        <v>45733.612557870372</v>
      </c>
      <c r="B43" s="117">
        <v>45733.614594907405</v>
      </c>
      <c r="C43">
        <v>0</v>
      </c>
      <c r="D43">
        <v>100</v>
      </c>
      <c r="E43">
        <v>175</v>
      </c>
      <c r="F43">
        <v>1</v>
      </c>
      <c r="G43" s="117">
        <v>45733.614602222224</v>
      </c>
      <c r="H43" s="81" t="s">
        <v>231</v>
      </c>
      <c r="I43" s="81" t="s">
        <v>159</v>
      </c>
      <c r="J43" s="81" t="s">
        <v>145</v>
      </c>
      <c r="K43" s="81" t="s">
        <v>225</v>
      </c>
      <c r="L43" s="122">
        <v>1</v>
      </c>
      <c r="M43" s="122">
        <v>4</v>
      </c>
      <c r="N43" s="76">
        <v>1</v>
      </c>
      <c r="O43" s="76">
        <v>1</v>
      </c>
      <c r="P43" s="76">
        <v>1</v>
      </c>
      <c r="Q43" s="76">
        <v>1</v>
      </c>
      <c r="R43" s="76">
        <v>1</v>
      </c>
      <c r="S43" s="76">
        <v>1</v>
      </c>
      <c r="T43" s="76">
        <v>1</v>
      </c>
      <c r="U43" s="76">
        <v>1</v>
      </c>
      <c r="V43" s="76">
        <v>1</v>
      </c>
      <c r="W43" s="76">
        <v>1</v>
      </c>
      <c r="X43" s="76">
        <v>1</v>
      </c>
      <c r="Y43" s="76">
        <v>1</v>
      </c>
      <c r="Z43" s="76">
        <v>1</v>
      </c>
      <c r="AA43" s="76">
        <v>1</v>
      </c>
      <c r="AB43" s="76">
        <v>1</v>
      </c>
      <c r="AC43" s="76">
        <v>1</v>
      </c>
      <c r="AD43" s="78">
        <v>1</v>
      </c>
      <c r="AE43" s="78">
        <v>1</v>
      </c>
      <c r="AF43" s="78">
        <v>1</v>
      </c>
      <c r="AG43" s="78">
        <v>1</v>
      </c>
      <c r="AH43" s="78">
        <v>1</v>
      </c>
      <c r="AI43" s="78">
        <v>1</v>
      </c>
      <c r="AJ43" s="78">
        <v>1</v>
      </c>
      <c r="AK43" s="78">
        <v>1</v>
      </c>
      <c r="AL43" s="78">
        <v>1</v>
      </c>
      <c r="AM43" s="78">
        <v>1</v>
      </c>
      <c r="AN43" s="78">
        <v>1</v>
      </c>
      <c r="AO43" s="78">
        <v>1</v>
      </c>
      <c r="AP43" s="78">
        <v>1</v>
      </c>
      <c r="AQ43" s="78">
        <v>1</v>
      </c>
      <c r="AR43" s="78">
        <v>1</v>
      </c>
      <c r="AS43" s="78">
        <v>1</v>
      </c>
      <c r="AT43">
        <v>0</v>
      </c>
      <c r="AU43">
        <v>0</v>
      </c>
      <c r="AV43">
        <v>0</v>
      </c>
      <c r="AW43">
        <v>7</v>
      </c>
      <c r="AX43">
        <v>0</v>
      </c>
      <c r="AY43">
        <v>0</v>
      </c>
      <c r="AZ43">
        <v>1</v>
      </c>
      <c r="BA43" s="81" t="s">
        <v>146</v>
      </c>
      <c r="BB43" s="81" t="s">
        <v>146</v>
      </c>
      <c r="BC43" s="81" t="s">
        <v>146</v>
      </c>
      <c r="BD43" s="81" t="s">
        <v>146</v>
      </c>
      <c r="BE43" s="81" t="s">
        <v>146</v>
      </c>
      <c r="BF43" s="81" t="s">
        <v>146</v>
      </c>
      <c r="BG43" s="81" t="s">
        <v>146</v>
      </c>
      <c r="BH43" s="81" t="s">
        <v>146</v>
      </c>
      <c r="BI43" s="81" t="s">
        <v>146</v>
      </c>
      <c r="BJ43" s="81" t="s">
        <v>146</v>
      </c>
      <c r="BK43" s="81" t="s">
        <v>146</v>
      </c>
      <c r="BL43" s="81" t="s">
        <v>146</v>
      </c>
      <c r="BM43" s="81" t="s">
        <v>146</v>
      </c>
      <c r="BN43" s="81" t="s">
        <v>146</v>
      </c>
      <c r="BO43" s="81" t="s">
        <v>146</v>
      </c>
      <c r="BP43" s="81" t="s">
        <v>146</v>
      </c>
      <c r="BQ43" s="81" t="s">
        <v>146</v>
      </c>
      <c r="BR43" s="81" t="s">
        <v>146</v>
      </c>
      <c r="BS43" s="81" t="s">
        <v>146</v>
      </c>
      <c r="BT43" s="81" t="s">
        <v>146</v>
      </c>
    </row>
    <row r="44" spans="1:72" ht="30">
      <c r="A44" s="117">
        <v>45733.614629629628</v>
      </c>
      <c r="B44" s="117">
        <v>45733.616643518515</v>
      </c>
      <c r="C44">
        <v>0</v>
      </c>
      <c r="D44">
        <v>100</v>
      </c>
      <c r="E44">
        <v>174</v>
      </c>
      <c r="F44">
        <v>1</v>
      </c>
      <c r="G44" s="117">
        <v>45733.616658472223</v>
      </c>
      <c r="H44" s="81" t="s">
        <v>232</v>
      </c>
      <c r="I44" s="81" t="s">
        <v>159</v>
      </c>
      <c r="J44" s="81" t="s">
        <v>145</v>
      </c>
      <c r="K44" s="81" t="s">
        <v>225</v>
      </c>
      <c r="L44" s="122">
        <v>2</v>
      </c>
      <c r="M44" s="122">
        <v>4</v>
      </c>
      <c r="N44" s="76">
        <v>1</v>
      </c>
      <c r="O44" s="76">
        <v>1</v>
      </c>
      <c r="P44" s="76">
        <v>1</v>
      </c>
      <c r="Q44" s="76">
        <v>1</v>
      </c>
      <c r="R44" s="76">
        <v>1</v>
      </c>
      <c r="S44" s="76">
        <v>1</v>
      </c>
      <c r="T44" s="76">
        <v>1</v>
      </c>
      <c r="U44" s="76">
        <v>1</v>
      </c>
      <c r="V44" s="76">
        <v>1</v>
      </c>
      <c r="W44" s="76">
        <v>1</v>
      </c>
      <c r="X44" s="76">
        <v>1</v>
      </c>
      <c r="Y44" s="76">
        <v>1</v>
      </c>
      <c r="Z44" s="76">
        <v>1</v>
      </c>
      <c r="AA44" s="76">
        <v>1</v>
      </c>
      <c r="AB44" s="76">
        <v>1</v>
      </c>
      <c r="AC44" s="76">
        <v>1</v>
      </c>
      <c r="AD44" s="78">
        <v>1</v>
      </c>
      <c r="AE44" s="78">
        <v>1</v>
      </c>
      <c r="AF44" s="78">
        <v>1</v>
      </c>
      <c r="AG44" s="78">
        <v>1</v>
      </c>
      <c r="AH44" s="78">
        <v>1</v>
      </c>
      <c r="AI44" s="78">
        <v>1</v>
      </c>
      <c r="AJ44" s="78">
        <v>1</v>
      </c>
      <c r="AK44" s="78">
        <v>1</v>
      </c>
      <c r="AL44" s="78">
        <v>1</v>
      </c>
      <c r="AM44" s="78">
        <v>1</v>
      </c>
      <c r="AN44" s="78">
        <v>1</v>
      </c>
      <c r="AO44" s="78">
        <v>1</v>
      </c>
      <c r="AP44" s="78">
        <v>1</v>
      </c>
      <c r="AQ44" s="78">
        <v>1</v>
      </c>
      <c r="AR44" s="78">
        <v>1</v>
      </c>
      <c r="AS44" s="78">
        <v>1</v>
      </c>
      <c r="AT44">
        <v>0</v>
      </c>
      <c r="AU44">
        <v>0</v>
      </c>
      <c r="AV44">
        <v>0</v>
      </c>
      <c r="AW44">
        <v>6</v>
      </c>
      <c r="AX44">
        <v>0</v>
      </c>
      <c r="AY44">
        <v>4</v>
      </c>
      <c r="AZ44">
        <v>1</v>
      </c>
      <c r="BA44" s="81" t="s">
        <v>146</v>
      </c>
      <c r="BB44" s="81" t="s">
        <v>146</v>
      </c>
      <c r="BC44" s="81" t="s">
        <v>146</v>
      </c>
      <c r="BD44" s="81" t="s">
        <v>146</v>
      </c>
      <c r="BE44" s="81" t="s">
        <v>146</v>
      </c>
      <c r="BF44" s="81" t="s">
        <v>146</v>
      </c>
      <c r="BG44" s="81" t="s">
        <v>146</v>
      </c>
      <c r="BH44" s="81" t="s">
        <v>146</v>
      </c>
      <c r="BI44" s="81" t="s">
        <v>146</v>
      </c>
      <c r="BJ44" s="81" t="s">
        <v>146</v>
      </c>
      <c r="BK44" s="81" t="s">
        <v>146</v>
      </c>
      <c r="BL44" s="81" t="s">
        <v>146</v>
      </c>
      <c r="BM44" s="81" t="s">
        <v>146</v>
      </c>
      <c r="BN44" s="81" t="s">
        <v>146</v>
      </c>
      <c r="BO44" s="81" t="s">
        <v>146</v>
      </c>
      <c r="BP44" s="81" t="s">
        <v>146</v>
      </c>
      <c r="BQ44" s="81" t="s">
        <v>146</v>
      </c>
      <c r="BR44" s="81" t="s">
        <v>146</v>
      </c>
      <c r="BS44" s="81" t="s">
        <v>146</v>
      </c>
      <c r="BT44" s="81" t="s">
        <v>146</v>
      </c>
    </row>
    <row r="45" spans="1:72" ht="409.5">
      <c r="A45" s="117">
        <v>45733.616712962961</v>
      </c>
      <c r="B45" s="117">
        <v>45733.621307870373</v>
      </c>
      <c r="C45">
        <v>0</v>
      </c>
      <c r="D45">
        <v>100</v>
      </c>
      <c r="E45">
        <v>397</v>
      </c>
      <c r="F45">
        <v>1</v>
      </c>
      <c r="G45" s="117">
        <v>45733.62132460648</v>
      </c>
      <c r="H45" s="81" t="s">
        <v>233</v>
      </c>
      <c r="I45" s="81" t="s">
        <v>159</v>
      </c>
      <c r="J45" s="81" t="s">
        <v>145</v>
      </c>
      <c r="K45" s="81" t="s">
        <v>225</v>
      </c>
      <c r="L45" s="122">
        <v>2</v>
      </c>
      <c r="M45" s="122">
        <v>4</v>
      </c>
      <c r="N45" s="76">
        <v>1</v>
      </c>
      <c r="O45" s="76">
        <v>1</v>
      </c>
      <c r="P45" s="76">
        <v>1</v>
      </c>
      <c r="Q45" s="76">
        <v>1</v>
      </c>
      <c r="R45" s="76">
        <v>1</v>
      </c>
      <c r="S45" s="76">
        <v>1</v>
      </c>
      <c r="T45" s="76">
        <v>1</v>
      </c>
      <c r="U45" s="76">
        <v>1</v>
      </c>
      <c r="V45" s="76">
        <v>1</v>
      </c>
      <c r="W45" s="76">
        <v>1</v>
      </c>
      <c r="X45" s="76">
        <v>1</v>
      </c>
      <c r="Y45" s="76">
        <v>1</v>
      </c>
      <c r="Z45" s="76">
        <v>1</v>
      </c>
      <c r="AA45" s="76">
        <v>1</v>
      </c>
      <c r="AB45" s="76">
        <v>1</v>
      </c>
      <c r="AC45" s="76">
        <v>1</v>
      </c>
      <c r="AD45" s="78">
        <v>1</v>
      </c>
      <c r="AE45" s="78">
        <v>1</v>
      </c>
      <c r="AF45" s="78">
        <v>1</v>
      </c>
      <c r="AG45" s="78">
        <v>1</v>
      </c>
      <c r="AH45" s="78">
        <v>1</v>
      </c>
      <c r="AI45" s="78">
        <v>1</v>
      </c>
      <c r="AJ45" s="78">
        <v>1</v>
      </c>
      <c r="AK45" s="78">
        <v>1</v>
      </c>
      <c r="AL45" s="78">
        <v>1</v>
      </c>
      <c r="AM45" s="78">
        <v>1</v>
      </c>
      <c r="AN45" s="78">
        <v>1</v>
      </c>
      <c r="AO45" s="78">
        <v>1</v>
      </c>
      <c r="AP45" s="78">
        <v>1</v>
      </c>
      <c r="AQ45" s="78">
        <v>1</v>
      </c>
      <c r="AR45" s="78">
        <v>1</v>
      </c>
      <c r="AS45" s="78">
        <v>1</v>
      </c>
      <c r="AT45">
        <v>0</v>
      </c>
      <c r="AU45">
        <v>0</v>
      </c>
      <c r="AV45">
        <v>0</v>
      </c>
      <c r="AW45">
        <v>6</v>
      </c>
      <c r="AX45">
        <v>1</v>
      </c>
      <c r="AY45">
        <v>0</v>
      </c>
      <c r="AZ45">
        <v>2</v>
      </c>
      <c r="BA45">
        <v>4</v>
      </c>
      <c r="BB45">
        <v>5</v>
      </c>
      <c r="BC45">
        <v>4</v>
      </c>
      <c r="BD45">
        <v>5</v>
      </c>
      <c r="BE45">
        <v>2</v>
      </c>
      <c r="BF45">
        <v>3</v>
      </c>
      <c r="BG45" s="81" t="s">
        <v>146</v>
      </c>
      <c r="BH45" s="81" t="s">
        <v>146</v>
      </c>
      <c r="BI45" s="81" t="s">
        <v>146</v>
      </c>
      <c r="BJ45" s="81" t="s">
        <v>146</v>
      </c>
      <c r="BK45" s="81" t="s">
        <v>146</v>
      </c>
      <c r="BL45" s="81" t="s">
        <v>146</v>
      </c>
      <c r="BM45" s="81" t="s">
        <v>146</v>
      </c>
      <c r="BN45" s="81" t="s">
        <v>146</v>
      </c>
      <c r="BO45" s="81" t="s">
        <v>146</v>
      </c>
      <c r="BP45" s="81" t="s">
        <v>146</v>
      </c>
      <c r="BQ45">
        <v>1</v>
      </c>
      <c r="BR45" s="81" t="s">
        <v>234</v>
      </c>
      <c r="BS45" s="81" t="s">
        <v>163</v>
      </c>
      <c r="BT45" s="81" t="s">
        <v>235</v>
      </c>
    </row>
    <row r="46" spans="1:72" ht="30">
      <c r="A46" s="117">
        <v>45733.69804398148</v>
      </c>
      <c r="B46" s="117">
        <v>45733.711701388886</v>
      </c>
      <c r="C46">
        <v>0</v>
      </c>
      <c r="D46">
        <v>100</v>
      </c>
      <c r="E46">
        <v>1180</v>
      </c>
      <c r="F46">
        <v>1</v>
      </c>
      <c r="G46" s="117">
        <v>45733.711716817132</v>
      </c>
      <c r="H46" s="81" t="s">
        <v>236</v>
      </c>
      <c r="I46" s="81" t="s">
        <v>159</v>
      </c>
      <c r="J46" s="81" t="s">
        <v>145</v>
      </c>
      <c r="K46" s="81" t="s">
        <v>219</v>
      </c>
      <c r="L46" s="122">
        <v>2</v>
      </c>
      <c r="M46" s="122">
        <v>2</v>
      </c>
      <c r="N46" s="76">
        <v>1</v>
      </c>
      <c r="O46" s="76">
        <v>1</v>
      </c>
      <c r="P46" s="76">
        <v>1</v>
      </c>
      <c r="Q46" s="76">
        <v>1</v>
      </c>
      <c r="R46" s="76">
        <v>1</v>
      </c>
      <c r="S46" s="76">
        <v>1</v>
      </c>
      <c r="T46" s="76">
        <v>1</v>
      </c>
      <c r="U46" s="76">
        <v>1</v>
      </c>
      <c r="V46" s="76">
        <v>1</v>
      </c>
      <c r="W46" s="76">
        <v>1</v>
      </c>
      <c r="X46" s="76">
        <v>1</v>
      </c>
      <c r="Y46" s="76">
        <v>1</v>
      </c>
      <c r="Z46" s="76">
        <v>1</v>
      </c>
      <c r="AA46" s="76">
        <v>1</v>
      </c>
      <c r="AB46" s="76">
        <v>1</v>
      </c>
      <c r="AC46" s="76">
        <v>1</v>
      </c>
      <c r="AD46" s="78">
        <v>1</v>
      </c>
      <c r="AE46" s="78">
        <v>1</v>
      </c>
      <c r="AF46" s="78">
        <v>1</v>
      </c>
      <c r="AG46" s="78">
        <v>1</v>
      </c>
      <c r="AH46" s="78">
        <v>1</v>
      </c>
      <c r="AI46" s="78">
        <v>1</v>
      </c>
      <c r="AJ46" s="78">
        <v>1</v>
      </c>
      <c r="AK46" s="78">
        <v>1</v>
      </c>
      <c r="AL46" s="78">
        <v>1</v>
      </c>
      <c r="AM46" s="78">
        <v>1</v>
      </c>
      <c r="AN46" s="78">
        <v>1</v>
      </c>
      <c r="AO46" s="78">
        <v>1</v>
      </c>
      <c r="AP46" s="78">
        <v>1</v>
      </c>
      <c r="AQ46" s="78">
        <v>1</v>
      </c>
      <c r="AR46" s="78">
        <v>1</v>
      </c>
      <c r="AS46" s="78">
        <v>1</v>
      </c>
      <c r="AT46">
        <v>0</v>
      </c>
      <c r="AU46">
        <v>0</v>
      </c>
      <c r="AV46">
        <v>0</v>
      </c>
      <c r="AW46">
        <v>7</v>
      </c>
      <c r="AX46">
        <v>0</v>
      </c>
      <c r="AY46">
        <v>0</v>
      </c>
      <c r="AZ46">
        <v>1</v>
      </c>
      <c r="BA46" s="81" t="s">
        <v>146</v>
      </c>
      <c r="BB46" s="81" t="s">
        <v>146</v>
      </c>
      <c r="BC46" s="81" t="s">
        <v>146</v>
      </c>
      <c r="BD46" s="81" t="s">
        <v>146</v>
      </c>
      <c r="BE46" s="81" t="s">
        <v>146</v>
      </c>
      <c r="BF46" s="81" t="s">
        <v>146</v>
      </c>
      <c r="BG46" s="81" t="s">
        <v>146</v>
      </c>
      <c r="BH46" s="81" t="s">
        <v>146</v>
      </c>
      <c r="BI46" s="81" t="s">
        <v>146</v>
      </c>
      <c r="BJ46" s="81" t="s">
        <v>146</v>
      </c>
      <c r="BK46" s="81" t="s">
        <v>146</v>
      </c>
      <c r="BL46" s="81" t="s">
        <v>146</v>
      </c>
      <c r="BM46" s="81" t="s">
        <v>146</v>
      </c>
      <c r="BN46" s="81" t="s">
        <v>146</v>
      </c>
      <c r="BO46" s="81" t="s">
        <v>146</v>
      </c>
      <c r="BP46" s="81" t="s">
        <v>146</v>
      </c>
      <c r="BQ46" s="81" t="s">
        <v>146</v>
      </c>
      <c r="BR46" s="81" t="s">
        <v>146</v>
      </c>
      <c r="BS46" s="81" t="s">
        <v>146</v>
      </c>
      <c r="BT46" s="81" t="s">
        <v>146</v>
      </c>
    </row>
    <row r="47" spans="1:72" ht="30">
      <c r="A47" s="117">
        <v>45733.711759259262</v>
      </c>
      <c r="B47" s="117">
        <v>45733.713958333334</v>
      </c>
      <c r="C47">
        <v>0</v>
      </c>
      <c r="D47">
        <v>100</v>
      </c>
      <c r="E47">
        <v>190</v>
      </c>
      <c r="F47">
        <v>1</v>
      </c>
      <c r="G47" s="117">
        <v>45733.713964016206</v>
      </c>
      <c r="H47" s="81" t="s">
        <v>237</v>
      </c>
      <c r="I47" s="81" t="s">
        <v>159</v>
      </c>
      <c r="J47" s="81" t="s">
        <v>145</v>
      </c>
      <c r="K47" s="81" t="s">
        <v>219</v>
      </c>
      <c r="L47" s="122">
        <v>1</v>
      </c>
      <c r="M47" s="122">
        <v>2</v>
      </c>
      <c r="N47" s="76">
        <v>1</v>
      </c>
      <c r="O47" s="76">
        <v>1</v>
      </c>
      <c r="P47" s="76">
        <v>1</v>
      </c>
      <c r="Q47" s="76">
        <v>1</v>
      </c>
      <c r="R47" s="76">
        <v>1</v>
      </c>
      <c r="S47" s="76">
        <v>1</v>
      </c>
      <c r="T47" s="76">
        <v>1</v>
      </c>
      <c r="U47" s="76">
        <v>1</v>
      </c>
      <c r="V47" s="76">
        <v>1</v>
      </c>
      <c r="W47" s="76">
        <v>1</v>
      </c>
      <c r="X47" s="76">
        <v>1</v>
      </c>
      <c r="Y47" s="76">
        <v>1</v>
      </c>
      <c r="Z47" s="76">
        <v>1</v>
      </c>
      <c r="AA47" s="76">
        <v>1</v>
      </c>
      <c r="AB47" s="76">
        <v>1</v>
      </c>
      <c r="AC47" s="76">
        <v>1</v>
      </c>
      <c r="AD47" s="78">
        <v>1</v>
      </c>
      <c r="AE47" s="78">
        <v>1</v>
      </c>
      <c r="AF47" s="78">
        <v>1</v>
      </c>
      <c r="AG47" s="78">
        <v>1</v>
      </c>
      <c r="AH47" s="78">
        <v>1</v>
      </c>
      <c r="AI47" s="78">
        <v>1</v>
      </c>
      <c r="AJ47" s="78">
        <v>1</v>
      </c>
      <c r="AK47" s="78">
        <v>1</v>
      </c>
      <c r="AL47" s="78">
        <v>1</v>
      </c>
      <c r="AM47" s="78">
        <v>1</v>
      </c>
      <c r="AN47" s="78">
        <v>1</v>
      </c>
      <c r="AO47" s="78">
        <v>1</v>
      </c>
      <c r="AP47" s="78">
        <v>1</v>
      </c>
      <c r="AQ47" s="78">
        <v>1</v>
      </c>
      <c r="AR47" s="78">
        <v>1</v>
      </c>
      <c r="AS47" s="78">
        <v>1</v>
      </c>
      <c r="AT47">
        <v>0</v>
      </c>
      <c r="AU47">
        <v>0</v>
      </c>
      <c r="AV47">
        <v>0</v>
      </c>
      <c r="AW47">
        <v>7</v>
      </c>
      <c r="AX47">
        <v>0</v>
      </c>
      <c r="AY47">
        <v>0</v>
      </c>
      <c r="AZ47">
        <v>1</v>
      </c>
      <c r="BA47" s="81" t="s">
        <v>146</v>
      </c>
      <c r="BB47" s="81" t="s">
        <v>146</v>
      </c>
      <c r="BC47" s="81" t="s">
        <v>146</v>
      </c>
      <c r="BD47" s="81" t="s">
        <v>146</v>
      </c>
      <c r="BE47" s="81" t="s">
        <v>146</v>
      </c>
      <c r="BF47" s="81" t="s">
        <v>146</v>
      </c>
      <c r="BG47" s="81" t="s">
        <v>146</v>
      </c>
      <c r="BH47" s="81" t="s">
        <v>146</v>
      </c>
      <c r="BI47" s="81" t="s">
        <v>146</v>
      </c>
      <c r="BJ47" s="81" t="s">
        <v>146</v>
      </c>
      <c r="BK47" s="81" t="s">
        <v>146</v>
      </c>
      <c r="BL47" s="81" t="s">
        <v>146</v>
      </c>
      <c r="BM47" s="81" t="s">
        <v>146</v>
      </c>
      <c r="BN47" s="81" t="s">
        <v>146</v>
      </c>
      <c r="BO47" s="81" t="s">
        <v>146</v>
      </c>
      <c r="BP47" s="81" t="s">
        <v>146</v>
      </c>
      <c r="BQ47" s="81" t="s">
        <v>146</v>
      </c>
      <c r="BR47" s="81" t="s">
        <v>146</v>
      </c>
      <c r="BS47" s="81" t="s">
        <v>146</v>
      </c>
      <c r="BT47" s="81" t="s">
        <v>146</v>
      </c>
    </row>
    <row r="48" spans="1:72" ht="30">
      <c r="A48" s="117">
        <v>45733.716782407406</v>
      </c>
      <c r="B48" s="117">
        <v>45733.717418981483</v>
      </c>
      <c r="C48">
        <v>0</v>
      </c>
      <c r="D48">
        <v>100</v>
      </c>
      <c r="E48">
        <v>54</v>
      </c>
      <c r="F48">
        <v>1</v>
      </c>
      <c r="G48" s="117">
        <v>45733.717428124997</v>
      </c>
      <c r="H48" s="81" t="s">
        <v>238</v>
      </c>
      <c r="I48" s="81" t="s">
        <v>159</v>
      </c>
      <c r="J48" s="81" t="s">
        <v>145</v>
      </c>
      <c r="K48" s="81" t="s">
        <v>219</v>
      </c>
      <c r="L48" s="122">
        <v>2</v>
      </c>
      <c r="M48" s="122">
        <v>3</v>
      </c>
      <c r="N48" s="76">
        <v>1</v>
      </c>
      <c r="O48" s="76">
        <v>1</v>
      </c>
      <c r="P48" s="76">
        <v>1</v>
      </c>
      <c r="Q48" s="76">
        <v>1</v>
      </c>
      <c r="R48" s="76">
        <v>1</v>
      </c>
      <c r="S48" s="76">
        <v>1</v>
      </c>
      <c r="T48" s="76">
        <v>1</v>
      </c>
      <c r="U48" s="76">
        <v>1</v>
      </c>
      <c r="V48" s="76">
        <v>1</v>
      </c>
      <c r="W48" s="76">
        <v>1</v>
      </c>
      <c r="X48" s="76">
        <v>1</v>
      </c>
      <c r="Y48" s="76">
        <v>1</v>
      </c>
      <c r="Z48" s="76">
        <v>1</v>
      </c>
      <c r="AA48" s="76">
        <v>1</v>
      </c>
      <c r="AB48" s="76">
        <v>1</v>
      </c>
      <c r="AC48" s="76">
        <v>1</v>
      </c>
      <c r="AD48" s="78">
        <v>1</v>
      </c>
      <c r="AE48" s="78">
        <v>1</v>
      </c>
      <c r="AF48" s="78">
        <v>1</v>
      </c>
      <c r="AG48" s="78">
        <v>1</v>
      </c>
      <c r="AH48" s="78">
        <v>1</v>
      </c>
      <c r="AI48" s="78">
        <v>1</v>
      </c>
      <c r="AJ48" s="78">
        <v>1</v>
      </c>
      <c r="AK48" s="78">
        <v>1</v>
      </c>
      <c r="AL48" s="78">
        <v>1</v>
      </c>
      <c r="AM48" s="78">
        <v>1</v>
      </c>
      <c r="AN48" s="78">
        <v>1</v>
      </c>
      <c r="AO48" s="78">
        <v>1</v>
      </c>
      <c r="AP48" s="78">
        <v>1</v>
      </c>
      <c r="AQ48" s="78">
        <v>1</v>
      </c>
      <c r="AR48" s="78">
        <v>1</v>
      </c>
      <c r="AS48" s="78">
        <v>1</v>
      </c>
      <c r="AT48">
        <v>0</v>
      </c>
      <c r="AU48">
        <v>0</v>
      </c>
      <c r="AV48">
        <v>0</v>
      </c>
      <c r="AW48">
        <v>5</v>
      </c>
      <c r="AX48">
        <v>0</v>
      </c>
      <c r="AY48">
        <v>0</v>
      </c>
      <c r="AZ48">
        <v>1</v>
      </c>
      <c r="BA48" s="81" t="s">
        <v>146</v>
      </c>
      <c r="BB48" s="81" t="s">
        <v>146</v>
      </c>
      <c r="BC48" s="81" t="s">
        <v>146</v>
      </c>
      <c r="BD48" s="81" t="s">
        <v>146</v>
      </c>
      <c r="BE48" s="81" t="s">
        <v>146</v>
      </c>
      <c r="BF48" s="81" t="s">
        <v>146</v>
      </c>
      <c r="BG48" s="81" t="s">
        <v>146</v>
      </c>
      <c r="BH48" s="81" t="s">
        <v>146</v>
      </c>
      <c r="BI48" s="81" t="s">
        <v>146</v>
      </c>
      <c r="BJ48" s="81" t="s">
        <v>146</v>
      </c>
      <c r="BK48" s="81" t="s">
        <v>146</v>
      </c>
      <c r="BL48" s="81" t="s">
        <v>146</v>
      </c>
      <c r="BM48" s="81" t="s">
        <v>146</v>
      </c>
      <c r="BN48" s="81" t="s">
        <v>146</v>
      </c>
      <c r="BO48" s="81" t="s">
        <v>146</v>
      </c>
      <c r="BP48" s="81" t="s">
        <v>146</v>
      </c>
      <c r="BQ48" s="81" t="s">
        <v>146</v>
      </c>
      <c r="BR48" s="81" t="s">
        <v>146</v>
      </c>
      <c r="BS48" s="81" t="s">
        <v>146</v>
      </c>
      <c r="BT48" s="81" t="s">
        <v>146</v>
      </c>
    </row>
    <row r="49" spans="1:72" ht="165">
      <c r="A49" s="117">
        <v>45733.717465277776</v>
      </c>
      <c r="B49" s="117">
        <v>45733.720555555556</v>
      </c>
      <c r="C49">
        <v>0</v>
      </c>
      <c r="D49">
        <v>100</v>
      </c>
      <c r="E49">
        <v>266</v>
      </c>
      <c r="F49">
        <v>1</v>
      </c>
      <c r="G49" s="117">
        <v>45733.720559907408</v>
      </c>
      <c r="H49" s="81" t="s">
        <v>239</v>
      </c>
      <c r="I49" s="81" t="s">
        <v>159</v>
      </c>
      <c r="J49" s="81" t="s">
        <v>145</v>
      </c>
      <c r="K49" s="81" t="s">
        <v>219</v>
      </c>
      <c r="L49" s="122">
        <v>1</v>
      </c>
      <c r="M49" s="122">
        <v>3</v>
      </c>
      <c r="N49" s="76">
        <v>1</v>
      </c>
      <c r="O49" s="76">
        <v>1</v>
      </c>
      <c r="P49" s="76">
        <v>1</v>
      </c>
      <c r="Q49" s="76">
        <v>1</v>
      </c>
      <c r="R49" s="76">
        <v>1</v>
      </c>
      <c r="S49" s="76">
        <v>1</v>
      </c>
      <c r="T49" s="76">
        <v>1</v>
      </c>
      <c r="U49" s="76">
        <v>1</v>
      </c>
      <c r="V49" s="76">
        <v>1</v>
      </c>
      <c r="W49" s="76">
        <v>1</v>
      </c>
      <c r="X49" s="76">
        <v>1</v>
      </c>
      <c r="Y49" s="76">
        <v>1</v>
      </c>
      <c r="Z49" s="76">
        <v>1</v>
      </c>
      <c r="AA49" s="76">
        <v>1</v>
      </c>
      <c r="AB49" s="76">
        <v>1</v>
      </c>
      <c r="AC49" s="76">
        <v>1</v>
      </c>
      <c r="AD49" s="78">
        <v>1</v>
      </c>
      <c r="AE49" s="78">
        <v>1</v>
      </c>
      <c r="AF49" s="78">
        <v>1</v>
      </c>
      <c r="AG49" s="78">
        <v>1</v>
      </c>
      <c r="AH49" s="78">
        <v>1</v>
      </c>
      <c r="AI49" s="78">
        <v>1</v>
      </c>
      <c r="AJ49" s="78">
        <v>1</v>
      </c>
      <c r="AK49" s="78">
        <v>1</v>
      </c>
      <c r="AL49" s="78">
        <v>1</v>
      </c>
      <c r="AM49" s="78">
        <v>1</v>
      </c>
      <c r="AN49" s="78">
        <v>1</v>
      </c>
      <c r="AO49" s="78">
        <v>1</v>
      </c>
      <c r="AP49" s="78">
        <v>1</v>
      </c>
      <c r="AQ49" s="78">
        <v>1</v>
      </c>
      <c r="AR49" s="78">
        <v>1</v>
      </c>
      <c r="AS49" s="78">
        <v>1</v>
      </c>
      <c r="AT49">
        <v>0</v>
      </c>
      <c r="AU49">
        <v>0</v>
      </c>
      <c r="AV49">
        <v>0</v>
      </c>
      <c r="AW49">
        <v>7</v>
      </c>
      <c r="AX49">
        <v>0</v>
      </c>
      <c r="AY49">
        <v>0</v>
      </c>
      <c r="AZ49">
        <v>2</v>
      </c>
      <c r="BA49">
        <v>5</v>
      </c>
      <c r="BB49">
        <v>5</v>
      </c>
      <c r="BC49">
        <v>5</v>
      </c>
      <c r="BD49">
        <v>5</v>
      </c>
      <c r="BE49">
        <v>5</v>
      </c>
      <c r="BF49">
        <v>5</v>
      </c>
      <c r="BG49" s="81" t="s">
        <v>146</v>
      </c>
      <c r="BH49" s="81" t="s">
        <v>146</v>
      </c>
      <c r="BI49" s="81" t="s">
        <v>146</v>
      </c>
      <c r="BJ49" s="81" t="s">
        <v>146</v>
      </c>
      <c r="BK49" s="81" t="s">
        <v>146</v>
      </c>
      <c r="BL49" s="81" t="s">
        <v>146</v>
      </c>
      <c r="BM49" s="81" t="s">
        <v>146</v>
      </c>
      <c r="BN49" s="81" t="s">
        <v>146</v>
      </c>
      <c r="BO49" s="81" t="s">
        <v>146</v>
      </c>
      <c r="BP49" s="81" t="s">
        <v>146</v>
      </c>
      <c r="BQ49">
        <v>1</v>
      </c>
      <c r="BR49" s="81" t="s">
        <v>240</v>
      </c>
      <c r="BS49" s="81" t="s">
        <v>163</v>
      </c>
      <c r="BT49" s="81" t="s">
        <v>241</v>
      </c>
    </row>
    <row r="50" spans="1:72" ht="30">
      <c r="A50" s="117">
        <v>45734.481620370374</v>
      </c>
      <c r="B50" s="117">
        <v>45734.519224537034</v>
      </c>
      <c r="C50">
        <v>0</v>
      </c>
      <c r="D50">
        <v>100</v>
      </c>
      <c r="E50">
        <v>3249</v>
      </c>
      <c r="F50">
        <v>1</v>
      </c>
      <c r="G50" s="117">
        <v>45734.519244409719</v>
      </c>
      <c r="H50" s="81" t="s">
        <v>247</v>
      </c>
      <c r="I50" s="81" t="s">
        <v>159</v>
      </c>
      <c r="J50" s="81" t="s">
        <v>145</v>
      </c>
      <c r="K50" s="81" t="s">
        <v>243</v>
      </c>
      <c r="L50" s="122">
        <v>2</v>
      </c>
      <c r="M50" s="122">
        <v>1</v>
      </c>
      <c r="N50" s="76">
        <v>1</v>
      </c>
      <c r="O50" s="76">
        <v>1</v>
      </c>
      <c r="P50" s="76">
        <v>1</v>
      </c>
      <c r="Q50" s="76">
        <v>1</v>
      </c>
      <c r="R50" s="76">
        <v>1</v>
      </c>
      <c r="S50" s="76">
        <v>1</v>
      </c>
      <c r="T50" s="76">
        <v>1</v>
      </c>
      <c r="U50" s="76">
        <v>1</v>
      </c>
      <c r="V50" s="76">
        <v>1</v>
      </c>
      <c r="W50" s="76">
        <v>1</v>
      </c>
      <c r="X50" s="76">
        <v>1</v>
      </c>
      <c r="Y50" s="76">
        <v>1</v>
      </c>
      <c r="Z50" s="76">
        <v>1</v>
      </c>
      <c r="AA50" s="76">
        <v>1</v>
      </c>
      <c r="AB50" s="76">
        <v>1</v>
      </c>
      <c r="AC50" s="76">
        <v>1</v>
      </c>
      <c r="AD50" s="78">
        <v>1</v>
      </c>
      <c r="AE50" s="78">
        <v>1</v>
      </c>
      <c r="AF50" s="78">
        <v>1</v>
      </c>
      <c r="AG50" s="78">
        <v>1</v>
      </c>
      <c r="AH50" s="78">
        <v>1</v>
      </c>
      <c r="AI50" s="78">
        <v>1</v>
      </c>
      <c r="AJ50" s="78">
        <v>1</v>
      </c>
      <c r="AK50" s="78">
        <v>1</v>
      </c>
      <c r="AL50" s="78">
        <v>1</v>
      </c>
      <c r="AM50" s="78">
        <v>1</v>
      </c>
      <c r="AN50" s="78">
        <v>1</v>
      </c>
      <c r="AO50" s="78">
        <v>1</v>
      </c>
      <c r="AP50" s="78">
        <v>1</v>
      </c>
      <c r="AQ50" s="78">
        <v>1</v>
      </c>
      <c r="AR50" s="78">
        <v>1</v>
      </c>
      <c r="AS50" s="78">
        <v>1</v>
      </c>
      <c r="AT50">
        <v>4</v>
      </c>
      <c r="AU50">
        <v>4</v>
      </c>
      <c r="AV50">
        <v>0</v>
      </c>
      <c r="AW50">
        <v>2</v>
      </c>
      <c r="AX50">
        <v>5</v>
      </c>
      <c r="AY50">
        <v>2</v>
      </c>
      <c r="AZ50">
        <v>1</v>
      </c>
      <c r="BA50" s="81" t="s">
        <v>146</v>
      </c>
      <c r="BB50" s="81" t="s">
        <v>146</v>
      </c>
      <c r="BC50" s="81" t="s">
        <v>146</v>
      </c>
      <c r="BD50" s="81" t="s">
        <v>146</v>
      </c>
      <c r="BE50" s="81" t="s">
        <v>146</v>
      </c>
      <c r="BF50" s="81" t="s">
        <v>146</v>
      </c>
      <c r="BG50" s="81" t="s">
        <v>146</v>
      </c>
      <c r="BH50" s="81" t="s">
        <v>146</v>
      </c>
      <c r="BI50" s="81" t="s">
        <v>146</v>
      </c>
      <c r="BJ50" s="81" t="s">
        <v>146</v>
      </c>
      <c r="BK50" s="81" t="s">
        <v>146</v>
      </c>
      <c r="BL50" s="81" t="s">
        <v>146</v>
      </c>
      <c r="BM50" s="81" t="s">
        <v>146</v>
      </c>
      <c r="BN50" s="81" t="s">
        <v>146</v>
      </c>
      <c r="BO50" s="81" t="s">
        <v>146</v>
      </c>
      <c r="BP50" s="81" t="s">
        <v>146</v>
      </c>
      <c r="BQ50" s="81" t="s">
        <v>146</v>
      </c>
      <c r="BR50" s="81" t="s">
        <v>146</v>
      </c>
      <c r="BS50" s="81" t="s">
        <v>146</v>
      </c>
      <c r="BT50" s="81" t="s">
        <v>146</v>
      </c>
    </row>
    <row r="51" spans="1:72" ht="30">
      <c r="A51" s="117">
        <v>45734.481712962966</v>
      </c>
      <c r="B51" s="117">
        <v>45734.503032407411</v>
      </c>
      <c r="C51">
        <v>0</v>
      </c>
      <c r="D51">
        <v>100</v>
      </c>
      <c r="E51">
        <v>1842</v>
      </c>
      <c r="F51">
        <v>1</v>
      </c>
      <c r="G51" s="117">
        <v>45734.503047013888</v>
      </c>
      <c r="H51" s="81" t="s">
        <v>242</v>
      </c>
      <c r="I51" s="81" t="s">
        <v>159</v>
      </c>
      <c r="J51" s="81" t="s">
        <v>145</v>
      </c>
      <c r="K51" s="81" t="s">
        <v>243</v>
      </c>
      <c r="L51" s="122">
        <v>2</v>
      </c>
      <c r="M51" s="122">
        <v>2</v>
      </c>
      <c r="N51" s="76">
        <v>1</v>
      </c>
      <c r="O51" s="76">
        <v>1</v>
      </c>
      <c r="P51" s="76">
        <v>1</v>
      </c>
      <c r="Q51" s="76">
        <v>1</v>
      </c>
      <c r="R51" s="76">
        <v>1</v>
      </c>
      <c r="S51" s="76">
        <v>1</v>
      </c>
      <c r="T51" s="76">
        <v>1</v>
      </c>
      <c r="U51" s="76">
        <v>2</v>
      </c>
      <c r="V51" s="76">
        <v>1</v>
      </c>
      <c r="W51" s="76">
        <v>1</v>
      </c>
      <c r="X51" s="76">
        <v>2</v>
      </c>
      <c r="Y51" s="76">
        <v>1</v>
      </c>
      <c r="Z51" s="76">
        <v>1</v>
      </c>
      <c r="AA51" s="76">
        <v>1</v>
      </c>
      <c r="AB51" s="76">
        <v>1</v>
      </c>
      <c r="AC51" s="76">
        <v>1</v>
      </c>
      <c r="AD51" s="78">
        <v>1</v>
      </c>
      <c r="AE51" s="78">
        <v>1</v>
      </c>
      <c r="AF51" s="78">
        <v>1</v>
      </c>
      <c r="AG51" s="78">
        <v>1</v>
      </c>
      <c r="AH51" s="78">
        <v>1</v>
      </c>
      <c r="AI51" s="78">
        <v>1</v>
      </c>
      <c r="AJ51" s="78">
        <v>1</v>
      </c>
      <c r="AK51" s="78">
        <v>1</v>
      </c>
      <c r="AL51" s="78">
        <v>1</v>
      </c>
      <c r="AM51" s="78">
        <v>1</v>
      </c>
      <c r="AN51" s="78">
        <v>2</v>
      </c>
      <c r="AO51" s="78">
        <v>1</v>
      </c>
      <c r="AP51" s="78">
        <v>1</v>
      </c>
      <c r="AQ51" s="78">
        <v>1</v>
      </c>
      <c r="AR51" s="78">
        <v>1</v>
      </c>
      <c r="AS51" s="78">
        <v>1</v>
      </c>
      <c r="AT51">
        <v>1</v>
      </c>
      <c r="AU51">
        <v>1</v>
      </c>
      <c r="AV51">
        <v>2</v>
      </c>
      <c r="AW51">
        <v>6</v>
      </c>
      <c r="AX51">
        <v>1</v>
      </c>
      <c r="AY51">
        <v>0</v>
      </c>
      <c r="AZ51">
        <v>1</v>
      </c>
      <c r="BA51" s="81" t="s">
        <v>146</v>
      </c>
      <c r="BB51" s="81" t="s">
        <v>146</v>
      </c>
      <c r="BC51" s="81" t="s">
        <v>146</v>
      </c>
      <c r="BD51" s="81" t="s">
        <v>146</v>
      </c>
      <c r="BE51" s="81" t="s">
        <v>146</v>
      </c>
      <c r="BF51" s="81" t="s">
        <v>146</v>
      </c>
      <c r="BG51" s="81" t="s">
        <v>146</v>
      </c>
      <c r="BH51" s="81" t="s">
        <v>146</v>
      </c>
      <c r="BI51" s="81" t="s">
        <v>146</v>
      </c>
      <c r="BJ51" s="81" t="s">
        <v>146</v>
      </c>
      <c r="BK51" s="81" t="s">
        <v>146</v>
      </c>
      <c r="BL51" s="81" t="s">
        <v>146</v>
      </c>
      <c r="BM51" s="81" t="s">
        <v>146</v>
      </c>
      <c r="BN51" s="81" t="s">
        <v>146</v>
      </c>
      <c r="BO51" s="81" t="s">
        <v>146</v>
      </c>
      <c r="BP51" s="81" t="s">
        <v>146</v>
      </c>
      <c r="BQ51" s="81" t="s">
        <v>146</v>
      </c>
      <c r="BR51" s="81" t="s">
        <v>146</v>
      </c>
      <c r="BS51" s="81" t="s">
        <v>146</v>
      </c>
      <c r="BT51" s="81" t="s">
        <v>146</v>
      </c>
    </row>
    <row r="52" spans="1:72" ht="30">
      <c r="A52" s="117">
        <v>45734.503078703703</v>
      </c>
      <c r="B52" s="117">
        <v>45734.50644675926</v>
      </c>
      <c r="C52">
        <v>0</v>
      </c>
      <c r="D52">
        <v>100</v>
      </c>
      <c r="E52">
        <v>291</v>
      </c>
      <c r="F52">
        <v>1</v>
      </c>
      <c r="G52" s="117">
        <v>45734.506466180559</v>
      </c>
      <c r="H52" s="81" t="s">
        <v>244</v>
      </c>
      <c r="I52" s="81" t="s">
        <v>159</v>
      </c>
      <c r="J52" s="81" t="s">
        <v>145</v>
      </c>
      <c r="K52" s="81" t="s">
        <v>243</v>
      </c>
      <c r="L52" s="122">
        <v>1</v>
      </c>
      <c r="M52" s="122">
        <v>2</v>
      </c>
      <c r="N52" s="76">
        <v>1</v>
      </c>
      <c r="O52" s="76">
        <v>1</v>
      </c>
      <c r="P52" s="76">
        <v>1</v>
      </c>
      <c r="Q52" s="76">
        <v>1</v>
      </c>
      <c r="R52" s="76">
        <v>1</v>
      </c>
      <c r="S52" s="76">
        <v>1</v>
      </c>
      <c r="T52" s="76">
        <v>1</v>
      </c>
      <c r="U52" s="76">
        <v>1</v>
      </c>
      <c r="V52" s="76">
        <v>1</v>
      </c>
      <c r="W52" s="76">
        <v>1</v>
      </c>
      <c r="X52" s="76">
        <v>1</v>
      </c>
      <c r="Y52" s="76">
        <v>1</v>
      </c>
      <c r="Z52" s="76">
        <v>1</v>
      </c>
      <c r="AA52" s="76">
        <v>1</v>
      </c>
      <c r="AB52" s="76">
        <v>1</v>
      </c>
      <c r="AC52" s="76">
        <v>1</v>
      </c>
      <c r="AD52" s="78">
        <v>1</v>
      </c>
      <c r="AE52" s="78">
        <v>1</v>
      </c>
      <c r="AF52" s="78">
        <v>1</v>
      </c>
      <c r="AG52" s="78">
        <v>1</v>
      </c>
      <c r="AH52" s="78">
        <v>1</v>
      </c>
      <c r="AI52" s="78">
        <v>1</v>
      </c>
      <c r="AJ52" s="78">
        <v>1</v>
      </c>
      <c r="AK52" s="78">
        <v>2</v>
      </c>
      <c r="AL52" s="78">
        <v>1</v>
      </c>
      <c r="AM52" s="78">
        <v>1</v>
      </c>
      <c r="AN52" s="78">
        <v>1</v>
      </c>
      <c r="AO52" s="78">
        <v>1</v>
      </c>
      <c r="AP52" s="78">
        <v>1</v>
      </c>
      <c r="AQ52" s="78">
        <v>1</v>
      </c>
      <c r="AR52" s="78">
        <v>1</v>
      </c>
      <c r="AS52" s="78">
        <v>1</v>
      </c>
      <c r="AT52">
        <v>2</v>
      </c>
      <c r="AU52">
        <v>4</v>
      </c>
      <c r="AV52">
        <v>0</v>
      </c>
      <c r="AW52">
        <v>5</v>
      </c>
      <c r="AX52">
        <v>5</v>
      </c>
      <c r="AY52">
        <v>1</v>
      </c>
      <c r="AZ52">
        <v>1</v>
      </c>
      <c r="BA52" s="81" t="s">
        <v>146</v>
      </c>
      <c r="BB52" s="81" t="s">
        <v>146</v>
      </c>
      <c r="BC52" s="81" t="s">
        <v>146</v>
      </c>
      <c r="BD52" s="81" t="s">
        <v>146</v>
      </c>
      <c r="BE52" s="81" t="s">
        <v>146</v>
      </c>
      <c r="BF52" s="81" t="s">
        <v>146</v>
      </c>
      <c r="BG52" s="81" t="s">
        <v>146</v>
      </c>
      <c r="BH52" s="81" t="s">
        <v>146</v>
      </c>
      <c r="BI52" s="81" t="s">
        <v>146</v>
      </c>
      <c r="BJ52" s="81" t="s">
        <v>146</v>
      </c>
      <c r="BK52" s="81" t="s">
        <v>146</v>
      </c>
      <c r="BL52" s="81" t="s">
        <v>146</v>
      </c>
      <c r="BM52" s="81" t="s">
        <v>146</v>
      </c>
      <c r="BN52" s="81" t="s">
        <v>146</v>
      </c>
      <c r="BO52" s="81" t="s">
        <v>146</v>
      </c>
      <c r="BP52" s="81" t="s">
        <v>146</v>
      </c>
      <c r="BQ52" s="81" t="s">
        <v>146</v>
      </c>
      <c r="BR52" s="81" t="s">
        <v>146</v>
      </c>
      <c r="BS52" s="81" t="s">
        <v>146</v>
      </c>
      <c r="BT52" s="81" t="s">
        <v>146</v>
      </c>
    </row>
    <row r="53" spans="1:72" ht="30">
      <c r="A53" s="117">
        <v>45734.506493055553</v>
      </c>
      <c r="B53" s="117">
        <v>45734.509988425925</v>
      </c>
      <c r="C53">
        <v>0</v>
      </c>
      <c r="D53">
        <v>42</v>
      </c>
      <c r="E53">
        <v>301</v>
      </c>
      <c r="F53">
        <v>0</v>
      </c>
      <c r="G53" s="117">
        <v>45741.510064652779</v>
      </c>
      <c r="H53" s="81" t="s">
        <v>280</v>
      </c>
      <c r="I53" s="81" t="s">
        <v>159</v>
      </c>
      <c r="J53" s="81" t="s">
        <v>145</v>
      </c>
      <c r="K53" s="81" t="s">
        <v>243</v>
      </c>
      <c r="L53" s="122">
        <v>2</v>
      </c>
      <c r="M53" s="122">
        <v>3</v>
      </c>
      <c r="N53" s="76">
        <v>1</v>
      </c>
      <c r="O53" s="76">
        <v>1</v>
      </c>
      <c r="P53" s="76">
        <v>1</v>
      </c>
      <c r="Q53" s="76">
        <v>1</v>
      </c>
      <c r="R53" s="76">
        <v>1</v>
      </c>
      <c r="S53" s="76">
        <v>1</v>
      </c>
      <c r="T53" s="76">
        <v>1</v>
      </c>
      <c r="U53" s="76">
        <v>2</v>
      </c>
      <c r="V53" s="76">
        <v>1</v>
      </c>
      <c r="W53" s="76">
        <v>1</v>
      </c>
      <c r="X53" s="76">
        <v>1</v>
      </c>
      <c r="Y53" s="76">
        <v>1</v>
      </c>
      <c r="Z53" s="76">
        <v>1</v>
      </c>
      <c r="AA53" s="76">
        <v>1</v>
      </c>
      <c r="AB53" s="76">
        <v>1</v>
      </c>
      <c r="AC53" s="76">
        <v>1</v>
      </c>
      <c r="AD53" s="78">
        <v>1</v>
      </c>
      <c r="AE53" s="78">
        <v>1</v>
      </c>
      <c r="AF53" s="78">
        <v>1</v>
      </c>
      <c r="AG53" s="78">
        <v>1</v>
      </c>
      <c r="AH53" s="78">
        <v>1</v>
      </c>
      <c r="AI53" s="78">
        <v>1</v>
      </c>
      <c r="AJ53" s="78">
        <v>1</v>
      </c>
      <c r="AK53" s="78">
        <v>2</v>
      </c>
      <c r="AL53" s="78">
        <v>1</v>
      </c>
      <c r="AM53" s="78">
        <v>1</v>
      </c>
      <c r="AN53" s="78">
        <v>1</v>
      </c>
      <c r="AO53" s="78">
        <v>1</v>
      </c>
      <c r="AP53" s="78">
        <v>1</v>
      </c>
      <c r="AQ53" s="78">
        <v>1</v>
      </c>
      <c r="AR53" s="78">
        <v>1</v>
      </c>
      <c r="AS53" s="78">
        <v>1</v>
      </c>
      <c r="AT53" s="81" t="s">
        <v>146</v>
      </c>
      <c r="AU53" s="81" t="s">
        <v>146</v>
      </c>
      <c r="AV53" s="81" t="s">
        <v>146</v>
      </c>
      <c r="AW53" s="81" t="s">
        <v>146</v>
      </c>
      <c r="AX53" s="81" t="s">
        <v>146</v>
      </c>
      <c r="AY53" s="81" t="s">
        <v>146</v>
      </c>
      <c r="AZ53" s="81" t="s">
        <v>146</v>
      </c>
      <c r="BA53" s="81" t="s">
        <v>146</v>
      </c>
      <c r="BB53" s="81" t="s">
        <v>146</v>
      </c>
      <c r="BC53" s="81" t="s">
        <v>146</v>
      </c>
      <c r="BD53" s="81" t="s">
        <v>146</v>
      </c>
      <c r="BE53" s="81" t="s">
        <v>146</v>
      </c>
      <c r="BF53" s="81" t="s">
        <v>146</v>
      </c>
      <c r="BG53" s="81" t="s">
        <v>146</v>
      </c>
      <c r="BH53" s="81" t="s">
        <v>146</v>
      </c>
      <c r="BI53" s="81" t="s">
        <v>146</v>
      </c>
      <c r="BJ53" s="81" t="s">
        <v>146</v>
      </c>
      <c r="BK53" s="81" t="s">
        <v>146</v>
      </c>
      <c r="BL53" s="81" t="s">
        <v>146</v>
      </c>
      <c r="BM53" s="81" t="s">
        <v>146</v>
      </c>
      <c r="BN53" s="81" t="s">
        <v>146</v>
      </c>
      <c r="BO53" s="81" t="s">
        <v>146</v>
      </c>
      <c r="BP53" s="81" t="s">
        <v>146</v>
      </c>
      <c r="BQ53" s="81" t="s">
        <v>146</v>
      </c>
      <c r="BR53" s="81" t="s">
        <v>146</v>
      </c>
      <c r="BS53" s="81" t="s">
        <v>146</v>
      </c>
      <c r="BT53" s="81" t="s">
        <v>146</v>
      </c>
    </row>
    <row r="54" spans="1:72" ht="30">
      <c r="A54" s="117">
        <v>45734.510648148149</v>
      </c>
      <c r="B54" s="117">
        <v>45734.51226851852</v>
      </c>
      <c r="C54">
        <v>0</v>
      </c>
      <c r="D54">
        <v>100</v>
      </c>
      <c r="E54">
        <v>139</v>
      </c>
      <c r="F54">
        <v>1</v>
      </c>
      <c r="G54" s="117">
        <v>45734.51227796296</v>
      </c>
      <c r="H54" s="81" t="s">
        <v>245</v>
      </c>
      <c r="I54" s="81" t="s">
        <v>159</v>
      </c>
      <c r="J54" s="81" t="s">
        <v>145</v>
      </c>
      <c r="K54" s="81" t="s">
        <v>243</v>
      </c>
      <c r="L54" s="122">
        <v>2</v>
      </c>
      <c r="M54" s="122">
        <v>3</v>
      </c>
      <c r="N54" s="76">
        <v>1</v>
      </c>
      <c r="O54" s="76">
        <v>1</v>
      </c>
      <c r="P54" s="76">
        <v>1</v>
      </c>
      <c r="Q54" s="76">
        <v>1</v>
      </c>
      <c r="R54" s="76">
        <v>1</v>
      </c>
      <c r="S54" s="76">
        <v>1</v>
      </c>
      <c r="T54" s="76">
        <v>1</v>
      </c>
      <c r="U54" s="76">
        <v>1</v>
      </c>
      <c r="V54" s="76">
        <v>1</v>
      </c>
      <c r="W54" s="76">
        <v>1</v>
      </c>
      <c r="X54" s="76">
        <v>1</v>
      </c>
      <c r="Y54" s="76">
        <v>1</v>
      </c>
      <c r="Z54" s="76">
        <v>1</v>
      </c>
      <c r="AA54" s="76">
        <v>1</v>
      </c>
      <c r="AB54" s="76">
        <v>1</v>
      </c>
      <c r="AC54" s="76">
        <v>1</v>
      </c>
      <c r="AD54" s="78">
        <v>1</v>
      </c>
      <c r="AE54" s="78">
        <v>1</v>
      </c>
      <c r="AF54" s="78">
        <v>1</v>
      </c>
      <c r="AG54" s="78">
        <v>1</v>
      </c>
      <c r="AH54" s="78">
        <v>1</v>
      </c>
      <c r="AI54" s="78">
        <v>1</v>
      </c>
      <c r="AJ54" s="78">
        <v>1</v>
      </c>
      <c r="AK54" s="78">
        <v>2</v>
      </c>
      <c r="AL54" s="78">
        <v>1</v>
      </c>
      <c r="AM54" s="78">
        <v>1</v>
      </c>
      <c r="AN54" s="78">
        <v>2</v>
      </c>
      <c r="AO54" s="78">
        <v>1</v>
      </c>
      <c r="AP54" s="78">
        <v>1</v>
      </c>
      <c r="AQ54" s="78">
        <v>1</v>
      </c>
      <c r="AR54" s="78">
        <v>1</v>
      </c>
      <c r="AS54" s="78">
        <v>1</v>
      </c>
      <c r="AT54">
        <v>2</v>
      </c>
      <c r="AU54">
        <v>5</v>
      </c>
      <c r="AV54">
        <v>1</v>
      </c>
      <c r="AW54">
        <v>4</v>
      </c>
      <c r="AX54">
        <v>4</v>
      </c>
      <c r="AY54">
        <v>1</v>
      </c>
      <c r="AZ54">
        <v>1</v>
      </c>
      <c r="BA54" s="81" t="s">
        <v>146</v>
      </c>
      <c r="BB54" s="81" t="s">
        <v>146</v>
      </c>
      <c r="BC54" s="81" t="s">
        <v>146</v>
      </c>
      <c r="BD54" s="81" t="s">
        <v>146</v>
      </c>
      <c r="BE54" s="81" t="s">
        <v>146</v>
      </c>
      <c r="BF54" s="81" t="s">
        <v>146</v>
      </c>
      <c r="BG54" s="81" t="s">
        <v>146</v>
      </c>
      <c r="BH54" s="81" t="s">
        <v>146</v>
      </c>
      <c r="BI54" s="81" t="s">
        <v>146</v>
      </c>
      <c r="BJ54" s="81" t="s">
        <v>146</v>
      </c>
      <c r="BK54" s="81" t="s">
        <v>146</v>
      </c>
      <c r="BL54" s="81" t="s">
        <v>146</v>
      </c>
      <c r="BM54" s="81" t="s">
        <v>146</v>
      </c>
      <c r="BN54" s="81" t="s">
        <v>146</v>
      </c>
      <c r="BO54" s="81" t="s">
        <v>146</v>
      </c>
      <c r="BP54" s="81" t="s">
        <v>146</v>
      </c>
      <c r="BQ54" s="81" t="s">
        <v>146</v>
      </c>
      <c r="BR54" s="81" t="s">
        <v>146</v>
      </c>
      <c r="BS54" s="81" t="s">
        <v>146</v>
      </c>
      <c r="BT54" s="81" t="s">
        <v>146</v>
      </c>
    </row>
    <row r="55" spans="1:72" ht="30">
      <c r="A55" s="117">
        <v>45734.512361111112</v>
      </c>
      <c r="B55" s="117">
        <v>45734.515196759261</v>
      </c>
      <c r="C55">
        <v>0</v>
      </c>
      <c r="D55">
        <v>100</v>
      </c>
      <c r="E55">
        <v>245</v>
      </c>
      <c r="F55">
        <v>1</v>
      </c>
      <c r="G55" s="117">
        <v>45734.515209282406</v>
      </c>
      <c r="H55" s="81" t="s">
        <v>246</v>
      </c>
      <c r="I55" s="81" t="s">
        <v>159</v>
      </c>
      <c r="J55" s="81" t="s">
        <v>145</v>
      </c>
      <c r="K55" s="81" t="s">
        <v>243</v>
      </c>
      <c r="L55" s="122">
        <v>1</v>
      </c>
      <c r="M55" s="122">
        <v>3</v>
      </c>
      <c r="N55" s="76">
        <v>1</v>
      </c>
      <c r="O55" s="76">
        <v>1</v>
      </c>
      <c r="P55" s="76">
        <v>1</v>
      </c>
      <c r="Q55" s="76">
        <v>1</v>
      </c>
      <c r="R55" s="76">
        <v>1</v>
      </c>
      <c r="S55" s="76">
        <v>1</v>
      </c>
      <c r="T55" s="76">
        <v>1</v>
      </c>
      <c r="U55" s="76">
        <v>1</v>
      </c>
      <c r="V55" s="76">
        <v>1</v>
      </c>
      <c r="W55" s="76">
        <v>1</v>
      </c>
      <c r="X55" s="76">
        <v>1</v>
      </c>
      <c r="Y55" s="76">
        <v>1</v>
      </c>
      <c r="Z55" s="76">
        <v>1</v>
      </c>
      <c r="AA55" s="76">
        <v>1</v>
      </c>
      <c r="AB55" s="76">
        <v>1</v>
      </c>
      <c r="AC55" s="76">
        <v>1</v>
      </c>
      <c r="AD55" s="78">
        <v>1</v>
      </c>
      <c r="AE55" s="78">
        <v>1</v>
      </c>
      <c r="AF55" s="78">
        <v>1</v>
      </c>
      <c r="AG55" s="78">
        <v>1</v>
      </c>
      <c r="AH55" s="78">
        <v>1</v>
      </c>
      <c r="AI55" s="78">
        <v>1</v>
      </c>
      <c r="AJ55" s="78">
        <v>1</v>
      </c>
      <c r="AK55" s="78">
        <v>1</v>
      </c>
      <c r="AL55" s="78">
        <v>1</v>
      </c>
      <c r="AM55" s="78">
        <v>1</v>
      </c>
      <c r="AN55" s="78">
        <v>1</v>
      </c>
      <c r="AO55" s="78">
        <v>1</v>
      </c>
      <c r="AP55" s="78">
        <v>1</v>
      </c>
      <c r="AQ55" s="78">
        <v>1</v>
      </c>
      <c r="AR55" s="78">
        <v>1</v>
      </c>
      <c r="AS55" s="78">
        <v>1</v>
      </c>
      <c r="AT55">
        <v>4</v>
      </c>
      <c r="AU55">
        <v>2</v>
      </c>
      <c r="AV55">
        <v>0</v>
      </c>
      <c r="AW55">
        <v>6</v>
      </c>
      <c r="AX55">
        <v>5</v>
      </c>
      <c r="AY55">
        <v>0</v>
      </c>
      <c r="AZ55">
        <v>1</v>
      </c>
      <c r="BA55" s="81" t="s">
        <v>146</v>
      </c>
      <c r="BB55" s="81" t="s">
        <v>146</v>
      </c>
      <c r="BC55" s="81" t="s">
        <v>146</v>
      </c>
      <c r="BD55" s="81" t="s">
        <v>146</v>
      </c>
      <c r="BE55" s="81" t="s">
        <v>146</v>
      </c>
      <c r="BF55" s="81" t="s">
        <v>146</v>
      </c>
      <c r="BG55" s="81" t="s">
        <v>146</v>
      </c>
      <c r="BH55" s="81" t="s">
        <v>146</v>
      </c>
      <c r="BI55" s="81" t="s">
        <v>146</v>
      </c>
      <c r="BJ55" s="81" t="s">
        <v>146</v>
      </c>
      <c r="BK55" s="81" t="s">
        <v>146</v>
      </c>
      <c r="BL55" s="81" t="s">
        <v>146</v>
      </c>
      <c r="BM55" s="81" t="s">
        <v>146</v>
      </c>
      <c r="BN55" s="81" t="s">
        <v>146</v>
      </c>
      <c r="BO55" s="81" t="s">
        <v>146</v>
      </c>
      <c r="BP55" s="81" t="s">
        <v>146</v>
      </c>
      <c r="BQ55" s="81" t="s">
        <v>146</v>
      </c>
      <c r="BR55" s="81" t="s">
        <v>146</v>
      </c>
      <c r="BS55" s="81" t="s">
        <v>146</v>
      </c>
      <c r="BT55" s="81" t="s">
        <v>146</v>
      </c>
    </row>
    <row r="56" spans="1:72" ht="30">
      <c r="A56" s="117">
        <v>45734.51525462963</v>
      </c>
      <c r="B56" s="117">
        <v>45734.52715277778</v>
      </c>
      <c r="C56">
        <v>0</v>
      </c>
      <c r="D56">
        <v>100</v>
      </c>
      <c r="E56">
        <v>1027</v>
      </c>
      <c r="F56">
        <v>1</v>
      </c>
      <c r="G56" s="117">
        <v>45734.527164988423</v>
      </c>
      <c r="H56" s="81" t="s">
        <v>249</v>
      </c>
      <c r="I56" s="81" t="s">
        <v>159</v>
      </c>
      <c r="J56" s="81" t="s">
        <v>145</v>
      </c>
      <c r="K56" s="81" t="s">
        <v>243</v>
      </c>
      <c r="L56" s="122">
        <v>2</v>
      </c>
      <c r="M56" s="122">
        <v>4</v>
      </c>
      <c r="N56" s="76">
        <v>1</v>
      </c>
      <c r="O56" s="76">
        <v>1</v>
      </c>
      <c r="P56" s="76">
        <v>1</v>
      </c>
      <c r="Q56" s="76">
        <v>1</v>
      </c>
      <c r="R56" s="76">
        <v>1</v>
      </c>
      <c r="S56" s="76">
        <v>1</v>
      </c>
      <c r="T56" s="76">
        <v>1</v>
      </c>
      <c r="U56" s="76">
        <v>2</v>
      </c>
      <c r="V56" s="76">
        <v>1</v>
      </c>
      <c r="W56" s="76">
        <v>1</v>
      </c>
      <c r="X56" s="76">
        <v>2</v>
      </c>
      <c r="Y56" s="76">
        <v>1</v>
      </c>
      <c r="Z56" s="76">
        <v>1</v>
      </c>
      <c r="AA56" s="76">
        <v>1</v>
      </c>
      <c r="AB56" s="76">
        <v>1</v>
      </c>
      <c r="AC56" s="76">
        <v>1</v>
      </c>
      <c r="AD56" s="78">
        <v>1</v>
      </c>
      <c r="AE56" s="78">
        <v>1</v>
      </c>
      <c r="AF56" s="78">
        <v>1</v>
      </c>
      <c r="AG56" s="78">
        <v>1</v>
      </c>
      <c r="AH56" s="78">
        <v>1</v>
      </c>
      <c r="AI56" s="78">
        <v>1</v>
      </c>
      <c r="AJ56" s="78">
        <v>1</v>
      </c>
      <c r="AK56" s="78">
        <v>1</v>
      </c>
      <c r="AL56" s="78">
        <v>1</v>
      </c>
      <c r="AM56" s="78">
        <v>1</v>
      </c>
      <c r="AN56" s="78">
        <v>1</v>
      </c>
      <c r="AO56" s="78">
        <v>1</v>
      </c>
      <c r="AP56" s="78">
        <v>1</v>
      </c>
      <c r="AQ56" s="78">
        <v>1</v>
      </c>
      <c r="AR56" s="78">
        <v>1</v>
      </c>
      <c r="AS56" s="78">
        <v>1</v>
      </c>
      <c r="AT56">
        <v>1</v>
      </c>
      <c r="AU56">
        <v>2</v>
      </c>
      <c r="AV56">
        <v>0</v>
      </c>
      <c r="AW56">
        <v>5</v>
      </c>
      <c r="AX56">
        <v>2</v>
      </c>
      <c r="AY56">
        <v>1</v>
      </c>
      <c r="AZ56">
        <v>1</v>
      </c>
      <c r="BA56" s="81" t="s">
        <v>146</v>
      </c>
      <c r="BB56" s="81" t="s">
        <v>146</v>
      </c>
      <c r="BC56" s="81" t="s">
        <v>146</v>
      </c>
      <c r="BD56" s="81" t="s">
        <v>146</v>
      </c>
      <c r="BE56" s="81" t="s">
        <v>146</v>
      </c>
      <c r="BF56" s="81" t="s">
        <v>146</v>
      </c>
      <c r="BG56" s="81" t="s">
        <v>146</v>
      </c>
      <c r="BH56" s="81" t="s">
        <v>146</v>
      </c>
      <c r="BI56" s="81" t="s">
        <v>146</v>
      </c>
      <c r="BJ56" s="81" t="s">
        <v>146</v>
      </c>
      <c r="BK56" s="81" t="s">
        <v>146</v>
      </c>
      <c r="BL56" s="81" t="s">
        <v>146</v>
      </c>
      <c r="BM56" s="81" t="s">
        <v>146</v>
      </c>
      <c r="BN56" s="81" t="s">
        <v>146</v>
      </c>
      <c r="BO56" s="81" t="s">
        <v>146</v>
      </c>
      <c r="BP56" s="81" t="s">
        <v>146</v>
      </c>
      <c r="BQ56" s="81" t="s">
        <v>146</v>
      </c>
      <c r="BR56" s="81" t="s">
        <v>146</v>
      </c>
      <c r="BS56" s="81" t="s">
        <v>146</v>
      </c>
      <c r="BT56" s="81" t="s">
        <v>146</v>
      </c>
    </row>
    <row r="57" spans="1:72" ht="30">
      <c r="A57" s="117">
        <v>45734.519282407404</v>
      </c>
      <c r="B57" s="117">
        <v>45734.523101851853</v>
      </c>
      <c r="C57">
        <v>0</v>
      </c>
      <c r="D57">
        <v>100</v>
      </c>
      <c r="E57">
        <v>330</v>
      </c>
      <c r="F57">
        <v>1</v>
      </c>
      <c r="G57" s="117">
        <v>45734.523117962963</v>
      </c>
      <c r="H57" s="81" t="s">
        <v>248</v>
      </c>
      <c r="I57" s="81" t="s">
        <v>159</v>
      </c>
      <c r="J57" s="81" t="s">
        <v>145</v>
      </c>
      <c r="K57" s="81" t="s">
        <v>243</v>
      </c>
      <c r="L57" s="122">
        <v>1</v>
      </c>
      <c r="M57" s="122">
        <v>1</v>
      </c>
      <c r="N57" s="76">
        <v>1</v>
      </c>
      <c r="O57" s="76">
        <v>1</v>
      </c>
      <c r="P57" s="76">
        <v>1</v>
      </c>
      <c r="Q57" s="76">
        <v>1</v>
      </c>
      <c r="R57" s="76">
        <v>1</v>
      </c>
      <c r="S57" s="76">
        <v>1</v>
      </c>
      <c r="T57" s="76">
        <v>1</v>
      </c>
      <c r="U57" s="76">
        <v>1</v>
      </c>
      <c r="V57" s="76">
        <v>1</v>
      </c>
      <c r="W57" s="76">
        <v>1</v>
      </c>
      <c r="X57" s="76">
        <v>1</v>
      </c>
      <c r="Y57" s="76">
        <v>1</v>
      </c>
      <c r="Z57" s="76">
        <v>1</v>
      </c>
      <c r="AA57" s="76">
        <v>1</v>
      </c>
      <c r="AB57" s="76">
        <v>1</v>
      </c>
      <c r="AC57" s="76">
        <v>1</v>
      </c>
      <c r="AD57" s="78">
        <v>1</v>
      </c>
      <c r="AE57" s="78">
        <v>1</v>
      </c>
      <c r="AF57" s="78">
        <v>1</v>
      </c>
      <c r="AG57" s="78">
        <v>1</v>
      </c>
      <c r="AH57" s="78">
        <v>1</v>
      </c>
      <c r="AI57" s="78">
        <v>1</v>
      </c>
      <c r="AJ57" s="78">
        <v>1</v>
      </c>
      <c r="AK57" s="78">
        <v>1</v>
      </c>
      <c r="AL57" s="78">
        <v>1</v>
      </c>
      <c r="AM57" s="78">
        <v>1</v>
      </c>
      <c r="AN57" s="78">
        <v>1</v>
      </c>
      <c r="AO57" s="78">
        <v>1</v>
      </c>
      <c r="AP57" s="78">
        <v>1</v>
      </c>
      <c r="AQ57" s="78">
        <v>1</v>
      </c>
      <c r="AR57" s="78">
        <v>1</v>
      </c>
      <c r="AS57" s="78">
        <v>1</v>
      </c>
      <c r="AT57">
        <v>1</v>
      </c>
      <c r="AU57">
        <v>1</v>
      </c>
      <c r="AV57">
        <v>1</v>
      </c>
      <c r="AW57">
        <v>6</v>
      </c>
      <c r="AX57">
        <v>2</v>
      </c>
      <c r="AY57">
        <v>0</v>
      </c>
      <c r="AZ57">
        <v>1</v>
      </c>
      <c r="BA57" s="81" t="s">
        <v>146</v>
      </c>
      <c r="BB57" s="81" t="s">
        <v>146</v>
      </c>
      <c r="BC57" s="81" t="s">
        <v>146</v>
      </c>
      <c r="BD57" s="81" t="s">
        <v>146</v>
      </c>
      <c r="BE57" s="81" t="s">
        <v>146</v>
      </c>
      <c r="BF57" s="81" t="s">
        <v>146</v>
      </c>
      <c r="BG57" s="81" t="s">
        <v>146</v>
      </c>
      <c r="BH57" s="81" t="s">
        <v>146</v>
      </c>
      <c r="BI57" s="81" t="s">
        <v>146</v>
      </c>
      <c r="BJ57" s="81" t="s">
        <v>146</v>
      </c>
      <c r="BK57" s="81" t="s">
        <v>146</v>
      </c>
      <c r="BL57" s="81" t="s">
        <v>146</v>
      </c>
      <c r="BM57" s="81" t="s">
        <v>146</v>
      </c>
      <c r="BN57" s="81" t="s">
        <v>146</v>
      </c>
      <c r="BO57" s="81" t="s">
        <v>146</v>
      </c>
      <c r="BP57" s="81" t="s">
        <v>146</v>
      </c>
      <c r="BQ57" s="81" t="s">
        <v>146</v>
      </c>
      <c r="BR57" s="81" t="s">
        <v>146</v>
      </c>
      <c r="BS57" s="81" t="s">
        <v>146</v>
      </c>
      <c r="BT57" s="81" t="s">
        <v>146</v>
      </c>
    </row>
    <row r="58" spans="1:72" ht="30">
      <c r="A58" s="117">
        <v>45734.527187500003</v>
      </c>
      <c r="B58" s="117">
        <v>45734.53087962963</v>
      </c>
      <c r="C58">
        <v>0</v>
      </c>
      <c r="D58">
        <v>100</v>
      </c>
      <c r="E58">
        <v>318</v>
      </c>
      <c r="F58">
        <v>1</v>
      </c>
      <c r="G58" s="117">
        <v>45734.530885613429</v>
      </c>
      <c r="H58" s="81" t="s">
        <v>250</v>
      </c>
      <c r="I58" s="81" t="s">
        <v>159</v>
      </c>
      <c r="J58" s="81" t="s">
        <v>145</v>
      </c>
      <c r="K58" s="81" t="s">
        <v>243</v>
      </c>
      <c r="L58" s="122">
        <v>1</v>
      </c>
      <c r="M58" s="122">
        <v>4</v>
      </c>
      <c r="N58" s="76">
        <v>1</v>
      </c>
      <c r="O58" s="76">
        <v>1</v>
      </c>
      <c r="P58" s="76">
        <v>1</v>
      </c>
      <c r="Q58" s="76">
        <v>1</v>
      </c>
      <c r="R58" s="76">
        <v>1</v>
      </c>
      <c r="S58" s="76">
        <v>1</v>
      </c>
      <c r="T58" s="76">
        <v>1</v>
      </c>
      <c r="U58" s="76">
        <v>1</v>
      </c>
      <c r="V58" s="76">
        <v>1</v>
      </c>
      <c r="W58" s="76">
        <v>1</v>
      </c>
      <c r="X58" s="76">
        <v>1</v>
      </c>
      <c r="Y58" s="76">
        <v>1</v>
      </c>
      <c r="Z58" s="76">
        <v>1</v>
      </c>
      <c r="AA58" s="76">
        <v>1</v>
      </c>
      <c r="AB58" s="76">
        <v>1</v>
      </c>
      <c r="AC58" s="76">
        <v>1</v>
      </c>
      <c r="AD58" s="78">
        <v>1</v>
      </c>
      <c r="AE58" s="78">
        <v>1</v>
      </c>
      <c r="AF58" s="78">
        <v>1</v>
      </c>
      <c r="AG58" s="78">
        <v>1</v>
      </c>
      <c r="AH58" s="78">
        <v>1</v>
      </c>
      <c r="AI58" s="78">
        <v>1</v>
      </c>
      <c r="AJ58" s="78">
        <v>1</v>
      </c>
      <c r="AK58" s="78">
        <v>2</v>
      </c>
      <c r="AL58" s="78">
        <v>1</v>
      </c>
      <c r="AM58" s="78">
        <v>1</v>
      </c>
      <c r="AN58" s="78">
        <v>1</v>
      </c>
      <c r="AO58" s="78">
        <v>1</v>
      </c>
      <c r="AP58" s="78">
        <v>1</v>
      </c>
      <c r="AQ58" s="78">
        <v>1</v>
      </c>
      <c r="AR58" s="78">
        <v>1</v>
      </c>
      <c r="AS58" s="78">
        <v>1</v>
      </c>
      <c r="AT58">
        <v>0</v>
      </c>
      <c r="AU58">
        <v>0</v>
      </c>
      <c r="AV58">
        <v>0</v>
      </c>
      <c r="AW58">
        <v>0</v>
      </c>
      <c r="AX58">
        <v>0</v>
      </c>
      <c r="AY58">
        <v>0</v>
      </c>
      <c r="AZ58">
        <v>1</v>
      </c>
      <c r="BA58" s="81" t="s">
        <v>146</v>
      </c>
      <c r="BB58" s="81" t="s">
        <v>146</v>
      </c>
      <c r="BC58" s="81" t="s">
        <v>146</v>
      </c>
      <c r="BD58" s="81" t="s">
        <v>146</v>
      </c>
      <c r="BE58" s="81" t="s">
        <v>146</v>
      </c>
      <c r="BF58" s="81" t="s">
        <v>146</v>
      </c>
      <c r="BG58" s="81" t="s">
        <v>146</v>
      </c>
      <c r="BH58" s="81" t="s">
        <v>146</v>
      </c>
      <c r="BI58" s="81" t="s">
        <v>146</v>
      </c>
      <c r="BJ58" s="81" t="s">
        <v>146</v>
      </c>
      <c r="BK58" s="81" t="s">
        <v>146</v>
      </c>
      <c r="BL58" s="81" t="s">
        <v>146</v>
      </c>
      <c r="BM58" s="81" t="s">
        <v>146</v>
      </c>
      <c r="BN58" s="81" t="s">
        <v>146</v>
      </c>
      <c r="BO58" s="81" t="s">
        <v>146</v>
      </c>
      <c r="BP58" s="81" t="s">
        <v>146</v>
      </c>
      <c r="BQ58" s="81" t="s">
        <v>146</v>
      </c>
      <c r="BR58" s="81" t="s">
        <v>146</v>
      </c>
      <c r="BS58" s="81" t="s">
        <v>146</v>
      </c>
      <c r="BT58" s="81" t="s">
        <v>146</v>
      </c>
    </row>
    <row r="59" spans="1:72" ht="30">
      <c r="A59" s="117">
        <v>45734.530902777777</v>
      </c>
      <c r="B59" s="117">
        <v>45734.590798611112</v>
      </c>
      <c r="C59">
        <v>0</v>
      </c>
      <c r="D59">
        <v>100</v>
      </c>
      <c r="E59">
        <v>5175</v>
      </c>
      <c r="F59">
        <v>1</v>
      </c>
      <c r="G59" s="117">
        <v>45734.590812662034</v>
      </c>
      <c r="H59" s="81" t="s">
        <v>255</v>
      </c>
      <c r="I59" s="81" t="s">
        <v>159</v>
      </c>
      <c r="J59" s="81" t="s">
        <v>145</v>
      </c>
      <c r="K59" s="81" t="s">
        <v>243</v>
      </c>
      <c r="L59" s="122">
        <v>1</v>
      </c>
      <c r="M59" s="122">
        <v>4</v>
      </c>
      <c r="N59" s="76">
        <v>1</v>
      </c>
      <c r="O59" s="76">
        <v>1</v>
      </c>
      <c r="P59" s="76">
        <v>3</v>
      </c>
      <c r="Q59" s="76">
        <v>1</v>
      </c>
      <c r="R59" s="76">
        <v>1</v>
      </c>
      <c r="S59" s="76">
        <v>1</v>
      </c>
      <c r="T59" s="76">
        <v>1</v>
      </c>
      <c r="U59" s="76">
        <v>2</v>
      </c>
      <c r="V59" s="76">
        <v>1</v>
      </c>
      <c r="W59" s="76">
        <v>1</v>
      </c>
      <c r="X59" s="76">
        <v>1</v>
      </c>
      <c r="Y59" s="76">
        <v>1</v>
      </c>
      <c r="Z59" s="76">
        <v>1</v>
      </c>
      <c r="AA59" s="76">
        <v>1</v>
      </c>
      <c r="AB59" s="76">
        <v>1</v>
      </c>
      <c r="AC59" s="76">
        <v>1</v>
      </c>
      <c r="AD59" s="78">
        <v>1</v>
      </c>
      <c r="AE59" s="78">
        <v>1</v>
      </c>
      <c r="AF59" s="78">
        <v>1</v>
      </c>
      <c r="AG59" s="78">
        <v>1</v>
      </c>
      <c r="AH59" s="78">
        <v>1</v>
      </c>
      <c r="AI59" s="78">
        <v>1</v>
      </c>
      <c r="AJ59" s="78">
        <v>1</v>
      </c>
      <c r="AK59" s="78">
        <v>1</v>
      </c>
      <c r="AL59" s="78">
        <v>1</v>
      </c>
      <c r="AM59" s="78">
        <v>1</v>
      </c>
      <c r="AN59" s="78">
        <v>1</v>
      </c>
      <c r="AO59" s="78">
        <v>1</v>
      </c>
      <c r="AP59" s="78">
        <v>1</v>
      </c>
      <c r="AQ59" s="78">
        <v>1</v>
      </c>
      <c r="AR59" s="78">
        <v>1</v>
      </c>
      <c r="AS59" s="78">
        <v>1</v>
      </c>
      <c r="AT59">
        <v>0</v>
      </c>
      <c r="AU59">
        <v>0</v>
      </c>
      <c r="AV59">
        <v>0</v>
      </c>
      <c r="AW59">
        <v>0</v>
      </c>
      <c r="AX59">
        <v>0</v>
      </c>
      <c r="AY59">
        <v>0</v>
      </c>
      <c r="AZ59">
        <v>1</v>
      </c>
      <c r="BA59" s="81" t="s">
        <v>146</v>
      </c>
      <c r="BB59" s="81" t="s">
        <v>146</v>
      </c>
      <c r="BC59" s="81" t="s">
        <v>146</v>
      </c>
      <c r="BD59" s="81" t="s">
        <v>146</v>
      </c>
      <c r="BE59" s="81" t="s">
        <v>146</v>
      </c>
      <c r="BF59" s="81" t="s">
        <v>146</v>
      </c>
      <c r="BG59" s="81" t="s">
        <v>146</v>
      </c>
      <c r="BH59" s="81" t="s">
        <v>146</v>
      </c>
      <c r="BI59" s="81" t="s">
        <v>146</v>
      </c>
      <c r="BJ59" s="81" t="s">
        <v>146</v>
      </c>
      <c r="BK59" s="81" t="s">
        <v>146</v>
      </c>
      <c r="BL59" s="81" t="s">
        <v>146</v>
      </c>
      <c r="BM59" s="81" t="s">
        <v>146</v>
      </c>
      <c r="BN59" s="81" t="s">
        <v>146</v>
      </c>
      <c r="BO59" s="81" t="s">
        <v>146</v>
      </c>
      <c r="BP59" s="81" t="s">
        <v>146</v>
      </c>
      <c r="BQ59" s="81" t="s">
        <v>146</v>
      </c>
      <c r="BR59" s="81" t="s">
        <v>146</v>
      </c>
      <c r="BS59" s="81" t="s">
        <v>146</v>
      </c>
      <c r="BT59" s="81" t="s">
        <v>146</v>
      </c>
    </row>
    <row r="60" spans="1:72" ht="405">
      <c r="A60" s="117">
        <v>45734.531493055554</v>
      </c>
      <c r="B60" s="117">
        <v>45734.535243055558</v>
      </c>
      <c r="C60">
        <v>0</v>
      </c>
      <c r="D60">
        <v>100</v>
      </c>
      <c r="E60">
        <v>324</v>
      </c>
      <c r="F60">
        <v>1</v>
      </c>
      <c r="G60" s="117">
        <v>45734.535256041665</v>
      </c>
      <c r="H60" s="81" t="s">
        <v>251</v>
      </c>
      <c r="I60" s="81" t="s">
        <v>159</v>
      </c>
      <c r="J60" s="81" t="s">
        <v>145</v>
      </c>
      <c r="K60" s="81" t="s">
        <v>243</v>
      </c>
      <c r="L60" s="122">
        <v>1</v>
      </c>
      <c r="M60" s="122">
        <v>4</v>
      </c>
      <c r="N60" s="76">
        <v>1</v>
      </c>
      <c r="O60" s="76">
        <v>1</v>
      </c>
      <c r="P60" s="76">
        <v>1</v>
      </c>
      <c r="Q60" s="76">
        <v>1</v>
      </c>
      <c r="R60" s="76">
        <v>1</v>
      </c>
      <c r="S60" s="76">
        <v>1</v>
      </c>
      <c r="T60" s="76">
        <v>1</v>
      </c>
      <c r="U60" s="76">
        <v>2</v>
      </c>
      <c r="V60" s="76">
        <v>1</v>
      </c>
      <c r="W60" s="76">
        <v>1</v>
      </c>
      <c r="X60" s="76">
        <v>1</v>
      </c>
      <c r="Y60" s="76">
        <v>1</v>
      </c>
      <c r="Z60" s="76">
        <v>1</v>
      </c>
      <c r="AA60" s="76">
        <v>1</v>
      </c>
      <c r="AB60" s="76">
        <v>1</v>
      </c>
      <c r="AC60" s="76">
        <v>1</v>
      </c>
      <c r="AD60" s="78">
        <v>1</v>
      </c>
      <c r="AE60" s="78">
        <v>1</v>
      </c>
      <c r="AF60" s="78">
        <v>3</v>
      </c>
      <c r="AG60" s="78">
        <v>1</v>
      </c>
      <c r="AH60" s="78">
        <v>1</v>
      </c>
      <c r="AI60" s="78">
        <v>1</v>
      </c>
      <c r="AJ60" s="78">
        <v>1</v>
      </c>
      <c r="AK60" s="78">
        <v>2</v>
      </c>
      <c r="AL60" s="78">
        <v>1</v>
      </c>
      <c r="AM60" s="78">
        <v>1</v>
      </c>
      <c r="AN60" s="78">
        <v>1</v>
      </c>
      <c r="AO60" s="78">
        <v>1</v>
      </c>
      <c r="AP60" s="78">
        <v>1</v>
      </c>
      <c r="AQ60" s="78">
        <v>1</v>
      </c>
      <c r="AR60" s="78">
        <v>1</v>
      </c>
      <c r="AS60" s="78">
        <v>1</v>
      </c>
      <c r="AT60">
        <v>4</v>
      </c>
      <c r="AU60">
        <v>4</v>
      </c>
      <c r="AV60">
        <v>0</v>
      </c>
      <c r="AW60">
        <v>5</v>
      </c>
      <c r="AX60">
        <v>4</v>
      </c>
      <c r="AY60">
        <v>4</v>
      </c>
      <c r="AZ60">
        <v>2</v>
      </c>
      <c r="BA60">
        <v>5</v>
      </c>
      <c r="BB60">
        <v>4</v>
      </c>
      <c r="BC60">
        <v>4</v>
      </c>
      <c r="BD60">
        <v>5</v>
      </c>
      <c r="BE60">
        <v>5</v>
      </c>
      <c r="BF60">
        <v>4</v>
      </c>
      <c r="BG60" s="81" t="s">
        <v>146</v>
      </c>
      <c r="BH60" s="81" t="s">
        <v>146</v>
      </c>
      <c r="BI60" s="81" t="s">
        <v>146</v>
      </c>
      <c r="BJ60" s="81" t="s">
        <v>146</v>
      </c>
      <c r="BK60" s="81" t="s">
        <v>146</v>
      </c>
      <c r="BL60" s="81" t="s">
        <v>146</v>
      </c>
      <c r="BM60" s="81" t="s">
        <v>146</v>
      </c>
      <c r="BN60" s="81" t="s">
        <v>146</v>
      </c>
      <c r="BO60" s="81" t="s">
        <v>146</v>
      </c>
      <c r="BP60" s="81" t="s">
        <v>146</v>
      </c>
      <c r="BQ60">
        <v>2</v>
      </c>
      <c r="BR60" s="81" t="s">
        <v>252</v>
      </c>
      <c r="BS60" s="81" t="s">
        <v>253</v>
      </c>
      <c r="BT60" s="81" t="s">
        <v>254</v>
      </c>
    </row>
    <row r="61" spans="1:72" ht="30">
      <c r="A61" s="117">
        <v>45734.590821759259</v>
      </c>
      <c r="B61" s="117">
        <v>45734.603009259263</v>
      </c>
      <c r="C61">
        <v>0</v>
      </c>
      <c r="D61">
        <v>100</v>
      </c>
      <c r="E61">
        <v>1052</v>
      </c>
      <c r="F61">
        <v>1</v>
      </c>
      <c r="G61" s="117">
        <v>45734.603024502314</v>
      </c>
      <c r="H61" s="81" t="s">
        <v>256</v>
      </c>
      <c r="I61" s="81" t="s">
        <v>159</v>
      </c>
      <c r="J61" s="81" t="s">
        <v>145</v>
      </c>
      <c r="K61" s="81" t="s">
        <v>257</v>
      </c>
      <c r="L61" s="122">
        <v>1</v>
      </c>
      <c r="M61" s="122">
        <v>3</v>
      </c>
      <c r="N61" s="76">
        <v>1</v>
      </c>
      <c r="O61" s="76">
        <v>1</v>
      </c>
      <c r="P61" s="76">
        <v>1</v>
      </c>
      <c r="Q61" s="76">
        <v>2</v>
      </c>
      <c r="R61" s="76">
        <v>1</v>
      </c>
      <c r="S61" s="76">
        <v>1</v>
      </c>
      <c r="T61" s="76">
        <v>1</v>
      </c>
      <c r="U61" s="76">
        <v>1</v>
      </c>
      <c r="V61" s="76">
        <v>1</v>
      </c>
      <c r="W61" s="76">
        <v>1</v>
      </c>
      <c r="X61" s="76">
        <v>1</v>
      </c>
      <c r="Y61" s="76">
        <v>1</v>
      </c>
      <c r="Z61" s="76">
        <v>1</v>
      </c>
      <c r="AA61" s="76">
        <v>1</v>
      </c>
      <c r="AB61" s="76">
        <v>1</v>
      </c>
      <c r="AC61" s="76">
        <v>1</v>
      </c>
      <c r="AD61" s="78">
        <v>1</v>
      </c>
      <c r="AE61" s="78">
        <v>1</v>
      </c>
      <c r="AF61" s="78">
        <v>1</v>
      </c>
      <c r="AG61" s="78">
        <v>1</v>
      </c>
      <c r="AH61" s="78">
        <v>1</v>
      </c>
      <c r="AI61" s="78">
        <v>1</v>
      </c>
      <c r="AJ61" s="78">
        <v>1</v>
      </c>
      <c r="AK61" s="78">
        <v>1</v>
      </c>
      <c r="AL61" s="78">
        <v>1</v>
      </c>
      <c r="AM61" s="78">
        <v>1</v>
      </c>
      <c r="AN61" s="78">
        <v>1</v>
      </c>
      <c r="AO61" s="78">
        <v>1</v>
      </c>
      <c r="AP61" s="78">
        <v>1</v>
      </c>
      <c r="AQ61" s="78">
        <v>1</v>
      </c>
      <c r="AR61" s="78">
        <v>1</v>
      </c>
      <c r="AS61" s="78">
        <v>1</v>
      </c>
      <c r="AT61">
        <v>0</v>
      </c>
      <c r="AU61">
        <v>0</v>
      </c>
      <c r="AV61">
        <v>0</v>
      </c>
      <c r="AW61">
        <v>6</v>
      </c>
      <c r="AX61">
        <v>0</v>
      </c>
      <c r="AY61">
        <v>0</v>
      </c>
      <c r="AZ61">
        <v>1</v>
      </c>
      <c r="BA61" s="81" t="s">
        <v>146</v>
      </c>
      <c r="BB61" s="81" t="s">
        <v>146</v>
      </c>
      <c r="BC61" s="81" t="s">
        <v>146</v>
      </c>
      <c r="BD61" s="81" t="s">
        <v>146</v>
      </c>
      <c r="BE61" s="81" t="s">
        <v>146</v>
      </c>
      <c r="BF61" s="81" t="s">
        <v>146</v>
      </c>
      <c r="BG61" s="81" t="s">
        <v>146</v>
      </c>
      <c r="BH61" s="81" t="s">
        <v>146</v>
      </c>
      <c r="BI61" s="81" t="s">
        <v>146</v>
      </c>
      <c r="BJ61" s="81" t="s">
        <v>146</v>
      </c>
      <c r="BK61" s="81" t="s">
        <v>146</v>
      </c>
      <c r="BL61" s="81" t="s">
        <v>146</v>
      </c>
      <c r="BM61" s="81" t="s">
        <v>146</v>
      </c>
      <c r="BN61" s="81" t="s">
        <v>146</v>
      </c>
      <c r="BO61" s="81" t="s">
        <v>146</v>
      </c>
      <c r="BP61" s="81" t="s">
        <v>146</v>
      </c>
      <c r="BQ61" s="81" t="s">
        <v>146</v>
      </c>
      <c r="BR61" s="81" t="s">
        <v>146</v>
      </c>
      <c r="BS61" s="81" t="s">
        <v>146</v>
      </c>
      <c r="BT61" s="81" t="s">
        <v>146</v>
      </c>
    </row>
    <row r="62" spans="1:72" ht="30">
      <c r="A62" s="117">
        <v>45734.603055555555</v>
      </c>
      <c r="B62" s="117">
        <v>45734.605486111112</v>
      </c>
      <c r="C62">
        <v>0</v>
      </c>
      <c r="D62">
        <v>100</v>
      </c>
      <c r="E62">
        <v>209</v>
      </c>
      <c r="F62">
        <v>1</v>
      </c>
      <c r="G62" s="117">
        <v>45734.605499212965</v>
      </c>
      <c r="H62" s="81" t="s">
        <v>258</v>
      </c>
      <c r="I62" s="81" t="s">
        <v>159</v>
      </c>
      <c r="J62" s="81" t="s">
        <v>145</v>
      </c>
      <c r="K62" s="81" t="s">
        <v>257</v>
      </c>
      <c r="L62" s="122">
        <v>2</v>
      </c>
      <c r="M62" s="122">
        <v>3</v>
      </c>
      <c r="N62" s="76">
        <v>1</v>
      </c>
      <c r="O62" s="76">
        <v>1</v>
      </c>
      <c r="P62" s="76">
        <v>1</v>
      </c>
      <c r="Q62" s="76">
        <v>1</v>
      </c>
      <c r="R62" s="76">
        <v>1</v>
      </c>
      <c r="S62" s="76">
        <v>1</v>
      </c>
      <c r="T62" s="76">
        <v>1</v>
      </c>
      <c r="U62" s="76">
        <v>1</v>
      </c>
      <c r="V62" s="76">
        <v>1</v>
      </c>
      <c r="W62" s="76">
        <v>1</v>
      </c>
      <c r="X62" s="76">
        <v>1</v>
      </c>
      <c r="Y62" s="76">
        <v>1</v>
      </c>
      <c r="Z62" s="76">
        <v>1</v>
      </c>
      <c r="AA62" s="76">
        <v>1</v>
      </c>
      <c r="AB62" s="76">
        <v>1</v>
      </c>
      <c r="AC62" s="76">
        <v>1</v>
      </c>
      <c r="AD62" s="78">
        <v>1</v>
      </c>
      <c r="AE62" s="78">
        <v>1</v>
      </c>
      <c r="AF62" s="78">
        <v>1</v>
      </c>
      <c r="AG62" s="78">
        <v>1</v>
      </c>
      <c r="AH62" s="78">
        <v>1</v>
      </c>
      <c r="AI62" s="78">
        <v>1</v>
      </c>
      <c r="AJ62" s="78">
        <v>1</v>
      </c>
      <c r="AK62" s="78">
        <v>1</v>
      </c>
      <c r="AL62" s="78">
        <v>1</v>
      </c>
      <c r="AM62" s="78">
        <v>1</v>
      </c>
      <c r="AN62" s="78">
        <v>1</v>
      </c>
      <c r="AO62" s="78">
        <v>1</v>
      </c>
      <c r="AP62" s="78">
        <v>1</v>
      </c>
      <c r="AQ62" s="78">
        <v>1</v>
      </c>
      <c r="AR62" s="78">
        <v>1</v>
      </c>
      <c r="AS62" s="78">
        <v>1</v>
      </c>
      <c r="AT62">
        <v>0</v>
      </c>
      <c r="AU62">
        <v>0</v>
      </c>
      <c r="AV62">
        <v>0</v>
      </c>
      <c r="AW62">
        <v>7</v>
      </c>
      <c r="AX62">
        <v>0</v>
      </c>
      <c r="AY62">
        <v>0</v>
      </c>
      <c r="AZ62">
        <v>1</v>
      </c>
      <c r="BA62" s="81" t="s">
        <v>146</v>
      </c>
      <c r="BB62" s="81" t="s">
        <v>146</v>
      </c>
      <c r="BC62" s="81" t="s">
        <v>146</v>
      </c>
      <c r="BD62" s="81" t="s">
        <v>146</v>
      </c>
      <c r="BE62" s="81" t="s">
        <v>146</v>
      </c>
      <c r="BF62" s="81" t="s">
        <v>146</v>
      </c>
      <c r="BG62" s="81" t="s">
        <v>146</v>
      </c>
      <c r="BH62" s="81" t="s">
        <v>146</v>
      </c>
      <c r="BI62" s="81" t="s">
        <v>146</v>
      </c>
      <c r="BJ62" s="81" t="s">
        <v>146</v>
      </c>
      <c r="BK62" s="81" t="s">
        <v>146</v>
      </c>
      <c r="BL62" s="81" t="s">
        <v>146</v>
      </c>
      <c r="BM62" s="81" t="s">
        <v>146</v>
      </c>
      <c r="BN62" s="81" t="s">
        <v>146</v>
      </c>
      <c r="BO62" s="81" t="s">
        <v>146</v>
      </c>
      <c r="BP62" s="81" t="s">
        <v>146</v>
      </c>
      <c r="BQ62" s="81" t="s">
        <v>146</v>
      </c>
      <c r="BR62" s="81" t="s">
        <v>146</v>
      </c>
      <c r="BS62" s="81" t="s">
        <v>146</v>
      </c>
      <c r="BT62" s="81" t="s">
        <v>146</v>
      </c>
    </row>
    <row r="63" spans="1:72" ht="30">
      <c r="A63" s="117">
        <v>45734.605578703704</v>
      </c>
      <c r="B63" s="117">
        <v>45734.608738425923</v>
      </c>
      <c r="C63">
        <v>0</v>
      </c>
      <c r="D63">
        <v>100</v>
      </c>
      <c r="E63">
        <v>272</v>
      </c>
      <c r="F63">
        <v>1</v>
      </c>
      <c r="G63" s="117">
        <v>45734.608743391203</v>
      </c>
      <c r="H63" s="81" t="s">
        <v>259</v>
      </c>
      <c r="I63" s="81" t="s">
        <v>159</v>
      </c>
      <c r="J63" s="81" t="s">
        <v>145</v>
      </c>
      <c r="K63" s="81" t="s">
        <v>257</v>
      </c>
      <c r="L63" s="122">
        <v>1</v>
      </c>
      <c r="M63" s="122">
        <v>4</v>
      </c>
      <c r="N63" s="76">
        <v>1</v>
      </c>
      <c r="O63" s="76">
        <v>1</v>
      </c>
      <c r="P63" s="76">
        <v>1</v>
      </c>
      <c r="Q63" s="76">
        <v>1</v>
      </c>
      <c r="R63" s="76">
        <v>1</v>
      </c>
      <c r="S63" s="76">
        <v>1</v>
      </c>
      <c r="T63" s="76">
        <v>1</v>
      </c>
      <c r="U63" s="76">
        <v>1</v>
      </c>
      <c r="V63" s="76">
        <v>1</v>
      </c>
      <c r="W63" s="76">
        <v>1</v>
      </c>
      <c r="X63" s="76">
        <v>1</v>
      </c>
      <c r="Y63" s="76">
        <v>1</v>
      </c>
      <c r="Z63" s="76">
        <v>1</v>
      </c>
      <c r="AA63" s="76">
        <v>1</v>
      </c>
      <c r="AB63" s="76">
        <v>1</v>
      </c>
      <c r="AC63" s="76">
        <v>1</v>
      </c>
      <c r="AD63" s="78">
        <v>1</v>
      </c>
      <c r="AE63" s="78">
        <v>1</v>
      </c>
      <c r="AF63" s="78">
        <v>1</v>
      </c>
      <c r="AG63" s="78">
        <v>1</v>
      </c>
      <c r="AH63" s="78">
        <v>1</v>
      </c>
      <c r="AI63" s="78">
        <v>1</v>
      </c>
      <c r="AJ63" s="78">
        <v>1</v>
      </c>
      <c r="AK63" s="78">
        <v>1</v>
      </c>
      <c r="AL63" s="78">
        <v>1</v>
      </c>
      <c r="AM63" s="78">
        <v>1</v>
      </c>
      <c r="AN63" s="78">
        <v>1</v>
      </c>
      <c r="AO63" s="78">
        <v>1</v>
      </c>
      <c r="AP63" s="78">
        <v>1</v>
      </c>
      <c r="AQ63" s="78">
        <v>1</v>
      </c>
      <c r="AR63" s="78">
        <v>1</v>
      </c>
      <c r="AS63" s="78">
        <v>1</v>
      </c>
      <c r="AT63">
        <v>0</v>
      </c>
      <c r="AU63">
        <v>0</v>
      </c>
      <c r="AV63">
        <v>0</v>
      </c>
      <c r="AW63">
        <v>7</v>
      </c>
      <c r="AX63">
        <v>0</v>
      </c>
      <c r="AY63">
        <v>0</v>
      </c>
      <c r="AZ63">
        <v>1</v>
      </c>
      <c r="BA63" s="81" t="s">
        <v>146</v>
      </c>
      <c r="BB63" s="81" t="s">
        <v>146</v>
      </c>
      <c r="BC63" s="81" t="s">
        <v>146</v>
      </c>
      <c r="BD63" s="81" t="s">
        <v>146</v>
      </c>
      <c r="BE63" s="81" t="s">
        <v>146</v>
      </c>
      <c r="BF63" s="81" t="s">
        <v>146</v>
      </c>
      <c r="BG63" s="81" t="s">
        <v>146</v>
      </c>
      <c r="BH63" s="81" t="s">
        <v>146</v>
      </c>
      <c r="BI63" s="81" t="s">
        <v>146</v>
      </c>
      <c r="BJ63" s="81" t="s">
        <v>146</v>
      </c>
      <c r="BK63" s="81" t="s">
        <v>146</v>
      </c>
      <c r="BL63" s="81" t="s">
        <v>146</v>
      </c>
      <c r="BM63" s="81" t="s">
        <v>146</v>
      </c>
      <c r="BN63" s="81" t="s">
        <v>146</v>
      </c>
      <c r="BO63" s="81" t="s">
        <v>146</v>
      </c>
      <c r="BP63" s="81" t="s">
        <v>146</v>
      </c>
      <c r="BQ63" s="81" t="s">
        <v>146</v>
      </c>
      <c r="BR63" s="81" t="s">
        <v>146</v>
      </c>
      <c r="BS63" s="81" t="s">
        <v>146</v>
      </c>
      <c r="BT63" s="81" t="s">
        <v>146</v>
      </c>
    </row>
    <row r="64" spans="1:72" ht="30">
      <c r="A64" s="117">
        <v>45734.608784722222</v>
      </c>
      <c r="B64" s="117">
        <v>45734.611226851855</v>
      </c>
      <c r="C64">
        <v>0</v>
      </c>
      <c r="D64">
        <v>100</v>
      </c>
      <c r="E64">
        <v>211</v>
      </c>
      <c r="F64">
        <v>1</v>
      </c>
      <c r="G64" s="117">
        <v>45734.611236643519</v>
      </c>
      <c r="H64" s="81" t="s">
        <v>260</v>
      </c>
      <c r="I64" s="81" t="s">
        <v>159</v>
      </c>
      <c r="J64" s="81" t="s">
        <v>145</v>
      </c>
      <c r="K64" s="81" t="s">
        <v>257</v>
      </c>
      <c r="L64" s="122">
        <v>2</v>
      </c>
      <c r="M64" s="122">
        <v>4</v>
      </c>
      <c r="N64" s="76">
        <v>1</v>
      </c>
      <c r="O64" s="76">
        <v>1</v>
      </c>
      <c r="P64" s="76">
        <v>1</v>
      </c>
      <c r="Q64" s="76">
        <v>1</v>
      </c>
      <c r="R64" s="76">
        <v>1</v>
      </c>
      <c r="S64" s="76">
        <v>1</v>
      </c>
      <c r="T64" s="76">
        <v>1</v>
      </c>
      <c r="U64" s="76">
        <v>1</v>
      </c>
      <c r="V64" s="76">
        <v>1</v>
      </c>
      <c r="W64" s="76">
        <v>1</v>
      </c>
      <c r="X64" s="76">
        <v>1</v>
      </c>
      <c r="Y64" s="76">
        <v>1</v>
      </c>
      <c r="Z64" s="76">
        <v>1</v>
      </c>
      <c r="AA64" s="76">
        <v>1</v>
      </c>
      <c r="AB64" s="76">
        <v>1</v>
      </c>
      <c r="AC64" s="76">
        <v>1</v>
      </c>
      <c r="AD64" s="78">
        <v>1</v>
      </c>
      <c r="AE64" s="78">
        <v>1</v>
      </c>
      <c r="AF64" s="78">
        <v>1</v>
      </c>
      <c r="AG64" s="78">
        <v>1</v>
      </c>
      <c r="AH64" s="78">
        <v>1</v>
      </c>
      <c r="AI64" s="78">
        <v>1</v>
      </c>
      <c r="AJ64" s="78">
        <v>1</v>
      </c>
      <c r="AK64" s="78">
        <v>1</v>
      </c>
      <c r="AL64" s="78">
        <v>1</v>
      </c>
      <c r="AM64" s="78">
        <v>1</v>
      </c>
      <c r="AN64" s="78">
        <v>1</v>
      </c>
      <c r="AO64" s="78">
        <v>1</v>
      </c>
      <c r="AP64" s="78">
        <v>1</v>
      </c>
      <c r="AQ64" s="78">
        <v>1</v>
      </c>
      <c r="AR64" s="78">
        <v>1</v>
      </c>
      <c r="AS64" s="78">
        <v>1</v>
      </c>
      <c r="AT64">
        <v>0</v>
      </c>
      <c r="AU64">
        <v>0</v>
      </c>
      <c r="AV64">
        <v>0</v>
      </c>
      <c r="AW64">
        <v>4</v>
      </c>
      <c r="AX64">
        <v>0</v>
      </c>
      <c r="AY64">
        <v>0</v>
      </c>
      <c r="AZ64">
        <v>1</v>
      </c>
      <c r="BA64" s="81" t="s">
        <v>146</v>
      </c>
      <c r="BB64" s="81" t="s">
        <v>146</v>
      </c>
      <c r="BC64" s="81" t="s">
        <v>146</v>
      </c>
      <c r="BD64" s="81" t="s">
        <v>146</v>
      </c>
      <c r="BE64" s="81" t="s">
        <v>146</v>
      </c>
      <c r="BF64" s="81" t="s">
        <v>146</v>
      </c>
      <c r="BG64" s="81" t="s">
        <v>146</v>
      </c>
      <c r="BH64" s="81" t="s">
        <v>146</v>
      </c>
      <c r="BI64" s="81" t="s">
        <v>146</v>
      </c>
      <c r="BJ64" s="81" t="s">
        <v>146</v>
      </c>
      <c r="BK64" s="81" t="s">
        <v>146</v>
      </c>
      <c r="BL64" s="81" t="s">
        <v>146</v>
      </c>
      <c r="BM64" s="81" t="s">
        <v>146</v>
      </c>
      <c r="BN64" s="81" t="s">
        <v>146</v>
      </c>
      <c r="BO64" s="81" t="s">
        <v>146</v>
      </c>
      <c r="BP64" s="81" t="s">
        <v>146</v>
      </c>
      <c r="BQ64" s="81" t="s">
        <v>146</v>
      </c>
      <c r="BR64" s="81" t="s">
        <v>146</v>
      </c>
      <c r="BS64" s="81" t="s">
        <v>146</v>
      </c>
      <c r="BT64" s="81" t="s">
        <v>146</v>
      </c>
    </row>
    <row r="65" spans="1:72" ht="30">
      <c r="A65" s="117">
        <v>45734.611701388887</v>
      </c>
      <c r="B65" s="117">
        <v>45734.615381944444</v>
      </c>
      <c r="C65">
        <v>0</v>
      </c>
      <c r="D65">
        <v>100</v>
      </c>
      <c r="E65">
        <v>317</v>
      </c>
      <c r="F65">
        <v>1</v>
      </c>
      <c r="G65" s="117">
        <v>45734.61539107639</v>
      </c>
      <c r="H65" s="81" t="s">
        <v>261</v>
      </c>
      <c r="I65" s="81" t="s">
        <v>159</v>
      </c>
      <c r="J65" s="81" t="s">
        <v>145</v>
      </c>
      <c r="K65" s="81" t="s">
        <v>257</v>
      </c>
      <c r="L65" s="122">
        <v>1</v>
      </c>
      <c r="M65" s="122">
        <v>2</v>
      </c>
      <c r="N65" s="76">
        <v>1</v>
      </c>
      <c r="O65" s="76">
        <v>1</v>
      </c>
      <c r="P65" s="76">
        <v>1</v>
      </c>
      <c r="Q65" s="76">
        <v>1</v>
      </c>
      <c r="R65" s="76">
        <v>1</v>
      </c>
      <c r="S65" s="76">
        <v>1</v>
      </c>
      <c r="T65" s="76">
        <v>1</v>
      </c>
      <c r="U65" s="76">
        <v>1</v>
      </c>
      <c r="V65" s="76">
        <v>1</v>
      </c>
      <c r="W65" s="76">
        <v>1</v>
      </c>
      <c r="X65" s="76">
        <v>1</v>
      </c>
      <c r="Y65" s="76">
        <v>1</v>
      </c>
      <c r="Z65" s="76">
        <v>1</v>
      </c>
      <c r="AA65" s="76">
        <v>1</v>
      </c>
      <c r="AB65" s="76">
        <v>1</v>
      </c>
      <c r="AC65" s="76">
        <v>1</v>
      </c>
      <c r="AD65" s="78">
        <v>1</v>
      </c>
      <c r="AE65" s="78">
        <v>1</v>
      </c>
      <c r="AF65" s="78">
        <v>1</v>
      </c>
      <c r="AG65" s="78">
        <v>1</v>
      </c>
      <c r="AH65" s="78">
        <v>1</v>
      </c>
      <c r="AI65" s="78">
        <v>1</v>
      </c>
      <c r="AJ65" s="78">
        <v>1</v>
      </c>
      <c r="AK65" s="78">
        <v>1</v>
      </c>
      <c r="AL65" s="78">
        <v>1</v>
      </c>
      <c r="AM65" s="78">
        <v>1</v>
      </c>
      <c r="AN65" s="78">
        <v>1</v>
      </c>
      <c r="AO65" s="78">
        <v>1</v>
      </c>
      <c r="AP65" s="78">
        <v>1</v>
      </c>
      <c r="AQ65" s="78">
        <v>1</v>
      </c>
      <c r="AR65" s="78">
        <v>1</v>
      </c>
      <c r="AS65" s="78">
        <v>1</v>
      </c>
      <c r="AT65">
        <v>0</v>
      </c>
      <c r="AU65">
        <v>1</v>
      </c>
      <c r="AV65">
        <v>0</v>
      </c>
      <c r="AW65">
        <v>7</v>
      </c>
      <c r="AX65">
        <v>0</v>
      </c>
      <c r="AY65">
        <v>0</v>
      </c>
      <c r="AZ65">
        <v>1</v>
      </c>
      <c r="BA65" s="81" t="s">
        <v>146</v>
      </c>
      <c r="BB65" s="81" t="s">
        <v>146</v>
      </c>
      <c r="BC65" s="81" t="s">
        <v>146</v>
      </c>
      <c r="BD65" s="81" t="s">
        <v>146</v>
      </c>
      <c r="BE65" s="81" t="s">
        <v>146</v>
      </c>
      <c r="BF65" s="81" t="s">
        <v>146</v>
      </c>
      <c r="BG65" s="81" t="s">
        <v>146</v>
      </c>
      <c r="BH65" s="81" t="s">
        <v>146</v>
      </c>
      <c r="BI65" s="81" t="s">
        <v>146</v>
      </c>
      <c r="BJ65" s="81" t="s">
        <v>146</v>
      </c>
      <c r="BK65" s="81" t="s">
        <v>146</v>
      </c>
      <c r="BL65" s="81" t="s">
        <v>146</v>
      </c>
      <c r="BM65" s="81" t="s">
        <v>146</v>
      </c>
      <c r="BN65" s="81" t="s">
        <v>146</v>
      </c>
      <c r="BO65" s="81" t="s">
        <v>146</v>
      </c>
      <c r="BP65" s="81" t="s">
        <v>146</v>
      </c>
      <c r="BQ65" s="81" t="s">
        <v>146</v>
      </c>
      <c r="BR65" s="81" t="s">
        <v>146</v>
      </c>
      <c r="BS65" s="81" t="s">
        <v>146</v>
      </c>
      <c r="BT65" s="81" t="s">
        <v>146</v>
      </c>
    </row>
    <row r="66" spans="1:72" ht="30">
      <c r="A66" s="117">
        <v>45734.615428240744</v>
      </c>
      <c r="B66" s="117">
        <v>45734.618506944447</v>
      </c>
      <c r="C66">
        <v>0</v>
      </c>
      <c r="D66">
        <v>100</v>
      </c>
      <c r="E66">
        <v>266</v>
      </c>
      <c r="F66">
        <v>1</v>
      </c>
      <c r="G66" s="117">
        <v>45734.618519039352</v>
      </c>
      <c r="H66" s="81" t="s">
        <v>262</v>
      </c>
      <c r="I66" s="81" t="s">
        <v>159</v>
      </c>
      <c r="J66" s="81" t="s">
        <v>145</v>
      </c>
      <c r="K66" s="81" t="s">
        <v>257</v>
      </c>
      <c r="L66" s="122">
        <v>2</v>
      </c>
      <c r="M66" s="122">
        <v>2</v>
      </c>
      <c r="N66" s="76">
        <v>1</v>
      </c>
      <c r="O66" s="76">
        <v>1</v>
      </c>
      <c r="P66" s="76">
        <v>1</v>
      </c>
      <c r="Q66" s="76">
        <v>1</v>
      </c>
      <c r="R66" s="76">
        <v>1</v>
      </c>
      <c r="S66" s="76">
        <v>1</v>
      </c>
      <c r="T66" s="76">
        <v>1</v>
      </c>
      <c r="U66" s="76">
        <v>1</v>
      </c>
      <c r="V66" s="76">
        <v>1</v>
      </c>
      <c r="W66" s="76">
        <v>1</v>
      </c>
      <c r="X66" s="76">
        <v>1</v>
      </c>
      <c r="Y66" s="76">
        <v>1</v>
      </c>
      <c r="Z66" s="76">
        <v>1</v>
      </c>
      <c r="AA66" s="76">
        <v>1</v>
      </c>
      <c r="AB66" s="76">
        <v>1</v>
      </c>
      <c r="AC66" s="76">
        <v>1</v>
      </c>
      <c r="AD66" s="78">
        <v>1</v>
      </c>
      <c r="AE66" s="78">
        <v>1</v>
      </c>
      <c r="AF66" s="78">
        <v>2</v>
      </c>
      <c r="AG66" s="78">
        <v>1</v>
      </c>
      <c r="AH66" s="78">
        <v>1</v>
      </c>
      <c r="AI66" s="78">
        <v>1</v>
      </c>
      <c r="AJ66" s="78">
        <v>1</v>
      </c>
      <c r="AK66" s="78">
        <v>1</v>
      </c>
      <c r="AL66" s="78">
        <v>1</v>
      </c>
      <c r="AM66" s="78">
        <v>1</v>
      </c>
      <c r="AN66" s="78">
        <v>1</v>
      </c>
      <c r="AO66" s="78">
        <v>1</v>
      </c>
      <c r="AP66" s="78">
        <v>1</v>
      </c>
      <c r="AQ66" s="78">
        <v>1</v>
      </c>
      <c r="AR66" s="78">
        <v>1</v>
      </c>
      <c r="AS66" s="78">
        <v>1</v>
      </c>
      <c r="AT66">
        <v>0</v>
      </c>
      <c r="AU66">
        <v>0</v>
      </c>
      <c r="AV66">
        <v>0</v>
      </c>
      <c r="AW66">
        <v>7</v>
      </c>
      <c r="AX66">
        <v>0</v>
      </c>
      <c r="AY66">
        <v>0</v>
      </c>
      <c r="AZ66">
        <v>1</v>
      </c>
      <c r="BA66" s="81" t="s">
        <v>146</v>
      </c>
      <c r="BB66" s="81" t="s">
        <v>146</v>
      </c>
      <c r="BC66" s="81" t="s">
        <v>146</v>
      </c>
      <c r="BD66" s="81" t="s">
        <v>146</v>
      </c>
      <c r="BE66" s="81" t="s">
        <v>146</v>
      </c>
      <c r="BF66" s="81" t="s">
        <v>146</v>
      </c>
      <c r="BG66" s="81" t="s">
        <v>146</v>
      </c>
      <c r="BH66" s="81" t="s">
        <v>146</v>
      </c>
      <c r="BI66" s="81" t="s">
        <v>146</v>
      </c>
      <c r="BJ66" s="81" t="s">
        <v>146</v>
      </c>
      <c r="BK66" s="81" t="s">
        <v>146</v>
      </c>
      <c r="BL66" s="81" t="s">
        <v>146</v>
      </c>
      <c r="BM66" s="81" t="s">
        <v>146</v>
      </c>
      <c r="BN66" s="81" t="s">
        <v>146</v>
      </c>
      <c r="BO66" s="81" t="s">
        <v>146</v>
      </c>
      <c r="BP66" s="81" t="s">
        <v>146</v>
      </c>
      <c r="BQ66" s="81" t="s">
        <v>146</v>
      </c>
      <c r="BR66" s="81" t="s">
        <v>146</v>
      </c>
      <c r="BS66" s="81" t="s">
        <v>146</v>
      </c>
      <c r="BT66" s="81" t="s">
        <v>146</v>
      </c>
    </row>
    <row r="67" spans="1:72" ht="30">
      <c r="A67" s="117">
        <v>45734.618564814817</v>
      </c>
      <c r="B67" s="117">
        <v>45734.623020833336</v>
      </c>
      <c r="C67">
        <v>0</v>
      </c>
      <c r="D67">
        <v>100</v>
      </c>
      <c r="E67">
        <v>384</v>
      </c>
      <c r="F67">
        <v>1</v>
      </c>
      <c r="G67" s="117">
        <v>45734.623026886577</v>
      </c>
      <c r="H67" s="81" t="s">
        <v>263</v>
      </c>
      <c r="I67" s="81" t="s">
        <v>159</v>
      </c>
      <c r="J67" s="81" t="s">
        <v>145</v>
      </c>
      <c r="K67" s="81" t="s">
        <v>257</v>
      </c>
      <c r="L67" s="122">
        <v>1</v>
      </c>
      <c r="M67" s="122">
        <v>1</v>
      </c>
      <c r="N67" s="76">
        <v>1</v>
      </c>
      <c r="O67" s="76">
        <v>1</v>
      </c>
      <c r="P67" s="76">
        <v>2</v>
      </c>
      <c r="Q67" s="76">
        <v>1</v>
      </c>
      <c r="R67" s="76">
        <v>1</v>
      </c>
      <c r="S67" s="76">
        <v>1</v>
      </c>
      <c r="T67" s="76">
        <v>1</v>
      </c>
      <c r="U67" s="76">
        <v>1</v>
      </c>
      <c r="V67" s="76">
        <v>1</v>
      </c>
      <c r="W67" s="76">
        <v>1</v>
      </c>
      <c r="X67" s="76">
        <v>1</v>
      </c>
      <c r="Y67" s="76">
        <v>1</v>
      </c>
      <c r="Z67" s="76">
        <v>1</v>
      </c>
      <c r="AA67" s="76">
        <v>1</v>
      </c>
      <c r="AB67" s="76">
        <v>1</v>
      </c>
      <c r="AC67" s="76">
        <v>1</v>
      </c>
      <c r="AD67" s="78">
        <v>1</v>
      </c>
      <c r="AE67" s="78">
        <v>1</v>
      </c>
      <c r="AF67" s="78">
        <v>2</v>
      </c>
      <c r="AG67" s="78">
        <v>2</v>
      </c>
      <c r="AH67" s="78">
        <v>1</v>
      </c>
      <c r="AI67" s="78">
        <v>1</v>
      </c>
      <c r="AJ67" s="78">
        <v>1</v>
      </c>
      <c r="AK67" s="78">
        <v>1</v>
      </c>
      <c r="AL67" s="78">
        <v>1</v>
      </c>
      <c r="AM67" s="78">
        <v>1</v>
      </c>
      <c r="AN67" s="78">
        <v>1</v>
      </c>
      <c r="AO67" s="78">
        <v>1</v>
      </c>
      <c r="AP67" s="78">
        <v>2</v>
      </c>
      <c r="AQ67" s="78">
        <v>1</v>
      </c>
      <c r="AR67" s="78">
        <v>1</v>
      </c>
      <c r="AS67" s="78">
        <v>1</v>
      </c>
      <c r="AT67">
        <v>0</v>
      </c>
      <c r="AU67">
        <v>0</v>
      </c>
      <c r="AV67">
        <v>0</v>
      </c>
      <c r="AW67">
        <v>7</v>
      </c>
      <c r="AX67">
        <v>0</v>
      </c>
      <c r="AY67">
        <v>0</v>
      </c>
      <c r="AZ67">
        <v>1</v>
      </c>
      <c r="BA67" s="81" t="s">
        <v>146</v>
      </c>
      <c r="BB67" s="81" t="s">
        <v>146</v>
      </c>
      <c r="BC67" s="81" t="s">
        <v>146</v>
      </c>
      <c r="BD67" s="81" t="s">
        <v>146</v>
      </c>
      <c r="BE67" s="81" t="s">
        <v>146</v>
      </c>
      <c r="BF67" s="81" t="s">
        <v>146</v>
      </c>
      <c r="BG67" s="81" t="s">
        <v>146</v>
      </c>
      <c r="BH67" s="81" t="s">
        <v>146</v>
      </c>
      <c r="BI67" s="81" t="s">
        <v>146</v>
      </c>
      <c r="BJ67" s="81" t="s">
        <v>146</v>
      </c>
      <c r="BK67" s="81" t="s">
        <v>146</v>
      </c>
      <c r="BL67" s="81" t="s">
        <v>146</v>
      </c>
      <c r="BM67" s="81" t="s">
        <v>146</v>
      </c>
      <c r="BN67" s="81" t="s">
        <v>146</v>
      </c>
      <c r="BO67" s="81" t="s">
        <v>146</v>
      </c>
      <c r="BP67" s="81" t="s">
        <v>146</v>
      </c>
      <c r="BQ67" s="81" t="s">
        <v>146</v>
      </c>
      <c r="BR67" s="81" t="s">
        <v>146</v>
      </c>
      <c r="BS67" s="81" t="s">
        <v>146</v>
      </c>
      <c r="BT67" s="81" t="s">
        <v>146</v>
      </c>
    </row>
    <row r="68" spans="1:72" ht="225">
      <c r="A68" s="117">
        <v>45734.623067129629</v>
      </c>
      <c r="B68" s="117">
        <v>45734.62872685185</v>
      </c>
      <c r="C68">
        <v>0</v>
      </c>
      <c r="D68">
        <v>100</v>
      </c>
      <c r="E68">
        <v>489</v>
      </c>
      <c r="F68">
        <v>1</v>
      </c>
      <c r="G68" s="117">
        <v>45734.628739745371</v>
      </c>
      <c r="H68" s="81" t="s">
        <v>264</v>
      </c>
      <c r="I68" s="81" t="s">
        <v>159</v>
      </c>
      <c r="J68" s="81" t="s">
        <v>145</v>
      </c>
      <c r="K68" s="81" t="s">
        <v>257</v>
      </c>
      <c r="L68" s="122">
        <v>2</v>
      </c>
      <c r="M68" s="122">
        <v>1</v>
      </c>
      <c r="N68" s="76">
        <v>1</v>
      </c>
      <c r="O68" s="76">
        <v>1</v>
      </c>
      <c r="P68" s="76">
        <v>2</v>
      </c>
      <c r="Q68" s="76">
        <v>2</v>
      </c>
      <c r="R68" s="76">
        <v>1</v>
      </c>
      <c r="S68" s="76">
        <v>1</v>
      </c>
      <c r="T68" s="76">
        <v>1</v>
      </c>
      <c r="U68" s="76">
        <v>1</v>
      </c>
      <c r="V68" s="76">
        <v>1</v>
      </c>
      <c r="W68" s="76">
        <v>1</v>
      </c>
      <c r="X68" s="76">
        <v>1</v>
      </c>
      <c r="Y68" s="76">
        <v>1</v>
      </c>
      <c r="Z68" s="76">
        <v>2</v>
      </c>
      <c r="AA68" s="76">
        <v>1</v>
      </c>
      <c r="AB68" s="76">
        <v>1</v>
      </c>
      <c r="AC68" s="76">
        <v>1</v>
      </c>
      <c r="AD68" s="78">
        <v>1</v>
      </c>
      <c r="AE68" s="78">
        <v>1</v>
      </c>
      <c r="AF68" s="78">
        <v>2</v>
      </c>
      <c r="AG68" s="78">
        <v>2</v>
      </c>
      <c r="AH68" s="78">
        <v>1</v>
      </c>
      <c r="AI68" s="78">
        <v>1</v>
      </c>
      <c r="AJ68" s="78">
        <v>1</v>
      </c>
      <c r="AK68" s="78">
        <v>1</v>
      </c>
      <c r="AL68" s="78">
        <v>1</v>
      </c>
      <c r="AM68" s="78">
        <v>1</v>
      </c>
      <c r="AN68" s="78">
        <v>1</v>
      </c>
      <c r="AO68" s="78">
        <v>1</v>
      </c>
      <c r="AP68" s="78">
        <v>2</v>
      </c>
      <c r="AQ68" s="78">
        <v>1</v>
      </c>
      <c r="AR68" s="78">
        <v>1</v>
      </c>
      <c r="AS68" s="78">
        <v>1</v>
      </c>
      <c r="AT68">
        <v>0</v>
      </c>
      <c r="AU68">
        <v>0</v>
      </c>
      <c r="AV68">
        <v>0</v>
      </c>
      <c r="AW68">
        <v>7</v>
      </c>
      <c r="AX68">
        <v>0</v>
      </c>
      <c r="AY68">
        <v>0</v>
      </c>
      <c r="AZ68">
        <v>2</v>
      </c>
      <c r="BA68">
        <v>5</v>
      </c>
      <c r="BB68">
        <v>4</v>
      </c>
      <c r="BC68">
        <v>5</v>
      </c>
      <c r="BD68">
        <v>5</v>
      </c>
      <c r="BE68">
        <v>5</v>
      </c>
      <c r="BF68">
        <v>5</v>
      </c>
      <c r="BG68" s="81" t="s">
        <v>146</v>
      </c>
      <c r="BH68" s="81" t="s">
        <v>146</v>
      </c>
      <c r="BI68" s="81" t="s">
        <v>146</v>
      </c>
      <c r="BJ68" s="81" t="s">
        <v>146</v>
      </c>
      <c r="BK68" s="81" t="s">
        <v>146</v>
      </c>
      <c r="BL68" s="81" t="s">
        <v>146</v>
      </c>
      <c r="BM68" s="81" t="s">
        <v>146</v>
      </c>
      <c r="BN68" s="81" t="s">
        <v>146</v>
      </c>
      <c r="BO68" s="81" t="s">
        <v>146</v>
      </c>
      <c r="BP68" s="81" t="s">
        <v>146</v>
      </c>
      <c r="BQ68">
        <v>2</v>
      </c>
      <c r="BR68" s="81" t="s">
        <v>265</v>
      </c>
      <c r="BS68" s="81" t="s">
        <v>266</v>
      </c>
      <c r="BT68" s="81" t="s">
        <v>267</v>
      </c>
    </row>
    <row r="69" spans="1:72" ht="30">
      <c r="A69" s="117">
        <v>45736.455405092594</v>
      </c>
      <c r="B69" s="117">
        <v>45736.48578703704</v>
      </c>
      <c r="C69">
        <v>0</v>
      </c>
      <c r="D69">
        <v>100</v>
      </c>
      <c r="E69">
        <v>2624</v>
      </c>
      <c r="F69">
        <v>1</v>
      </c>
      <c r="G69" s="117">
        <v>45736.485794386572</v>
      </c>
      <c r="H69" s="81" t="s">
        <v>268</v>
      </c>
      <c r="I69" s="81" t="s">
        <v>159</v>
      </c>
      <c r="J69" s="81" t="s">
        <v>145</v>
      </c>
      <c r="K69" s="81" t="s">
        <v>269</v>
      </c>
      <c r="L69" s="122">
        <v>2</v>
      </c>
      <c r="M69" s="122">
        <v>4</v>
      </c>
      <c r="N69" s="76">
        <v>1</v>
      </c>
      <c r="O69" s="76">
        <v>1</v>
      </c>
      <c r="P69" s="76">
        <v>2</v>
      </c>
      <c r="Q69" s="76">
        <v>1</v>
      </c>
      <c r="R69" s="76">
        <v>1</v>
      </c>
      <c r="S69" s="76">
        <v>1</v>
      </c>
      <c r="T69" s="76">
        <v>1</v>
      </c>
      <c r="U69" s="76">
        <v>1</v>
      </c>
      <c r="V69" s="76">
        <v>1</v>
      </c>
      <c r="W69" s="76">
        <v>1</v>
      </c>
      <c r="X69" s="76">
        <v>1</v>
      </c>
      <c r="Y69" s="76">
        <v>1</v>
      </c>
      <c r="Z69" s="76">
        <v>1</v>
      </c>
      <c r="AA69" s="76">
        <v>1</v>
      </c>
      <c r="AB69" s="76">
        <v>1</v>
      </c>
      <c r="AC69" s="76">
        <v>1</v>
      </c>
      <c r="AD69" s="78">
        <v>1</v>
      </c>
      <c r="AE69" s="78">
        <v>1</v>
      </c>
      <c r="AF69" s="78">
        <v>2</v>
      </c>
      <c r="AG69" s="78">
        <v>1</v>
      </c>
      <c r="AH69" s="78">
        <v>1</v>
      </c>
      <c r="AI69" s="78">
        <v>1</v>
      </c>
      <c r="AJ69" s="78">
        <v>1</v>
      </c>
      <c r="AK69" s="78">
        <v>1</v>
      </c>
      <c r="AL69" s="78">
        <v>1</v>
      </c>
      <c r="AM69" s="78">
        <v>1</v>
      </c>
      <c r="AN69" s="78">
        <v>1</v>
      </c>
      <c r="AO69" s="78">
        <v>1</v>
      </c>
      <c r="AP69" s="78">
        <v>1</v>
      </c>
      <c r="AQ69" s="78">
        <v>1</v>
      </c>
      <c r="AR69" s="78">
        <v>1</v>
      </c>
      <c r="AS69" s="78">
        <v>1</v>
      </c>
      <c r="AT69">
        <v>1</v>
      </c>
      <c r="AU69">
        <v>1</v>
      </c>
      <c r="AV69">
        <v>1</v>
      </c>
      <c r="AW69">
        <v>6</v>
      </c>
      <c r="AX69">
        <v>2</v>
      </c>
      <c r="AY69">
        <v>1</v>
      </c>
      <c r="AZ69">
        <v>1</v>
      </c>
      <c r="BA69" s="81" t="s">
        <v>146</v>
      </c>
      <c r="BB69" s="81" t="s">
        <v>146</v>
      </c>
      <c r="BC69" s="81" t="s">
        <v>146</v>
      </c>
      <c r="BD69" s="81" t="s">
        <v>146</v>
      </c>
      <c r="BE69" s="81" t="s">
        <v>146</v>
      </c>
      <c r="BF69" s="81" t="s">
        <v>146</v>
      </c>
      <c r="BG69" s="81" t="s">
        <v>146</v>
      </c>
      <c r="BH69" s="81" t="s">
        <v>146</v>
      </c>
      <c r="BI69" s="81" t="s">
        <v>146</v>
      </c>
      <c r="BJ69" s="81" t="s">
        <v>146</v>
      </c>
      <c r="BK69" s="81" t="s">
        <v>146</v>
      </c>
      <c r="BL69" s="81" t="s">
        <v>146</v>
      </c>
      <c r="BM69" s="81" t="s">
        <v>146</v>
      </c>
      <c r="BN69" s="81" t="s">
        <v>146</v>
      </c>
      <c r="BO69" s="81" t="s">
        <v>146</v>
      </c>
      <c r="BP69" s="81" t="s">
        <v>146</v>
      </c>
      <c r="BQ69" s="81" t="s">
        <v>146</v>
      </c>
      <c r="BR69" s="81" t="s">
        <v>146</v>
      </c>
      <c r="BS69" s="81" t="s">
        <v>146</v>
      </c>
      <c r="BT69" s="81" t="s">
        <v>146</v>
      </c>
    </row>
    <row r="70" spans="1:72" ht="30">
      <c r="A70" s="117">
        <v>45736.485844907409</v>
      </c>
      <c r="B70" s="117">
        <v>45736.489016203705</v>
      </c>
      <c r="C70">
        <v>0</v>
      </c>
      <c r="D70">
        <v>100</v>
      </c>
      <c r="E70">
        <v>274</v>
      </c>
      <c r="F70">
        <v>1</v>
      </c>
      <c r="G70" s="117">
        <v>45736.489034004633</v>
      </c>
      <c r="H70" s="81" t="s">
        <v>270</v>
      </c>
      <c r="I70" s="81" t="s">
        <v>159</v>
      </c>
      <c r="J70" s="81" t="s">
        <v>145</v>
      </c>
      <c r="K70" s="81" t="s">
        <v>269</v>
      </c>
      <c r="L70" s="122">
        <v>1</v>
      </c>
      <c r="M70" s="122">
        <v>4</v>
      </c>
      <c r="N70" s="76">
        <v>1</v>
      </c>
      <c r="O70" s="76">
        <v>1</v>
      </c>
      <c r="P70" s="76">
        <v>2</v>
      </c>
      <c r="Q70" s="76">
        <v>1</v>
      </c>
      <c r="R70" s="76">
        <v>1</v>
      </c>
      <c r="S70" s="76">
        <v>1</v>
      </c>
      <c r="T70" s="76">
        <v>1</v>
      </c>
      <c r="U70" s="76">
        <v>1</v>
      </c>
      <c r="V70" s="76">
        <v>1</v>
      </c>
      <c r="W70" s="76">
        <v>1</v>
      </c>
      <c r="X70" s="76">
        <v>1</v>
      </c>
      <c r="Y70" s="76">
        <v>1</v>
      </c>
      <c r="Z70" s="76">
        <v>1</v>
      </c>
      <c r="AA70" s="76">
        <v>1</v>
      </c>
      <c r="AB70" s="76">
        <v>1</v>
      </c>
      <c r="AC70" s="76">
        <v>1</v>
      </c>
      <c r="AD70" s="78">
        <v>1</v>
      </c>
      <c r="AE70" s="78">
        <v>1</v>
      </c>
      <c r="AF70" s="78">
        <v>2</v>
      </c>
      <c r="AG70" s="78">
        <v>1</v>
      </c>
      <c r="AH70" s="78">
        <v>1</v>
      </c>
      <c r="AI70" s="78">
        <v>1</v>
      </c>
      <c r="AJ70" s="78">
        <v>1</v>
      </c>
      <c r="AK70" s="78">
        <v>1</v>
      </c>
      <c r="AL70" s="78">
        <v>1</v>
      </c>
      <c r="AM70" s="78">
        <v>1</v>
      </c>
      <c r="AN70" s="78">
        <v>1</v>
      </c>
      <c r="AO70" s="78">
        <v>1</v>
      </c>
      <c r="AP70" s="78">
        <v>1</v>
      </c>
      <c r="AQ70" s="78">
        <v>1</v>
      </c>
      <c r="AR70" s="78">
        <v>1</v>
      </c>
      <c r="AS70" s="78">
        <v>1</v>
      </c>
      <c r="AT70">
        <v>2</v>
      </c>
      <c r="AU70">
        <v>1</v>
      </c>
      <c r="AV70">
        <v>0</v>
      </c>
      <c r="AW70">
        <v>5</v>
      </c>
      <c r="AX70">
        <v>2</v>
      </c>
      <c r="AY70">
        <v>0</v>
      </c>
      <c r="AZ70">
        <v>1</v>
      </c>
      <c r="BA70" s="81" t="s">
        <v>146</v>
      </c>
      <c r="BB70" s="81" t="s">
        <v>146</v>
      </c>
      <c r="BC70" s="81" t="s">
        <v>146</v>
      </c>
      <c r="BD70" s="81" t="s">
        <v>146</v>
      </c>
      <c r="BE70" s="81" t="s">
        <v>146</v>
      </c>
      <c r="BF70" s="81" t="s">
        <v>146</v>
      </c>
      <c r="BG70" s="81" t="s">
        <v>146</v>
      </c>
      <c r="BH70" s="81" t="s">
        <v>146</v>
      </c>
      <c r="BI70" s="81" t="s">
        <v>146</v>
      </c>
      <c r="BJ70" s="81" t="s">
        <v>146</v>
      </c>
      <c r="BK70" s="81" t="s">
        <v>146</v>
      </c>
      <c r="BL70" s="81" t="s">
        <v>146</v>
      </c>
      <c r="BM70" s="81" t="s">
        <v>146</v>
      </c>
      <c r="BN70" s="81" t="s">
        <v>146</v>
      </c>
      <c r="BO70" s="81" t="s">
        <v>146</v>
      </c>
      <c r="BP70" s="81" t="s">
        <v>146</v>
      </c>
      <c r="BQ70" s="81" t="s">
        <v>146</v>
      </c>
      <c r="BR70" s="81" t="s">
        <v>146</v>
      </c>
      <c r="BS70" s="81" t="s">
        <v>146</v>
      </c>
      <c r="BT70" s="81" t="s">
        <v>146</v>
      </c>
    </row>
    <row r="71" spans="1:72" ht="30">
      <c r="A71" s="117">
        <v>45736.489062499997</v>
      </c>
      <c r="B71" s="117">
        <v>45736.492442129631</v>
      </c>
      <c r="C71">
        <v>0</v>
      </c>
      <c r="D71">
        <v>100</v>
      </c>
      <c r="E71">
        <v>291</v>
      </c>
      <c r="F71">
        <v>1</v>
      </c>
      <c r="G71" s="117">
        <v>45736.492454710649</v>
      </c>
      <c r="H71" s="81" t="s">
        <v>271</v>
      </c>
      <c r="I71" s="81" t="s">
        <v>159</v>
      </c>
      <c r="J71" s="81" t="s">
        <v>145</v>
      </c>
      <c r="K71" s="81" t="s">
        <v>269</v>
      </c>
      <c r="L71" s="122">
        <v>2</v>
      </c>
      <c r="M71" s="122">
        <v>1</v>
      </c>
      <c r="N71" s="76">
        <v>1</v>
      </c>
      <c r="O71" s="76">
        <v>1</v>
      </c>
      <c r="P71" s="76">
        <v>2</v>
      </c>
      <c r="Q71" s="76">
        <v>1</v>
      </c>
      <c r="R71" s="76">
        <v>1</v>
      </c>
      <c r="S71" s="76">
        <v>1</v>
      </c>
      <c r="T71" s="76">
        <v>1</v>
      </c>
      <c r="U71" s="76">
        <v>1</v>
      </c>
      <c r="V71" s="76">
        <v>1</v>
      </c>
      <c r="W71" s="76">
        <v>1</v>
      </c>
      <c r="X71" s="76">
        <v>1</v>
      </c>
      <c r="Y71" s="76">
        <v>1</v>
      </c>
      <c r="Z71" s="76">
        <v>1</v>
      </c>
      <c r="AA71" s="76">
        <v>1</v>
      </c>
      <c r="AB71" s="76">
        <v>1</v>
      </c>
      <c r="AC71" s="76">
        <v>1</v>
      </c>
      <c r="AD71" s="78">
        <v>1</v>
      </c>
      <c r="AE71" s="78">
        <v>1</v>
      </c>
      <c r="AF71" s="78">
        <v>2</v>
      </c>
      <c r="AG71" s="78">
        <v>1</v>
      </c>
      <c r="AH71" s="78">
        <v>1</v>
      </c>
      <c r="AI71" s="78">
        <v>1</v>
      </c>
      <c r="AJ71" s="78">
        <v>1</v>
      </c>
      <c r="AK71" s="78">
        <v>1</v>
      </c>
      <c r="AL71" s="78">
        <v>1</v>
      </c>
      <c r="AM71" s="78">
        <v>1</v>
      </c>
      <c r="AN71" s="78">
        <v>1</v>
      </c>
      <c r="AO71" s="78">
        <v>1</v>
      </c>
      <c r="AP71" s="78">
        <v>1</v>
      </c>
      <c r="AQ71" s="78">
        <v>1</v>
      </c>
      <c r="AR71" s="78">
        <v>1</v>
      </c>
      <c r="AS71" s="78">
        <v>1</v>
      </c>
      <c r="AT71">
        <v>1</v>
      </c>
      <c r="AU71">
        <v>1</v>
      </c>
      <c r="AV71">
        <v>1</v>
      </c>
      <c r="AW71">
        <v>7</v>
      </c>
      <c r="AX71">
        <v>0</v>
      </c>
      <c r="AY71">
        <v>0</v>
      </c>
      <c r="AZ71">
        <v>1</v>
      </c>
      <c r="BA71" s="81" t="s">
        <v>146</v>
      </c>
      <c r="BB71" s="81" t="s">
        <v>146</v>
      </c>
      <c r="BC71" s="81" t="s">
        <v>146</v>
      </c>
      <c r="BD71" s="81" t="s">
        <v>146</v>
      </c>
      <c r="BE71" s="81" t="s">
        <v>146</v>
      </c>
      <c r="BF71" s="81" t="s">
        <v>146</v>
      </c>
      <c r="BG71" s="81" t="s">
        <v>146</v>
      </c>
      <c r="BH71" s="81" t="s">
        <v>146</v>
      </c>
      <c r="BI71" s="81" t="s">
        <v>146</v>
      </c>
      <c r="BJ71" s="81" t="s">
        <v>146</v>
      </c>
      <c r="BK71" s="81" t="s">
        <v>146</v>
      </c>
      <c r="BL71" s="81" t="s">
        <v>146</v>
      </c>
      <c r="BM71" s="81" t="s">
        <v>146</v>
      </c>
      <c r="BN71" s="81" t="s">
        <v>146</v>
      </c>
      <c r="BO71" s="81" t="s">
        <v>146</v>
      </c>
      <c r="BP71" s="81" t="s">
        <v>146</v>
      </c>
      <c r="BQ71" s="81" t="s">
        <v>146</v>
      </c>
      <c r="BR71" s="81" t="s">
        <v>146</v>
      </c>
      <c r="BS71" s="81" t="s">
        <v>146</v>
      </c>
      <c r="BT71" s="81" t="s">
        <v>146</v>
      </c>
    </row>
    <row r="72" spans="1:72" ht="30">
      <c r="A72" s="117">
        <v>45736.4925</v>
      </c>
      <c r="B72" s="117">
        <v>45736.495254629626</v>
      </c>
      <c r="C72">
        <v>0</v>
      </c>
      <c r="D72">
        <v>100</v>
      </c>
      <c r="E72">
        <v>237</v>
      </c>
      <c r="F72">
        <v>1</v>
      </c>
      <c r="G72" s="117">
        <v>45736.49526009259</v>
      </c>
      <c r="H72" s="81" t="s">
        <v>272</v>
      </c>
      <c r="I72" s="81" t="s">
        <v>159</v>
      </c>
      <c r="J72" s="81" t="s">
        <v>145</v>
      </c>
      <c r="K72" s="81" t="s">
        <v>269</v>
      </c>
      <c r="L72" s="122">
        <v>1</v>
      </c>
      <c r="M72" s="122">
        <v>1</v>
      </c>
      <c r="N72" s="76">
        <v>1</v>
      </c>
      <c r="O72" s="76">
        <v>1</v>
      </c>
      <c r="P72" s="76">
        <v>2</v>
      </c>
      <c r="Q72" s="76">
        <v>1</v>
      </c>
      <c r="R72" s="76">
        <v>1</v>
      </c>
      <c r="S72" s="76">
        <v>1</v>
      </c>
      <c r="T72" s="76">
        <v>1</v>
      </c>
      <c r="U72" s="76">
        <v>1</v>
      </c>
      <c r="V72" s="76">
        <v>1</v>
      </c>
      <c r="W72" s="76">
        <v>1</v>
      </c>
      <c r="X72" s="76">
        <v>1</v>
      </c>
      <c r="Y72" s="76">
        <v>1</v>
      </c>
      <c r="Z72" s="76">
        <v>1</v>
      </c>
      <c r="AA72" s="76">
        <v>1</v>
      </c>
      <c r="AB72" s="76">
        <v>1</v>
      </c>
      <c r="AC72" s="76">
        <v>1</v>
      </c>
      <c r="AD72" s="78">
        <v>1</v>
      </c>
      <c r="AE72" s="78">
        <v>1</v>
      </c>
      <c r="AF72" s="78">
        <v>2</v>
      </c>
      <c r="AG72" s="78">
        <v>1</v>
      </c>
      <c r="AH72" s="78">
        <v>1</v>
      </c>
      <c r="AI72" s="78">
        <v>1</v>
      </c>
      <c r="AJ72" s="78">
        <v>1</v>
      </c>
      <c r="AK72" s="78">
        <v>1</v>
      </c>
      <c r="AL72" s="78">
        <v>1</v>
      </c>
      <c r="AM72" s="78">
        <v>1</v>
      </c>
      <c r="AN72" s="78">
        <v>1</v>
      </c>
      <c r="AO72" s="78">
        <v>1</v>
      </c>
      <c r="AP72" s="78">
        <v>1</v>
      </c>
      <c r="AQ72" s="78">
        <v>1</v>
      </c>
      <c r="AR72" s="78">
        <v>1</v>
      </c>
      <c r="AS72" s="78">
        <v>1</v>
      </c>
      <c r="AT72">
        <v>2</v>
      </c>
      <c r="AU72">
        <v>1</v>
      </c>
      <c r="AV72">
        <v>1</v>
      </c>
      <c r="AW72">
        <v>5</v>
      </c>
      <c r="AX72">
        <v>2</v>
      </c>
      <c r="AY72">
        <v>0</v>
      </c>
      <c r="AZ72">
        <v>1</v>
      </c>
      <c r="BA72" s="81" t="s">
        <v>146</v>
      </c>
      <c r="BB72" s="81" t="s">
        <v>146</v>
      </c>
      <c r="BC72" s="81" t="s">
        <v>146</v>
      </c>
      <c r="BD72" s="81" t="s">
        <v>146</v>
      </c>
      <c r="BE72" s="81" t="s">
        <v>146</v>
      </c>
      <c r="BF72" s="81" t="s">
        <v>146</v>
      </c>
      <c r="BG72" s="81" t="s">
        <v>146</v>
      </c>
      <c r="BH72" s="81" t="s">
        <v>146</v>
      </c>
      <c r="BI72" s="81" t="s">
        <v>146</v>
      </c>
      <c r="BJ72" s="81" t="s">
        <v>146</v>
      </c>
      <c r="BK72" s="81" t="s">
        <v>146</v>
      </c>
      <c r="BL72" s="81" t="s">
        <v>146</v>
      </c>
      <c r="BM72" s="81" t="s">
        <v>146</v>
      </c>
      <c r="BN72" s="81" t="s">
        <v>146</v>
      </c>
      <c r="BO72" s="81" t="s">
        <v>146</v>
      </c>
      <c r="BP72" s="81" t="s">
        <v>146</v>
      </c>
      <c r="BQ72" s="81" t="s">
        <v>146</v>
      </c>
      <c r="BR72" s="81" t="s">
        <v>146</v>
      </c>
      <c r="BS72" s="81" t="s">
        <v>146</v>
      </c>
      <c r="BT72" s="81" t="s">
        <v>146</v>
      </c>
    </row>
    <row r="73" spans="1:72" ht="30">
      <c r="A73" s="117">
        <v>45736.495335648149</v>
      </c>
      <c r="B73" s="117">
        <v>45736.499490740738</v>
      </c>
      <c r="C73">
        <v>0</v>
      </c>
      <c r="D73">
        <v>100</v>
      </c>
      <c r="E73">
        <v>358</v>
      </c>
      <c r="F73">
        <v>1</v>
      </c>
      <c r="G73" s="117">
        <v>45736.499497893521</v>
      </c>
      <c r="H73" s="81" t="s">
        <v>273</v>
      </c>
      <c r="I73" s="81" t="s">
        <v>159</v>
      </c>
      <c r="J73" s="81" t="s">
        <v>145</v>
      </c>
      <c r="K73" s="81" t="s">
        <v>269</v>
      </c>
      <c r="L73" s="122">
        <v>2</v>
      </c>
      <c r="M73" s="122">
        <v>3</v>
      </c>
      <c r="N73" s="76">
        <v>1</v>
      </c>
      <c r="O73" s="76">
        <v>1</v>
      </c>
      <c r="P73" s="76">
        <v>2</v>
      </c>
      <c r="Q73" s="76">
        <v>1</v>
      </c>
      <c r="R73" s="76">
        <v>1</v>
      </c>
      <c r="S73" s="76">
        <v>1</v>
      </c>
      <c r="T73" s="76">
        <v>1</v>
      </c>
      <c r="U73" s="76">
        <v>1</v>
      </c>
      <c r="V73" s="76">
        <v>1</v>
      </c>
      <c r="W73" s="76">
        <v>1</v>
      </c>
      <c r="X73" s="76">
        <v>1</v>
      </c>
      <c r="Y73" s="76">
        <v>1</v>
      </c>
      <c r="Z73" s="76">
        <v>1</v>
      </c>
      <c r="AA73" s="76">
        <v>1</v>
      </c>
      <c r="AB73" s="76">
        <v>1</v>
      </c>
      <c r="AC73" s="76">
        <v>1</v>
      </c>
      <c r="AD73" s="78">
        <v>1</v>
      </c>
      <c r="AE73" s="78">
        <v>1</v>
      </c>
      <c r="AF73" s="78">
        <v>2</v>
      </c>
      <c r="AG73" s="78">
        <v>1</v>
      </c>
      <c r="AH73" s="78">
        <v>1</v>
      </c>
      <c r="AI73" s="78">
        <v>1</v>
      </c>
      <c r="AJ73" s="78">
        <v>1</v>
      </c>
      <c r="AK73" s="78">
        <v>1</v>
      </c>
      <c r="AL73" s="78">
        <v>1</v>
      </c>
      <c r="AM73" s="78">
        <v>1</v>
      </c>
      <c r="AN73" s="78">
        <v>1</v>
      </c>
      <c r="AO73" s="78">
        <v>1</v>
      </c>
      <c r="AP73" s="78">
        <v>1</v>
      </c>
      <c r="AQ73" s="78">
        <v>1</v>
      </c>
      <c r="AR73" s="78">
        <v>1</v>
      </c>
      <c r="AS73" s="78">
        <v>1</v>
      </c>
      <c r="AT73">
        <v>2</v>
      </c>
      <c r="AU73">
        <v>1</v>
      </c>
      <c r="AV73">
        <v>1</v>
      </c>
      <c r="AW73">
        <v>4</v>
      </c>
      <c r="AX73">
        <v>1</v>
      </c>
      <c r="AY73">
        <v>0</v>
      </c>
      <c r="AZ73">
        <v>1</v>
      </c>
      <c r="BA73" s="81" t="s">
        <v>146</v>
      </c>
      <c r="BB73" s="81" t="s">
        <v>146</v>
      </c>
      <c r="BC73" s="81" t="s">
        <v>146</v>
      </c>
      <c r="BD73" s="81" t="s">
        <v>146</v>
      </c>
      <c r="BE73" s="81" t="s">
        <v>146</v>
      </c>
      <c r="BF73" s="81" t="s">
        <v>146</v>
      </c>
      <c r="BG73" s="81" t="s">
        <v>146</v>
      </c>
      <c r="BH73" s="81" t="s">
        <v>146</v>
      </c>
      <c r="BI73" s="81" t="s">
        <v>146</v>
      </c>
      <c r="BJ73" s="81" t="s">
        <v>146</v>
      </c>
      <c r="BK73" s="81" t="s">
        <v>146</v>
      </c>
      <c r="BL73" s="81" t="s">
        <v>146</v>
      </c>
      <c r="BM73" s="81" t="s">
        <v>146</v>
      </c>
      <c r="BN73" s="81" t="s">
        <v>146</v>
      </c>
      <c r="BO73" s="81" t="s">
        <v>146</v>
      </c>
      <c r="BP73" s="81" t="s">
        <v>146</v>
      </c>
      <c r="BQ73" s="81" t="s">
        <v>146</v>
      </c>
      <c r="BR73" s="81" t="s">
        <v>146</v>
      </c>
      <c r="BS73" s="81" t="s">
        <v>146</v>
      </c>
      <c r="BT73" s="81" t="s">
        <v>146</v>
      </c>
    </row>
    <row r="74" spans="1:72" ht="30">
      <c r="A74" s="117">
        <v>45736.499618055554</v>
      </c>
      <c r="B74" s="117">
        <v>45736.502187500002</v>
      </c>
      <c r="C74">
        <v>0</v>
      </c>
      <c r="D74">
        <v>100</v>
      </c>
      <c r="E74">
        <v>221</v>
      </c>
      <c r="F74">
        <v>1</v>
      </c>
      <c r="G74" s="117">
        <v>45736.502192800923</v>
      </c>
      <c r="H74" s="81" t="s">
        <v>274</v>
      </c>
      <c r="I74" s="81" t="s">
        <v>159</v>
      </c>
      <c r="J74" s="81" t="s">
        <v>145</v>
      </c>
      <c r="K74" s="81" t="s">
        <v>269</v>
      </c>
      <c r="L74" s="122">
        <v>2</v>
      </c>
      <c r="M74" s="122">
        <v>2</v>
      </c>
      <c r="N74" s="76">
        <v>1</v>
      </c>
      <c r="O74" s="76">
        <v>1</v>
      </c>
      <c r="P74" s="76">
        <v>2</v>
      </c>
      <c r="Q74" s="76">
        <v>1</v>
      </c>
      <c r="R74" s="76">
        <v>1</v>
      </c>
      <c r="S74" s="76">
        <v>1</v>
      </c>
      <c r="T74" s="76">
        <v>1</v>
      </c>
      <c r="U74" s="76">
        <v>1</v>
      </c>
      <c r="V74" s="76">
        <v>1</v>
      </c>
      <c r="W74" s="76">
        <v>1</v>
      </c>
      <c r="X74" s="76">
        <v>1</v>
      </c>
      <c r="Y74" s="76">
        <v>1</v>
      </c>
      <c r="Z74" s="76">
        <v>1</v>
      </c>
      <c r="AA74" s="76">
        <v>1</v>
      </c>
      <c r="AB74" s="76">
        <v>1</v>
      </c>
      <c r="AC74" s="76">
        <v>1</v>
      </c>
      <c r="AD74" s="78">
        <v>1</v>
      </c>
      <c r="AE74" s="78">
        <v>1</v>
      </c>
      <c r="AF74" s="78">
        <v>2</v>
      </c>
      <c r="AG74" s="78">
        <v>1</v>
      </c>
      <c r="AH74" s="78">
        <v>1</v>
      </c>
      <c r="AI74" s="78">
        <v>1</v>
      </c>
      <c r="AJ74" s="78">
        <v>1</v>
      </c>
      <c r="AK74" s="78">
        <v>1</v>
      </c>
      <c r="AL74" s="78">
        <v>1</v>
      </c>
      <c r="AM74" s="78">
        <v>1</v>
      </c>
      <c r="AN74" s="78">
        <v>1</v>
      </c>
      <c r="AO74" s="78">
        <v>1</v>
      </c>
      <c r="AP74" s="78">
        <v>1</v>
      </c>
      <c r="AQ74" s="78">
        <v>1</v>
      </c>
      <c r="AR74" s="78">
        <v>1</v>
      </c>
      <c r="AS74" s="78">
        <v>1</v>
      </c>
      <c r="AT74">
        <v>1</v>
      </c>
      <c r="AU74">
        <v>1</v>
      </c>
      <c r="AV74">
        <v>1</v>
      </c>
      <c r="AW74">
        <v>6</v>
      </c>
      <c r="AX74">
        <v>1</v>
      </c>
      <c r="AY74">
        <v>0</v>
      </c>
      <c r="AZ74">
        <v>1</v>
      </c>
      <c r="BA74" s="81" t="s">
        <v>146</v>
      </c>
      <c r="BB74" s="81" t="s">
        <v>146</v>
      </c>
      <c r="BC74" s="81" t="s">
        <v>146</v>
      </c>
      <c r="BD74" s="81" t="s">
        <v>146</v>
      </c>
      <c r="BE74" s="81" t="s">
        <v>146</v>
      </c>
      <c r="BF74" s="81" t="s">
        <v>146</v>
      </c>
      <c r="BG74" s="81" t="s">
        <v>146</v>
      </c>
      <c r="BH74" s="81" t="s">
        <v>146</v>
      </c>
      <c r="BI74" s="81" t="s">
        <v>146</v>
      </c>
      <c r="BJ74" s="81" t="s">
        <v>146</v>
      </c>
      <c r="BK74" s="81" t="s">
        <v>146</v>
      </c>
      <c r="BL74" s="81" t="s">
        <v>146</v>
      </c>
      <c r="BM74" s="81" t="s">
        <v>146</v>
      </c>
      <c r="BN74" s="81" t="s">
        <v>146</v>
      </c>
      <c r="BO74" s="81" t="s">
        <v>146</v>
      </c>
      <c r="BP74" s="81" t="s">
        <v>146</v>
      </c>
      <c r="BQ74" s="81" t="s">
        <v>146</v>
      </c>
      <c r="BR74" s="81" t="s">
        <v>146</v>
      </c>
      <c r="BS74" s="81" t="s">
        <v>146</v>
      </c>
      <c r="BT74" s="81" t="s">
        <v>146</v>
      </c>
    </row>
    <row r="75" spans="1:72" ht="150">
      <c r="A75" s="117">
        <v>45736.502326388887</v>
      </c>
      <c r="B75" s="117">
        <v>45736.506712962961</v>
      </c>
      <c r="C75">
        <v>0</v>
      </c>
      <c r="D75">
        <v>100</v>
      </c>
      <c r="E75">
        <v>379</v>
      </c>
      <c r="F75">
        <v>1</v>
      </c>
      <c r="G75" s="117">
        <v>45736.506720590274</v>
      </c>
      <c r="H75" s="81" t="s">
        <v>275</v>
      </c>
      <c r="I75" s="81" t="s">
        <v>159</v>
      </c>
      <c r="J75" s="81" t="s">
        <v>145</v>
      </c>
      <c r="K75" s="81" t="s">
        <v>269</v>
      </c>
      <c r="L75" s="122">
        <v>1</v>
      </c>
      <c r="M75" s="122">
        <v>2</v>
      </c>
      <c r="N75" s="76">
        <v>1</v>
      </c>
      <c r="O75" s="76">
        <v>1</v>
      </c>
      <c r="P75" s="76">
        <v>2</v>
      </c>
      <c r="Q75" s="76">
        <v>1</v>
      </c>
      <c r="R75" s="76">
        <v>1</v>
      </c>
      <c r="S75" s="76">
        <v>1</v>
      </c>
      <c r="T75" s="76">
        <v>1</v>
      </c>
      <c r="U75" s="76">
        <v>1</v>
      </c>
      <c r="V75" s="76">
        <v>1</v>
      </c>
      <c r="W75" s="76">
        <v>1</v>
      </c>
      <c r="X75" s="76">
        <v>1</v>
      </c>
      <c r="Y75" s="76">
        <v>1</v>
      </c>
      <c r="Z75" s="76">
        <v>1</v>
      </c>
      <c r="AA75" s="76">
        <v>1</v>
      </c>
      <c r="AB75" s="76">
        <v>1</v>
      </c>
      <c r="AC75" s="76">
        <v>1</v>
      </c>
      <c r="AD75" s="78">
        <v>1</v>
      </c>
      <c r="AE75" s="78">
        <v>2</v>
      </c>
      <c r="AF75" s="78">
        <v>2</v>
      </c>
      <c r="AG75" s="78">
        <v>1</v>
      </c>
      <c r="AH75" s="78">
        <v>1</v>
      </c>
      <c r="AI75" s="78">
        <v>1</v>
      </c>
      <c r="AJ75" s="78">
        <v>1</v>
      </c>
      <c r="AK75" s="78">
        <v>1</v>
      </c>
      <c r="AL75" s="78">
        <v>1</v>
      </c>
      <c r="AM75" s="78">
        <v>1</v>
      </c>
      <c r="AN75" s="78">
        <v>1</v>
      </c>
      <c r="AO75" s="78">
        <v>1</v>
      </c>
      <c r="AP75" s="78">
        <v>1</v>
      </c>
      <c r="AQ75" s="78">
        <v>1</v>
      </c>
      <c r="AR75" s="78">
        <v>1</v>
      </c>
      <c r="AS75" s="78">
        <v>1</v>
      </c>
      <c r="AT75">
        <v>2</v>
      </c>
      <c r="AU75">
        <v>1</v>
      </c>
      <c r="AV75">
        <v>1</v>
      </c>
      <c r="AW75">
        <v>6</v>
      </c>
      <c r="AX75">
        <v>2</v>
      </c>
      <c r="AY75">
        <v>0</v>
      </c>
      <c r="AZ75">
        <v>2</v>
      </c>
      <c r="BA75">
        <v>1</v>
      </c>
      <c r="BB75">
        <v>4</v>
      </c>
      <c r="BC75">
        <v>5</v>
      </c>
      <c r="BD75">
        <v>5</v>
      </c>
      <c r="BE75">
        <v>5</v>
      </c>
      <c r="BF75">
        <v>1</v>
      </c>
      <c r="BG75" s="81" t="s">
        <v>146</v>
      </c>
      <c r="BH75" s="81" t="s">
        <v>146</v>
      </c>
      <c r="BI75" s="81" t="s">
        <v>146</v>
      </c>
      <c r="BJ75" s="81" t="s">
        <v>146</v>
      </c>
      <c r="BK75" s="81" t="s">
        <v>146</v>
      </c>
      <c r="BL75" s="81" t="s">
        <v>146</v>
      </c>
      <c r="BM75" s="81" t="s">
        <v>146</v>
      </c>
      <c r="BN75" s="81" t="s">
        <v>146</v>
      </c>
      <c r="BO75" s="81" t="s">
        <v>146</v>
      </c>
      <c r="BP75" s="81" t="s">
        <v>146</v>
      </c>
      <c r="BQ75">
        <v>2</v>
      </c>
      <c r="BR75" s="81" t="s">
        <v>276</v>
      </c>
      <c r="BS75" s="81" t="s">
        <v>277</v>
      </c>
      <c r="BT75" s="81" t="s">
        <v>278</v>
      </c>
    </row>
  </sheetData>
  <autoFilter ref="A2:BT76" xr:uid="{00000000-0009-0000-0000-000000000000}">
    <sortState xmlns:xlrd2="http://schemas.microsoft.com/office/spreadsheetml/2017/richdata2" ref="A3:BT76">
      <sortCondition ref="A2:A7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8F832-1530-4ED3-BF27-FBA9E6B1BACB}">
  <dimension ref="A1:AZ67"/>
  <sheetViews>
    <sheetView topLeftCell="A76" workbookViewId="0">
      <pane xSplit="1" topLeftCell="B1" activePane="topRight" state="frozen"/>
      <selection pane="topRight" activeCell="AY97" sqref="AY97"/>
    </sheetView>
  </sheetViews>
  <sheetFormatPr defaultRowHeight="22.5"/>
  <cols>
    <col min="1" max="1" width="12.7109375" style="112" customWidth="1"/>
    <col min="2" max="2" width="15" style="113" customWidth="1"/>
    <col min="3" max="3" width="19.5703125" style="114" customWidth="1"/>
    <col min="4" max="19" width="9.140625" hidden="1" customWidth="1"/>
    <col min="20" max="20" width="9.140625" style="115" hidden="1" customWidth="1"/>
    <col min="21" max="34" width="9.140625" hidden="1" customWidth="1"/>
    <col min="35" max="35" width="9.140625" style="80" hidden="1" customWidth="1"/>
    <col min="36" max="40" width="0" hidden="1" customWidth="1"/>
    <col min="41" max="41" width="0" style="80" hidden="1" customWidth="1"/>
    <col min="50" max="52" width="18.28515625" customWidth="1"/>
  </cols>
  <sheetData>
    <row r="1" spans="1:52" ht="30">
      <c r="A1" s="116" t="s">
        <v>10</v>
      </c>
      <c r="B1" s="69" t="s">
        <v>11</v>
      </c>
      <c r="C1" s="70"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71" t="s">
        <v>29</v>
      </c>
      <c r="U1" s="1" t="s">
        <v>30</v>
      </c>
      <c r="V1" s="1" t="s">
        <v>31</v>
      </c>
      <c r="W1" s="1" t="s">
        <v>32</v>
      </c>
      <c r="X1" s="1" t="s">
        <v>33</v>
      </c>
      <c r="Y1" s="1" t="s">
        <v>34</v>
      </c>
      <c r="Z1" s="1" t="s">
        <v>35</v>
      </c>
      <c r="AA1" s="1" t="s">
        <v>36</v>
      </c>
      <c r="AB1" s="1" t="s">
        <v>37</v>
      </c>
      <c r="AC1" s="1" t="s">
        <v>38</v>
      </c>
      <c r="AD1" s="1" t="s">
        <v>39</v>
      </c>
      <c r="AE1" s="1" t="s">
        <v>40</v>
      </c>
      <c r="AF1" s="1" t="s">
        <v>41</v>
      </c>
      <c r="AG1" s="1" t="s">
        <v>42</v>
      </c>
      <c r="AH1" s="1" t="s">
        <v>43</v>
      </c>
      <c r="AI1" s="72" t="s">
        <v>44</v>
      </c>
      <c r="AJ1" s="1" t="s">
        <v>45</v>
      </c>
      <c r="AK1" s="1" t="s">
        <v>46</v>
      </c>
      <c r="AL1" s="1" t="s">
        <v>47</v>
      </c>
      <c r="AM1" s="1" t="s">
        <v>48</v>
      </c>
      <c r="AN1" s="1" t="s">
        <v>49</v>
      </c>
      <c r="AO1" s="72" t="s">
        <v>50</v>
      </c>
      <c r="AP1" s="1" t="s">
        <v>51</v>
      </c>
      <c r="AQ1" s="1" t="s">
        <v>52</v>
      </c>
      <c r="AR1" s="1" t="s">
        <v>53</v>
      </c>
      <c r="AS1" s="1" t="s">
        <v>54</v>
      </c>
      <c r="AT1" s="1" t="s">
        <v>55</v>
      </c>
      <c r="AU1" s="1" t="s">
        <v>56</v>
      </c>
      <c r="AV1" s="1" t="s">
        <v>57</v>
      </c>
      <c r="AW1" s="1" t="s">
        <v>68</v>
      </c>
      <c r="AX1" s="1" t="s">
        <v>69</v>
      </c>
      <c r="AY1" s="1" t="s">
        <v>70</v>
      </c>
      <c r="AZ1" s="1" t="s">
        <v>71</v>
      </c>
    </row>
    <row r="2" spans="1:52" ht="15">
      <c r="A2" s="68" t="s">
        <v>79</v>
      </c>
      <c r="B2" s="69" t="s">
        <v>80</v>
      </c>
      <c r="C2" s="70" t="s">
        <v>81</v>
      </c>
      <c r="D2" s="1" t="s">
        <v>82</v>
      </c>
      <c r="E2" s="1" t="s">
        <v>83</v>
      </c>
      <c r="F2" s="1" t="s">
        <v>84</v>
      </c>
      <c r="G2" s="1" t="s">
        <v>85</v>
      </c>
      <c r="H2" s="1" t="s">
        <v>86</v>
      </c>
      <c r="I2" s="1" t="s">
        <v>87</v>
      </c>
      <c r="J2" s="1" t="s">
        <v>88</v>
      </c>
      <c r="K2" s="1" t="s">
        <v>89</v>
      </c>
      <c r="L2" s="1" t="s">
        <v>90</v>
      </c>
      <c r="M2" s="1" t="s">
        <v>91</v>
      </c>
      <c r="N2" s="1" t="s">
        <v>92</v>
      </c>
      <c r="O2" s="1" t="s">
        <v>93</v>
      </c>
      <c r="P2" s="1" t="s">
        <v>94</v>
      </c>
      <c r="Q2" s="1" t="s">
        <v>95</v>
      </c>
      <c r="R2" s="1" t="s">
        <v>96</v>
      </c>
      <c r="S2" s="1" t="s">
        <v>97</v>
      </c>
      <c r="T2" s="71" t="s">
        <v>98</v>
      </c>
      <c r="U2" s="1" t="s">
        <v>99</v>
      </c>
      <c r="V2" s="1" t="s">
        <v>100</v>
      </c>
      <c r="W2" s="1" t="s">
        <v>101</v>
      </c>
      <c r="X2" s="1" t="s">
        <v>102</v>
      </c>
      <c r="Y2" s="1" t="s">
        <v>103</v>
      </c>
      <c r="Z2" s="1" t="s">
        <v>104</v>
      </c>
      <c r="AA2" s="1" t="s">
        <v>105</v>
      </c>
      <c r="AB2" s="1" t="s">
        <v>106</v>
      </c>
      <c r="AC2" s="1" t="s">
        <v>107</v>
      </c>
      <c r="AD2" s="1" t="s">
        <v>108</v>
      </c>
      <c r="AE2" s="1" t="s">
        <v>109</v>
      </c>
      <c r="AF2" s="1" t="s">
        <v>110</v>
      </c>
      <c r="AG2" s="1" t="s">
        <v>111</v>
      </c>
      <c r="AH2" s="1" t="s">
        <v>112</v>
      </c>
      <c r="AI2" s="72" t="s">
        <v>113</v>
      </c>
      <c r="AJ2" s="1" t="s">
        <v>114</v>
      </c>
      <c r="AK2" s="1" t="s">
        <v>115</v>
      </c>
      <c r="AL2" s="1" t="s">
        <v>116</v>
      </c>
      <c r="AM2" s="1" t="s">
        <v>117</v>
      </c>
      <c r="AN2" s="1" t="s">
        <v>118</v>
      </c>
      <c r="AO2" s="72" t="s">
        <v>119</v>
      </c>
      <c r="AP2" s="1" t="s">
        <v>120</v>
      </c>
      <c r="AQ2" s="1" t="s">
        <v>121</v>
      </c>
      <c r="AR2" s="1" t="s">
        <v>122</v>
      </c>
      <c r="AS2" s="1" t="s">
        <v>123</v>
      </c>
      <c r="AT2" s="1" t="s">
        <v>124</v>
      </c>
      <c r="AU2" s="1" t="s">
        <v>125</v>
      </c>
      <c r="AV2" s="1" t="s">
        <v>126</v>
      </c>
      <c r="AW2" s="1" t="s">
        <v>137</v>
      </c>
      <c r="AX2" s="1" t="s">
        <v>138</v>
      </c>
      <c r="AY2" s="1" t="s">
        <v>139</v>
      </c>
      <c r="AZ2" s="1" t="s">
        <v>140</v>
      </c>
    </row>
    <row r="3" spans="1:52">
      <c r="A3" s="73" t="s">
        <v>160</v>
      </c>
      <c r="B3" s="74">
        <v>1</v>
      </c>
      <c r="C3" s="75">
        <v>1</v>
      </c>
      <c r="D3" s="76">
        <v>1</v>
      </c>
      <c r="E3" s="76">
        <v>1</v>
      </c>
      <c r="F3" s="76">
        <v>1</v>
      </c>
      <c r="G3" s="76">
        <v>1</v>
      </c>
      <c r="H3" s="76">
        <v>1</v>
      </c>
      <c r="I3" s="76">
        <v>1</v>
      </c>
      <c r="J3" s="76">
        <v>1</v>
      </c>
      <c r="K3" s="76">
        <v>1</v>
      </c>
      <c r="L3" s="76">
        <v>1</v>
      </c>
      <c r="M3" s="76">
        <v>1</v>
      </c>
      <c r="N3" s="76">
        <v>1</v>
      </c>
      <c r="O3" s="76">
        <v>1</v>
      </c>
      <c r="P3" s="76">
        <v>1</v>
      </c>
      <c r="Q3" s="76">
        <v>1</v>
      </c>
      <c r="R3" s="76">
        <v>1</v>
      </c>
      <c r="S3" s="76">
        <v>1</v>
      </c>
      <c r="T3" s="77">
        <v>1</v>
      </c>
      <c r="U3" s="78">
        <v>1</v>
      </c>
      <c r="V3" s="78">
        <v>1</v>
      </c>
      <c r="W3" s="78">
        <v>1</v>
      </c>
      <c r="X3" s="78">
        <v>1</v>
      </c>
      <c r="Y3" s="78">
        <v>1</v>
      </c>
      <c r="Z3" s="78">
        <v>1</v>
      </c>
      <c r="AA3" s="78">
        <v>1</v>
      </c>
      <c r="AB3" s="78">
        <v>1</v>
      </c>
      <c r="AC3" s="78">
        <v>1</v>
      </c>
      <c r="AD3" s="78">
        <v>1</v>
      </c>
      <c r="AE3" s="78">
        <v>1</v>
      </c>
      <c r="AF3" s="78">
        <v>1</v>
      </c>
      <c r="AG3" s="78">
        <v>1</v>
      </c>
      <c r="AH3" s="78">
        <v>1</v>
      </c>
      <c r="AI3" s="79">
        <v>1</v>
      </c>
      <c r="AJ3">
        <v>0</v>
      </c>
      <c r="AK3">
        <v>0</v>
      </c>
      <c r="AL3">
        <v>0</v>
      </c>
      <c r="AM3">
        <v>6</v>
      </c>
      <c r="AN3">
        <v>0</v>
      </c>
      <c r="AO3" s="80">
        <v>0</v>
      </c>
      <c r="AP3">
        <v>1</v>
      </c>
      <c r="AQ3" s="81" t="s">
        <v>146</v>
      </c>
      <c r="AR3" s="81" t="s">
        <v>146</v>
      </c>
      <c r="AS3" s="81" t="s">
        <v>146</v>
      </c>
      <c r="AT3" s="81" t="s">
        <v>146</v>
      </c>
      <c r="AU3" s="81" t="s">
        <v>146</v>
      </c>
      <c r="AV3" s="81" t="s">
        <v>146</v>
      </c>
      <c r="AW3" s="81" t="s">
        <v>146</v>
      </c>
      <c r="AX3" s="81" t="s">
        <v>146</v>
      </c>
      <c r="AY3" s="81" t="s">
        <v>146</v>
      </c>
      <c r="AZ3" s="81" t="s">
        <v>146</v>
      </c>
    </row>
    <row r="4" spans="1:52">
      <c r="A4" s="73" t="s">
        <v>160</v>
      </c>
      <c r="B4" s="74">
        <v>2</v>
      </c>
      <c r="C4" s="75">
        <v>1</v>
      </c>
      <c r="D4" s="76">
        <v>1</v>
      </c>
      <c r="E4" s="76">
        <v>1</v>
      </c>
      <c r="F4" s="76">
        <v>1</v>
      </c>
      <c r="G4" s="76">
        <v>1</v>
      </c>
      <c r="H4" s="76">
        <v>1</v>
      </c>
      <c r="I4" s="76">
        <v>1</v>
      </c>
      <c r="J4" s="76">
        <v>1</v>
      </c>
      <c r="K4" s="76">
        <v>1</v>
      </c>
      <c r="L4" s="76">
        <v>1</v>
      </c>
      <c r="M4" s="76">
        <v>1</v>
      </c>
      <c r="N4" s="76">
        <v>1</v>
      </c>
      <c r="O4" s="76">
        <v>1</v>
      </c>
      <c r="P4" s="76">
        <v>1</v>
      </c>
      <c r="Q4" s="76">
        <v>1</v>
      </c>
      <c r="R4" s="76">
        <v>1</v>
      </c>
      <c r="S4" s="76">
        <v>1</v>
      </c>
      <c r="T4" s="77">
        <v>1</v>
      </c>
      <c r="U4" s="78">
        <v>1</v>
      </c>
      <c r="V4" s="78">
        <v>1</v>
      </c>
      <c r="W4" s="78">
        <v>1</v>
      </c>
      <c r="X4" s="78">
        <v>1</v>
      </c>
      <c r="Y4" s="78">
        <v>1</v>
      </c>
      <c r="Z4" s="78">
        <v>1</v>
      </c>
      <c r="AA4" s="78">
        <v>1</v>
      </c>
      <c r="AB4" s="78">
        <v>1</v>
      </c>
      <c r="AC4" s="78">
        <v>1</v>
      </c>
      <c r="AD4" s="78">
        <v>1</v>
      </c>
      <c r="AE4" s="78">
        <v>1</v>
      </c>
      <c r="AF4" s="78">
        <v>1</v>
      </c>
      <c r="AG4" s="78">
        <v>1</v>
      </c>
      <c r="AH4" s="78">
        <v>1</v>
      </c>
      <c r="AI4" s="79">
        <v>1</v>
      </c>
      <c r="AJ4">
        <v>0</v>
      </c>
      <c r="AK4">
        <v>0</v>
      </c>
      <c r="AL4">
        <v>0</v>
      </c>
      <c r="AM4">
        <v>7</v>
      </c>
      <c r="AN4">
        <v>0</v>
      </c>
      <c r="AO4" s="80">
        <v>0</v>
      </c>
      <c r="AP4">
        <v>1</v>
      </c>
      <c r="AQ4" s="81" t="s">
        <v>146</v>
      </c>
      <c r="AR4" s="81" t="s">
        <v>146</v>
      </c>
      <c r="AS4" s="81" t="s">
        <v>146</v>
      </c>
      <c r="AT4" s="81" t="s">
        <v>146</v>
      </c>
      <c r="AU4" s="81" t="s">
        <v>146</v>
      </c>
      <c r="AV4" s="81" t="s">
        <v>146</v>
      </c>
      <c r="AW4" s="81" t="s">
        <v>146</v>
      </c>
      <c r="AX4" s="81" t="s">
        <v>146</v>
      </c>
      <c r="AY4" s="81" t="s">
        <v>146</v>
      </c>
      <c r="AZ4" s="81" t="s">
        <v>146</v>
      </c>
    </row>
    <row r="5" spans="1:52">
      <c r="A5" s="73" t="s">
        <v>166</v>
      </c>
      <c r="B5" s="74">
        <v>1</v>
      </c>
      <c r="C5" s="75">
        <v>2</v>
      </c>
      <c r="D5" s="76">
        <v>1</v>
      </c>
      <c r="E5" s="76">
        <v>1</v>
      </c>
      <c r="F5" s="76">
        <v>1</v>
      </c>
      <c r="G5" s="76">
        <v>1</v>
      </c>
      <c r="H5" s="76">
        <v>1</v>
      </c>
      <c r="I5" s="76">
        <v>1</v>
      </c>
      <c r="J5" s="76">
        <v>1</v>
      </c>
      <c r="K5" s="76">
        <v>1</v>
      </c>
      <c r="L5" s="76">
        <v>1</v>
      </c>
      <c r="M5" s="76">
        <v>1</v>
      </c>
      <c r="N5" s="76">
        <v>1</v>
      </c>
      <c r="O5" s="76">
        <v>1</v>
      </c>
      <c r="P5" s="76">
        <v>1</v>
      </c>
      <c r="Q5" s="76">
        <v>1</v>
      </c>
      <c r="R5" s="76">
        <v>1</v>
      </c>
      <c r="S5" s="76">
        <v>1</v>
      </c>
      <c r="T5" s="77">
        <v>1</v>
      </c>
      <c r="U5" s="78">
        <v>1</v>
      </c>
      <c r="V5" s="78">
        <v>1</v>
      </c>
      <c r="W5" s="78">
        <v>1</v>
      </c>
      <c r="X5" s="78">
        <v>1</v>
      </c>
      <c r="Y5" s="78">
        <v>1</v>
      </c>
      <c r="Z5" s="78">
        <v>1</v>
      </c>
      <c r="AA5" s="78">
        <v>1</v>
      </c>
      <c r="AB5" s="78">
        <v>1</v>
      </c>
      <c r="AC5" s="78">
        <v>1</v>
      </c>
      <c r="AD5" s="78">
        <v>1</v>
      </c>
      <c r="AE5" s="78">
        <v>1</v>
      </c>
      <c r="AF5" s="78">
        <v>1</v>
      </c>
      <c r="AG5" s="78">
        <v>1</v>
      </c>
      <c r="AH5" s="78">
        <v>1</v>
      </c>
      <c r="AI5" s="79">
        <v>1</v>
      </c>
      <c r="AJ5">
        <v>0</v>
      </c>
      <c r="AK5">
        <v>0</v>
      </c>
      <c r="AL5">
        <v>0</v>
      </c>
      <c r="AM5">
        <v>7</v>
      </c>
      <c r="AN5">
        <v>0</v>
      </c>
      <c r="AO5" s="80">
        <v>0</v>
      </c>
      <c r="AP5">
        <v>1</v>
      </c>
      <c r="AQ5" s="81" t="s">
        <v>146</v>
      </c>
      <c r="AR5" s="81" t="s">
        <v>146</v>
      </c>
      <c r="AS5" s="81" t="s">
        <v>146</v>
      </c>
      <c r="AT5" s="81" t="s">
        <v>146</v>
      </c>
      <c r="AU5" s="81" t="s">
        <v>146</v>
      </c>
      <c r="AV5" s="81" t="s">
        <v>146</v>
      </c>
      <c r="AW5" s="81" t="s">
        <v>146</v>
      </c>
      <c r="AX5" s="81" t="s">
        <v>146</v>
      </c>
      <c r="AY5" s="81" t="s">
        <v>146</v>
      </c>
      <c r="AZ5" s="81" t="s">
        <v>146</v>
      </c>
    </row>
    <row r="6" spans="1:52">
      <c r="A6" s="73" t="s">
        <v>166</v>
      </c>
      <c r="B6" s="74">
        <v>2</v>
      </c>
      <c r="C6" s="75">
        <v>2</v>
      </c>
      <c r="D6" s="76">
        <v>1</v>
      </c>
      <c r="E6" s="76">
        <v>1</v>
      </c>
      <c r="F6" s="76">
        <v>1</v>
      </c>
      <c r="G6" s="76">
        <v>1</v>
      </c>
      <c r="H6" s="76">
        <v>1</v>
      </c>
      <c r="I6" s="76">
        <v>1</v>
      </c>
      <c r="J6" s="76">
        <v>1</v>
      </c>
      <c r="K6" s="76">
        <v>1</v>
      </c>
      <c r="L6" s="76">
        <v>1</v>
      </c>
      <c r="M6" s="76">
        <v>1</v>
      </c>
      <c r="N6" s="76">
        <v>1</v>
      </c>
      <c r="O6" s="76">
        <v>1</v>
      </c>
      <c r="P6" s="76">
        <v>1</v>
      </c>
      <c r="Q6" s="76">
        <v>1</v>
      </c>
      <c r="R6" s="76">
        <v>1</v>
      </c>
      <c r="S6" s="76">
        <v>1</v>
      </c>
      <c r="T6" s="77">
        <v>1</v>
      </c>
      <c r="U6" s="78">
        <v>1</v>
      </c>
      <c r="V6" s="78">
        <v>1</v>
      </c>
      <c r="W6" s="78">
        <v>1</v>
      </c>
      <c r="X6" s="78">
        <v>1</v>
      </c>
      <c r="Y6" s="78">
        <v>1</v>
      </c>
      <c r="Z6" s="78">
        <v>1</v>
      </c>
      <c r="AA6" s="78">
        <v>1</v>
      </c>
      <c r="AB6" s="78">
        <v>1</v>
      </c>
      <c r="AC6" s="78">
        <v>1</v>
      </c>
      <c r="AD6" s="78">
        <v>1</v>
      </c>
      <c r="AE6" s="78">
        <v>1</v>
      </c>
      <c r="AF6" s="78">
        <v>1</v>
      </c>
      <c r="AG6" s="78">
        <v>1</v>
      </c>
      <c r="AH6" s="78">
        <v>1</v>
      </c>
      <c r="AI6" s="79">
        <v>1</v>
      </c>
      <c r="AJ6">
        <v>0</v>
      </c>
      <c r="AK6">
        <v>0</v>
      </c>
      <c r="AL6">
        <v>0</v>
      </c>
      <c r="AM6">
        <v>7</v>
      </c>
      <c r="AN6">
        <v>0</v>
      </c>
      <c r="AO6" s="80">
        <v>0</v>
      </c>
      <c r="AP6">
        <v>1</v>
      </c>
      <c r="AQ6" s="81" t="s">
        <v>146</v>
      </c>
      <c r="AR6" s="81" t="s">
        <v>146</v>
      </c>
      <c r="AS6" s="81" t="s">
        <v>146</v>
      </c>
      <c r="AT6" s="81" t="s">
        <v>146</v>
      </c>
      <c r="AU6" s="81" t="s">
        <v>146</v>
      </c>
      <c r="AV6" s="81" t="s">
        <v>146</v>
      </c>
      <c r="AW6" s="81" t="s">
        <v>146</v>
      </c>
      <c r="AX6" s="81" t="s">
        <v>146</v>
      </c>
      <c r="AY6" s="81" t="s">
        <v>146</v>
      </c>
      <c r="AZ6" s="81" t="s">
        <v>146</v>
      </c>
    </row>
    <row r="7" spans="1:52">
      <c r="A7" s="73" t="s">
        <v>170</v>
      </c>
      <c r="B7" s="74">
        <v>1</v>
      </c>
      <c r="C7" s="75">
        <v>3</v>
      </c>
      <c r="D7" s="76">
        <v>1</v>
      </c>
      <c r="E7" s="76">
        <v>1</v>
      </c>
      <c r="F7" s="76">
        <v>1</v>
      </c>
      <c r="G7" s="76">
        <v>1</v>
      </c>
      <c r="H7" s="76">
        <v>1</v>
      </c>
      <c r="I7" s="76">
        <v>1</v>
      </c>
      <c r="J7" s="76">
        <v>1</v>
      </c>
      <c r="K7" s="76">
        <v>1</v>
      </c>
      <c r="L7" s="76">
        <v>1</v>
      </c>
      <c r="M7" s="76">
        <v>1</v>
      </c>
      <c r="N7" s="76">
        <v>1</v>
      </c>
      <c r="O7" s="76">
        <v>1</v>
      </c>
      <c r="P7" s="76">
        <v>1</v>
      </c>
      <c r="Q7" s="76">
        <v>1</v>
      </c>
      <c r="R7" s="76">
        <v>1</v>
      </c>
      <c r="S7" s="76">
        <v>1</v>
      </c>
      <c r="T7" s="77">
        <v>1</v>
      </c>
      <c r="U7" s="78">
        <v>2</v>
      </c>
      <c r="V7" s="78">
        <v>1</v>
      </c>
      <c r="W7" s="78">
        <v>1</v>
      </c>
      <c r="X7" s="78">
        <v>1</v>
      </c>
      <c r="Y7" s="78">
        <v>1</v>
      </c>
      <c r="Z7" s="78">
        <v>1</v>
      </c>
      <c r="AA7" s="78">
        <v>1</v>
      </c>
      <c r="AB7" s="78">
        <v>1</v>
      </c>
      <c r="AC7" s="78">
        <v>1</v>
      </c>
      <c r="AD7" s="78">
        <v>1</v>
      </c>
      <c r="AE7" s="78">
        <v>1</v>
      </c>
      <c r="AF7" s="78">
        <v>1</v>
      </c>
      <c r="AG7" s="78">
        <v>1</v>
      </c>
      <c r="AH7" s="78">
        <v>1</v>
      </c>
      <c r="AI7" s="79">
        <v>1</v>
      </c>
      <c r="AJ7">
        <v>1</v>
      </c>
      <c r="AK7">
        <v>0</v>
      </c>
      <c r="AL7">
        <v>0</v>
      </c>
      <c r="AM7">
        <v>7</v>
      </c>
      <c r="AN7">
        <v>1</v>
      </c>
      <c r="AO7" s="80">
        <v>0</v>
      </c>
      <c r="AP7">
        <v>1</v>
      </c>
      <c r="AQ7" s="81" t="s">
        <v>146</v>
      </c>
      <c r="AR7" s="81" t="s">
        <v>146</v>
      </c>
      <c r="AS7" s="81" t="s">
        <v>146</v>
      </c>
      <c r="AT7" s="81" t="s">
        <v>146</v>
      </c>
      <c r="AU7" s="81" t="s">
        <v>146</v>
      </c>
      <c r="AV7" s="81" t="s">
        <v>146</v>
      </c>
      <c r="AW7" s="81" t="s">
        <v>146</v>
      </c>
      <c r="AX7" s="81" t="s">
        <v>146</v>
      </c>
      <c r="AY7" s="81" t="s">
        <v>146</v>
      </c>
      <c r="AZ7" s="81" t="s">
        <v>146</v>
      </c>
    </row>
    <row r="8" spans="1:52">
      <c r="A8" s="73" t="s">
        <v>170</v>
      </c>
      <c r="B8" s="74">
        <v>2</v>
      </c>
      <c r="C8" s="75">
        <v>3</v>
      </c>
      <c r="D8" s="76">
        <v>1</v>
      </c>
      <c r="E8" s="76">
        <v>1</v>
      </c>
      <c r="F8" s="76">
        <v>1</v>
      </c>
      <c r="G8" s="76">
        <v>1</v>
      </c>
      <c r="H8" s="76">
        <v>1</v>
      </c>
      <c r="I8" s="76">
        <v>1</v>
      </c>
      <c r="J8" s="76">
        <v>1</v>
      </c>
      <c r="K8" s="76">
        <v>1</v>
      </c>
      <c r="L8" s="76">
        <v>1</v>
      </c>
      <c r="M8" s="76">
        <v>1</v>
      </c>
      <c r="N8" s="76">
        <v>1</v>
      </c>
      <c r="O8" s="76">
        <v>1</v>
      </c>
      <c r="P8" s="76">
        <v>1</v>
      </c>
      <c r="Q8" s="76">
        <v>1</v>
      </c>
      <c r="R8" s="76">
        <v>1</v>
      </c>
      <c r="S8" s="76">
        <v>1</v>
      </c>
      <c r="T8" s="77">
        <v>1</v>
      </c>
      <c r="U8" s="78">
        <v>1</v>
      </c>
      <c r="V8" s="78">
        <v>1</v>
      </c>
      <c r="W8" s="78">
        <v>1</v>
      </c>
      <c r="X8" s="78">
        <v>1</v>
      </c>
      <c r="Y8" s="78">
        <v>1</v>
      </c>
      <c r="Z8" s="78">
        <v>1</v>
      </c>
      <c r="AA8" s="78">
        <v>1</v>
      </c>
      <c r="AB8" s="78">
        <v>1</v>
      </c>
      <c r="AC8" s="78">
        <v>1</v>
      </c>
      <c r="AD8" s="78">
        <v>1</v>
      </c>
      <c r="AE8" s="78">
        <v>1</v>
      </c>
      <c r="AF8" s="78">
        <v>1</v>
      </c>
      <c r="AG8" s="78">
        <v>1</v>
      </c>
      <c r="AH8" s="78">
        <v>1</v>
      </c>
      <c r="AI8" s="79">
        <v>1</v>
      </c>
      <c r="AJ8">
        <v>0</v>
      </c>
      <c r="AK8">
        <v>0</v>
      </c>
      <c r="AL8">
        <v>0</v>
      </c>
      <c r="AM8">
        <v>7</v>
      </c>
      <c r="AN8">
        <v>0</v>
      </c>
      <c r="AO8" s="80">
        <v>0</v>
      </c>
      <c r="AP8">
        <v>1</v>
      </c>
      <c r="AQ8" s="81" t="s">
        <v>146</v>
      </c>
      <c r="AR8" s="81" t="s">
        <v>146</v>
      </c>
      <c r="AS8" s="81" t="s">
        <v>146</v>
      </c>
      <c r="AT8" s="81" t="s">
        <v>146</v>
      </c>
      <c r="AU8" s="81" t="s">
        <v>146</v>
      </c>
      <c r="AV8" s="81" t="s">
        <v>146</v>
      </c>
      <c r="AW8" s="81" t="s">
        <v>146</v>
      </c>
      <c r="AX8" s="81" t="s">
        <v>146</v>
      </c>
      <c r="AY8" s="81" t="s">
        <v>146</v>
      </c>
      <c r="AZ8" s="81" t="s">
        <v>146</v>
      </c>
    </row>
    <row r="9" spans="1:52">
      <c r="A9" s="73" t="s">
        <v>174</v>
      </c>
      <c r="B9" s="74">
        <v>1</v>
      </c>
      <c r="C9" s="75">
        <v>4</v>
      </c>
      <c r="D9" s="76">
        <v>1</v>
      </c>
      <c r="E9" s="76">
        <v>1</v>
      </c>
      <c r="F9" s="76">
        <v>1</v>
      </c>
      <c r="G9" s="76">
        <v>1</v>
      </c>
      <c r="H9" s="76">
        <v>1</v>
      </c>
      <c r="I9" s="76">
        <v>1</v>
      </c>
      <c r="J9" s="76">
        <v>1</v>
      </c>
      <c r="K9" s="76">
        <v>1</v>
      </c>
      <c r="L9" s="76">
        <v>1</v>
      </c>
      <c r="M9" s="76">
        <v>1</v>
      </c>
      <c r="N9" s="76">
        <v>1</v>
      </c>
      <c r="O9" s="76">
        <v>1</v>
      </c>
      <c r="P9" s="76">
        <v>1</v>
      </c>
      <c r="Q9" s="76">
        <v>1</v>
      </c>
      <c r="R9" s="76">
        <v>1</v>
      </c>
      <c r="S9" s="76">
        <v>1</v>
      </c>
      <c r="T9" s="77">
        <v>1</v>
      </c>
      <c r="U9" s="78">
        <v>1</v>
      </c>
      <c r="V9" s="78">
        <v>1</v>
      </c>
      <c r="W9" s="78">
        <v>1</v>
      </c>
      <c r="X9" s="78">
        <v>1</v>
      </c>
      <c r="Y9" s="78">
        <v>1</v>
      </c>
      <c r="Z9" s="78">
        <v>1</v>
      </c>
      <c r="AA9" s="78">
        <v>1</v>
      </c>
      <c r="AB9" s="78">
        <v>1</v>
      </c>
      <c r="AC9" s="78">
        <v>1</v>
      </c>
      <c r="AD9" s="78">
        <v>1</v>
      </c>
      <c r="AE9" s="78">
        <v>1</v>
      </c>
      <c r="AF9" s="78">
        <v>1</v>
      </c>
      <c r="AG9" s="78">
        <v>1</v>
      </c>
      <c r="AH9" s="78">
        <v>1</v>
      </c>
      <c r="AI9" s="79">
        <v>1</v>
      </c>
      <c r="AJ9">
        <v>0</v>
      </c>
      <c r="AK9">
        <v>0</v>
      </c>
      <c r="AL9">
        <v>0</v>
      </c>
      <c r="AM9">
        <v>7</v>
      </c>
      <c r="AN9">
        <v>0</v>
      </c>
      <c r="AO9" s="80">
        <v>0</v>
      </c>
      <c r="AP9">
        <v>1</v>
      </c>
      <c r="AQ9" s="81" t="s">
        <v>146</v>
      </c>
      <c r="AR9" s="81" t="s">
        <v>146</v>
      </c>
      <c r="AS9" s="81" t="s">
        <v>146</v>
      </c>
      <c r="AT9" s="81" t="s">
        <v>146</v>
      </c>
      <c r="AU9" s="81" t="s">
        <v>146</v>
      </c>
      <c r="AV9" s="81" t="s">
        <v>146</v>
      </c>
      <c r="AW9" s="81" t="s">
        <v>146</v>
      </c>
      <c r="AX9" s="81" t="s">
        <v>146</v>
      </c>
      <c r="AY9" s="81" t="s">
        <v>146</v>
      </c>
      <c r="AZ9" s="81" t="s">
        <v>146</v>
      </c>
    </row>
    <row r="10" spans="1:52" s="89" customFormat="1" ht="78">
      <c r="A10" s="82" t="s">
        <v>174</v>
      </c>
      <c r="B10" s="83">
        <v>2</v>
      </c>
      <c r="C10" s="84">
        <v>4</v>
      </c>
      <c r="D10" s="85">
        <v>1</v>
      </c>
      <c r="E10" s="85">
        <v>1</v>
      </c>
      <c r="F10" s="85">
        <v>1</v>
      </c>
      <c r="G10" s="85">
        <v>1</v>
      </c>
      <c r="H10" s="85">
        <v>1</v>
      </c>
      <c r="I10" s="85">
        <v>1</v>
      </c>
      <c r="J10" s="85">
        <v>1</v>
      </c>
      <c r="K10" s="85">
        <v>1</v>
      </c>
      <c r="L10" s="85">
        <v>1</v>
      </c>
      <c r="M10" s="85">
        <v>1</v>
      </c>
      <c r="N10" s="85">
        <v>1</v>
      </c>
      <c r="O10" s="85">
        <v>1</v>
      </c>
      <c r="P10" s="85">
        <v>1</v>
      </c>
      <c r="Q10" s="85">
        <v>1</v>
      </c>
      <c r="R10" s="85">
        <v>1</v>
      </c>
      <c r="S10" s="85">
        <v>1</v>
      </c>
      <c r="T10" s="86">
        <v>1</v>
      </c>
      <c r="U10" s="87">
        <v>1</v>
      </c>
      <c r="V10" s="87">
        <v>1</v>
      </c>
      <c r="W10" s="87">
        <v>1</v>
      </c>
      <c r="X10" s="87">
        <v>1</v>
      </c>
      <c r="Y10" s="87">
        <v>1</v>
      </c>
      <c r="Z10" s="87">
        <v>1</v>
      </c>
      <c r="AA10" s="87">
        <v>1</v>
      </c>
      <c r="AB10" s="87">
        <v>1</v>
      </c>
      <c r="AC10" s="87">
        <v>1</v>
      </c>
      <c r="AD10" s="87">
        <v>1</v>
      </c>
      <c r="AE10" s="87">
        <v>1</v>
      </c>
      <c r="AF10" s="87">
        <v>1</v>
      </c>
      <c r="AG10" s="87">
        <v>1</v>
      </c>
      <c r="AH10" s="87">
        <v>1</v>
      </c>
      <c r="AI10" s="88">
        <v>1</v>
      </c>
      <c r="AJ10" s="89">
        <v>0</v>
      </c>
      <c r="AK10" s="89">
        <v>0</v>
      </c>
      <c r="AL10" s="89">
        <v>0</v>
      </c>
      <c r="AM10" s="89">
        <v>7</v>
      </c>
      <c r="AN10" s="89">
        <v>0</v>
      </c>
      <c r="AO10" s="90">
        <v>0</v>
      </c>
      <c r="AP10" s="89">
        <v>2</v>
      </c>
      <c r="AQ10" s="89">
        <v>4</v>
      </c>
      <c r="AR10" s="89">
        <v>5</v>
      </c>
      <c r="AS10" s="89">
        <v>5</v>
      </c>
      <c r="AT10" s="89">
        <v>5</v>
      </c>
      <c r="AU10" s="89">
        <v>5</v>
      </c>
      <c r="AV10" s="89">
        <v>1</v>
      </c>
      <c r="AW10" s="89">
        <v>1</v>
      </c>
      <c r="AX10" s="91" t="s">
        <v>180</v>
      </c>
      <c r="AY10" s="91" t="s">
        <v>181</v>
      </c>
      <c r="AZ10" s="91" t="s">
        <v>182</v>
      </c>
    </row>
    <row r="11" spans="1:52">
      <c r="A11" s="92" t="s">
        <v>195</v>
      </c>
      <c r="B11" s="74">
        <v>1</v>
      </c>
      <c r="C11" s="75">
        <v>1</v>
      </c>
      <c r="D11" s="76">
        <v>1</v>
      </c>
      <c r="E11" s="76">
        <v>1</v>
      </c>
      <c r="F11" s="76">
        <v>1</v>
      </c>
      <c r="G11" s="76">
        <v>1</v>
      </c>
      <c r="H11" s="76">
        <v>1</v>
      </c>
      <c r="I11" s="76">
        <v>1</v>
      </c>
      <c r="J11" s="76">
        <v>1</v>
      </c>
      <c r="K11" s="76">
        <v>1</v>
      </c>
      <c r="L11" s="76">
        <v>1</v>
      </c>
      <c r="M11" s="76">
        <v>1</v>
      </c>
      <c r="N11" s="76">
        <v>1</v>
      </c>
      <c r="O11" s="76">
        <v>1</v>
      </c>
      <c r="P11" s="76">
        <v>1</v>
      </c>
      <c r="Q11" s="76">
        <v>1</v>
      </c>
      <c r="R11" s="76">
        <v>1</v>
      </c>
      <c r="S11" s="76">
        <v>1</v>
      </c>
      <c r="T11" s="77">
        <v>1</v>
      </c>
      <c r="U11" s="78">
        <v>1</v>
      </c>
      <c r="V11" s="78">
        <v>1</v>
      </c>
      <c r="W11" s="78">
        <v>1</v>
      </c>
      <c r="X11" s="78">
        <v>1</v>
      </c>
      <c r="Y11" s="78">
        <v>1</v>
      </c>
      <c r="Z11" s="78">
        <v>1</v>
      </c>
      <c r="AA11" s="78">
        <v>1</v>
      </c>
      <c r="AB11" s="78">
        <v>1</v>
      </c>
      <c r="AC11" s="78">
        <v>1</v>
      </c>
      <c r="AD11" s="78">
        <v>1</v>
      </c>
      <c r="AE11" s="78">
        <v>1</v>
      </c>
      <c r="AF11" s="78">
        <v>1</v>
      </c>
      <c r="AG11" s="78">
        <v>1</v>
      </c>
      <c r="AH11" s="78">
        <v>1</v>
      </c>
      <c r="AI11" s="79">
        <v>1</v>
      </c>
      <c r="AJ11">
        <v>1</v>
      </c>
      <c r="AK11">
        <v>1</v>
      </c>
      <c r="AL11">
        <v>0</v>
      </c>
      <c r="AM11">
        <v>7</v>
      </c>
      <c r="AN11">
        <v>1</v>
      </c>
      <c r="AO11" s="80">
        <v>7</v>
      </c>
      <c r="AP11">
        <v>1</v>
      </c>
      <c r="AQ11" s="81" t="s">
        <v>146</v>
      </c>
      <c r="AR11" s="81" t="s">
        <v>146</v>
      </c>
      <c r="AS11" s="81" t="s">
        <v>146</v>
      </c>
      <c r="AT11" s="81" t="s">
        <v>146</v>
      </c>
      <c r="AU11" s="81" t="s">
        <v>146</v>
      </c>
      <c r="AV11" s="81" t="s">
        <v>146</v>
      </c>
      <c r="AW11" s="81" t="s">
        <v>146</v>
      </c>
      <c r="AX11" s="81" t="s">
        <v>146</v>
      </c>
      <c r="AY11" s="81" t="s">
        <v>146</v>
      </c>
      <c r="AZ11" s="81" t="s">
        <v>146</v>
      </c>
    </row>
    <row r="12" spans="1:52" ht="168">
      <c r="A12" s="93" t="s">
        <v>195</v>
      </c>
      <c r="B12" s="74">
        <v>2</v>
      </c>
      <c r="C12" s="75">
        <v>1</v>
      </c>
      <c r="D12" s="76">
        <v>1</v>
      </c>
      <c r="E12" s="76">
        <v>1</v>
      </c>
      <c r="F12" s="76">
        <v>1</v>
      </c>
      <c r="G12" s="76">
        <v>1</v>
      </c>
      <c r="H12" s="76">
        <v>1</v>
      </c>
      <c r="I12" s="76">
        <v>1</v>
      </c>
      <c r="J12" s="76">
        <v>1</v>
      </c>
      <c r="K12" s="76">
        <v>1</v>
      </c>
      <c r="L12" s="76">
        <v>1</v>
      </c>
      <c r="M12" s="76">
        <v>1</v>
      </c>
      <c r="N12" s="76">
        <v>1</v>
      </c>
      <c r="O12" s="76">
        <v>1</v>
      </c>
      <c r="P12" s="76">
        <v>1</v>
      </c>
      <c r="Q12" s="76">
        <v>1</v>
      </c>
      <c r="R12" s="76">
        <v>1</v>
      </c>
      <c r="S12" s="76">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v>1</v>
      </c>
      <c r="AK12">
        <v>2</v>
      </c>
      <c r="AL12">
        <v>0</v>
      </c>
      <c r="AM12">
        <v>7</v>
      </c>
      <c r="AN12">
        <v>2</v>
      </c>
      <c r="AO12" s="80">
        <v>0</v>
      </c>
      <c r="AP12">
        <v>2</v>
      </c>
      <c r="AQ12">
        <v>5</v>
      </c>
      <c r="AR12">
        <v>4</v>
      </c>
      <c r="AS12">
        <v>3</v>
      </c>
      <c r="AT12">
        <v>5</v>
      </c>
      <c r="AU12">
        <v>5</v>
      </c>
      <c r="AV12">
        <v>3</v>
      </c>
      <c r="AW12">
        <v>1</v>
      </c>
      <c r="AX12" s="81" t="s">
        <v>197</v>
      </c>
      <c r="AY12" s="81" t="s">
        <v>198</v>
      </c>
      <c r="AZ12" s="81" t="s">
        <v>199</v>
      </c>
    </row>
    <row r="13" spans="1:52">
      <c r="A13" s="92" t="s">
        <v>184</v>
      </c>
      <c r="B13" s="74">
        <v>1</v>
      </c>
      <c r="C13" s="75">
        <v>2</v>
      </c>
      <c r="D13" s="76">
        <v>1</v>
      </c>
      <c r="E13" s="76">
        <v>1</v>
      </c>
      <c r="F13" s="76">
        <v>1</v>
      </c>
      <c r="G13" s="76">
        <v>1</v>
      </c>
      <c r="H13" s="76">
        <v>1</v>
      </c>
      <c r="I13" s="76">
        <v>1</v>
      </c>
      <c r="J13" s="76">
        <v>1</v>
      </c>
      <c r="K13" s="76">
        <v>1</v>
      </c>
      <c r="L13" s="76">
        <v>1</v>
      </c>
      <c r="M13" s="76">
        <v>1</v>
      </c>
      <c r="N13" s="76">
        <v>1</v>
      </c>
      <c r="O13" s="76">
        <v>1</v>
      </c>
      <c r="P13" s="76">
        <v>1</v>
      </c>
      <c r="Q13" s="76">
        <v>1</v>
      </c>
      <c r="R13" s="76">
        <v>1</v>
      </c>
      <c r="S13" s="76">
        <v>1</v>
      </c>
      <c r="T13" s="77">
        <v>1</v>
      </c>
      <c r="U13" s="78">
        <v>1</v>
      </c>
      <c r="V13" s="78">
        <v>1</v>
      </c>
      <c r="W13" s="78">
        <v>1</v>
      </c>
      <c r="X13" s="78">
        <v>1</v>
      </c>
      <c r="Y13" s="78">
        <v>1</v>
      </c>
      <c r="Z13" s="78">
        <v>1</v>
      </c>
      <c r="AA13" s="78">
        <v>1</v>
      </c>
      <c r="AB13" s="78">
        <v>1</v>
      </c>
      <c r="AC13" s="78">
        <v>1</v>
      </c>
      <c r="AD13" s="78">
        <v>1</v>
      </c>
      <c r="AE13" s="78">
        <v>1</v>
      </c>
      <c r="AF13" s="78">
        <v>1</v>
      </c>
      <c r="AG13" s="78">
        <v>1</v>
      </c>
      <c r="AH13" s="78">
        <v>1</v>
      </c>
      <c r="AI13" s="79">
        <v>1</v>
      </c>
      <c r="AJ13">
        <v>1</v>
      </c>
      <c r="AK13">
        <v>0</v>
      </c>
      <c r="AL13">
        <v>0</v>
      </c>
      <c r="AM13">
        <v>7</v>
      </c>
      <c r="AN13">
        <v>1</v>
      </c>
      <c r="AO13" s="80">
        <v>0</v>
      </c>
      <c r="AP13">
        <v>1</v>
      </c>
      <c r="AQ13" s="81" t="s">
        <v>146</v>
      </c>
      <c r="AR13" s="81" t="s">
        <v>146</v>
      </c>
      <c r="AS13" s="81" t="s">
        <v>146</v>
      </c>
      <c r="AT13" s="81" t="s">
        <v>146</v>
      </c>
      <c r="AU13" s="81" t="s">
        <v>146</v>
      </c>
      <c r="AV13" s="81" t="s">
        <v>146</v>
      </c>
      <c r="AW13" s="81" t="s">
        <v>146</v>
      </c>
      <c r="AX13" s="81" t="s">
        <v>146</v>
      </c>
      <c r="AY13" s="81" t="s">
        <v>146</v>
      </c>
      <c r="AZ13" s="81" t="s">
        <v>146</v>
      </c>
    </row>
    <row r="14" spans="1:52">
      <c r="A14" s="92" t="s">
        <v>184</v>
      </c>
      <c r="B14" s="74">
        <v>2</v>
      </c>
      <c r="C14" s="75">
        <v>2</v>
      </c>
      <c r="D14" s="76">
        <v>2</v>
      </c>
      <c r="E14" s="76">
        <v>3</v>
      </c>
      <c r="F14" s="76">
        <v>3</v>
      </c>
      <c r="G14" s="76">
        <v>2</v>
      </c>
      <c r="H14" s="76">
        <v>3</v>
      </c>
      <c r="I14" s="76">
        <v>1</v>
      </c>
      <c r="J14" s="76">
        <v>1</v>
      </c>
      <c r="K14" s="76">
        <v>2</v>
      </c>
      <c r="L14" s="76">
        <v>1</v>
      </c>
      <c r="M14" s="76">
        <v>1</v>
      </c>
      <c r="N14" s="76">
        <v>4</v>
      </c>
      <c r="O14" s="76">
        <v>2</v>
      </c>
      <c r="P14" s="76">
        <v>1</v>
      </c>
      <c r="Q14" s="76">
        <v>1</v>
      </c>
      <c r="R14" s="76">
        <v>1</v>
      </c>
      <c r="S14" s="76">
        <v>1</v>
      </c>
      <c r="T14" s="77">
        <v>1</v>
      </c>
      <c r="U14" s="78">
        <v>1</v>
      </c>
      <c r="V14" s="78">
        <v>1</v>
      </c>
      <c r="W14" s="78">
        <v>1</v>
      </c>
      <c r="X14" s="78">
        <v>1</v>
      </c>
      <c r="Y14" s="78">
        <v>1</v>
      </c>
      <c r="Z14" s="78">
        <v>1</v>
      </c>
      <c r="AA14" s="78">
        <v>1</v>
      </c>
      <c r="AB14" s="78">
        <v>1</v>
      </c>
      <c r="AC14" s="78">
        <v>1</v>
      </c>
      <c r="AD14" s="78">
        <v>1</v>
      </c>
      <c r="AE14" s="78">
        <v>1</v>
      </c>
      <c r="AF14" s="78">
        <v>1</v>
      </c>
      <c r="AG14" s="78">
        <v>1</v>
      </c>
      <c r="AH14" s="78">
        <v>1</v>
      </c>
      <c r="AI14" s="79">
        <v>1</v>
      </c>
      <c r="AJ14">
        <v>1</v>
      </c>
      <c r="AK14">
        <v>1</v>
      </c>
      <c r="AL14">
        <v>0</v>
      </c>
      <c r="AM14">
        <v>7</v>
      </c>
      <c r="AN14">
        <v>1</v>
      </c>
      <c r="AO14" s="80">
        <v>0</v>
      </c>
      <c r="AP14">
        <v>1</v>
      </c>
      <c r="AQ14" s="81" t="s">
        <v>146</v>
      </c>
      <c r="AR14" s="81" t="s">
        <v>146</v>
      </c>
      <c r="AS14" s="81" t="s">
        <v>146</v>
      </c>
      <c r="AT14" s="81" t="s">
        <v>146</v>
      </c>
      <c r="AU14" s="81" t="s">
        <v>146</v>
      </c>
      <c r="AV14" s="81" t="s">
        <v>146</v>
      </c>
      <c r="AW14" s="81" t="s">
        <v>146</v>
      </c>
      <c r="AX14" s="81" t="s">
        <v>146</v>
      </c>
      <c r="AY14" s="81" t="s">
        <v>146</v>
      </c>
      <c r="AZ14" s="81" t="s">
        <v>146</v>
      </c>
    </row>
    <row r="15" spans="1:52">
      <c r="A15" s="92" t="s">
        <v>189</v>
      </c>
      <c r="B15" s="74">
        <v>1</v>
      </c>
      <c r="C15" s="75">
        <v>3</v>
      </c>
      <c r="D15" s="76">
        <v>1</v>
      </c>
      <c r="E15" s="76">
        <v>1</v>
      </c>
      <c r="F15" s="76">
        <v>1</v>
      </c>
      <c r="G15" s="76">
        <v>1</v>
      </c>
      <c r="H15" s="76">
        <v>1</v>
      </c>
      <c r="I15" s="76">
        <v>1</v>
      </c>
      <c r="J15" s="76">
        <v>1</v>
      </c>
      <c r="K15" s="76">
        <v>1</v>
      </c>
      <c r="L15" s="76">
        <v>1</v>
      </c>
      <c r="M15" s="76">
        <v>1</v>
      </c>
      <c r="N15" s="76">
        <v>1</v>
      </c>
      <c r="O15" s="76">
        <v>1</v>
      </c>
      <c r="P15" s="76">
        <v>1</v>
      </c>
      <c r="Q15" s="76">
        <v>1</v>
      </c>
      <c r="R15" s="76">
        <v>1</v>
      </c>
      <c r="S15" s="76">
        <v>1</v>
      </c>
      <c r="T15" s="77">
        <v>1</v>
      </c>
      <c r="U15" s="78">
        <v>1</v>
      </c>
      <c r="V15" s="78">
        <v>1</v>
      </c>
      <c r="W15" s="78">
        <v>1</v>
      </c>
      <c r="X15" s="78">
        <v>1</v>
      </c>
      <c r="Y15" s="78">
        <v>1</v>
      </c>
      <c r="Z15" s="78">
        <v>1</v>
      </c>
      <c r="AA15" s="78">
        <v>1</v>
      </c>
      <c r="AB15" s="78">
        <v>1</v>
      </c>
      <c r="AC15" s="78">
        <v>1</v>
      </c>
      <c r="AD15" s="78">
        <v>1</v>
      </c>
      <c r="AE15" s="78">
        <v>1</v>
      </c>
      <c r="AF15" s="78">
        <v>1</v>
      </c>
      <c r="AG15" s="78">
        <v>1</v>
      </c>
      <c r="AH15" s="78">
        <v>1</v>
      </c>
      <c r="AI15" s="79">
        <v>1</v>
      </c>
      <c r="AJ15">
        <v>2</v>
      </c>
      <c r="AK15">
        <v>0</v>
      </c>
      <c r="AL15">
        <v>0</v>
      </c>
      <c r="AM15">
        <v>7</v>
      </c>
      <c r="AN15">
        <v>0</v>
      </c>
      <c r="AO15" s="80">
        <v>0</v>
      </c>
      <c r="AP15">
        <v>1</v>
      </c>
      <c r="AQ15" s="81" t="s">
        <v>146</v>
      </c>
      <c r="AR15" s="81" t="s">
        <v>146</v>
      </c>
      <c r="AS15" s="81" t="s">
        <v>146</v>
      </c>
      <c r="AT15" s="81" t="s">
        <v>146</v>
      </c>
      <c r="AU15" s="81" t="s">
        <v>146</v>
      </c>
      <c r="AV15" s="81" t="s">
        <v>146</v>
      </c>
      <c r="AW15" s="81" t="s">
        <v>146</v>
      </c>
      <c r="AX15" s="81" t="s">
        <v>146</v>
      </c>
      <c r="AY15" s="81" t="s">
        <v>146</v>
      </c>
      <c r="AZ15" s="81" t="s">
        <v>146</v>
      </c>
    </row>
    <row r="16" spans="1:52">
      <c r="A16" s="92" t="s">
        <v>189</v>
      </c>
      <c r="B16" s="74">
        <v>2</v>
      </c>
      <c r="C16" s="75">
        <v>3</v>
      </c>
      <c r="D16" s="76">
        <v>1</v>
      </c>
      <c r="E16" s="76">
        <v>1</v>
      </c>
      <c r="F16" s="76">
        <v>1</v>
      </c>
      <c r="G16" s="76">
        <v>1</v>
      </c>
      <c r="H16" s="76">
        <v>1</v>
      </c>
      <c r="I16" s="76">
        <v>1</v>
      </c>
      <c r="J16" s="76">
        <v>1</v>
      </c>
      <c r="K16" s="76">
        <v>1</v>
      </c>
      <c r="L16" s="76">
        <v>1</v>
      </c>
      <c r="M16" s="76">
        <v>1</v>
      </c>
      <c r="N16" s="76">
        <v>1</v>
      </c>
      <c r="O16" s="76">
        <v>1</v>
      </c>
      <c r="P16" s="76">
        <v>1</v>
      </c>
      <c r="Q16" s="76">
        <v>1</v>
      </c>
      <c r="R16" s="76">
        <v>1</v>
      </c>
      <c r="S16" s="76">
        <v>1</v>
      </c>
      <c r="T16" s="77">
        <v>1</v>
      </c>
      <c r="U16" s="78">
        <v>1</v>
      </c>
      <c r="V16" s="78">
        <v>1</v>
      </c>
      <c r="W16" s="78">
        <v>1</v>
      </c>
      <c r="X16" s="78">
        <v>1</v>
      </c>
      <c r="Y16" s="78">
        <v>1</v>
      </c>
      <c r="Z16" s="78">
        <v>1</v>
      </c>
      <c r="AA16" s="78">
        <v>1</v>
      </c>
      <c r="AB16" s="78">
        <v>1</v>
      </c>
      <c r="AC16" s="78">
        <v>1</v>
      </c>
      <c r="AD16" s="78">
        <v>1</v>
      </c>
      <c r="AE16" s="78">
        <v>1</v>
      </c>
      <c r="AF16" s="78">
        <v>1</v>
      </c>
      <c r="AG16" s="78">
        <v>1</v>
      </c>
      <c r="AH16" s="78">
        <v>1</v>
      </c>
      <c r="AI16" s="79">
        <v>1</v>
      </c>
      <c r="AJ16">
        <v>0</v>
      </c>
      <c r="AK16">
        <v>0</v>
      </c>
      <c r="AL16">
        <v>0</v>
      </c>
      <c r="AM16">
        <v>7</v>
      </c>
      <c r="AN16">
        <v>0</v>
      </c>
      <c r="AO16" s="80">
        <v>0</v>
      </c>
      <c r="AP16">
        <v>1</v>
      </c>
      <c r="AQ16" s="81" t="s">
        <v>146</v>
      </c>
      <c r="AR16" s="81" t="s">
        <v>146</v>
      </c>
      <c r="AS16" s="81" t="s">
        <v>146</v>
      </c>
      <c r="AT16" s="81" t="s">
        <v>146</v>
      </c>
      <c r="AU16" s="81" t="s">
        <v>146</v>
      </c>
      <c r="AV16" s="81" t="s">
        <v>146</v>
      </c>
      <c r="AW16" s="81" t="s">
        <v>146</v>
      </c>
      <c r="AX16" s="81" t="s">
        <v>146</v>
      </c>
      <c r="AY16" s="81" t="s">
        <v>146</v>
      </c>
      <c r="AZ16" s="81" t="s">
        <v>146</v>
      </c>
    </row>
    <row r="17" spans="1:52">
      <c r="A17" s="92" t="s">
        <v>192</v>
      </c>
      <c r="B17" s="74">
        <v>1</v>
      </c>
      <c r="C17" s="75">
        <v>4</v>
      </c>
      <c r="D17" s="76">
        <v>1</v>
      </c>
      <c r="E17" s="76">
        <v>1</v>
      </c>
      <c r="F17" s="76">
        <v>1</v>
      </c>
      <c r="G17" s="76">
        <v>1</v>
      </c>
      <c r="H17" s="76">
        <v>1</v>
      </c>
      <c r="I17" s="76">
        <v>1</v>
      </c>
      <c r="J17" s="76">
        <v>1</v>
      </c>
      <c r="K17" s="76">
        <v>1</v>
      </c>
      <c r="L17" s="76">
        <v>1</v>
      </c>
      <c r="M17" s="76">
        <v>1</v>
      </c>
      <c r="N17" s="76">
        <v>1</v>
      </c>
      <c r="O17" s="76">
        <v>1</v>
      </c>
      <c r="P17" s="76">
        <v>1</v>
      </c>
      <c r="Q17" s="76">
        <v>1</v>
      </c>
      <c r="R17" s="76">
        <v>1</v>
      </c>
      <c r="S17" s="76">
        <v>1</v>
      </c>
      <c r="T17" s="77">
        <v>1</v>
      </c>
      <c r="U17" s="78">
        <v>1</v>
      </c>
      <c r="V17" s="78">
        <v>1</v>
      </c>
      <c r="W17" s="78">
        <v>1</v>
      </c>
      <c r="X17" s="78">
        <v>1</v>
      </c>
      <c r="Y17" s="78">
        <v>1</v>
      </c>
      <c r="Z17" s="78">
        <v>1</v>
      </c>
      <c r="AA17" s="78">
        <v>1</v>
      </c>
      <c r="AB17" s="78">
        <v>1</v>
      </c>
      <c r="AC17" s="78">
        <v>1</v>
      </c>
      <c r="AD17" s="78">
        <v>1</v>
      </c>
      <c r="AE17" s="78">
        <v>1</v>
      </c>
      <c r="AF17" s="78">
        <v>1</v>
      </c>
      <c r="AG17" s="78">
        <v>1</v>
      </c>
      <c r="AH17" s="78">
        <v>1</v>
      </c>
      <c r="AI17" s="79">
        <v>1</v>
      </c>
      <c r="AJ17">
        <v>1</v>
      </c>
      <c r="AK17">
        <v>1</v>
      </c>
      <c r="AL17">
        <v>0</v>
      </c>
      <c r="AM17">
        <v>7</v>
      </c>
      <c r="AN17">
        <v>1</v>
      </c>
      <c r="AO17" s="80">
        <v>0</v>
      </c>
      <c r="AP17">
        <v>1</v>
      </c>
      <c r="AQ17" s="81" t="s">
        <v>146</v>
      </c>
      <c r="AR17" s="81" t="s">
        <v>146</v>
      </c>
      <c r="AS17" s="81" t="s">
        <v>146</v>
      </c>
      <c r="AT17" s="81" t="s">
        <v>146</v>
      </c>
      <c r="AU17" s="81" t="s">
        <v>146</v>
      </c>
      <c r="AV17" s="81" t="s">
        <v>146</v>
      </c>
      <c r="AW17" s="81" t="s">
        <v>146</v>
      </c>
      <c r="AX17" s="81" t="s">
        <v>146</v>
      </c>
      <c r="AY17" s="81" t="s">
        <v>146</v>
      </c>
      <c r="AZ17" s="81" t="s">
        <v>146</v>
      </c>
    </row>
    <row r="18" spans="1:52" s="89" customFormat="1">
      <c r="A18" s="94" t="s">
        <v>192</v>
      </c>
      <c r="B18" s="83">
        <v>2</v>
      </c>
      <c r="C18" s="84">
        <v>4</v>
      </c>
      <c r="D18" s="85">
        <v>1</v>
      </c>
      <c r="E18" s="85">
        <v>1</v>
      </c>
      <c r="F18" s="85">
        <v>1</v>
      </c>
      <c r="G18" s="85">
        <v>1</v>
      </c>
      <c r="H18" s="85">
        <v>1</v>
      </c>
      <c r="I18" s="85">
        <v>1</v>
      </c>
      <c r="J18" s="85">
        <v>1</v>
      </c>
      <c r="K18" s="85">
        <v>1</v>
      </c>
      <c r="L18" s="85">
        <v>1</v>
      </c>
      <c r="M18" s="85">
        <v>1</v>
      </c>
      <c r="N18" s="85">
        <v>1</v>
      </c>
      <c r="O18" s="85">
        <v>1</v>
      </c>
      <c r="P18" s="85">
        <v>1</v>
      </c>
      <c r="Q18" s="85">
        <v>1</v>
      </c>
      <c r="R18" s="85">
        <v>1</v>
      </c>
      <c r="S18" s="85">
        <v>1</v>
      </c>
      <c r="T18" s="86">
        <v>1</v>
      </c>
      <c r="U18" s="87">
        <v>1</v>
      </c>
      <c r="V18" s="87">
        <v>1</v>
      </c>
      <c r="W18" s="87">
        <v>1</v>
      </c>
      <c r="X18" s="87">
        <v>1</v>
      </c>
      <c r="Y18" s="87">
        <v>1</v>
      </c>
      <c r="Z18" s="87">
        <v>1</v>
      </c>
      <c r="AA18" s="87">
        <v>1</v>
      </c>
      <c r="AB18" s="87">
        <v>1</v>
      </c>
      <c r="AC18" s="87">
        <v>1</v>
      </c>
      <c r="AD18" s="87">
        <v>1</v>
      </c>
      <c r="AE18" s="87">
        <v>1</v>
      </c>
      <c r="AF18" s="87">
        <v>1</v>
      </c>
      <c r="AG18" s="87">
        <v>1</v>
      </c>
      <c r="AH18" s="87">
        <v>1</v>
      </c>
      <c r="AI18" s="88">
        <v>1</v>
      </c>
      <c r="AJ18" s="89">
        <v>0</v>
      </c>
      <c r="AK18" s="89">
        <v>0</v>
      </c>
      <c r="AL18" s="89">
        <v>0</v>
      </c>
      <c r="AM18" s="89">
        <v>1</v>
      </c>
      <c r="AN18" s="89">
        <v>0</v>
      </c>
      <c r="AO18" s="90">
        <v>0</v>
      </c>
      <c r="AP18" s="89">
        <v>1</v>
      </c>
      <c r="AQ18" s="91" t="s">
        <v>146</v>
      </c>
      <c r="AR18" s="91" t="s">
        <v>146</v>
      </c>
      <c r="AS18" s="91" t="s">
        <v>146</v>
      </c>
      <c r="AT18" s="91" t="s">
        <v>146</v>
      </c>
      <c r="AU18" s="91" t="s">
        <v>146</v>
      </c>
      <c r="AV18" s="91" t="s">
        <v>146</v>
      </c>
      <c r="AW18" s="91" t="s">
        <v>146</v>
      </c>
      <c r="AX18" s="91" t="s">
        <v>146</v>
      </c>
      <c r="AY18" s="91" t="s">
        <v>146</v>
      </c>
      <c r="AZ18" s="91" t="s">
        <v>146</v>
      </c>
    </row>
    <row r="19" spans="1:52">
      <c r="A19" s="95" t="s">
        <v>204</v>
      </c>
      <c r="B19" s="74">
        <v>1</v>
      </c>
      <c r="C19" s="75">
        <v>1</v>
      </c>
      <c r="D19" s="76">
        <v>1</v>
      </c>
      <c r="E19" s="76">
        <v>1</v>
      </c>
      <c r="F19" s="76">
        <v>1</v>
      </c>
      <c r="G19" s="76">
        <v>1</v>
      </c>
      <c r="H19" s="76">
        <v>1</v>
      </c>
      <c r="I19" s="76">
        <v>1</v>
      </c>
      <c r="J19" s="76">
        <v>1</v>
      </c>
      <c r="K19" s="76">
        <v>1</v>
      </c>
      <c r="L19" s="76">
        <v>1</v>
      </c>
      <c r="M19" s="76">
        <v>1</v>
      </c>
      <c r="N19" s="76">
        <v>1</v>
      </c>
      <c r="O19" s="76">
        <v>1</v>
      </c>
      <c r="P19" s="76">
        <v>1</v>
      </c>
      <c r="Q19" s="76">
        <v>1</v>
      </c>
      <c r="R19" s="76">
        <v>1</v>
      </c>
      <c r="S19" s="76">
        <v>1</v>
      </c>
      <c r="T19" s="77">
        <v>2</v>
      </c>
      <c r="U19" s="78">
        <v>1</v>
      </c>
      <c r="V19" s="78">
        <v>1</v>
      </c>
      <c r="W19" s="78">
        <v>1</v>
      </c>
      <c r="X19" s="78">
        <v>2</v>
      </c>
      <c r="Y19" s="78">
        <v>1</v>
      </c>
      <c r="Z19" s="78">
        <v>1</v>
      </c>
      <c r="AA19" s="78">
        <v>1</v>
      </c>
      <c r="AB19" s="78">
        <v>2</v>
      </c>
      <c r="AC19" s="78">
        <v>1</v>
      </c>
      <c r="AD19" s="78">
        <v>1</v>
      </c>
      <c r="AE19" s="78">
        <v>1</v>
      </c>
      <c r="AF19" s="78">
        <v>1</v>
      </c>
      <c r="AG19" s="78">
        <v>1</v>
      </c>
      <c r="AH19" s="78">
        <v>1</v>
      </c>
      <c r="AI19" s="79">
        <v>1</v>
      </c>
      <c r="AJ19">
        <v>2</v>
      </c>
      <c r="AK19">
        <v>2</v>
      </c>
      <c r="AL19">
        <v>2</v>
      </c>
      <c r="AM19">
        <v>7</v>
      </c>
      <c r="AN19">
        <v>0</v>
      </c>
      <c r="AO19" s="80">
        <v>0</v>
      </c>
      <c r="AP19">
        <v>1</v>
      </c>
      <c r="AQ19" s="81" t="s">
        <v>146</v>
      </c>
      <c r="AR19" s="81" t="s">
        <v>146</v>
      </c>
      <c r="AS19" s="81" t="s">
        <v>146</v>
      </c>
      <c r="AT19" s="81" t="s">
        <v>146</v>
      </c>
      <c r="AU19" s="81" t="s">
        <v>146</v>
      </c>
      <c r="AV19" s="81" t="s">
        <v>146</v>
      </c>
      <c r="AW19" s="81" t="s">
        <v>146</v>
      </c>
      <c r="AX19" s="81" t="s">
        <v>146</v>
      </c>
      <c r="AY19" s="81" t="s">
        <v>146</v>
      </c>
      <c r="AZ19" s="81" t="s">
        <v>146</v>
      </c>
    </row>
    <row r="20" spans="1:52">
      <c r="A20" s="95" t="s">
        <v>204</v>
      </c>
      <c r="B20" s="74">
        <v>2</v>
      </c>
      <c r="C20" s="75">
        <v>1</v>
      </c>
      <c r="D20" s="76">
        <v>1</v>
      </c>
      <c r="E20" s="76">
        <v>1</v>
      </c>
      <c r="F20" s="76">
        <v>1</v>
      </c>
      <c r="G20" s="76">
        <v>1</v>
      </c>
      <c r="H20" s="76">
        <v>1</v>
      </c>
      <c r="I20" s="76">
        <v>1</v>
      </c>
      <c r="J20" s="76">
        <v>1</v>
      </c>
      <c r="K20" s="76">
        <v>1</v>
      </c>
      <c r="L20" s="76">
        <v>1</v>
      </c>
      <c r="M20" s="76">
        <v>1</v>
      </c>
      <c r="N20" s="76">
        <v>1</v>
      </c>
      <c r="O20" s="76">
        <v>1</v>
      </c>
      <c r="P20" s="76">
        <v>1</v>
      </c>
      <c r="Q20" s="76">
        <v>1</v>
      </c>
      <c r="R20" s="76">
        <v>1</v>
      </c>
      <c r="S20" s="76">
        <v>1</v>
      </c>
      <c r="T20" s="77">
        <v>1</v>
      </c>
      <c r="U20" s="78">
        <v>1</v>
      </c>
      <c r="V20" s="78">
        <v>1</v>
      </c>
      <c r="W20" s="78">
        <v>1</v>
      </c>
      <c r="X20" s="78">
        <v>1</v>
      </c>
      <c r="Y20" s="78">
        <v>1</v>
      </c>
      <c r="Z20" s="78">
        <v>1</v>
      </c>
      <c r="AA20" s="78">
        <v>1</v>
      </c>
      <c r="AB20" s="78">
        <v>1</v>
      </c>
      <c r="AC20" s="78">
        <v>1</v>
      </c>
      <c r="AD20" s="78">
        <v>1</v>
      </c>
      <c r="AE20" s="78">
        <v>1</v>
      </c>
      <c r="AF20" s="78">
        <v>1</v>
      </c>
      <c r="AG20" s="78">
        <v>1</v>
      </c>
      <c r="AH20" s="78">
        <v>1</v>
      </c>
      <c r="AI20" s="79">
        <v>1</v>
      </c>
      <c r="AJ20">
        <v>0</v>
      </c>
      <c r="AK20">
        <v>0</v>
      </c>
      <c r="AL20">
        <v>7</v>
      </c>
      <c r="AM20">
        <v>7</v>
      </c>
      <c r="AN20">
        <v>0</v>
      </c>
      <c r="AO20" s="80">
        <v>0</v>
      </c>
      <c r="AP20">
        <v>1</v>
      </c>
      <c r="AQ20" s="81" t="s">
        <v>146</v>
      </c>
      <c r="AR20" s="81" t="s">
        <v>146</v>
      </c>
      <c r="AS20" s="81" t="s">
        <v>146</v>
      </c>
      <c r="AT20" s="81" t="s">
        <v>146</v>
      </c>
      <c r="AU20" s="81" t="s">
        <v>146</v>
      </c>
      <c r="AV20" s="81" t="s">
        <v>146</v>
      </c>
      <c r="AW20" s="81" t="s">
        <v>146</v>
      </c>
      <c r="AX20" s="81" t="s">
        <v>146</v>
      </c>
      <c r="AY20" s="81" t="s">
        <v>146</v>
      </c>
      <c r="AZ20" s="81" t="s">
        <v>146</v>
      </c>
    </row>
    <row r="21" spans="1:52">
      <c r="A21" s="95" t="s">
        <v>204</v>
      </c>
      <c r="B21" s="74">
        <v>1</v>
      </c>
      <c r="C21" s="75">
        <v>2</v>
      </c>
      <c r="D21" s="76">
        <v>1</v>
      </c>
      <c r="E21" s="76">
        <v>1</v>
      </c>
      <c r="F21" s="76">
        <v>1</v>
      </c>
      <c r="G21" s="76">
        <v>1</v>
      </c>
      <c r="H21" s="76">
        <v>1</v>
      </c>
      <c r="I21" s="76">
        <v>1</v>
      </c>
      <c r="J21" s="76">
        <v>1</v>
      </c>
      <c r="K21" s="76">
        <v>1</v>
      </c>
      <c r="L21" s="76">
        <v>1</v>
      </c>
      <c r="M21" s="76">
        <v>1</v>
      </c>
      <c r="N21" s="76">
        <v>1</v>
      </c>
      <c r="O21" s="76">
        <v>1</v>
      </c>
      <c r="P21" s="76">
        <v>1</v>
      </c>
      <c r="Q21" s="76">
        <v>1</v>
      </c>
      <c r="R21" s="76">
        <v>1</v>
      </c>
      <c r="S21" s="76">
        <v>1</v>
      </c>
      <c r="T21" s="77">
        <v>2</v>
      </c>
      <c r="U21" s="78">
        <v>1</v>
      </c>
      <c r="V21" s="78">
        <v>1</v>
      </c>
      <c r="W21" s="78">
        <v>1</v>
      </c>
      <c r="X21" s="78">
        <v>2</v>
      </c>
      <c r="Y21" s="78">
        <v>1</v>
      </c>
      <c r="Z21" s="78">
        <v>1</v>
      </c>
      <c r="AA21" s="78">
        <v>1</v>
      </c>
      <c r="AB21" s="78">
        <v>2</v>
      </c>
      <c r="AC21" s="78">
        <v>1</v>
      </c>
      <c r="AD21" s="78">
        <v>2</v>
      </c>
      <c r="AE21" s="78">
        <v>1</v>
      </c>
      <c r="AF21" s="78">
        <v>1</v>
      </c>
      <c r="AG21" s="78">
        <v>1</v>
      </c>
      <c r="AH21" s="78">
        <v>1</v>
      </c>
      <c r="AI21" s="79">
        <v>1</v>
      </c>
      <c r="AJ21">
        <v>4</v>
      </c>
      <c r="AK21">
        <v>4</v>
      </c>
      <c r="AL21">
        <v>2</v>
      </c>
      <c r="AM21">
        <v>7</v>
      </c>
      <c r="AN21">
        <v>0</v>
      </c>
      <c r="AO21" s="80">
        <v>0</v>
      </c>
      <c r="AP21">
        <v>1</v>
      </c>
      <c r="AQ21" s="81" t="s">
        <v>146</v>
      </c>
      <c r="AR21" s="81" t="s">
        <v>146</v>
      </c>
      <c r="AS21" s="81" t="s">
        <v>146</v>
      </c>
      <c r="AT21" s="81" t="s">
        <v>146</v>
      </c>
      <c r="AU21" s="81" t="s">
        <v>146</v>
      </c>
      <c r="AV21" s="81" t="s">
        <v>146</v>
      </c>
      <c r="AW21" s="81" t="s">
        <v>146</v>
      </c>
      <c r="AX21" s="81" t="s">
        <v>146</v>
      </c>
      <c r="AY21" s="81" t="s">
        <v>146</v>
      </c>
      <c r="AZ21" s="81" t="s">
        <v>146</v>
      </c>
    </row>
    <row r="22" spans="1:52" ht="78">
      <c r="A22" s="96" t="s">
        <v>204</v>
      </c>
      <c r="B22" s="74">
        <v>2</v>
      </c>
      <c r="C22" s="75">
        <v>2</v>
      </c>
      <c r="D22" s="76">
        <v>1</v>
      </c>
      <c r="E22" s="76">
        <v>1</v>
      </c>
      <c r="F22" s="76">
        <v>1</v>
      </c>
      <c r="G22" s="76">
        <v>1</v>
      </c>
      <c r="H22" s="76">
        <v>1</v>
      </c>
      <c r="I22" s="76">
        <v>1</v>
      </c>
      <c r="J22" s="76">
        <v>1</v>
      </c>
      <c r="K22" s="76">
        <v>1</v>
      </c>
      <c r="L22" s="76">
        <v>1</v>
      </c>
      <c r="M22" s="76">
        <v>1</v>
      </c>
      <c r="N22" s="76">
        <v>1</v>
      </c>
      <c r="O22" s="76">
        <v>1</v>
      </c>
      <c r="P22" s="76">
        <v>1</v>
      </c>
      <c r="Q22" s="76">
        <v>1</v>
      </c>
      <c r="R22" s="76">
        <v>1</v>
      </c>
      <c r="S22" s="76">
        <v>1</v>
      </c>
      <c r="T22" s="77">
        <v>1</v>
      </c>
      <c r="U22" s="78">
        <v>1</v>
      </c>
      <c r="V22" s="78">
        <v>1</v>
      </c>
      <c r="W22" s="78">
        <v>1</v>
      </c>
      <c r="X22" s="78">
        <v>1</v>
      </c>
      <c r="Y22" s="78">
        <v>1</v>
      </c>
      <c r="Z22" s="78">
        <v>1</v>
      </c>
      <c r="AA22" s="78">
        <v>1</v>
      </c>
      <c r="AB22" s="78">
        <v>1</v>
      </c>
      <c r="AC22" s="78">
        <v>1</v>
      </c>
      <c r="AD22" s="78">
        <v>1</v>
      </c>
      <c r="AE22" s="78">
        <v>1</v>
      </c>
      <c r="AF22" s="78">
        <v>1</v>
      </c>
      <c r="AG22" s="78">
        <v>1</v>
      </c>
      <c r="AH22" s="78">
        <v>1</v>
      </c>
      <c r="AI22" s="79">
        <v>1</v>
      </c>
      <c r="AJ22">
        <v>2</v>
      </c>
      <c r="AK22">
        <v>2</v>
      </c>
      <c r="AL22">
        <v>7</v>
      </c>
      <c r="AM22">
        <v>7</v>
      </c>
      <c r="AN22">
        <v>0</v>
      </c>
      <c r="AO22" s="80">
        <v>0</v>
      </c>
      <c r="AP22">
        <v>2</v>
      </c>
      <c r="AQ22">
        <v>5</v>
      </c>
      <c r="AR22">
        <v>5</v>
      </c>
      <c r="AS22">
        <v>5</v>
      </c>
      <c r="AT22">
        <v>5</v>
      </c>
      <c r="AU22">
        <v>5</v>
      </c>
      <c r="AV22">
        <v>5</v>
      </c>
      <c r="AW22">
        <v>2</v>
      </c>
      <c r="AX22" s="81" t="s">
        <v>215</v>
      </c>
      <c r="AY22" s="81" t="s">
        <v>216</v>
      </c>
      <c r="AZ22" s="81" t="s">
        <v>217</v>
      </c>
    </row>
    <row r="23" spans="1:52">
      <c r="A23" s="95" t="s">
        <v>204</v>
      </c>
      <c r="B23" s="74">
        <v>1</v>
      </c>
      <c r="C23" s="75">
        <v>3</v>
      </c>
      <c r="D23" s="76">
        <v>1</v>
      </c>
      <c r="E23" s="76">
        <v>1</v>
      </c>
      <c r="F23" s="76">
        <v>1</v>
      </c>
      <c r="G23" s="76">
        <v>2</v>
      </c>
      <c r="H23" s="76">
        <v>1</v>
      </c>
      <c r="I23" s="76">
        <v>1</v>
      </c>
      <c r="J23" s="76">
        <v>1</v>
      </c>
      <c r="K23" s="76">
        <v>1</v>
      </c>
      <c r="L23" s="76">
        <v>1</v>
      </c>
      <c r="M23" s="76">
        <v>1</v>
      </c>
      <c r="N23" s="76">
        <v>1</v>
      </c>
      <c r="O23" s="76">
        <v>2</v>
      </c>
      <c r="P23" s="76">
        <v>1</v>
      </c>
      <c r="Q23" s="76">
        <v>1</v>
      </c>
      <c r="R23" s="76">
        <v>1</v>
      </c>
      <c r="S23" s="76">
        <v>1</v>
      </c>
      <c r="T23" s="77">
        <v>1</v>
      </c>
      <c r="U23" s="78">
        <v>1</v>
      </c>
      <c r="V23" s="78">
        <v>1</v>
      </c>
      <c r="W23" s="78">
        <v>2</v>
      </c>
      <c r="X23" s="78">
        <v>1</v>
      </c>
      <c r="Y23" s="78">
        <v>1</v>
      </c>
      <c r="Z23" s="78">
        <v>1</v>
      </c>
      <c r="AA23" s="78">
        <v>1</v>
      </c>
      <c r="AB23" s="78">
        <v>1</v>
      </c>
      <c r="AC23" s="78">
        <v>1</v>
      </c>
      <c r="AD23" s="78">
        <v>1</v>
      </c>
      <c r="AE23" s="78">
        <v>2</v>
      </c>
      <c r="AF23" s="78">
        <v>1</v>
      </c>
      <c r="AG23" s="78">
        <v>1</v>
      </c>
      <c r="AH23" s="78">
        <v>1</v>
      </c>
      <c r="AI23" s="79">
        <v>1</v>
      </c>
      <c r="AJ23">
        <v>0</v>
      </c>
      <c r="AK23">
        <v>0</v>
      </c>
      <c r="AL23">
        <v>0</v>
      </c>
      <c r="AM23">
        <v>0</v>
      </c>
      <c r="AN23">
        <v>0</v>
      </c>
      <c r="AO23" s="80">
        <v>0</v>
      </c>
      <c r="AP23">
        <v>1</v>
      </c>
      <c r="AQ23" s="81" t="s">
        <v>146</v>
      </c>
      <c r="AR23" s="81" t="s">
        <v>146</v>
      </c>
      <c r="AS23" s="81" t="s">
        <v>146</v>
      </c>
      <c r="AT23" s="81" t="s">
        <v>146</v>
      </c>
      <c r="AU23" s="81" t="s">
        <v>146</v>
      </c>
      <c r="AV23" s="81" t="s">
        <v>146</v>
      </c>
      <c r="AW23" s="81" t="s">
        <v>146</v>
      </c>
      <c r="AX23" s="81" t="s">
        <v>146</v>
      </c>
      <c r="AY23" s="81" t="s">
        <v>146</v>
      </c>
      <c r="AZ23" s="81" t="s">
        <v>146</v>
      </c>
    </row>
    <row r="24" spans="1:52">
      <c r="A24" s="95" t="s">
        <v>206</v>
      </c>
      <c r="B24" s="74">
        <v>1</v>
      </c>
      <c r="C24" s="75">
        <v>3</v>
      </c>
      <c r="D24" s="76">
        <v>1</v>
      </c>
      <c r="E24" s="76">
        <v>1</v>
      </c>
      <c r="F24" s="76">
        <v>2</v>
      </c>
      <c r="G24" s="76">
        <v>2</v>
      </c>
      <c r="H24" s="76">
        <v>1</v>
      </c>
      <c r="I24" s="76">
        <v>1</v>
      </c>
      <c r="J24" s="76">
        <v>1</v>
      </c>
      <c r="K24" s="76">
        <v>1</v>
      </c>
      <c r="L24" s="76">
        <v>1</v>
      </c>
      <c r="M24" s="76">
        <v>1</v>
      </c>
      <c r="N24" s="76">
        <v>1</v>
      </c>
      <c r="O24" s="76">
        <v>2</v>
      </c>
      <c r="P24" s="76">
        <v>1</v>
      </c>
      <c r="Q24" s="76">
        <v>1</v>
      </c>
      <c r="R24" s="76">
        <v>1</v>
      </c>
      <c r="S24" s="76">
        <v>1</v>
      </c>
      <c r="T24" s="77">
        <v>1</v>
      </c>
      <c r="U24" s="78">
        <v>1</v>
      </c>
      <c r="V24" s="78">
        <v>1</v>
      </c>
      <c r="W24" s="78">
        <v>1</v>
      </c>
      <c r="X24" s="78">
        <v>1</v>
      </c>
      <c r="Y24" s="78">
        <v>1</v>
      </c>
      <c r="Z24" s="78">
        <v>1</v>
      </c>
      <c r="AA24" s="78">
        <v>1</v>
      </c>
      <c r="AB24" s="78">
        <v>1</v>
      </c>
      <c r="AC24" s="78">
        <v>1</v>
      </c>
      <c r="AD24" s="78">
        <v>1</v>
      </c>
      <c r="AE24" s="78">
        <v>1</v>
      </c>
      <c r="AF24" s="78">
        <v>1</v>
      </c>
      <c r="AG24" s="78">
        <v>1</v>
      </c>
      <c r="AH24" s="78">
        <v>1</v>
      </c>
      <c r="AI24" s="79">
        <v>1</v>
      </c>
      <c r="AJ24">
        <v>1</v>
      </c>
      <c r="AK24">
        <v>0</v>
      </c>
      <c r="AL24">
        <v>2</v>
      </c>
      <c r="AM24">
        <v>6</v>
      </c>
      <c r="AN24">
        <v>1</v>
      </c>
      <c r="AO24" s="80">
        <v>0</v>
      </c>
      <c r="AP24">
        <v>1</v>
      </c>
      <c r="AQ24" s="81" t="s">
        <v>146</v>
      </c>
      <c r="AR24" s="81" t="s">
        <v>146</v>
      </c>
      <c r="AS24" s="81" t="s">
        <v>146</v>
      </c>
      <c r="AT24" s="81" t="s">
        <v>146</v>
      </c>
      <c r="AU24" s="81" t="s">
        <v>146</v>
      </c>
      <c r="AV24" s="81" t="s">
        <v>146</v>
      </c>
      <c r="AW24" s="81" t="s">
        <v>146</v>
      </c>
      <c r="AX24" s="81" t="s">
        <v>146</v>
      </c>
      <c r="AY24" s="81" t="s">
        <v>146</v>
      </c>
      <c r="AZ24" s="81" t="s">
        <v>146</v>
      </c>
    </row>
    <row r="25" spans="1:52">
      <c r="A25" s="95" t="s">
        <v>204</v>
      </c>
      <c r="B25" s="74">
        <v>2</v>
      </c>
      <c r="C25" s="75">
        <v>3</v>
      </c>
      <c r="D25" s="76">
        <v>1</v>
      </c>
      <c r="E25" s="76">
        <v>1</v>
      </c>
      <c r="F25" s="76">
        <v>1</v>
      </c>
      <c r="G25" s="76">
        <v>1</v>
      </c>
      <c r="H25" s="76">
        <v>1</v>
      </c>
      <c r="I25" s="76">
        <v>1</v>
      </c>
      <c r="J25" s="76">
        <v>1</v>
      </c>
      <c r="K25" s="76">
        <v>1</v>
      </c>
      <c r="L25" s="76">
        <v>1</v>
      </c>
      <c r="M25" s="76">
        <v>1</v>
      </c>
      <c r="N25" s="76">
        <v>1</v>
      </c>
      <c r="O25" s="76">
        <v>1</v>
      </c>
      <c r="P25" s="76">
        <v>1</v>
      </c>
      <c r="Q25" s="76">
        <v>1</v>
      </c>
      <c r="R25" s="76">
        <v>1</v>
      </c>
      <c r="S25" s="76">
        <v>1</v>
      </c>
      <c r="T25" s="77">
        <v>1</v>
      </c>
      <c r="U25" s="78">
        <v>1</v>
      </c>
      <c r="V25" s="78">
        <v>1</v>
      </c>
      <c r="W25" s="78">
        <v>1</v>
      </c>
      <c r="X25" s="78">
        <v>1</v>
      </c>
      <c r="Y25" s="78">
        <v>1</v>
      </c>
      <c r="Z25" s="78">
        <v>1</v>
      </c>
      <c r="AA25" s="78">
        <v>1</v>
      </c>
      <c r="AB25" s="78">
        <v>1</v>
      </c>
      <c r="AC25" s="78">
        <v>1</v>
      </c>
      <c r="AD25" s="78">
        <v>1</v>
      </c>
      <c r="AE25" s="78">
        <v>1</v>
      </c>
      <c r="AF25" s="78">
        <v>1</v>
      </c>
      <c r="AG25" s="78">
        <v>1</v>
      </c>
      <c r="AH25" s="78">
        <v>1</v>
      </c>
      <c r="AI25" s="79">
        <v>1</v>
      </c>
      <c r="AJ25">
        <v>2</v>
      </c>
      <c r="AK25">
        <v>2</v>
      </c>
      <c r="AL25">
        <v>7</v>
      </c>
      <c r="AM25">
        <v>7</v>
      </c>
      <c r="AN25">
        <v>0</v>
      </c>
      <c r="AO25" s="80">
        <v>0</v>
      </c>
      <c r="AP25">
        <v>1</v>
      </c>
      <c r="AQ25" s="81" t="s">
        <v>146</v>
      </c>
      <c r="AR25" s="81" t="s">
        <v>146</v>
      </c>
      <c r="AS25" s="81" t="s">
        <v>146</v>
      </c>
      <c r="AT25" s="81" t="s">
        <v>146</v>
      </c>
      <c r="AU25" s="81" t="s">
        <v>146</v>
      </c>
      <c r="AV25" s="81" t="s">
        <v>146</v>
      </c>
      <c r="AW25" s="81" t="s">
        <v>146</v>
      </c>
      <c r="AX25" s="81" t="s">
        <v>146</v>
      </c>
      <c r="AY25" s="81" t="s">
        <v>146</v>
      </c>
      <c r="AZ25" s="81" t="s">
        <v>146</v>
      </c>
    </row>
    <row r="26" spans="1:52">
      <c r="A26" s="95" t="s">
        <v>204</v>
      </c>
      <c r="B26" s="74">
        <v>1</v>
      </c>
      <c r="C26" s="75">
        <v>4</v>
      </c>
      <c r="D26" s="76">
        <v>1</v>
      </c>
      <c r="E26" s="76">
        <v>1</v>
      </c>
      <c r="F26" s="76">
        <v>1</v>
      </c>
      <c r="G26" s="76">
        <v>1</v>
      </c>
      <c r="H26" s="76">
        <v>1</v>
      </c>
      <c r="I26" s="76">
        <v>1</v>
      </c>
      <c r="J26" s="76">
        <v>1</v>
      </c>
      <c r="K26" s="76">
        <v>1</v>
      </c>
      <c r="L26" s="76">
        <v>1</v>
      </c>
      <c r="M26" s="76">
        <v>1</v>
      </c>
      <c r="N26" s="76">
        <v>1</v>
      </c>
      <c r="O26" s="76">
        <v>1</v>
      </c>
      <c r="P26" s="76">
        <v>1</v>
      </c>
      <c r="Q26" s="76">
        <v>1</v>
      </c>
      <c r="R26" s="76">
        <v>1</v>
      </c>
      <c r="S26" s="76">
        <v>1</v>
      </c>
      <c r="T26" s="77">
        <v>1</v>
      </c>
      <c r="U26" s="78">
        <v>1</v>
      </c>
      <c r="V26" s="78">
        <v>1</v>
      </c>
      <c r="W26" s="78">
        <v>1</v>
      </c>
      <c r="X26" s="78">
        <v>2</v>
      </c>
      <c r="Y26" s="78">
        <v>1</v>
      </c>
      <c r="Z26" s="78">
        <v>1</v>
      </c>
      <c r="AA26" s="78">
        <v>1</v>
      </c>
      <c r="AB26" s="78">
        <v>2</v>
      </c>
      <c r="AC26" s="78">
        <v>1</v>
      </c>
      <c r="AD26" s="78">
        <v>2</v>
      </c>
      <c r="AE26" s="78">
        <v>1</v>
      </c>
      <c r="AF26" s="78">
        <v>1</v>
      </c>
      <c r="AG26" s="78">
        <v>1</v>
      </c>
      <c r="AH26" s="78">
        <v>1</v>
      </c>
      <c r="AI26" s="79">
        <v>1</v>
      </c>
      <c r="AJ26">
        <v>2</v>
      </c>
      <c r="AK26">
        <v>4</v>
      </c>
      <c r="AL26">
        <v>2</v>
      </c>
      <c r="AM26">
        <v>4</v>
      </c>
      <c r="AN26">
        <v>2</v>
      </c>
      <c r="AO26" s="80">
        <v>0</v>
      </c>
      <c r="AP26">
        <v>1</v>
      </c>
      <c r="AQ26" s="81" t="s">
        <v>146</v>
      </c>
      <c r="AR26" s="81" t="s">
        <v>146</v>
      </c>
      <c r="AS26" s="81" t="s">
        <v>146</v>
      </c>
      <c r="AT26" s="81" t="s">
        <v>146</v>
      </c>
      <c r="AU26" s="81" t="s">
        <v>146</v>
      </c>
      <c r="AV26" s="81" t="s">
        <v>146</v>
      </c>
      <c r="AW26" s="81" t="s">
        <v>146</v>
      </c>
      <c r="AX26" s="81" t="s">
        <v>146</v>
      </c>
      <c r="AY26" s="81" t="s">
        <v>146</v>
      </c>
      <c r="AZ26" s="81" t="s">
        <v>146</v>
      </c>
    </row>
    <row r="27" spans="1:52" s="89" customFormat="1">
      <c r="A27" s="97" t="s">
        <v>204</v>
      </c>
      <c r="B27" s="83">
        <v>2</v>
      </c>
      <c r="C27" s="84">
        <v>4</v>
      </c>
      <c r="D27" s="85">
        <v>1</v>
      </c>
      <c r="E27" s="85">
        <v>1</v>
      </c>
      <c r="F27" s="85">
        <v>1</v>
      </c>
      <c r="G27" s="85">
        <v>1</v>
      </c>
      <c r="H27" s="85">
        <v>1</v>
      </c>
      <c r="I27" s="85">
        <v>1</v>
      </c>
      <c r="J27" s="85">
        <v>1</v>
      </c>
      <c r="K27" s="85">
        <v>1</v>
      </c>
      <c r="L27" s="85">
        <v>1</v>
      </c>
      <c r="M27" s="85">
        <v>1</v>
      </c>
      <c r="N27" s="85">
        <v>1</v>
      </c>
      <c r="O27" s="85">
        <v>1</v>
      </c>
      <c r="P27" s="85">
        <v>1</v>
      </c>
      <c r="Q27" s="85">
        <v>1</v>
      </c>
      <c r="R27" s="85">
        <v>1</v>
      </c>
      <c r="S27" s="85">
        <v>1</v>
      </c>
      <c r="T27" s="86">
        <v>1</v>
      </c>
      <c r="U27" s="87">
        <v>1</v>
      </c>
      <c r="V27" s="87">
        <v>1</v>
      </c>
      <c r="W27" s="87">
        <v>1</v>
      </c>
      <c r="X27" s="87">
        <v>1</v>
      </c>
      <c r="Y27" s="87">
        <v>1</v>
      </c>
      <c r="Z27" s="87">
        <v>1</v>
      </c>
      <c r="AA27" s="87">
        <v>1</v>
      </c>
      <c r="AB27" s="87">
        <v>2</v>
      </c>
      <c r="AC27" s="87">
        <v>1</v>
      </c>
      <c r="AD27" s="87">
        <v>1</v>
      </c>
      <c r="AE27" s="87">
        <v>1</v>
      </c>
      <c r="AF27" s="87">
        <v>1</v>
      </c>
      <c r="AG27" s="87">
        <v>1</v>
      </c>
      <c r="AH27" s="87">
        <v>1</v>
      </c>
      <c r="AI27" s="88">
        <v>1</v>
      </c>
      <c r="AJ27" s="89">
        <v>4</v>
      </c>
      <c r="AK27" s="89">
        <v>1</v>
      </c>
      <c r="AL27" s="89">
        <v>0</v>
      </c>
      <c r="AM27" s="89">
        <v>5</v>
      </c>
      <c r="AN27" s="89">
        <v>0</v>
      </c>
      <c r="AO27" s="90">
        <v>0</v>
      </c>
      <c r="AP27" s="89">
        <v>1</v>
      </c>
      <c r="AQ27" s="91" t="s">
        <v>146</v>
      </c>
      <c r="AR27" s="91" t="s">
        <v>146</v>
      </c>
      <c r="AS27" s="91" t="s">
        <v>146</v>
      </c>
      <c r="AT27" s="91" t="s">
        <v>146</v>
      </c>
      <c r="AU27" s="91" t="s">
        <v>146</v>
      </c>
      <c r="AV27" s="91" t="s">
        <v>146</v>
      </c>
      <c r="AW27" s="91" t="s">
        <v>146</v>
      </c>
      <c r="AX27" s="91" t="s">
        <v>146</v>
      </c>
      <c r="AY27" s="91" t="s">
        <v>146</v>
      </c>
      <c r="AZ27" s="91" t="s">
        <v>146</v>
      </c>
    </row>
    <row r="28" spans="1:52" ht="20.25">
      <c r="A28" s="98" t="s">
        <v>221</v>
      </c>
      <c r="B28" s="74">
        <v>1</v>
      </c>
      <c r="C28" s="75">
        <v>1</v>
      </c>
      <c r="D28" s="76">
        <v>1</v>
      </c>
      <c r="E28" s="76">
        <v>1</v>
      </c>
      <c r="F28" s="76">
        <v>1</v>
      </c>
      <c r="G28" s="76">
        <v>1</v>
      </c>
      <c r="H28" s="76">
        <v>1</v>
      </c>
      <c r="I28" s="76">
        <v>1</v>
      </c>
      <c r="J28" s="76">
        <v>1</v>
      </c>
      <c r="K28" s="76">
        <v>1</v>
      </c>
      <c r="L28" s="76">
        <v>1</v>
      </c>
      <c r="M28" s="76">
        <v>1</v>
      </c>
      <c r="N28" s="76">
        <v>1</v>
      </c>
      <c r="O28" s="76">
        <v>1</v>
      </c>
      <c r="P28" s="76">
        <v>1</v>
      </c>
      <c r="Q28" s="76">
        <v>1</v>
      </c>
      <c r="R28" s="76">
        <v>1</v>
      </c>
      <c r="S28" s="76">
        <v>1</v>
      </c>
      <c r="T28" s="77">
        <v>1</v>
      </c>
      <c r="U28" s="78">
        <v>1</v>
      </c>
      <c r="V28" s="78">
        <v>1</v>
      </c>
      <c r="W28" s="78">
        <v>1</v>
      </c>
      <c r="X28" s="78">
        <v>1</v>
      </c>
      <c r="Y28" s="78">
        <v>1</v>
      </c>
      <c r="Z28" s="78">
        <v>1</v>
      </c>
      <c r="AA28" s="78">
        <v>1</v>
      </c>
      <c r="AB28" s="78">
        <v>1</v>
      </c>
      <c r="AC28" s="78">
        <v>1</v>
      </c>
      <c r="AD28" s="78">
        <v>1</v>
      </c>
      <c r="AE28" s="78">
        <v>1</v>
      </c>
      <c r="AF28" s="78">
        <v>1</v>
      </c>
      <c r="AG28" s="78">
        <v>1</v>
      </c>
      <c r="AH28" s="78">
        <v>1</v>
      </c>
      <c r="AI28" s="79">
        <v>1</v>
      </c>
      <c r="AJ28">
        <v>0</v>
      </c>
      <c r="AK28">
        <v>0</v>
      </c>
      <c r="AL28">
        <v>0</v>
      </c>
      <c r="AM28">
        <v>7</v>
      </c>
      <c r="AN28">
        <v>0</v>
      </c>
      <c r="AO28" s="80">
        <v>0</v>
      </c>
      <c r="AP28">
        <v>1</v>
      </c>
      <c r="AQ28" s="81" t="s">
        <v>146</v>
      </c>
      <c r="AR28" s="81" t="s">
        <v>146</v>
      </c>
      <c r="AS28" s="81" t="s">
        <v>146</v>
      </c>
      <c r="AT28" s="81" t="s">
        <v>146</v>
      </c>
      <c r="AU28" s="81" t="s">
        <v>146</v>
      </c>
      <c r="AV28" s="81" t="s">
        <v>146</v>
      </c>
      <c r="AW28" s="81" t="s">
        <v>146</v>
      </c>
      <c r="AX28" s="81" t="s">
        <v>146</v>
      </c>
      <c r="AY28" s="81" t="s">
        <v>146</v>
      </c>
      <c r="AZ28" s="81" t="s">
        <v>146</v>
      </c>
    </row>
    <row r="29" spans="1:52" ht="20.25">
      <c r="A29" s="98" t="s">
        <v>219</v>
      </c>
      <c r="B29" s="74">
        <v>2</v>
      </c>
      <c r="C29" s="75">
        <v>1</v>
      </c>
      <c r="D29" s="76">
        <v>1</v>
      </c>
      <c r="E29" s="76">
        <v>1</v>
      </c>
      <c r="F29" s="76">
        <v>1</v>
      </c>
      <c r="G29" s="76">
        <v>1</v>
      </c>
      <c r="H29" s="76">
        <v>1</v>
      </c>
      <c r="I29" s="76">
        <v>1</v>
      </c>
      <c r="J29" s="76">
        <v>1</v>
      </c>
      <c r="K29" s="76">
        <v>1</v>
      </c>
      <c r="L29" s="76">
        <v>1</v>
      </c>
      <c r="M29" s="76">
        <v>1</v>
      </c>
      <c r="N29" s="76">
        <v>1</v>
      </c>
      <c r="O29" s="76">
        <v>1</v>
      </c>
      <c r="P29" s="76">
        <v>1</v>
      </c>
      <c r="Q29" s="76">
        <v>1</v>
      </c>
      <c r="R29" s="76">
        <v>1</v>
      </c>
      <c r="S29" s="76">
        <v>1</v>
      </c>
      <c r="T29" s="77">
        <v>1</v>
      </c>
      <c r="U29" s="78">
        <v>1</v>
      </c>
      <c r="V29" s="78">
        <v>1</v>
      </c>
      <c r="W29" s="78">
        <v>1</v>
      </c>
      <c r="X29" s="78">
        <v>1</v>
      </c>
      <c r="Y29" s="78">
        <v>1</v>
      </c>
      <c r="Z29" s="78">
        <v>1</v>
      </c>
      <c r="AA29" s="78">
        <v>1</v>
      </c>
      <c r="AB29" s="78">
        <v>1</v>
      </c>
      <c r="AC29" s="78">
        <v>1</v>
      </c>
      <c r="AD29" s="78">
        <v>1</v>
      </c>
      <c r="AE29" s="78">
        <v>1</v>
      </c>
      <c r="AF29" s="78">
        <v>1</v>
      </c>
      <c r="AG29" s="78">
        <v>1</v>
      </c>
      <c r="AH29" s="78">
        <v>1</v>
      </c>
      <c r="AI29" s="79">
        <v>1</v>
      </c>
      <c r="AJ29">
        <v>0</v>
      </c>
      <c r="AK29">
        <v>0</v>
      </c>
      <c r="AL29">
        <v>0</v>
      </c>
      <c r="AM29">
        <v>0</v>
      </c>
      <c r="AN29">
        <v>0</v>
      </c>
      <c r="AO29" s="80">
        <v>0</v>
      </c>
      <c r="AP29">
        <v>1</v>
      </c>
      <c r="AQ29" s="81" t="s">
        <v>146</v>
      </c>
      <c r="AR29" s="81" t="s">
        <v>146</v>
      </c>
      <c r="AS29" s="81" t="s">
        <v>146</v>
      </c>
      <c r="AT29" s="81" t="s">
        <v>146</v>
      </c>
      <c r="AU29" s="81" t="s">
        <v>146</v>
      </c>
      <c r="AV29" s="81" t="s">
        <v>146</v>
      </c>
      <c r="AW29" s="81" t="s">
        <v>146</v>
      </c>
      <c r="AX29" s="81" t="s">
        <v>146</v>
      </c>
      <c r="AY29" s="81" t="s">
        <v>146</v>
      </c>
      <c r="AZ29" s="81" t="s">
        <v>146</v>
      </c>
    </row>
    <row r="30" spans="1:52" ht="20.25">
      <c r="A30" s="98" t="s">
        <v>219</v>
      </c>
      <c r="B30" s="74">
        <v>1</v>
      </c>
      <c r="C30" s="75">
        <v>2</v>
      </c>
      <c r="D30" s="76">
        <v>1</v>
      </c>
      <c r="E30" s="76">
        <v>1</v>
      </c>
      <c r="F30" s="76">
        <v>1</v>
      </c>
      <c r="G30" s="76">
        <v>1</v>
      </c>
      <c r="H30" s="76">
        <v>1</v>
      </c>
      <c r="I30" s="76">
        <v>1</v>
      </c>
      <c r="J30" s="76">
        <v>1</v>
      </c>
      <c r="K30" s="76">
        <v>1</v>
      </c>
      <c r="L30" s="76">
        <v>1</v>
      </c>
      <c r="M30" s="76">
        <v>1</v>
      </c>
      <c r="N30" s="76">
        <v>1</v>
      </c>
      <c r="O30" s="76">
        <v>1</v>
      </c>
      <c r="P30" s="76">
        <v>1</v>
      </c>
      <c r="Q30" s="76">
        <v>1</v>
      </c>
      <c r="R30" s="76">
        <v>1</v>
      </c>
      <c r="S30" s="76">
        <v>1</v>
      </c>
      <c r="T30" s="77">
        <v>1</v>
      </c>
      <c r="U30" s="78">
        <v>1</v>
      </c>
      <c r="V30" s="78">
        <v>1</v>
      </c>
      <c r="W30" s="78">
        <v>1</v>
      </c>
      <c r="X30" s="78">
        <v>1</v>
      </c>
      <c r="Y30" s="78">
        <v>1</v>
      </c>
      <c r="Z30" s="78">
        <v>1</v>
      </c>
      <c r="AA30" s="78">
        <v>1</v>
      </c>
      <c r="AB30" s="78">
        <v>1</v>
      </c>
      <c r="AC30" s="78">
        <v>1</v>
      </c>
      <c r="AD30" s="78">
        <v>1</v>
      </c>
      <c r="AE30" s="78">
        <v>1</v>
      </c>
      <c r="AF30" s="78">
        <v>1</v>
      </c>
      <c r="AG30" s="78">
        <v>1</v>
      </c>
      <c r="AH30" s="78">
        <v>1</v>
      </c>
      <c r="AI30" s="79">
        <v>1</v>
      </c>
      <c r="AJ30">
        <v>0</v>
      </c>
      <c r="AK30">
        <v>0</v>
      </c>
      <c r="AL30">
        <v>0</v>
      </c>
      <c r="AM30">
        <v>7</v>
      </c>
      <c r="AN30">
        <v>0</v>
      </c>
      <c r="AO30" s="80">
        <v>0</v>
      </c>
      <c r="AP30">
        <v>1</v>
      </c>
      <c r="AQ30" s="81" t="s">
        <v>146</v>
      </c>
      <c r="AR30" s="81" t="s">
        <v>146</v>
      </c>
      <c r="AS30" s="81" t="s">
        <v>146</v>
      </c>
      <c r="AT30" s="81" t="s">
        <v>146</v>
      </c>
      <c r="AU30" s="81" t="s">
        <v>146</v>
      </c>
      <c r="AV30" s="81" t="s">
        <v>146</v>
      </c>
      <c r="AW30" s="81" t="s">
        <v>146</v>
      </c>
      <c r="AX30" s="81" t="s">
        <v>146</v>
      </c>
      <c r="AY30" s="81" t="s">
        <v>146</v>
      </c>
      <c r="AZ30" s="81" t="s">
        <v>146</v>
      </c>
    </row>
    <row r="31" spans="1:52" ht="20.25">
      <c r="A31" s="98" t="s">
        <v>219</v>
      </c>
      <c r="B31" s="74">
        <v>2</v>
      </c>
      <c r="C31" s="75">
        <v>2</v>
      </c>
      <c r="D31" s="76">
        <v>1</v>
      </c>
      <c r="E31" s="76">
        <v>1</v>
      </c>
      <c r="F31" s="76">
        <v>1</v>
      </c>
      <c r="G31" s="76">
        <v>1</v>
      </c>
      <c r="H31" s="76">
        <v>1</v>
      </c>
      <c r="I31" s="76">
        <v>1</v>
      </c>
      <c r="J31" s="76">
        <v>1</v>
      </c>
      <c r="K31" s="76">
        <v>1</v>
      </c>
      <c r="L31" s="76">
        <v>1</v>
      </c>
      <c r="M31" s="76">
        <v>1</v>
      </c>
      <c r="N31" s="76">
        <v>1</v>
      </c>
      <c r="O31" s="76">
        <v>1</v>
      </c>
      <c r="P31" s="76">
        <v>1</v>
      </c>
      <c r="Q31" s="76">
        <v>1</v>
      </c>
      <c r="R31" s="76">
        <v>1</v>
      </c>
      <c r="S31" s="76">
        <v>1</v>
      </c>
      <c r="T31" s="77">
        <v>1</v>
      </c>
      <c r="U31" s="78">
        <v>1</v>
      </c>
      <c r="V31" s="78">
        <v>1</v>
      </c>
      <c r="W31" s="78">
        <v>1</v>
      </c>
      <c r="X31" s="78">
        <v>1</v>
      </c>
      <c r="Y31" s="78">
        <v>1</v>
      </c>
      <c r="Z31" s="78">
        <v>1</v>
      </c>
      <c r="AA31" s="78">
        <v>1</v>
      </c>
      <c r="AB31" s="78">
        <v>1</v>
      </c>
      <c r="AC31" s="78">
        <v>1</v>
      </c>
      <c r="AD31" s="78">
        <v>1</v>
      </c>
      <c r="AE31" s="78">
        <v>1</v>
      </c>
      <c r="AF31" s="78">
        <v>1</v>
      </c>
      <c r="AG31" s="78">
        <v>1</v>
      </c>
      <c r="AH31" s="78">
        <v>1</v>
      </c>
      <c r="AI31" s="79">
        <v>1</v>
      </c>
      <c r="AJ31">
        <v>0</v>
      </c>
      <c r="AK31">
        <v>0</v>
      </c>
      <c r="AL31">
        <v>0</v>
      </c>
      <c r="AM31">
        <v>7</v>
      </c>
      <c r="AN31">
        <v>0</v>
      </c>
      <c r="AO31" s="80">
        <v>0</v>
      </c>
      <c r="AP31">
        <v>1</v>
      </c>
      <c r="AQ31" s="81" t="s">
        <v>146</v>
      </c>
      <c r="AR31" s="81" t="s">
        <v>146</v>
      </c>
      <c r="AS31" s="81" t="s">
        <v>146</v>
      </c>
      <c r="AT31" s="81" t="s">
        <v>146</v>
      </c>
      <c r="AU31" s="81" t="s">
        <v>146</v>
      </c>
      <c r="AV31" s="81" t="s">
        <v>146</v>
      </c>
      <c r="AW31" s="81" t="s">
        <v>146</v>
      </c>
      <c r="AX31" s="81" t="s">
        <v>146</v>
      </c>
      <c r="AY31" s="81" t="s">
        <v>146</v>
      </c>
      <c r="AZ31" s="81" t="s">
        <v>146</v>
      </c>
    </row>
    <row r="32" spans="1:52" ht="77.25">
      <c r="A32" s="99" t="s">
        <v>219</v>
      </c>
      <c r="B32" s="74">
        <v>1</v>
      </c>
      <c r="C32" s="75">
        <v>3</v>
      </c>
      <c r="D32" s="76">
        <v>1</v>
      </c>
      <c r="E32" s="76">
        <v>1</v>
      </c>
      <c r="F32" s="76">
        <v>1</v>
      </c>
      <c r="G32" s="76">
        <v>1</v>
      </c>
      <c r="H32" s="76">
        <v>1</v>
      </c>
      <c r="I32" s="76">
        <v>1</v>
      </c>
      <c r="J32" s="76">
        <v>1</v>
      </c>
      <c r="K32" s="76">
        <v>1</v>
      </c>
      <c r="L32" s="76">
        <v>1</v>
      </c>
      <c r="M32" s="76">
        <v>1</v>
      </c>
      <c r="N32" s="76">
        <v>1</v>
      </c>
      <c r="O32" s="76">
        <v>1</v>
      </c>
      <c r="P32" s="76">
        <v>1</v>
      </c>
      <c r="Q32" s="76">
        <v>1</v>
      </c>
      <c r="R32" s="76">
        <v>1</v>
      </c>
      <c r="S32" s="76">
        <v>1</v>
      </c>
      <c r="T32" s="77">
        <v>1</v>
      </c>
      <c r="U32" s="78">
        <v>1</v>
      </c>
      <c r="V32" s="78">
        <v>1</v>
      </c>
      <c r="W32" s="78">
        <v>1</v>
      </c>
      <c r="X32" s="78">
        <v>1</v>
      </c>
      <c r="Y32" s="78">
        <v>1</v>
      </c>
      <c r="Z32" s="78">
        <v>1</v>
      </c>
      <c r="AA32" s="78">
        <v>1</v>
      </c>
      <c r="AB32" s="78">
        <v>1</v>
      </c>
      <c r="AC32" s="78">
        <v>1</v>
      </c>
      <c r="AD32" s="78">
        <v>1</v>
      </c>
      <c r="AE32" s="78">
        <v>1</v>
      </c>
      <c r="AF32" s="78">
        <v>1</v>
      </c>
      <c r="AG32" s="78">
        <v>1</v>
      </c>
      <c r="AH32" s="78">
        <v>1</v>
      </c>
      <c r="AI32" s="79">
        <v>1</v>
      </c>
      <c r="AJ32">
        <v>0</v>
      </c>
      <c r="AK32">
        <v>0</v>
      </c>
      <c r="AL32">
        <v>0</v>
      </c>
      <c r="AM32">
        <v>7</v>
      </c>
      <c r="AN32">
        <v>0</v>
      </c>
      <c r="AO32" s="80">
        <v>0</v>
      </c>
      <c r="AP32">
        <v>2</v>
      </c>
      <c r="AQ32">
        <v>5</v>
      </c>
      <c r="AR32">
        <v>5</v>
      </c>
      <c r="AS32">
        <v>5</v>
      </c>
      <c r="AT32">
        <v>5</v>
      </c>
      <c r="AU32">
        <v>5</v>
      </c>
      <c r="AV32">
        <v>5</v>
      </c>
      <c r="AW32">
        <v>1</v>
      </c>
      <c r="AX32" s="81" t="s">
        <v>240</v>
      </c>
      <c r="AY32" s="81" t="s">
        <v>163</v>
      </c>
      <c r="AZ32" s="81" t="s">
        <v>241</v>
      </c>
    </row>
    <row r="33" spans="1:52" ht="20.25">
      <c r="A33" s="98" t="s">
        <v>219</v>
      </c>
      <c r="B33" s="74">
        <v>2</v>
      </c>
      <c r="C33" s="75">
        <v>3</v>
      </c>
      <c r="D33" s="76">
        <v>1</v>
      </c>
      <c r="E33" s="76">
        <v>1</v>
      </c>
      <c r="F33" s="76">
        <v>1</v>
      </c>
      <c r="G33" s="76">
        <v>1</v>
      </c>
      <c r="H33" s="76">
        <v>1</v>
      </c>
      <c r="I33" s="76">
        <v>1</v>
      </c>
      <c r="J33" s="76">
        <v>1</v>
      </c>
      <c r="K33" s="76">
        <v>1</v>
      </c>
      <c r="L33" s="76">
        <v>1</v>
      </c>
      <c r="M33" s="76">
        <v>1</v>
      </c>
      <c r="N33" s="76">
        <v>1</v>
      </c>
      <c r="O33" s="76">
        <v>1</v>
      </c>
      <c r="P33" s="76">
        <v>1</v>
      </c>
      <c r="Q33" s="76">
        <v>1</v>
      </c>
      <c r="R33" s="76">
        <v>1</v>
      </c>
      <c r="S33" s="76">
        <v>1</v>
      </c>
      <c r="T33" s="77">
        <v>1</v>
      </c>
      <c r="U33" s="78">
        <v>1</v>
      </c>
      <c r="V33" s="78">
        <v>1</v>
      </c>
      <c r="W33" s="78">
        <v>1</v>
      </c>
      <c r="X33" s="78">
        <v>1</v>
      </c>
      <c r="Y33" s="78">
        <v>1</v>
      </c>
      <c r="Z33" s="78">
        <v>1</v>
      </c>
      <c r="AA33" s="78">
        <v>1</v>
      </c>
      <c r="AB33" s="78">
        <v>1</v>
      </c>
      <c r="AC33" s="78">
        <v>1</v>
      </c>
      <c r="AD33" s="78">
        <v>1</v>
      </c>
      <c r="AE33" s="78">
        <v>1</v>
      </c>
      <c r="AF33" s="78">
        <v>1</v>
      </c>
      <c r="AG33" s="78">
        <v>1</v>
      </c>
      <c r="AH33" s="78">
        <v>1</v>
      </c>
      <c r="AI33" s="79">
        <v>1</v>
      </c>
      <c r="AJ33">
        <v>0</v>
      </c>
      <c r="AK33">
        <v>0</v>
      </c>
      <c r="AL33">
        <v>0</v>
      </c>
      <c r="AM33">
        <v>5</v>
      </c>
      <c r="AN33">
        <v>0</v>
      </c>
      <c r="AO33" s="80">
        <v>0</v>
      </c>
      <c r="AP33">
        <v>1</v>
      </c>
      <c r="AQ33" s="81" t="s">
        <v>146</v>
      </c>
      <c r="AR33" s="81" t="s">
        <v>146</v>
      </c>
      <c r="AS33" s="81" t="s">
        <v>146</v>
      </c>
      <c r="AT33" s="81" t="s">
        <v>146</v>
      </c>
      <c r="AU33" s="81" t="s">
        <v>146</v>
      </c>
      <c r="AV33" s="81" t="s">
        <v>146</v>
      </c>
      <c r="AW33" s="81" t="s">
        <v>146</v>
      </c>
      <c r="AX33" s="81" t="s">
        <v>146</v>
      </c>
      <c r="AY33" s="81" t="s">
        <v>146</v>
      </c>
      <c r="AZ33" s="81" t="s">
        <v>146</v>
      </c>
    </row>
    <row r="34" spans="1:52" ht="20.25">
      <c r="A34" s="98" t="s">
        <v>221</v>
      </c>
      <c r="B34" s="74">
        <v>1</v>
      </c>
      <c r="C34" s="75">
        <v>4</v>
      </c>
      <c r="D34" s="76">
        <v>1</v>
      </c>
      <c r="E34" s="76">
        <v>1</v>
      </c>
      <c r="F34" s="76">
        <v>1</v>
      </c>
      <c r="G34" s="76">
        <v>1</v>
      </c>
      <c r="H34" s="76">
        <v>1</v>
      </c>
      <c r="I34" s="76">
        <v>1</v>
      </c>
      <c r="J34" s="76">
        <v>1</v>
      </c>
      <c r="K34" s="76">
        <v>1</v>
      </c>
      <c r="L34" s="76">
        <v>1</v>
      </c>
      <c r="M34" s="76">
        <v>1</v>
      </c>
      <c r="N34" s="76">
        <v>1</v>
      </c>
      <c r="O34" s="76">
        <v>1</v>
      </c>
      <c r="P34" s="76">
        <v>1</v>
      </c>
      <c r="Q34" s="76">
        <v>1</v>
      </c>
      <c r="R34" s="76">
        <v>1</v>
      </c>
      <c r="S34" s="76">
        <v>1</v>
      </c>
      <c r="T34" s="77">
        <v>1</v>
      </c>
      <c r="U34" s="78">
        <v>1</v>
      </c>
      <c r="V34" s="78">
        <v>1</v>
      </c>
      <c r="W34" s="78">
        <v>1</v>
      </c>
      <c r="X34" s="78">
        <v>1</v>
      </c>
      <c r="Y34" s="78">
        <v>1</v>
      </c>
      <c r="Z34" s="78">
        <v>1</v>
      </c>
      <c r="AA34" s="78">
        <v>1</v>
      </c>
      <c r="AB34" s="78">
        <v>1</v>
      </c>
      <c r="AC34" s="78">
        <v>1</v>
      </c>
      <c r="AD34" s="78">
        <v>2</v>
      </c>
      <c r="AE34" s="78">
        <v>1</v>
      </c>
      <c r="AF34" s="78">
        <v>1</v>
      </c>
      <c r="AG34" s="78">
        <v>1</v>
      </c>
      <c r="AH34" s="78">
        <v>1</v>
      </c>
      <c r="AI34" s="79">
        <v>1</v>
      </c>
      <c r="AJ34">
        <v>0</v>
      </c>
      <c r="AK34">
        <v>0</v>
      </c>
      <c r="AL34">
        <v>0</v>
      </c>
      <c r="AM34">
        <v>7</v>
      </c>
      <c r="AN34">
        <v>0</v>
      </c>
      <c r="AO34" s="80">
        <v>0</v>
      </c>
      <c r="AP34">
        <v>1</v>
      </c>
      <c r="AQ34" s="81" t="s">
        <v>146</v>
      </c>
      <c r="AR34" s="81" t="s">
        <v>146</v>
      </c>
      <c r="AS34" s="81" t="s">
        <v>146</v>
      </c>
      <c r="AT34" s="81" t="s">
        <v>146</v>
      </c>
      <c r="AU34" s="81" t="s">
        <v>146</v>
      </c>
      <c r="AV34" s="81" t="s">
        <v>146</v>
      </c>
      <c r="AW34" s="81" t="s">
        <v>146</v>
      </c>
      <c r="AX34" s="81" t="s">
        <v>146</v>
      </c>
      <c r="AY34" s="81" t="s">
        <v>146</v>
      </c>
      <c r="AZ34" s="81" t="s">
        <v>146</v>
      </c>
    </row>
    <row r="35" spans="1:52" s="89" customFormat="1" ht="20.25">
      <c r="A35" s="100" t="s">
        <v>219</v>
      </c>
      <c r="B35" s="83">
        <v>2</v>
      </c>
      <c r="C35" s="84">
        <v>4</v>
      </c>
      <c r="D35" s="85">
        <v>1</v>
      </c>
      <c r="E35" s="85">
        <v>1</v>
      </c>
      <c r="F35" s="85">
        <v>1</v>
      </c>
      <c r="G35" s="85">
        <v>1</v>
      </c>
      <c r="H35" s="85">
        <v>1</v>
      </c>
      <c r="I35" s="85">
        <v>1</v>
      </c>
      <c r="J35" s="85">
        <v>1</v>
      </c>
      <c r="K35" s="85">
        <v>1</v>
      </c>
      <c r="L35" s="85">
        <v>1</v>
      </c>
      <c r="M35" s="85">
        <v>1</v>
      </c>
      <c r="N35" s="85">
        <v>1</v>
      </c>
      <c r="O35" s="85">
        <v>1</v>
      </c>
      <c r="P35" s="85">
        <v>1</v>
      </c>
      <c r="Q35" s="85">
        <v>1</v>
      </c>
      <c r="R35" s="85">
        <v>1</v>
      </c>
      <c r="S35" s="85">
        <v>1</v>
      </c>
      <c r="T35" s="86">
        <v>1</v>
      </c>
      <c r="U35" s="87">
        <v>1</v>
      </c>
      <c r="V35" s="87">
        <v>1</v>
      </c>
      <c r="W35" s="87">
        <v>1</v>
      </c>
      <c r="X35" s="87">
        <v>2</v>
      </c>
      <c r="Y35" s="87">
        <v>1</v>
      </c>
      <c r="Z35" s="87">
        <v>1</v>
      </c>
      <c r="AA35" s="87">
        <v>1</v>
      </c>
      <c r="AB35" s="87">
        <v>2</v>
      </c>
      <c r="AC35" s="87">
        <v>1</v>
      </c>
      <c r="AD35" s="87">
        <v>3</v>
      </c>
      <c r="AE35" s="87">
        <v>1</v>
      </c>
      <c r="AF35" s="87">
        <v>1</v>
      </c>
      <c r="AG35" s="87">
        <v>1</v>
      </c>
      <c r="AH35" s="87">
        <v>1</v>
      </c>
      <c r="AI35" s="88">
        <v>1</v>
      </c>
      <c r="AJ35" s="89">
        <v>2</v>
      </c>
      <c r="AK35" s="89">
        <v>0</v>
      </c>
      <c r="AL35" s="89">
        <v>0</v>
      </c>
      <c r="AM35" s="89">
        <v>6</v>
      </c>
      <c r="AN35" s="89">
        <v>1</v>
      </c>
      <c r="AO35" s="90">
        <v>0</v>
      </c>
      <c r="AP35" s="89">
        <v>1</v>
      </c>
      <c r="AQ35" s="91" t="s">
        <v>146</v>
      </c>
      <c r="AR35" s="91" t="s">
        <v>146</v>
      </c>
      <c r="AS35" s="91" t="s">
        <v>146</v>
      </c>
      <c r="AT35" s="91" t="s">
        <v>146</v>
      </c>
      <c r="AU35" s="91" t="s">
        <v>146</v>
      </c>
      <c r="AV35" s="91" t="s">
        <v>146</v>
      </c>
      <c r="AW35" s="91" t="s">
        <v>146</v>
      </c>
      <c r="AX35" s="91" t="s">
        <v>146</v>
      </c>
      <c r="AY35" s="91" t="s">
        <v>146</v>
      </c>
      <c r="AZ35" s="91" t="s">
        <v>146</v>
      </c>
    </row>
    <row r="36" spans="1:52" ht="20.25">
      <c r="A36" s="101" t="s">
        <v>225</v>
      </c>
      <c r="B36" s="74">
        <v>1</v>
      </c>
      <c r="C36" s="75">
        <v>1</v>
      </c>
      <c r="D36" s="76">
        <v>1</v>
      </c>
      <c r="E36" s="76">
        <v>1</v>
      </c>
      <c r="F36" s="76">
        <v>1</v>
      </c>
      <c r="G36" s="76">
        <v>1</v>
      </c>
      <c r="H36" s="76">
        <v>1</v>
      </c>
      <c r="I36" s="76">
        <v>1</v>
      </c>
      <c r="J36" s="76">
        <v>1</v>
      </c>
      <c r="K36" s="76">
        <v>1</v>
      </c>
      <c r="L36" s="76">
        <v>1</v>
      </c>
      <c r="M36" s="76">
        <v>1</v>
      </c>
      <c r="N36" s="76">
        <v>2</v>
      </c>
      <c r="O36" s="76">
        <v>1</v>
      </c>
      <c r="P36" s="76">
        <v>1</v>
      </c>
      <c r="Q36" s="76">
        <v>1</v>
      </c>
      <c r="R36" s="76">
        <v>1</v>
      </c>
      <c r="S36" s="76">
        <v>1</v>
      </c>
      <c r="T36" s="77">
        <v>1</v>
      </c>
      <c r="U36" s="78">
        <v>1</v>
      </c>
      <c r="V36" s="78">
        <v>1</v>
      </c>
      <c r="W36" s="78">
        <v>1</v>
      </c>
      <c r="X36" s="78">
        <v>1</v>
      </c>
      <c r="Y36" s="78">
        <v>1</v>
      </c>
      <c r="Z36" s="78">
        <v>1</v>
      </c>
      <c r="AA36" s="78">
        <v>1</v>
      </c>
      <c r="AB36" s="78">
        <v>1</v>
      </c>
      <c r="AC36" s="78">
        <v>1</v>
      </c>
      <c r="AD36" s="78">
        <v>2</v>
      </c>
      <c r="AE36" s="78">
        <v>1</v>
      </c>
      <c r="AF36" s="78">
        <v>1</v>
      </c>
      <c r="AG36" s="78">
        <v>1</v>
      </c>
      <c r="AH36" s="78">
        <v>1</v>
      </c>
      <c r="AI36" s="79">
        <v>1</v>
      </c>
      <c r="AJ36">
        <v>2</v>
      </c>
      <c r="AK36">
        <v>0</v>
      </c>
      <c r="AL36">
        <v>0</v>
      </c>
      <c r="AM36">
        <v>5</v>
      </c>
      <c r="AN36">
        <v>1</v>
      </c>
      <c r="AO36" s="80">
        <v>0</v>
      </c>
      <c r="AP36">
        <v>1</v>
      </c>
      <c r="AQ36" s="81" t="s">
        <v>146</v>
      </c>
      <c r="AR36" s="81" t="s">
        <v>146</v>
      </c>
      <c r="AS36" s="81" t="s">
        <v>146</v>
      </c>
      <c r="AT36" s="81" t="s">
        <v>146</v>
      </c>
      <c r="AU36" s="81" t="s">
        <v>146</v>
      </c>
      <c r="AV36" s="81" t="s">
        <v>146</v>
      </c>
      <c r="AW36" s="81" t="s">
        <v>146</v>
      </c>
      <c r="AX36" s="81" t="s">
        <v>146</v>
      </c>
      <c r="AY36" s="81" t="s">
        <v>146</v>
      </c>
      <c r="AZ36" s="81" t="s">
        <v>146</v>
      </c>
    </row>
    <row r="37" spans="1:52" ht="20.25">
      <c r="A37" s="101" t="s">
        <v>225</v>
      </c>
      <c r="B37" s="74">
        <v>2</v>
      </c>
      <c r="C37" s="75">
        <v>1</v>
      </c>
      <c r="D37" s="76">
        <v>1</v>
      </c>
      <c r="E37" s="76">
        <v>1</v>
      </c>
      <c r="F37" s="76">
        <v>1</v>
      </c>
      <c r="G37" s="76">
        <v>1</v>
      </c>
      <c r="H37" s="76">
        <v>1</v>
      </c>
      <c r="I37" s="76">
        <v>1</v>
      </c>
      <c r="J37" s="76">
        <v>1</v>
      </c>
      <c r="K37" s="76">
        <v>1</v>
      </c>
      <c r="L37" s="76">
        <v>1</v>
      </c>
      <c r="M37" s="76">
        <v>1</v>
      </c>
      <c r="N37" s="76">
        <v>1</v>
      </c>
      <c r="O37" s="76">
        <v>1</v>
      </c>
      <c r="P37" s="76">
        <v>1</v>
      </c>
      <c r="Q37" s="76">
        <v>1</v>
      </c>
      <c r="R37" s="76">
        <v>1</v>
      </c>
      <c r="S37" s="76">
        <v>1</v>
      </c>
      <c r="T37" s="77">
        <v>1</v>
      </c>
      <c r="U37" s="78">
        <v>1</v>
      </c>
      <c r="V37" s="78">
        <v>1</v>
      </c>
      <c r="W37" s="78">
        <v>1</v>
      </c>
      <c r="X37" s="78">
        <v>1</v>
      </c>
      <c r="Y37" s="78">
        <v>1</v>
      </c>
      <c r="Z37" s="78">
        <v>1</v>
      </c>
      <c r="AA37" s="78">
        <v>1</v>
      </c>
      <c r="AB37" s="78">
        <v>1</v>
      </c>
      <c r="AC37" s="78">
        <v>1</v>
      </c>
      <c r="AD37" s="78">
        <v>1</v>
      </c>
      <c r="AE37" s="78">
        <v>1</v>
      </c>
      <c r="AF37" s="78">
        <v>1</v>
      </c>
      <c r="AG37" s="78">
        <v>1</v>
      </c>
      <c r="AH37" s="78">
        <v>1</v>
      </c>
      <c r="AI37" s="79">
        <v>1</v>
      </c>
      <c r="AJ37">
        <v>0</v>
      </c>
      <c r="AK37">
        <v>0</v>
      </c>
      <c r="AL37">
        <v>0</v>
      </c>
      <c r="AM37">
        <v>0</v>
      </c>
      <c r="AN37">
        <v>0</v>
      </c>
      <c r="AO37" s="80">
        <v>0</v>
      </c>
      <c r="AP37">
        <v>1</v>
      </c>
      <c r="AQ37" s="81" t="s">
        <v>146</v>
      </c>
      <c r="AR37" s="81" t="s">
        <v>146</v>
      </c>
      <c r="AS37" s="81" t="s">
        <v>146</v>
      </c>
      <c r="AT37" s="81" t="s">
        <v>146</v>
      </c>
      <c r="AU37" s="81" t="s">
        <v>146</v>
      </c>
      <c r="AV37" s="81" t="s">
        <v>146</v>
      </c>
      <c r="AW37" s="81" t="s">
        <v>146</v>
      </c>
      <c r="AX37" s="81" t="s">
        <v>146</v>
      </c>
      <c r="AY37" s="81" t="s">
        <v>146</v>
      </c>
      <c r="AZ37" s="81" t="s">
        <v>146</v>
      </c>
    </row>
    <row r="38" spans="1:52" ht="20.25">
      <c r="A38" s="101" t="s">
        <v>225</v>
      </c>
      <c r="B38" s="74">
        <v>1</v>
      </c>
      <c r="C38" s="75">
        <v>2</v>
      </c>
      <c r="D38" s="76">
        <v>1</v>
      </c>
      <c r="E38" s="76">
        <v>1</v>
      </c>
      <c r="F38" s="76">
        <v>1</v>
      </c>
      <c r="G38" s="76">
        <v>1</v>
      </c>
      <c r="H38" s="76">
        <v>1</v>
      </c>
      <c r="I38" s="76">
        <v>1</v>
      </c>
      <c r="J38" s="76">
        <v>1</v>
      </c>
      <c r="K38" s="76">
        <v>1</v>
      </c>
      <c r="L38" s="76">
        <v>1</v>
      </c>
      <c r="M38" s="76">
        <v>1</v>
      </c>
      <c r="N38" s="76">
        <v>1</v>
      </c>
      <c r="O38" s="76">
        <v>1</v>
      </c>
      <c r="P38" s="76">
        <v>1</v>
      </c>
      <c r="Q38" s="76">
        <v>1</v>
      </c>
      <c r="R38" s="76">
        <v>1</v>
      </c>
      <c r="S38" s="76">
        <v>1</v>
      </c>
      <c r="T38" s="77">
        <v>1</v>
      </c>
      <c r="U38" s="78">
        <v>1</v>
      </c>
      <c r="V38" s="78">
        <v>1</v>
      </c>
      <c r="W38" s="78">
        <v>1</v>
      </c>
      <c r="X38" s="78">
        <v>1</v>
      </c>
      <c r="Y38" s="78">
        <v>1</v>
      </c>
      <c r="Z38" s="78">
        <v>1</v>
      </c>
      <c r="AA38" s="78">
        <v>1</v>
      </c>
      <c r="AB38" s="78">
        <v>1</v>
      </c>
      <c r="AC38" s="78">
        <v>1</v>
      </c>
      <c r="AD38" s="78">
        <v>1</v>
      </c>
      <c r="AE38" s="78">
        <v>1</v>
      </c>
      <c r="AF38" s="78">
        <v>1</v>
      </c>
      <c r="AG38" s="78">
        <v>1</v>
      </c>
      <c r="AH38" s="78">
        <v>1</v>
      </c>
      <c r="AI38" s="79">
        <v>1</v>
      </c>
      <c r="AJ38">
        <v>0</v>
      </c>
      <c r="AK38">
        <v>0</v>
      </c>
      <c r="AL38">
        <v>0</v>
      </c>
      <c r="AM38">
        <v>7</v>
      </c>
      <c r="AN38">
        <v>1</v>
      </c>
      <c r="AO38" s="80">
        <v>0</v>
      </c>
      <c r="AP38">
        <v>1</v>
      </c>
      <c r="AQ38" s="81" t="s">
        <v>146</v>
      </c>
      <c r="AR38" s="81" t="s">
        <v>146</v>
      </c>
      <c r="AS38" s="81" t="s">
        <v>146</v>
      </c>
      <c r="AT38" s="81" t="s">
        <v>146</v>
      </c>
      <c r="AU38" s="81" t="s">
        <v>146</v>
      </c>
      <c r="AV38" s="81" t="s">
        <v>146</v>
      </c>
      <c r="AW38" s="81" t="s">
        <v>146</v>
      </c>
      <c r="AX38" s="81" t="s">
        <v>146</v>
      </c>
      <c r="AY38" s="81" t="s">
        <v>146</v>
      </c>
      <c r="AZ38" s="81" t="s">
        <v>146</v>
      </c>
    </row>
    <row r="39" spans="1:52" ht="20.25">
      <c r="A39" s="101" t="s">
        <v>225</v>
      </c>
      <c r="B39" s="74">
        <v>2</v>
      </c>
      <c r="C39" s="75">
        <v>2</v>
      </c>
      <c r="D39" s="76">
        <v>1</v>
      </c>
      <c r="E39" s="76">
        <v>1</v>
      </c>
      <c r="F39" s="76">
        <v>1</v>
      </c>
      <c r="G39" s="76">
        <v>1</v>
      </c>
      <c r="H39" s="76">
        <v>1</v>
      </c>
      <c r="I39" s="76">
        <v>1</v>
      </c>
      <c r="J39" s="76">
        <v>1</v>
      </c>
      <c r="K39" s="76">
        <v>1</v>
      </c>
      <c r="L39" s="76">
        <v>1</v>
      </c>
      <c r="M39" s="76">
        <v>1</v>
      </c>
      <c r="N39" s="76">
        <v>1</v>
      </c>
      <c r="O39" s="76">
        <v>1</v>
      </c>
      <c r="P39" s="76">
        <v>1</v>
      </c>
      <c r="Q39" s="76">
        <v>1</v>
      </c>
      <c r="R39" s="76">
        <v>1</v>
      </c>
      <c r="S39" s="76">
        <v>1</v>
      </c>
      <c r="T39" s="77">
        <v>1</v>
      </c>
      <c r="U39" s="78">
        <v>1</v>
      </c>
      <c r="V39" s="78">
        <v>1</v>
      </c>
      <c r="W39" s="78">
        <v>1</v>
      </c>
      <c r="X39" s="78">
        <v>1</v>
      </c>
      <c r="Y39" s="78">
        <v>1</v>
      </c>
      <c r="Z39" s="78">
        <v>1</v>
      </c>
      <c r="AA39" s="78">
        <v>1</v>
      </c>
      <c r="AB39" s="78">
        <v>1</v>
      </c>
      <c r="AC39" s="78">
        <v>1</v>
      </c>
      <c r="AD39" s="78">
        <v>1</v>
      </c>
      <c r="AE39" s="78">
        <v>1</v>
      </c>
      <c r="AF39" s="78">
        <v>1</v>
      </c>
      <c r="AG39" s="78">
        <v>1</v>
      </c>
      <c r="AH39" s="78">
        <v>1</v>
      </c>
      <c r="AI39" s="79">
        <v>1</v>
      </c>
      <c r="AJ39">
        <v>0</v>
      </c>
      <c r="AK39">
        <v>0</v>
      </c>
      <c r="AL39">
        <v>0</v>
      </c>
      <c r="AM39">
        <v>7</v>
      </c>
      <c r="AN39">
        <v>0</v>
      </c>
      <c r="AO39" s="80">
        <v>0</v>
      </c>
      <c r="AP39">
        <v>1</v>
      </c>
      <c r="AQ39" s="81" t="s">
        <v>146</v>
      </c>
      <c r="AR39" s="81" t="s">
        <v>146</v>
      </c>
      <c r="AS39" s="81" t="s">
        <v>146</v>
      </c>
      <c r="AT39" s="81" t="s">
        <v>146</v>
      </c>
      <c r="AU39" s="81" t="s">
        <v>146</v>
      </c>
      <c r="AV39" s="81" t="s">
        <v>146</v>
      </c>
      <c r="AW39" s="81" t="s">
        <v>146</v>
      </c>
      <c r="AX39" s="81" t="s">
        <v>146</v>
      </c>
      <c r="AY39" s="81" t="s">
        <v>146</v>
      </c>
      <c r="AZ39" s="81" t="s">
        <v>146</v>
      </c>
    </row>
    <row r="40" spans="1:52" ht="20.25">
      <c r="A40" s="101" t="s">
        <v>225</v>
      </c>
      <c r="B40" s="74">
        <v>1</v>
      </c>
      <c r="C40" s="75">
        <v>3</v>
      </c>
      <c r="D40" s="76">
        <v>1</v>
      </c>
      <c r="E40" s="76">
        <v>1</v>
      </c>
      <c r="F40" s="76">
        <v>1</v>
      </c>
      <c r="G40" s="76">
        <v>1</v>
      </c>
      <c r="H40" s="76">
        <v>1</v>
      </c>
      <c r="I40" s="76">
        <v>1</v>
      </c>
      <c r="J40" s="76">
        <v>1</v>
      </c>
      <c r="K40" s="76">
        <v>1</v>
      </c>
      <c r="L40" s="76">
        <v>1</v>
      </c>
      <c r="M40" s="76">
        <v>1</v>
      </c>
      <c r="N40" s="76">
        <v>1</v>
      </c>
      <c r="O40" s="76">
        <v>1</v>
      </c>
      <c r="P40" s="76">
        <v>1</v>
      </c>
      <c r="Q40" s="76">
        <v>1</v>
      </c>
      <c r="R40" s="76">
        <v>1</v>
      </c>
      <c r="S40" s="76">
        <v>1</v>
      </c>
      <c r="T40" s="77">
        <v>1</v>
      </c>
      <c r="U40" s="78">
        <v>1</v>
      </c>
      <c r="V40" s="78">
        <v>1</v>
      </c>
      <c r="W40" s="78">
        <v>1</v>
      </c>
      <c r="X40" s="78">
        <v>1</v>
      </c>
      <c r="Y40" s="78">
        <v>1</v>
      </c>
      <c r="Z40" s="78">
        <v>1</v>
      </c>
      <c r="AA40" s="78">
        <v>1</v>
      </c>
      <c r="AB40" s="78">
        <v>1</v>
      </c>
      <c r="AC40" s="78">
        <v>1</v>
      </c>
      <c r="AD40" s="78">
        <v>2</v>
      </c>
      <c r="AE40" s="78">
        <v>1</v>
      </c>
      <c r="AF40" s="78">
        <v>1</v>
      </c>
      <c r="AG40" s="78">
        <v>1</v>
      </c>
      <c r="AH40" s="78">
        <v>1</v>
      </c>
      <c r="AI40" s="79">
        <v>1</v>
      </c>
      <c r="AJ40">
        <v>1</v>
      </c>
      <c r="AK40">
        <v>0</v>
      </c>
      <c r="AL40">
        <v>0</v>
      </c>
      <c r="AM40">
        <v>5</v>
      </c>
      <c r="AN40">
        <v>2</v>
      </c>
      <c r="AO40" s="80">
        <v>0</v>
      </c>
      <c r="AP40">
        <v>1</v>
      </c>
      <c r="AQ40" s="81" t="s">
        <v>146</v>
      </c>
      <c r="AR40" s="81" t="s">
        <v>146</v>
      </c>
      <c r="AS40" s="81" t="s">
        <v>146</v>
      </c>
      <c r="AT40" s="81" t="s">
        <v>146</v>
      </c>
      <c r="AU40" s="81" t="s">
        <v>146</v>
      </c>
      <c r="AV40" s="81" t="s">
        <v>146</v>
      </c>
      <c r="AW40" s="81" t="s">
        <v>146</v>
      </c>
      <c r="AX40" s="81" t="s">
        <v>146</v>
      </c>
      <c r="AY40" s="81" t="s">
        <v>146</v>
      </c>
      <c r="AZ40" s="81" t="s">
        <v>146</v>
      </c>
    </row>
    <row r="41" spans="1:52" ht="20.25">
      <c r="A41" s="101" t="s">
        <v>225</v>
      </c>
      <c r="B41" s="74">
        <v>2</v>
      </c>
      <c r="C41" s="75">
        <v>3</v>
      </c>
      <c r="D41" s="76">
        <v>1</v>
      </c>
      <c r="E41" s="76">
        <v>1</v>
      </c>
      <c r="F41" s="76">
        <v>1</v>
      </c>
      <c r="G41" s="76">
        <v>1</v>
      </c>
      <c r="H41" s="76">
        <v>1</v>
      </c>
      <c r="I41" s="76">
        <v>1</v>
      </c>
      <c r="J41" s="76">
        <v>1</v>
      </c>
      <c r="K41" s="76">
        <v>1</v>
      </c>
      <c r="L41" s="76">
        <v>1</v>
      </c>
      <c r="M41" s="76">
        <v>1</v>
      </c>
      <c r="N41" s="76">
        <v>1</v>
      </c>
      <c r="O41" s="76">
        <v>1</v>
      </c>
      <c r="P41" s="76">
        <v>1</v>
      </c>
      <c r="Q41" s="76">
        <v>1</v>
      </c>
      <c r="R41" s="76">
        <v>1</v>
      </c>
      <c r="S41" s="76">
        <v>1</v>
      </c>
      <c r="T41" s="77">
        <v>1</v>
      </c>
      <c r="U41" s="78">
        <v>1</v>
      </c>
      <c r="V41" s="78">
        <v>1</v>
      </c>
      <c r="W41" s="78">
        <v>1</v>
      </c>
      <c r="X41" s="78">
        <v>1</v>
      </c>
      <c r="Y41" s="78">
        <v>1</v>
      </c>
      <c r="Z41" s="78">
        <v>1</v>
      </c>
      <c r="AA41" s="78">
        <v>1</v>
      </c>
      <c r="AB41" s="78">
        <v>1</v>
      </c>
      <c r="AC41" s="78">
        <v>1</v>
      </c>
      <c r="AD41" s="78">
        <v>1</v>
      </c>
      <c r="AE41" s="78">
        <v>1</v>
      </c>
      <c r="AF41" s="78">
        <v>1</v>
      </c>
      <c r="AG41" s="78">
        <v>1</v>
      </c>
      <c r="AH41" s="78">
        <v>1</v>
      </c>
      <c r="AI41" s="79">
        <v>1</v>
      </c>
      <c r="AJ41">
        <v>0</v>
      </c>
      <c r="AK41">
        <v>0</v>
      </c>
      <c r="AL41">
        <v>0</v>
      </c>
      <c r="AM41">
        <v>7</v>
      </c>
      <c r="AN41">
        <v>0</v>
      </c>
      <c r="AO41" s="80">
        <v>0</v>
      </c>
      <c r="AP41">
        <v>1</v>
      </c>
      <c r="AQ41" s="81" t="s">
        <v>146</v>
      </c>
      <c r="AR41" s="81" t="s">
        <v>146</v>
      </c>
      <c r="AS41" s="81" t="s">
        <v>146</v>
      </c>
      <c r="AT41" s="81" t="s">
        <v>146</v>
      </c>
      <c r="AU41" s="81" t="s">
        <v>146</v>
      </c>
      <c r="AV41" s="81" t="s">
        <v>146</v>
      </c>
      <c r="AW41" s="81" t="s">
        <v>146</v>
      </c>
      <c r="AX41" s="81" t="s">
        <v>146</v>
      </c>
      <c r="AY41" s="81" t="s">
        <v>146</v>
      </c>
      <c r="AZ41" s="81" t="s">
        <v>146</v>
      </c>
    </row>
    <row r="42" spans="1:52" ht="20.25">
      <c r="A42" s="101" t="s">
        <v>225</v>
      </c>
      <c r="B42" s="74">
        <v>1</v>
      </c>
      <c r="C42" s="75">
        <v>4</v>
      </c>
      <c r="D42" s="76">
        <v>1</v>
      </c>
      <c r="E42" s="76">
        <v>1</v>
      </c>
      <c r="F42" s="76">
        <v>1</v>
      </c>
      <c r="G42" s="76">
        <v>1</v>
      </c>
      <c r="H42" s="76">
        <v>1</v>
      </c>
      <c r="I42" s="76">
        <v>1</v>
      </c>
      <c r="J42" s="76">
        <v>1</v>
      </c>
      <c r="K42" s="76">
        <v>1</v>
      </c>
      <c r="L42" s="76">
        <v>1</v>
      </c>
      <c r="M42" s="76">
        <v>1</v>
      </c>
      <c r="N42" s="76">
        <v>1</v>
      </c>
      <c r="O42" s="76">
        <v>1</v>
      </c>
      <c r="P42" s="76">
        <v>1</v>
      </c>
      <c r="Q42" s="76">
        <v>1</v>
      </c>
      <c r="R42" s="76">
        <v>1</v>
      </c>
      <c r="S42" s="76">
        <v>1</v>
      </c>
      <c r="T42" s="77">
        <v>1</v>
      </c>
      <c r="U42" s="78">
        <v>1</v>
      </c>
      <c r="V42" s="78">
        <v>1</v>
      </c>
      <c r="W42" s="78">
        <v>1</v>
      </c>
      <c r="X42" s="78">
        <v>1</v>
      </c>
      <c r="Y42" s="78">
        <v>1</v>
      </c>
      <c r="Z42" s="78">
        <v>1</v>
      </c>
      <c r="AA42" s="78">
        <v>1</v>
      </c>
      <c r="AB42" s="78">
        <v>1</v>
      </c>
      <c r="AC42" s="78">
        <v>1</v>
      </c>
      <c r="AD42" s="78">
        <v>1</v>
      </c>
      <c r="AE42" s="78">
        <v>1</v>
      </c>
      <c r="AF42" s="78">
        <v>1</v>
      </c>
      <c r="AG42" s="78">
        <v>1</v>
      </c>
      <c r="AH42" s="78">
        <v>1</v>
      </c>
      <c r="AI42" s="79">
        <v>1</v>
      </c>
      <c r="AJ42">
        <v>0</v>
      </c>
      <c r="AK42">
        <v>0</v>
      </c>
      <c r="AL42">
        <v>0</v>
      </c>
      <c r="AM42">
        <v>7</v>
      </c>
      <c r="AN42">
        <v>0</v>
      </c>
      <c r="AO42" s="80">
        <v>0</v>
      </c>
      <c r="AP42">
        <v>1</v>
      </c>
      <c r="AQ42" s="81" t="s">
        <v>146</v>
      </c>
      <c r="AR42" s="81" t="s">
        <v>146</v>
      </c>
      <c r="AS42" s="81" t="s">
        <v>146</v>
      </c>
      <c r="AT42" s="81" t="s">
        <v>146</v>
      </c>
      <c r="AU42" s="81" t="s">
        <v>146</v>
      </c>
      <c r="AV42" s="81" t="s">
        <v>146</v>
      </c>
      <c r="AW42" s="81" t="s">
        <v>146</v>
      </c>
      <c r="AX42" s="81" t="s">
        <v>146</v>
      </c>
      <c r="AY42" s="81" t="s">
        <v>146</v>
      </c>
      <c r="AZ42" s="81" t="s">
        <v>146</v>
      </c>
    </row>
    <row r="43" spans="1:52" s="89" customFormat="1" ht="362.25">
      <c r="A43" s="102" t="s">
        <v>225</v>
      </c>
      <c r="B43" s="83">
        <v>2</v>
      </c>
      <c r="C43" s="84">
        <v>4</v>
      </c>
      <c r="D43" s="85">
        <v>1</v>
      </c>
      <c r="E43" s="85">
        <v>1</v>
      </c>
      <c r="F43" s="85">
        <v>1</v>
      </c>
      <c r="G43" s="85">
        <v>1</v>
      </c>
      <c r="H43" s="85">
        <v>1</v>
      </c>
      <c r="I43" s="85">
        <v>1</v>
      </c>
      <c r="J43" s="85">
        <v>1</v>
      </c>
      <c r="K43" s="85">
        <v>1</v>
      </c>
      <c r="L43" s="85">
        <v>1</v>
      </c>
      <c r="M43" s="85">
        <v>1</v>
      </c>
      <c r="N43" s="85">
        <v>1</v>
      </c>
      <c r="O43" s="85">
        <v>1</v>
      </c>
      <c r="P43" s="85">
        <v>1</v>
      </c>
      <c r="Q43" s="85">
        <v>1</v>
      </c>
      <c r="R43" s="85">
        <v>1</v>
      </c>
      <c r="S43" s="85">
        <v>1</v>
      </c>
      <c r="T43" s="86">
        <v>1</v>
      </c>
      <c r="U43" s="87">
        <v>1</v>
      </c>
      <c r="V43" s="87">
        <v>1</v>
      </c>
      <c r="W43" s="87">
        <v>1</v>
      </c>
      <c r="X43" s="87">
        <v>1</v>
      </c>
      <c r="Y43" s="87">
        <v>1</v>
      </c>
      <c r="Z43" s="87">
        <v>1</v>
      </c>
      <c r="AA43" s="87">
        <v>1</v>
      </c>
      <c r="AB43" s="87">
        <v>1</v>
      </c>
      <c r="AC43" s="87">
        <v>1</v>
      </c>
      <c r="AD43" s="87">
        <v>1</v>
      </c>
      <c r="AE43" s="87">
        <v>1</v>
      </c>
      <c r="AF43" s="87">
        <v>1</v>
      </c>
      <c r="AG43" s="87">
        <v>1</v>
      </c>
      <c r="AH43" s="87">
        <v>1</v>
      </c>
      <c r="AI43" s="88">
        <v>1</v>
      </c>
      <c r="AJ43" s="89">
        <v>0</v>
      </c>
      <c r="AK43" s="89">
        <v>0</v>
      </c>
      <c r="AL43" s="89">
        <v>0</v>
      </c>
      <c r="AM43" s="89">
        <v>6</v>
      </c>
      <c r="AN43" s="89">
        <v>1</v>
      </c>
      <c r="AO43" s="90">
        <v>0</v>
      </c>
      <c r="AP43" s="89">
        <v>2</v>
      </c>
      <c r="AQ43" s="89">
        <v>4</v>
      </c>
      <c r="AR43" s="89">
        <v>5</v>
      </c>
      <c r="AS43" s="89">
        <v>4</v>
      </c>
      <c r="AT43" s="89">
        <v>5</v>
      </c>
      <c r="AU43" s="89">
        <v>2</v>
      </c>
      <c r="AV43" s="89">
        <v>3</v>
      </c>
      <c r="AW43" s="89">
        <v>1</v>
      </c>
      <c r="AX43" s="91" t="s">
        <v>234</v>
      </c>
      <c r="AY43" s="91" t="s">
        <v>163</v>
      </c>
      <c r="AZ43" s="91" t="s">
        <v>235</v>
      </c>
    </row>
    <row r="44" spans="1:52" ht="20.25">
      <c r="A44" s="103" t="s">
        <v>243</v>
      </c>
      <c r="B44" s="74">
        <v>1</v>
      </c>
      <c r="C44" s="75">
        <v>1</v>
      </c>
      <c r="D44" s="76">
        <v>1</v>
      </c>
      <c r="E44" s="76">
        <v>1</v>
      </c>
      <c r="F44" s="76">
        <v>1</v>
      </c>
      <c r="G44" s="76">
        <v>1</v>
      </c>
      <c r="H44" s="76">
        <v>1</v>
      </c>
      <c r="I44" s="76">
        <v>1</v>
      </c>
      <c r="J44" s="76">
        <v>1</v>
      </c>
      <c r="K44" s="76">
        <v>1</v>
      </c>
      <c r="L44" s="76">
        <v>1</v>
      </c>
      <c r="M44" s="76">
        <v>1</v>
      </c>
      <c r="N44" s="76">
        <v>1</v>
      </c>
      <c r="O44" s="76">
        <v>1</v>
      </c>
      <c r="P44" s="76">
        <v>1</v>
      </c>
      <c r="Q44" s="76">
        <v>1</v>
      </c>
      <c r="R44" s="76">
        <v>1</v>
      </c>
      <c r="S44" s="76">
        <v>1</v>
      </c>
      <c r="T44" s="77">
        <v>1</v>
      </c>
      <c r="U44" s="78">
        <v>1</v>
      </c>
      <c r="V44" s="78">
        <v>1</v>
      </c>
      <c r="W44" s="78">
        <v>1</v>
      </c>
      <c r="X44" s="78">
        <v>1</v>
      </c>
      <c r="Y44" s="78">
        <v>1</v>
      </c>
      <c r="Z44" s="78">
        <v>1</v>
      </c>
      <c r="AA44" s="78">
        <v>1</v>
      </c>
      <c r="AB44" s="78">
        <v>1</v>
      </c>
      <c r="AC44" s="78">
        <v>1</v>
      </c>
      <c r="AD44" s="78">
        <v>1</v>
      </c>
      <c r="AE44" s="78">
        <v>1</v>
      </c>
      <c r="AF44" s="78">
        <v>1</v>
      </c>
      <c r="AG44" s="78">
        <v>1</v>
      </c>
      <c r="AH44" s="78">
        <v>1</v>
      </c>
      <c r="AI44" s="79">
        <v>1</v>
      </c>
      <c r="AJ44">
        <v>1</v>
      </c>
      <c r="AK44">
        <v>1</v>
      </c>
      <c r="AL44">
        <v>1</v>
      </c>
      <c r="AM44">
        <v>6</v>
      </c>
      <c r="AN44">
        <v>2</v>
      </c>
      <c r="AO44" s="80">
        <v>0</v>
      </c>
      <c r="AP44">
        <v>1</v>
      </c>
      <c r="AQ44" s="81" t="s">
        <v>146</v>
      </c>
      <c r="AR44" s="81" t="s">
        <v>146</v>
      </c>
      <c r="AS44" s="81" t="s">
        <v>146</v>
      </c>
      <c r="AT44" s="81" t="s">
        <v>146</v>
      </c>
      <c r="AU44" s="81" t="s">
        <v>146</v>
      </c>
      <c r="AV44" s="81" t="s">
        <v>146</v>
      </c>
      <c r="AW44" s="81" t="s">
        <v>146</v>
      </c>
      <c r="AX44" s="81" t="s">
        <v>146</v>
      </c>
      <c r="AY44" s="81" t="s">
        <v>146</v>
      </c>
      <c r="AZ44" s="81" t="s">
        <v>146</v>
      </c>
    </row>
    <row r="45" spans="1:52" ht="20.25">
      <c r="A45" s="103" t="s">
        <v>243</v>
      </c>
      <c r="B45" s="74">
        <v>2</v>
      </c>
      <c r="C45" s="75">
        <v>1</v>
      </c>
      <c r="D45" s="76">
        <v>1</v>
      </c>
      <c r="E45" s="76">
        <v>1</v>
      </c>
      <c r="F45" s="76">
        <v>1</v>
      </c>
      <c r="G45" s="76">
        <v>1</v>
      </c>
      <c r="H45" s="76">
        <v>1</v>
      </c>
      <c r="I45" s="76">
        <v>1</v>
      </c>
      <c r="J45" s="76">
        <v>1</v>
      </c>
      <c r="K45" s="76">
        <v>1</v>
      </c>
      <c r="L45" s="76">
        <v>1</v>
      </c>
      <c r="M45" s="76">
        <v>1</v>
      </c>
      <c r="N45" s="76">
        <v>1</v>
      </c>
      <c r="O45" s="76">
        <v>1</v>
      </c>
      <c r="P45" s="76">
        <v>1</v>
      </c>
      <c r="Q45" s="76">
        <v>1</v>
      </c>
      <c r="R45" s="76">
        <v>1</v>
      </c>
      <c r="S45" s="76">
        <v>1</v>
      </c>
      <c r="T45" s="77">
        <v>1</v>
      </c>
      <c r="U45" s="78">
        <v>1</v>
      </c>
      <c r="V45" s="78">
        <v>1</v>
      </c>
      <c r="W45" s="78">
        <v>1</v>
      </c>
      <c r="X45" s="78">
        <v>1</v>
      </c>
      <c r="Y45" s="78">
        <v>1</v>
      </c>
      <c r="Z45" s="78">
        <v>1</v>
      </c>
      <c r="AA45" s="78">
        <v>1</v>
      </c>
      <c r="AB45" s="78">
        <v>1</v>
      </c>
      <c r="AC45" s="78">
        <v>1</v>
      </c>
      <c r="AD45" s="78">
        <v>1</v>
      </c>
      <c r="AE45" s="78">
        <v>1</v>
      </c>
      <c r="AF45" s="78">
        <v>1</v>
      </c>
      <c r="AG45" s="78">
        <v>1</v>
      </c>
      <c r="AH45" s="78">
        <v>1</v>
      </c>
      <c r="AI45" s="79">
        <v>1</v>
      </c>
      <c r="AJ45">
        <v>4</v>
      </c>
      <c r="AK45">
        <v>4</v>
      </c>
      <c r="AL45">
        <v>0</v>
      </c>
      <c r="AM45">
        <v>2</v>
      </c>
      <c r="AN45">
        <v>5</v>
      </c>
      <c r="AO45" s="80">
        <v>2</v>
      </c>
      <c r="AP45">
        <v>1</v>
      </c>
      <c r="AQ45" s="81" t="s">
        <v>146</v>
      </c>
      <c r="AR45" s="81" t="s">
        <v>146</v>
      </c>
      <c r="AS45" s="81" t="s">
        <v>146</v>
      </c>
      <c r="AT45" s="81" t="s">
        <v>146</v>
      </c>
      <c r="AU45" s="81" t="s">
        <v>146</v>
      </c>
      <c r="AV45" s="81" t="s">
        <v>146</v>
      </c>
      <c r="AW45" s="81" t="s">
        <v>146</v>
      </c>
      <c r="AX45" s="81" t="s">
        <v>146</v>
      </c>
      <c r="AY45" s="81" t="s">
        <v>146</v>
      </c>
      <c r="AZ45" s="81" t="s">
        <v>146</v>
      </c>
    </row>
    <row r="46" spans="1:52" ht="20.25">
      <c r="A46" s="103" t="s">
        <v>243</v>
      </c>
      <c r="B46" s="74">
        <v>1</v>
      </c>
      <c r="C46" s="75">
        <v>2</v>
      </c>
      <c r="D46" s="76">
        <v>1</v>
      </c>
      <c r="E46" s="76">
        <v>1</v>
      </c>
      <c r="F46" s="76">
        <v>1</v>
      </c>
      <c r="G46" s="76">
        <v>1</v>
      </c>
      <c r="H46" s="76">
        <v>1</v>
      </c>
      <c r="I46" s="76">
        <v>1</v>
      </c>
      <c r="J46" s="76">
        <v>1</v>
      </c>
      <c r="K46" s="76">
        <v>1</v>
      </c>
      <c r="L46" s="76">
        <v>1</v>
      </c>
      <c r="M46" s="76">
        <v>1</v>
      </c>
      <c r="N46" s="76">
        <v>1</v>
      </c>
      <c r="O46" s="76">
        <v>1</v>
      </c>
      <c r="P46" s="76">
        <v>1</v>
      </c>
      <c r="Q46" s="76">
        <v>1</v>
      </c>
      <c r="R46" s="76">
        <v>1</v>
      </c>
      <c r="S46" s="76">
        <v>1</v>
      </c>
      <c r="T46" s="77">
        <v>1</v>
      </c>
      <c r="U46" s="78">
        <v>1</v>
      </c>
      <c r="V46" s="78">
        <v>1</v>
      </c>
      <c r="W46" s="78">
        <v>1</v>
      </c>
      <c r="X46" s="78">
        <v>1</v>
      </c>
      <c r="Y46" s="78">
        <v>1</v>
      </c>
      <c r="Z46" s="78">
        <v>1</v>
      </c>
      <c r="AA46" s="78">
        <v>2</v>
      </c>
      <c r="AB46" s="78">
        <v>1</v>
      </c>
      <c r="AC46" s="78">
        <v>1</v>
      </c>
      <c r="AD46" s="78">
        <v>1</v>
      </c>
      <c r="AE46" s="78">
        <v>1</v>
      </c>
      <c r="AF46" s="78">
        <v>1</v>
      </c>
      <c r="AG46" s="78">
        <v>1</v>
      </c>
      <c r="AH46" s="78">
        <v>1</v>
      </c>
      <c r="AI46" s="79">
        <v>1</v>
      </c>
      <c r="AJ46">
        <v>2</v>
      </c>
      <c r="AK46">
        <v>4</v>
      </c>
      <c r="AL46">
        <v>0</v>
      </c>
      <c r="AM46">
        <v>5</v>
      </c>
      <c r="AN46">
        <v>5</v>
      </c>
      <c r="AO46" s="80">
        <v>1</v>
      </c>
      <c r="AP46">
        <v>1</v>
      </c>
      <c r="AQ46" s="81" t="s">
        <v>146</v>
      </c>
      <c r="AR46" s="81" t="s">
        <v>146</v>
      </c>
      <c r="AS46" s="81" t="s">
        <v>146</v>
      </c>
      <c r="AT46" s="81" t="s">
        <v>146</v>
      </c>
      <c r="AU46" s="81" t="s">
        <v>146</v>
      </c>
      <c r="AV46" s="81" t="s">
        <v>146</v>
      </c>
      <c r="AW46" s="81" t="s">
        <v>146</v>
      </c>
      <c r="AX46" s="81" t="s">
        <v>146</v>
      </c>
      <c r="AY46" s="81" t="s">
        <v>146</v>
      </c>
      <c r="AZ46" s="81" t="s">
        <v>146</v>
      </c>
    </row>
    <row r="47" spans="1:52" ht="20.25">
      <c r="A47" s="103" t="s">
        <v>243</v>
      </c>
      <c r="B47" s="74">
        <v>2</v>
      </c>
      <c r="C47" s="75">
        <v>2</v>
      </c>
      <c r="D47" s="76">
        <v>1</v>
      </c>
      <c r="E47" s="76">
        <v>1</v>
      </c>
      <c r="F47" s="76">
        <v>1</v>
      </c>
      <c r="G47" s="76">
        <v>1</v>
      </c>
      <c r="H47" s="76">
        <v>1</v>
      </c>
      <c r="I47" s="76">
        <v>1</v>
      </c>
      <c r="J47" s="76">
        <v>1</v>
      </c>
      <c r="K47" s="76">
        <v>2</v>
      </c>
      <c r="L47" s="76">
        <v>1</v>
      </c>
      <c r="M47" s="76">
        <v>1</v>
      </c>
      <c r="N47" s="76">
        <v>2</v>
      </c>
      <c r="O47" s="76">
        <v>1</v>
      </c>
      <c r="P47" s="76">
        <v>1</v>
      </c>
      <c r="Q47" s="76">
        <v>1</v>
      </c>
      <c r="R47" s="76">
        <v>1</v>
      </c>
      <c r="S47" s="76">
        <v>1</v>
      </c>
      <c r="T47" s="77">
        <v>1</v>
      </c>
      <c r="U47" s="78">
        <v>1</v>
      </c>
      <c r="V47" s="78">
        <v>1</v>
      </c>
      <c r="W47" s="78">
        <v>1</v>
      </c>
      <c r="X47" s="78">
        <v>1</v>
      </c>
      <c r="Y47" s="78">
        <v>1</v>
      </c>
      <c r="Z47" s="78">
        <v>1</v>
      </c>
      <c r="AA47" s="78">
        <v>1</v>
      </c>
      <c r="AB47" s="78">
        <v>1</v>
      </c>
      <c r="AC47" s="78">
        <v>1</v>
      </c>
      <c r="AD47" s="78">
        <v>2</v>
      </c>
      <c r="AE47" s="78">
        <v>1</v>
      </c>
      <c r="AF47" s="78">
        <v>1</v>
      </c>
      <c r="AG47" s="78">
        <v>1</v>
      </c>
      <c r="AH47" s="78">
        <v>1</v>
      </c>
      <c r="AI47" s="79">
        <v>1</v>
      </c>
      <c r="AJ47">
        <v>1</v>
      </c>
      <c r="AK47">
        <v>1</v>
      </c>
      <c r="AL47">
        <v>2</v>
      </c>
      <c r="AM47">
        <v>6</v>
      </c>
      <c r="AN47">
        <v>1</v>
      </c>
      <c r="AO47" s="80">
        <v>0</v>
      </c>
      <c r="AP47">
        <v>1</v>
      </c>
      <c r="AQ47" s="81" t="s">
        <v>146</v>
      </c>
      <c r="AR47" s="81" t="s">
        <v>146</v>
      </c>
      <c r="AS47" s="81" t="s">
        <v>146</v>
      </c>
      <c r="AT47" s="81" t="s">
        <v>146</v>
      </c>
      <c r="AU47" s="81" t="s">
        <v>146</v>
      </c>
      <c r="AV47" s="81" t="s">
        <v>146</v>
      </c>
      <c r="AW47" s="81" t="s">
        <v>146</v>
      </c>
      <c r="AX47" s="81" t="s">
        <v>146</v>
      </c>
      <c r="AY47" s="81" t="s">
        <v>146</v>
      </c>
      <c r="AZ47" s="81" t="s">
        <v>146</v>
      </c>
    </row>
    <row r="48" spans="1:52" ht="20.25">
      <c r="A48" s="103" t="s">
        <v>243</v>
      </c>
      <c r="B48" s="74">
        <v>1</v>
      </c>
      <c r="C48" s="75">
        <v>3</v>
      </c>
      <c r="D48" s="76">
        <v>1</v>
      </c>
      <c r="E48" s="76">
        <v>1</v>
      </c>
      <c r="F48" s="76">
        <v>1</v>
      </c>
      <c r="G48" s="76">
        <v>1</v>
      </c>
      <c r="H48" s="76">
        <v>1</v>
      </c>
      <c r="I48" s="76">
        <v>1</v>
      </c>
      <c r="J48" s="76">
        <v>1</v>
      </c>
      <c r="K48" s="76">
        <v>1</v>
      </c>
      <c r="L48" s="76">
        <v>1</v>
      </c>
      <c r="M48" s="76">
        <v>1</v>
      </c>
      <c r="N48" s="76">
        <v>1</v>
      </c>
      <c r="O48" s="76">
        <v>1</v>
      </c>
      <c r="P48" s="76">
        <v>1</v>
      </c>
      <c r="Q48" s="76">
        <v>1</v>
      </c>
      <c r="R48" s="76">
        <v>1</v>
      </c>
      <c r="S48" s="76">
        <v>1</v>
      </c>
      <c r="T48" s="77">
        <v>1</v>
      </c>
      <c r="U48" s="78">
        <v>1</v>
      </c>
      <c r="V48" s="78">
        <v>1</v>
      </c>
      <c r="W48" s="78">
        <v>1</v>
      </c>
      <c r="X48" s="78">
        <v>1</v>
      </c>
      <c r="Y48" s="78">
        <v>1</v>
      </c>
      <c r="Z48" s="78">
        <v>1</v>
      </c>
      <c r="AA48" s="78">
        <v>1</v>
      </c>
      <c r="AB48" s="78">
        <v>1</v>
      </c>
      <c r="AC48" s="78">
        <v>1</v>
      </c>
      <c r="AD48" s="78">
        <v>1</v>
      </c>
      <c r="AE48" s="78">
        <v>1</v>
      </c>
      <c r="AF48" s="78">
        <v>1</v>
      </c>
      <c r="AG48" s="78">
        <v>1</v>
      </c>
      <c r="AH48" s="78">
        <v>1</v>
      </c>
      <c r="AI48" s="79">
        <v>1</v>
      </c>
      <c r="AJ48">
        <v>4</v>
      </c>
      <c r="AK48">
        <v>2</v>
      </c>
      <c r="AL48">
        <v>0</v>
      </c>
      <c r="AM48">
        <v>6</v>
      </c>
      <c r="AN48">
        <v>5</v>
      </c>
      <c r="AO48" s="80">
        <v>0</v>
      </c>
      <c r="AP48">
        <v>1</v>
      </c>
      <c r="AQ48" s="81" t="s">
        <v>146</v>
      </c>
      <c r="AR48" s="81" t="s">
        <v>146</v>
      </c>
      <c r="AS48" s="81" t="s">
        <v>146</v>
      </c>
      <c r="AT48" s="81" t="s">
        <v>146</v>
      </c>
      <c r="AU48" s="81" t="s">
        <v>146</v>
      </c>
      <c r="AV48" s="81" t="s">
        <v>146</v>
      </c>
      <c r="AW48" s="81" t="s">
        <v>146</v>
      </c>
      <c r="AX48" s="81" t="s">
        <v>146</v>
      </c>
      <c r="AY48" s="81" t="s">
        <v>146</v>
      </c>
      <c r="AZ48" s="81" t="s">
        <v>146</v>
      </c>
    </row>
    <row r="49" spans="1:52" ht="20.25">
      <c r="A49" s="103" t="s">
        <v>243</v>
      </c>
      <c r="B49" s="74">
        <v>2</v>
      </c>
      <c r="C49" s="75">
        <v>3</v>
      </c>
      <c r="D49" s="76">
        <v>1</v>
      </c>
      <c r="E49" s="76">
        <v>1</v>
      </c>
      <c r="F49" s="76">
        <v>1</v>
      </c>
      <c r="G49" s="76">
        <v>1</v>
      </c>
      <c r="H49" s="76">
        <v>1</v>
      </c>
      <c r="I49" s="76">
        <v>1</v>
      </c>
      <c r="J49" s="76">
        <v>1</v>
      </c>
      <c r="K49" s="76">
        <v>1</v>
      </c>
      <c r="L49" s="76">
        <v>1</v>
      </c>
      <c r="M49" s="76">
        <v>1</v>
      </c>
      <c r="N49" s="76">
        <v>1</v>
      </c>
      <c r="O49" s="76">
        <v>1</v>
      </c>
      <c r="P49" s="76">
        <v>1</v>
      </c>
      <c r="Q49" s="76">
        <v>1</v>
      </c>
      <c r="R49" s="76">
        <v>1</v>
      </c>
      <c r="S49" s="76">
        <v>1</v>
      </c>
      <c r="T49" s="77">
        <v>1</v>
      </c>
      <c r="U49" s="78">
        <v>1</v>
      </c>
      <c r="V49" s="78">
        <v>1</v>
      </c>
      <c r="W49" s="78">
        <v>1</v>
      </c>
      <c r="X49" s="78">
        <v>1</v>
      </c>
      <c r="Y49" s="78">
        <v>1</v>
      </c>
      <c r="Z49" s="78">
        <v>1</v>
      </c>
      <c r="AA49" s="78">
        <v>2</v>
      </c>
      <c r="AB49" s="78">
        <v>1</v>
      </c>
      <c r="AC49" s="78">
        <v>1</v>
      </c>
      <c r="AD49" s="78">
        <v>2</v>
      </c>
      <c r="AE49" s="78">
        <v>1</v>
      </c>
      <c r="AF49" s="78">
        <v>1</v>
      </c>
      <c r="AG49" s="78">
        <v>1</v>
      </c>
      <c r="AH49" s="78">
        <v>1</v>
      </c>
      <c r="AI49" s="79">
        <v>1</v>
      </c>
      <c r="AJ49">
        <v>2</v>
      </c>
      <c r="AK49">
        <v>5</v>
      </c>
      <c r="AL49">
        <v>1</v>
      </c>
      <c r="AM49">
        <v>4</v>
      </c>
      <c r="AN49">
        <v>4</v>
      </c>
      <c r="AO49" s="80">
        <v>1</v>
      </c>
      <c r="AP49">
        <v>1</v>
      </c>
      <c r="AQ49" s="81" t="s">
        <v>146</v>
      </c>
      <c r="AR49" s="81" t="s">
        <v>146</v>
      </c>
      <c r="AS49" s="81" t="s">
        <v>146</v>
      </c>
      <c r="AT49" s="81" t="s">
        <v>146</v>
      </c>
      <c r="AU49" s="81" t="s">
        <v>146</v>
      </c>
      <c r="AV49" s="81" t="s">
        <v>146</v>
      </c>
      <c r="AW49" s="81" t="s">
        <v>146</v>
      </c>
      <c r="AX49" s="81" t="s">
        <v>146</v>
      </c>
      <c r="AY49" s="81" t="s">
        <v>146</v>
      </c>
      <c r="AZ49" s="81" t="s">
        <v>146</v>
      </c>
    </row>
    <row r="50" spans="1:52" ht="182.25">
      <c r="A50" s="104" t="s">
        <v>243</v>
      </c>
      <c r="B50" s="74">
        <v>1</v>
      </c>
      <c r="C50" s="75">
        <v>4</v>
      </c>
      <c r="D50" s="76">
        <v>1</v>
      </c>
      <c r="E50" s="76">
        <v>1</v>
      </c>
      <c r="F50" s="76">
        <v>1</v>
      </c>
      <c r="G50" s="76">
        <v>1</v>
      </c>
      <c r="H50" s="76">
        <v>1</v>
      </c>
      <c r="I50" s="76">
        <v>1</v>
      </c>
      <c r="J50" s="76">
        <v>1</v>
      </c>
      <c r="K50" s="76">
        <v>2</v>
      </c>
      <c r="L50" s="76">
        <v>1</v>
      </c>
      <c r="M50" s="76">
        <v>1</v>
      </c>
      <c r="N50" s="76">
        <v>1</v>
      </c>
      <c r="O50" s="76">
        <v>1</v>
      </c>
      <c r="P50" s="76">
        <v>1</v>
      </c>
      <c r="Q50" s="76">
        <v>1</v>
      </c>
      <c r="R50" s="76">
        <v>1</v>
      </c>
      <c r="S50" s="76">
        <v>1</v>
      </c>
      <c r="T50" s="77">
        <v>1</v>
      </c>
      <c r="U50" s="78">
        <v>1</v>
      </c>
      <c r="V50" s="78">
        <v>3</v>
      </c>
      <c r="W50" s="78">
        <v>1</v>
      </c>
      <c r="X50" s="78">
        <v>1</v>
      </c>
      <c r="Y50" s="78">
        <v>1</v>
      </c>
      <c r="Z50" s="78">
        <v>1</v>
      </c>
      <c r="AA50" s="78">
        <v>2</v>
      </c>
      <c r="AB50" s="78">
        <v>1</v>
      </c>
      <c r="AC50" s="78">
        <v>1</v>
      </c>
      <c r="AD50" s="78">
        <v>1</v>
      </c>
      <c r="AE50" s="78">
        <v>1</v>
      </c>
      <c r="AF50" s="78">
        <v>1</v>
      </c>
      <c r="AG50" s="78">
        <v>1</v>
      </c>
      <c r="AH50" s="78">
        <v>1</v>
      </c>
      <c r="AI50" s="79">
        <v>1</v>
      </c>
      <c r="AJ50">
        <v>4</v>
      </c>
      <c r="AK50">
        <v>4</v>
      </c>
      <c r="AL50">
        <v>0</v>
      </c>
      <c r="AM50">
        <v>5</v>
      </c>
      <c r="AN50">
        <v>4</v>
      </c>
      <c r="AO50" s="80">
        <v>4</v>
      </c>
      <c r="AP50">
        <v>2</v>
      </c>
      <c r="AQ50">
        <v>5</v>
      </c>
      <c r="AR50">
        <v>4</v>
      </c>
      <c r="AS50">
        <v>4</v>
      </c>
      <c r="AT50">
        <v>5</v>
      </c>
      <c r="AU50">
        <v>5</v>
      </c>
      <c r="AV50">
        <v>4</v>
      </c>
      <c r="AW50">
        <v>2</v>
      </c>
      <c r="AX50" s="81" t="s">
        <v>252</v>
      </c>
      <c r="AY50" s="81" t="s">
        <v>253</v>
      </c>
      <c r="AZ50" s="81" t="s">
        <v>254</v>
      </c>
    </row>
    <row r="51" spans="1:52" s="89" customFormat="1" ht="20.25">
      <c r="A51" s="105" t="s">
        <v>243</v>
      </c>
      <c r="B51" s="83">
        <v>2</v>
      </c>
      <c r="C51" s="84">
        <v>4</v>
      </c>
      <c r="D51" s="85">
        <v>1</v>
      </c>
      <c r="E51" s="85">
        <v>1</v>
      </c>
      <c r="F51" s="85">
        <v>1</v>
      </c>
      <c r="G51" s="85">
        <v>1</v>
      </c>
      <c r="H51" s="85">
        <v>1</v>
      </c>
      <c r="I51" s="85">
        <v>1</v>
      </c>
      <c r="J51" s="85">
        <v>1</v>
      </c>
      <c r="K51" s="85">
        <v>2</v>
      </c>
      <c r="L51" s="85">
        <v>1</v>
      </c>
      <c r="M51" s="85">
        <v>1</v>
      </c>
      <c r="N51" s="85">
        <v>2</v>
      </c>
      <c r="O51" s="85">
        <v>1</v>
      </c>
      <c r="P51" s="85">
        <v>1</v>
      </c>
      <c r="Q51" s="85">
        <v>1</v>
      </c>
      <c r="R51" s="85">
        <v>1</v>
      </c>
      <c r="S51" s="85">
        <v>1</v>
      </c>
      <c r="T51" s="86">
        <v>1</v>
      </c>
      <c r="U51" s="87">
        <v>1</v>
      </c>
      <c r="V51" s="87">
        <v>1</v>
      </c>
      <c r="W51" s="87">
        <v>1</v>
      </c>
      <c r="X51" s="87">
        <v>1</v>
      </c>
      <c r="Y51" s="87">
        <v>1</v>
      </c>
      <c r="Z51" s="87">
        <v>1</v>
      </c>
      <c r="AA51" s="87">
        <v>1</v>
      </c>
      <c r="AB51" s="87">
        <v>1</v>
      </c>
      <c r="AC51" s="87">
        <v>1</v>
      </c>
      <c r="AD51" s="87">
        <v>1</v>
      </c>
      <c r="AE51" s="87">
        <v>1</v>
      </c>
      <c r="AF51" s="87">
        <v>1</v>
      </c>
      <c r="AG51" s="87">
        <v>1</v>
      </c>
      <c r="AH51" s="87">
        <v>1</v>
      </c>
      <c r="AI51" s="88">
        <v>1</v>
      </c>
      <c r="AJ51" s="89">
        <v>1</v>
      </c>
      <c r="AK51" s="89">
        <v>2</v>
      </c>
      <c r="AL51" s="89">
        <v>0</v>
      </c>
      <c r="AM51" s="89">
        <v>5</v>
      </c>
      <c r="AN51" s="89">
        <v>2</v>
      </c>
      <c r="AO51" s="90">
        <v>1</v>
      </c>
      <c r="AP51" s="89">
        <v>1</v>
      </c>
      <c r="AQ51" s="91" t="s">
        <v>146</v>
      </c>
      <c r="AR51" s="91" t="s">
        <v>146</v>
      </c>
      <c r="AS51" s="91" t="s">
        <v>146</v>
      </c>
      <c r="AT51" s="91" t="s">
        <v>146</v>
      </c>
      <c r="AU51" s="91" t="s">
        <v>146</v>
      </c>
      <c r="AV51" s="91" t="s">
        <v>146</v>
      </c>
      <c r="AW51" s="91" t="s">
        <v>146</v>
      </c>
      <c r="AX51" s="91" t="s">
        <v>146</v>
      </c>
      <c r="AY51" s="91" t="s">
        <v>146</v>
      </c>
      <c r="AZ51" s="91" t="s">
        <v>146</v>
      </c>
    </row>
    <row r="52" spans="1:52" ht="20.25">
      <c r="A52" s="106" t="s">
        <v>257</v>
      </c>
      <c r="B52" s="74">
        <v>1</v>
      </c>
      <c r="C52" s="75">
        <v>1</v>
      </c>
      <c r="D52" s="76">
        <v>1</v>
      </c>
      <c r="E52" s="76">
        <v>1</v>
      </c>
      <c r="F52" s="76">
        <v>2</v>
      </c>
      <c r="G52" s="76">
        <v>1</v>
      </c>
      <c r="H52" s="76">
        <v>1</v>
      </c>
      <c r="I52" s="76">
        <v>1</v>
      </c>
      <c r="J52" s="76">
        <v>1</v>
      </c>
      <c r="K52" s="76">
        <v>1</v>
      </c>
      <c r="L52" s="76">
        <v>1</v>
      </c>
      <c r="M52" s="76">
        <v>1</v>
      </c>
      <c r="N52" s="76">
        <v>1</v>
      </c>
      <c r="O52" s="76">
        <v>1</v>
      </c>
      <c r="P52" s="76">
        <v>1</v>
      </c>
      <c r="Q52" s="76">
        <v>1</v>
      </c>
      <c r="R52" s="76">
        <v>1</v>
      </c>
      <c r="S52" s="76">
        <v>1</v>
      </c>
      <c r="T52" s="77">
        <v>1</v>
      </c>
      <c r="U52" s="78">
        <v>1</v>
      </c>
      <c r="V52" s="78">
        <v>2</v>
      </c>
      <c r="W52" s="78">
        <v>2</v>
      </c>
      <c r="X52" s="78">
        <v>1</v>
      </c>
      <c r="Y52" s="78">
        <v>1</v>
      </c>
      <c r="Z52" s="78">
        <v>1</v>
      </c>
      <c r="AA52" s="78">
        <v>1</v>
      </c>
      <c r="AB52" s="78">
        <v>1</v>
      </c>
      <c r="AC52" s="78">
        <v>1</v>
      </c>
      <c r="AD52" s="78">
        <v>1</v>
      </c>
      <c r="AE52" s="78">
        <v>1</v>
      </c>
      <c r="AF52" s="78">
        <v>2</v>
      </c>
      <c r="AG52" s="78">
        <v>1</v>
      </c>
      <c r="AH52" s="78">
        <v>1</v>
      </c>
      <c r="AI52" s="79">
        <v>1</v>
      </c>
      <c r="AJ52">
        <v>0</v>
      </c>
      <c r="AK52">
        <v>0</v>
      </c>
      <c r="AL52">
        <v>0</v>
      </c>
      <c r="AM52">
        <v>7</v>
      </c>
      <c r="AN52">
        <v>0</v>
      </c>
      <c r="AO52" s="80">
        <v>0</v>
      </c>
      <c r="AP52">
        <v>1</v>
      </c>
      <c r="AQ52" s="81" t="s">
        <v>146</v>
      </c>
      <c r="AR52" s="81" t="s">
        <v>146</v>
      </c>
      <c r="AS52" s="81" t="s">
        <v>146</v>
      </c>
      <c r="AT52" s="81" t="s">
        <v>146</v>
      </c>
      <c r="AU52" s="81" t="s">
        <v>146</v>
      </c>
      <c r="AV52" s="81" t="s">
        <v>146</v>
      </c>
      <c r="AW52" s="81" t="s">
        <v>146</v>
      </c>
      <c r="AX52" s="81" t="s">
        <v>146</v>
      </c>
      <c r="AY52" s="81" t="s">
        <v>146</v>
      </c>
      <c r="AZ52" s="81" t="s">
        <v>146</v>
      </c>
    </row>
    <row r="53" spans="1:52" ht="107.25">
      <c r="A53" s="107" t="s">
        <v>257</v>
      </c>
      <c r="B53" s="74">
        <v>2</v>
      </c>
      <c r="C53" s="75">
        <v>1</v>
      </c>
      <c r="D53" s="76">
        <v>1</v>
      </c>
      <c r="E53" s="76">
        <v>1</v>
      </c>
      <c r="F53" s="76">
        <v>2</v>
      </c>
      <c r="G53" s="76">
        <v>2</v>
      </c>
      <c r="H53" s="76">
        <v>1</v>
      </c>
      <c r="I53" s="76">
        <v>1</v>
      </c>
      <c r="J53" s="76">
        <v>1</v>
      </c>
      <c r="K53" s="76">
        <v>1</v>
      </c>
      <c r="L53" s="76">
        <v>1</v>
      </c>
      <c r="M53" s="76">
        <v>1</v>
      </c>
      <c r="N53" s="76">
        <v>1</v>
      </c>
      <c r="O53" s="76">
        <v>1</v>
      </c>
      <c r="P53" s="76">
        <v>2</v>
      </c>
      <c r="Q53" s="76">
        <v>1</v>
      </c>
      <c r="R53" s="76">
        <v>1</v>
      </c>
      <c r="S53" s="76">
        <v>1</v>
      </c>
      <c r="T53" s="77">
        <v>1</v>
      </c>
      <c r="U53" s="78">
        <v>1</v>
      </c>
      <c r="V53" s="78">
        <v>2</v>
      </c>
      <c r="W53" s="78">
        <v>2</v>
      </c>
      <c r="X53" s="78">
        <v>1</v>
      </c>
      <c r="Y53" s="78">
        <v>1</v>
      </c>
      <c r="Z53" s="78">
        <v>1</v>
      </c>
      <c r="AA53" s="78">
        <v>1</v>
      </c>
      <c r="AB53" s="78">
        <v>1</v>
      </c>
      <c r="AC53" s="78">
        <v>1</v>
      </c>
      <c r="AD53" s="78">
        <v>1</v>
      </c>
      <c r="AE53" s="78">
        <v>1</v>
      </c>
      <c r="AF53" s="78">
        <v>2</v>
      </c>
      <c r="AG53" s="78">
        <v>1</v>
      </c>
      <c r="AH53" s="78">
        <v>1</v>
      </c>
      <c r="AI53" s="79">
        <v>1</v>
      </c>
      <c r="AJ53">
        <v>0</v>
      </c>
      <c r="AK53">
        <v>0</v>
      </c>
      <c r="AL53">
        <v>0</v>
      </c>
      <c r="AM53">
        <v>7</v>
      </c>
      <c r="AN53">
        <v>0</v>
      </c>
      <c r="AO53" s="80">
        <v>0</v>
      </c>
      <c r="AP53">
        <v>2</v>
      </c>
      <c r="AQ53">
        <v>5</v>
      </c>
      <c r="AR53">
        <v>4</v>
      </c>
      <c r="AS53">
        <v>5</v>
      </c>
      <c r="AT53">
        <v>5</v>
      </c>
      <c r="AU53">
        <v>5</v>
      </c>
      <c r="AV53">
        <v>5</v>
      </c>
      <c r="AW53">
        <v>2</v>
      </c>
      <c r="AX53" s="81" t="s">
        <v>265</v>
      </c>
      <c r="AY53" s="81" t="s">
        <v>266</v>
      </c>
      <c r="AZ53" s="81" t="s">
        <v>267</v>
      </c>
    </row>
    <row r="54" spans="1:52" ht="20.25">
      <c r="A54" s="106" t="s">
        <v>257</v>
      </c>
      <c r="B54" s="74">
        <v>1</v>
      </c>
      <c r="C54" s="75">
        <v>2</v>
      </c>
      <c r="D54" s="76">
        <v>1</v>
      </c>
      <c r="E54" s="76">
        <v>1</v>
      </c>
      <c r="F54" s="76">
        <v>1</v>
      </c>
      <c r="G54" s="76">
        <v>1</v>
      </c>
      <c r="H54" s="76">
        <v>1</v>
      </c>
      <c r="I54" s="76">
        <v>1</v>
      </c>
      <c r="J54" s="76">
        <v>1</v>
      </c>
      <c r="K54" s="76">
        <v>1</v>
      </c>
      <c r="L54" s="76">
        <v>1</v>
      </c>
      <c r="M54" s="76">
        <v>1</v>
      </c>
      <c r="N54" s="76">
        <v>1</v>
      </c>
      <c r="O54" s="76">
        <v>1</v>
      </c>
      <c r="P54" s="76">
        <v>1</v>
      </c>
      <c r="Q54" s="76">
        <v>1</v>
      </c>
      <c r="R54" s="76">
        <v>1</v>
      </c>
      <c r="S54" s="76">
        <v>1</v>
      </c>
      <c r="T54" s="77">
        <v>1</v>
      </c>
      <c r="U54" s="78">
        <v>1</v>
      </c>
      <c r="V54" s="78">
        <v>1</v>
      </c>
      <c r="W54" s="78">
        <v>1</v>
      </c>
      <c r="X54" s="78">
        <v>1</v>
      </c>
      <c r="Y54" s="78">
        <v>1</v>
      </c>
      <c r="Z54" s="78">
        <v>1</v>
      </c>
      <c r="AA54" s="78">
        <v>1</v>
      </c>
      <c r="AB54" s="78">
        <v>1</v>
      </c>
      <c r="AC54" s="78">
        <v>1</v>
      </c>
      <c r="AD54" s="78">
        <v>1</v>
      </c>
      <c r="AE54" s="78">
        <v>1</v>
      </c>
      <c r="AF54" s="78">
        <v>1</v>
      </c>
      <c r="AG54" s="78">
        <v>1</v>
      </c>
      <c r="AH54" s="78">
        <v>1</v>
      </c>
      <c r="AI54" s="79">
        <v>1</v>
      </c>
      <c r="AJ54">
        <v>0</v>
      </c>
      <c r="AK54">
        <v>1</v>
      </c>
      <c r="AL54">
        <v>0</v>
      </c>
      <c r="AM54">
        <v>7</v>
      </c>
      <c r="AN54">
        <v>0</v>
      </c>
      <c r="AO54" s="80">
        <v>0</v>
      </c>
      <c r="AP54">
        <v>1</v>
      </c>
      <c r="AQ54" s="81" t="s">
        <v>146</v>
      </c>
      <c r="AR54" s="81" t="s">
        <v>146</v>
      </c>
      <c r="AS54" s="81" t="s">
        <v>146</v>
      </c>
      <c r="AT54" s="81" t="s">
        <v>146</v>
      </c>
      <c r="AU54" s="81" t="s">
        <v>146</v>
      </c>
      <c r="AV54" s="81" t="s">
        <v>146</v>
      </c>
      <c r="AW54" s="81" t="s">
        <v>146</v>
      </c>
      <c r="AX54" s="81" t="s">
        <v>146</v>
      </c>
      <c r="AY54" s="81" t="s">
        <v>146</v>
      </c>
      <c r="AZ54" s="81" t="s">
        <v>146</v>
      </c>
    </row>
    <row r="55" spans="1:52" ht="20.25">
      <c r="A55" s="106" t="s">
        <v>257</v>
      </c>
      <c r="B55" s="74">
        <v>2</v>
      </c>
      <c r="C55" s="75">
        <v>2</v>
      </c>
      <c r="D55" s="76">
        <v>1</v>
      </c>
      <c r="E55" s="76">
        <v>1</v>
      </c>
      <c r="F55" s="76">
        <v>1</v>
      </c>
      <c r="G55" s="76">
        <v>1</v>
      </c>
      <c r="H55" s="76">
        <v>1</v>
      </c>
      <c r="I55" s="76">
        <v>1</v>
      </c>
      <c r="J55" s="76">
        <v>1</v>
      </c>
      <c r="K55" s="76">
        <v>1</v>
      </c>
      <c r="L55" s="76">
        <v>1</v>
      </c>
      <c r="M55" s="76">
        <v>1</v>
      </c>
      <c r="N55" s="76">
        <v>1</v>
      </c>
      <c r="O55" s="76">
        <v>1</v>
      </c>
      <c r="P55" s="76">
        <v>1</v>
      </c>
      <c r="Q55" s="76">
        <v>1</v>
      </c>
      <c r="R55" s="76">
        <v>1</v>
      </c>
      <c r="S55" s="76">
        <v>1</v>
      </c>
      <c r="T55" s="77">
        <v>1</v>
      </c>
      <c r="U55" s="78">
        <v>1</v>
      </c>
      <c r="V55" s="78">
        <v>2</v>
      </c>
      <c r="W55" s="78">
        <v>1</v>
      </c>
      <c r="X55" s="78">
        <v>1</v>
      </c>
      <c r="Y55" s="78">
        <v>1</v>
      </c>
      <c r="Z55" s="78">
        <v>1</v>
      </c>
      <c r="AA55" s="78">
        <v>1</v>
      </c>
      <c r="AB55" s="78">
        <v>1</v>
      </c>
      <c r="AC55" s="78">
        <v>1</v>
      </c>
      <c r="AD55" s="78">
        <v>1</v>
      </c>
      <c r="AE55" s="78">
        <v>1</v>
      </c>
      <c r="AF55" s="78">
        <v>1</v>
      </c>
      <c r="AG55" s="78">
        <v>1</v>
      </c>
      <c r="AH55" s="78">
        <v>1</v>
      </c>
      <c r="AI55" s="79">
        <v>1</v>
      </c>
      <c r="AJ55">
        <v>0</v>
      </c>
      <c r="AK55">
        <v>0</v>
      </c>
      <c r="AL55">
        <v>0</v>
      </c>
      <c r="AM55">
        <v>7</v>
      </c>
      <c r="AN55">
        <v>0</v>
      </c>
      <c r="AO55" s="80">
        <v>0</v>
      </c>
      <c r="AP55">
        <v>1</v>
      </c>
      <c r="AQ55" s="81" t="s">
        <v>146</v>
      </c>
      <c r="AR55" s="81" t="s">
        <v>146</v>
      </c>
      <c r="AS55" s="81" t="s">
        <v>146</v>
      </c>
      <c r="AT55" s="81" t="s">
        <v>146</v>
      </c>
      <c r="AU55" s="81" t="s">
        <v>146</v>
      </c>
      <c r="AV55" s="81" t="s">
        <v>146</v>
      </c>
      <c r="AW55" s="81" t="s">
        <v>146</v>
      </c>
      <c r="AX55" s="81" t="s">
        <v>146</v>
      </c>
      <c r="AY55" s="81" t="s">
        <v>146</v>
      </c>
      <c r="AZ55" s="81" t="s">
        <v>146</v>
      </c>
    </row>
    <row r="56" spans="1:52" ht="20.25">
      <c r="A56" s="106" t="s">
        <v>257</v>
      </c>
      <c r="B56" s="74">
        <v>1</v>
      </c>
      <c r="C56" s="75">
        <v>3</v>
      </c>
      <c r="D56" s="76">
        <v>1</v>
      </c>
      <c r="E56" s="76">
        <v>1</v>
      </c>
      <c r="F56" s="76">
        <v>1</v>
      </c>
      <c r="G56" s="76">
        <v>2</v>
      </c>
      <c r="H56" s="76">
        <v>1</v>
      </c>
      <c r="I56" s="76">
        <v>1</v>
      </c>
      <c r="J56" s="76">
        <v>1</v>
      </c>
      <c r="K56" s="76">
        <v>1</v>
      </c>
      <c r="L56" s="76">
        <v>1</v>
      </c>
      <c r="M56" s="76">
        <v>1</v>
      </c>
      <c r="N56" s="76">
        <v>1</v>
      </c>
      <c r="O56" s="76">
        <v>1</v>
      </c>
      <c r="P56" s="76">
        <v>1</v>
      </c>
      <c r="Q56" s="76">
        <v>1</v>
      </c>
      <c r="R56" s="76">
        <v>1</v>
      </c>
      <c r="S56" s="76">
        <v>1</v>
      </c>
      <c r="T56" s="77">
        <v>1</v>
      </c>
      <c r="U56" s="78">
        <v>1</v>
      </c>
      <c r="V56" s="78">
        <v>1</v>
      </c>
      <c r="W56" s="78">
        <v>1</v>
      </c>
      <c r="X56" s="78">
        <v>1</v>
      </c>
      <c r="Y56" s="78">
        <v>1</v>
      </c>
      <c r="Z56" s="78">
        <v>1</v>
      </c>
      <c r="AA56" s="78">
        <v>1</v>
      </c>
      <c r="AB56" s="78">
        <v>1</v>
      </c>
      <c r="AC56" s="78">
        <v>1</v>
      </c>
      <c r="AD56" s="78">
        <v>1</v>
      </c>
      <c r="AE56" s="78">
        <v>1</v>
      </c>
      <c r="AF56" s="78">
        <v>1</v>
      </c>
      <c r="AG56" s="78">
        <v>1</v>
      </c>
      <c r="AH56" s="78">
        <v>1</v>
      </c>
      <c r="AI56" s="79">
        <v>1</v>
      </c>
      <c r="AJ56">
        <v>0</v>
      </c>
      <c r="AK56">
        <v>0</v>
      </c>
      <c r="AL56">
        <v>0</v>
      </c>
      <c r="AM56">
        <v>6</v>
      </c>
      <c r="AN56">
        <v>0</v>
      </c>
      <c r="AO56" s="80">
        <v>0</v>
      </c>
      <c r="AP56">
        <v>1</v>
      </c>
      <c r="AQ56" s="81" t="s">
        <v>146</v>
      </c>
      <c r="AR56" s="81" t="s">
        <v>146</v>
      </c>
      <c r="AS56" s="81" t="s">
        <v>146</v>
      </c>
      <c r="AT56" s="81" t="s">
        <v>146</v>
      </c>
      <c r="AU56" s="81" t="s">
        <v>146</v>
      </c>
      <c r="AV56" s="81" t="s">
        <v>146</v>
      </c>
      <c r="AW56" s="81" t="s">
        <v>146</v>
      </c>
      <c r="AX56" s="81" t="s">
        <v>146</v>
      </c>
      <c r="AY56" s="81" t="s">
        <v>146</v>
      </c>
      <c r="AZ56" s="81" t="s">
        <v>146</v>
      </c>
    </row>
    <row r="57" spans="1:52" ht="20.25">
      <c r="A57" s="106" t="s">
        <v>257</v>
      </c>
      <c r="B57" s="74">
        <v>2</v>
      </c>
      <c r="C57" s="75">
        <v>3</v>
      </c>
      <c r="D57" s="76">
        <v>1</v>
      </c>
      <c r="E57" s="76">
        <v>1</v>
      </c>
      <c r="F57" s="76">
        <v>1</v>
      </c>
      <c r="G57" s="76">
        <v>1</v>
      </c>
      <c r="H57" s="76">
        <v>1</v>
      </c>
      <c r="I57" s="76">
        <v>1</v>
      </c>
      <c r="J57" s="76">
        <v>1</v>
      </c>
      <c r="K57" s="76">
        <v>1</v>
      </c>
      <c r="L57" s="76">
        <v>1</v>
      </c>
      <c r="M57" s="76">
        <v>1</v>
      </c>
      <c r="N57" s="76">
        <v>1</v>
      </c>
      <c r="O57" s="76">
        <v>1</v>
      </c>
      <c r="P57" s="76">
        <v>1</v>
      </c>
      <c r="Q57" s="76">
        <v>1</v>
      </c>
      <c r="R57" s="76">
        <v>1</v>
      </c>
      <c r="S57" s="76">
        <v>1</v>
      </c>
      <c r="T57" s="77">
        <v>1</v>
      </c>
      <c r="U57" s="78">
        <v>1</v>
      </c>
      <c r="V57" s="78">
        <v>1</v>
      </c>
      <c r="W57" s="78">
        <v>1</v>
      </c>
      <c r="X57" s="78">
        <v>1</v>
      </c>
      <c r="Y57" s="78">
        <v>1</v>
      </c>
      <c r="Z57" s="78">
        <v>1</v>
      </c>
      <c r="AA57" s="78">
        <v>1</v>
      </c>
      <c r="AB57" s="78">
        <v>1</v>
      </c>
      <c r="AC57" s="78">
        <v>1</v>
      </c>
      <c r="AD57" s="78">
        <v>1</v>
      </c>
      <c r="AE57" s="78">
        <v>1</v>
      </c>
      <c r="AF57" s="78">
        <v>1</v>
      </c>
      <c r="AG57" s="78">
        <v>1</v>
      </c>
      <c r="AH57" s="78">
        <v>1</v>
      </c>
      <c r="AI57" s="79">
        <v>1</v>
      </c>
      <c r="AJ57">
        <v>0</v>
      </c>
      <c r="AK57">
        <v>0</v>
      </c>
      <c r="AL57">
        <v>0</v>
      </c>
      <c r="AM57">
        <v>7</v>
      </c>
      <c r="AN57">
        <v>0</v>
      </c>
      <c r="AO57" s="80">
        <v>0</v>
      </c>
      <c r="AP57">
        <v>1</v>
      </c>
      <c r="AQ57" s="81" t="s">
        <v>146</v>
      </c>
      <c r="AR57" s="81" t="s">
        <v>146</v>
      </c>
      <c r="AS57" s="81" t="s">
        <v>146</v>
      </c>
      <c r="AT57" s="81" t="s">
        <v>146</v>
      </c>
      <c r="AU57" s="81" t="s">
        <v>146</v>
      </c>
      <c r="AV57" s="81" t="s">
        <v>146</v>
      </c>
      <c r="AW57" s="81" t="s">
        <v>146</v>
      </c>
      <c r="AX57" s="81" t="s">
        <v>146</v>
      </c>
      <c r="AY57" s="81" t="s">
        <v>146</v>
      </c>
      <c r="AZ57" s="81" t="s">
        <v>146</v>
      </c>
    </row>
    <row r="58" spans="1:52" ht="20.25">
      <c r="A58" s="107" t="s">
        <v>257</v>
      </c>
      <c r="B58" s="74">
        <v>1</v>
      </c>
      <c r="C58" s="75">
        <v>4</v>
      </c>
      <c r="D58" s="76">
        <v>1</v>
      </c>
      <c r="E58" s="76">
        <v>1</v>
      </c>
      <c r="F58" s="76">
        <v>1</v>
      </c>
      <c r="G58" s="76">
        <v>1</v>
      </c>
      <c r="H58" s="76">
        <v>1</v>
      </c>
      <c r="I58" s="76">
        <v>1</v>
      </c>
      <c r="J58" s="76">
        <v>1</v>
      </c>
      <c r="K58" s="76">
        <v>1</v>
      </c>
      <c r="L58" s="76">
        <v>1</v>
      </c>
      <c r="M58" s="76">
        <v>1</v>
      </c>
      <c r="N58" s="76">
        <v>1</v>
      </c>
      <c r="O58" s="76">
        <v>1</v>
      </c>
      <c r="P58" s="76">
        <v>1</v>
      </c>
      <c r="Q58" s="76">
        <v>1</v>
      </c>
      <c r="R58" s="76">
        <v>1</v>
      </c>
      <c r="S58" s="76">
        <v>1</v>
      </c>
      <c r="T58" s="77">
        <v>1</v>
      </c>
      <c r="U58" s="78">
        <v>1</v>
      </c>
      <c r="V58" s="78">
        <v>1</v>
      </c>
      <c r="W58" s="78">
        <v>1</v>
      </c>
      <c r="X58" s="78">
        <v>1</v>
      </c>
      <c r="Y58" s="78">
        <v>1</v>
      </c>
      <c r="Z58" s="78">
        <v>1</v>
      </c>
      <c r="AA58" s="78">
        <v>1</v>
      </c>
      <c r="AB58" s="78">
        <v>1</v>
      </c>
      <c r="AC58" s="78">
        <v>1</v>
      </c>
      <c r="AD58" s="78">
        <v>1</v>
      </c>
      <c r="AE58" s="78">
        <v>1</v>
      </c>
      <c r="AF58" s="78">
        <v>1</v>
      </c>
      <c r="AG58" s="78">
        <v>1</v>
      </c>
      <c r="AH58" s="78">
        <v>1</v>
      </c>
      <c r="AI58" s="79">
        <v>1</v>
      </c>
      <c r="AJ58">
        <v>0</v>
      </c>
      <c r="AK58">
        <v>0</v>
      </c>
      <c r="AL58">
        <v>0</v>
      </c>
      <c r="AM58">
        <v>7</v>
      </c>
      <c r="AN58">
        <v>0</v>
      </c>
      <c r="AO58" s="80">
        <v>0</v>
      </c>
      <c r="AP58">
        <v>1</v>
      </c>
      <c r="AQ58" s="81" t="s">
        <v>146</v>
      </c>
      <c r="AR58" s="81" t="s">
        <v>146</v>
      </c>
      <c r="AS58" s="81" t="s">
        <v>146</v>
      </c>
      <c r="AT58" s="81" t="s">
        <v>146</v>
      </c>
      <c r="AU58" s="81" t="s">
        <v>146</v>
      </c>
      <c r="AV58" s="81" t="s">
        <v>146</v>
      </c>
      <c r="AW58" s="81" t="s">
        <v>146</v>
      </c>
      <c r="AX58" s="81" t="s">
        <v>146</v>
      </c>
      <c r="AY58" s="81" t="s">
        <v>146</v>
      </c>
      <c r="AZ58" s="81" t="s">
        <v>146</v>
      </c>
    </row>
    <row r="59" spans="1:52" s="89" customFormat="1" ht="20.25">
      <c r="A59" s="108" t="s">
        <v>257</v>
      </c>
      <c r="B59" s="83">
        <v>2</v>
      </c>
      <c r="C59" s="84">
        <v>4</v>
      </c>
      <c r="D59" s="85">
        <v>1</v>
      </c>
      <c r="E59" s="85">
        <v>1</v>
      </c>
      <c r="F59" s="85">
        <v>1</v>
      </c>
      <c r="G59" s="85">
        <v>1</v>
      </c>
      <c r="H59" s="85">
        <v>1</v>
      </c>
      <c r="I59" s="85">
        <v>1</v>
      </c>
      <c r="J59" s="85">
        <v>1</v>
      </c>
      <c r="K59" s="85">
        <v>1</v>
      </c>
      <c r="L59" s="85">
        <v>1</v>
      </c>
      <c r="M59" s="85">
        <v>1</v>
      </c>
      <c r="N59" s="85">
        <v>1</v>
      </c>
      <c r="O59" s="85">
        <v>1</v>
      </c>
      <c r="P59" s="85">
        <v>1</v>
      </c>
      <c r="Q59" s="85">
        <v>1</v>
      </c>
      <c r="R59" s="85">
        <v>1</v>
      </c>
      <c r="S59" s="85">
        <v>1</v>
      </c>
      <c r="T59" s="86">
        <v>1</v>
      </c>
      <c r="U59" s="87">
        <v>1</v>
      </c>
      <c r="V59" s="87">
        <v>1</v>
      </c>
      <c r="W59" s="87">
        <v>1</v>
      </c>
      <c r="X59" s="87">
        <v>1</v>
      </c>
      <c r="Y59" s="87">
        <v>1</v>
      </c>
      <c r="Z59" s="87">
        <v>1</v>
      </c>
      <c r="AA59" s="87">
        <v>1</v>
      </c>
      <c r="AB59" s="87">
        <v>1</v>
      </c>
      <c r="AC59" s="87">
        <v>1</v>
      </c>
      <c r="AD59" s="87">
        <v>1</v>
      </c>
      <c r="AE59" s="87">
        <v>1</v>
      </c>
      <c r="AF59" s="87">
        <v>1</v>
      </c>
      <c r="AG59" s="87">
        <v>1</v>
      </c>
      <c r="AH59" s="87">
        <v>1</v>
      </c>
      <c r="AI59" s="88">
        <v>1</v>
      </c>
      <c r="AJ59" s="89">
        <v>0</v>
      </c>
      <c r="AK59" s="89">
        <v>0</v>
      </c>
      <c r="AL59" s="89">
        <v>0</v>
      </c>
      <c r="AM59" s="89">
        <v>4</v>
      </c>
      <c r="AN59" s="89">
        <v>0</v>
      </c>
      <c r="AO59" s="90">
        <v>0</v>
      </c>
      <c r="AP59" s="89">
        <v>1</v>
      </c>
      <c r="AQ59" s="91" t="s">
        <v>146</v>
      </c>
      <c r="AR59" s="91" t="s">
        <v>146</v>
      </c>
      <c r="AS59" s="91" t="s">
        <v>146</v>
      </c>
      <c r="AT59" s="91" t="s">
        <v>146</v>
      </c>
      <c r="AU59" s="91" t="s">
        <v>146</v>
      </c>
      <c r="AV59" s="91" t="s">
        <v>146</v>
      </c>
      <c r="AW59" s="91" t="s">
        <v>146</v>
      </c>
      <c r="AX59" s="91" t="s">
        <v>146</v>
      </c>
      <c r="AY59" s="91" t="s">
        <v>146</v>
      </c>
      <c r="AZ59" s="91" t="s">
        <v>146</v>
      </c>
    </row>
    <row r="60" spans="1:52" ht="20.25">
      <c r="A60" s="109" t="s">
        <v>269</v>
      </c>
      <c r="B60" s="74">
        <v>1</v>
      </c>
      <c r="C60" s="75">
        <v>1</v>
      </c>
      <c r="D60" s="76">
        <v>1</v>
      </c>
      <c r="E60" s="76">
        <v>1</v>
      </c>
      <c r="F60" s="76">
        <v>2</v>
      </c>
      <c r="G60" s="76">
        <v>1</v>
      </c>
      <c r="H60" s="76">
        <v>1</v>
      </c>
      <c r="I60" s="76">
        <v>1</v>
      </c>
      <c r="J60" s="76">
        <v>1</v>
      </c>
      <c r="K60" s="76">
        <v>1</v>
      </c>
      <c r="L60" s="76">
        <v>1</v>
      </c>
      <c r="M60" s="76">
        <v>1</v>
      </c>
      <c r="N60" s="76">
        <v>1</v>
      </c>
      <c r="O60" s="76">
        <v>1</v>
      </c>
      <c r="P60" s="76">
        <v>1</v>
      </c>
      <c r="Q60" s="76">
        <v>1</v>
      </c>
      <c r="R60" s="76">
        <v>1</v>
      </c>
      <c r="S60" s="76">
        <v>1</v>
      </c>
      <c r="T60" s="77">
        <v>1</v>
      </c>
      <c r="U60" s="78">
        <v>1</v>
      </c>
      <c r="V60" s="78">
        <v>2</v>
      </c>
      <c r="W60" s="78">
        <v>1</v>
      </c>
      <c r="X60" s="78">
        <v>1</v>
      </c>
      <c r="Y60" s="78">
        <v>1</v>
      </c>
      <c r="Z60" s="78">
        <v>1</v>
      </c>
      <c r="AA60" s="78">
        <v>1</v>
      </c>
      <c r="AB60" s="78">
        <v>1</v>
      </c>
      <c r="AC60" s="78">
        <v>1</v>
      </c>
      <c r="AD60" s="78">
        <v>1</v>
      </c>
      <c r="AE60" s="78">
        <v>1</v>
      </c>
      <c r="AF60" s="78">
        <v>1</v>
      </c>
      <c r="AG60" s="78">
        <v>1</v>
      </c>
      <c r="AH60" s="78">
        <v>1</v>
      </c>
      <c r="AI60" s="79">
        <v>1</v>
      </c>
      <c r="AJ60">
        <v>2</v>
      </c>
      <c r="AK60">
        <v>1</v>
      </c>
      <c r="AL60">
        <v>1</v>
      </c>
      <c r="AM60">
        <v>5</v>
      </c>
      <c r="AN60">
        <v>2</v>
      </c>
      <c r="AO60" s="80">
        <v>0</v>
      </c>
      <c r="AP60">
        <v>1</v>
      </c>
      <c r="AQ60" s="81" t="s">
        <v>146</v>
      </c>
      <c r="AR60" s="81" t="s">
        <v>146</v>
      </c>
      <c r="AS60" s="81" t="s">
        <v>146</v>
      </c>
      <c r="AT60" s="81" t="s">
        <v>146</v>
      </c>
      <c r="AU60" s="81" t="s">
        <v>146</v>
      </c>
      <c r="AV60" s="81" t="s">
        <v>146</v>
      </c>
      <c r="AW60" s="81" t="s">
        <v>146</v>
      </c>
      <c r="AX60" s="81" t="s">
        <v>146</v>
      </c>
      <c r="AY60" s="81" t="s">
        <v>146</v>
      </c>
      <c r="AZ60" s="81" t="s">
        <v>146</v>
      </c>
    </row>
    <row r="61" spans="1:52" ht="20.25">
      <c r="A61" s="109" t="s">
        <v>269</v>
      </c>
      <c r="B61" s="74">
        <v>2</v>
      </c>
      <c r="C61" s="75">
        <v>1</v>
      </c>
      <c r="D61" s="76">
        <v>1</v>
      </c>
      <c r="E61" s="76">
        <v>1</v>
      </c>
      <c r="F61" s="76">
        <v>2</v>
      </c>
      <c r="G61" s="76">
        <v>1</v>
      </c>
      <c r="H61" s="76">
        <v>1</v>
      </c>
      <c r="I61" s="76">
        <v>1</v>
      </c>
      <c r="J61" s="76">
        <v>1</v>
      </c>
      <c r="K61" s="76">
        <v>1</v>
      </c>
      <c r="L61" s="76">
        <v>1</v>
      </c>
      <c r="M61" s="76">
        <v>1</v>
      </c>
      <c r="N61" s="76">
        <v>1</v>
      </c>
      <c r="O61" s="76">
        <v>1</v>
      </c>
      <c r="P61" s="76">
        <v>1</v>
      </c>
      <c r="Q61" s="76">
        <v>1</v>
      </c>
      <c r="R61" s="76">
        <v>1</v>
      </c>
      <c r="S61" s="76">
        <v>1</v>
      </c>
      <c r="T61" s="77">
        <v>1</v>
      </c>
      <c r="U61" s="78">
        <v>1</v>
      </c>
      <c r="V61" s="78">
        <v>2</v>
      </c>
      <c r="W61" s="78">
        <v>1</v>
      </c>
      <c r="X61" s="78">
        <v>1</v>
      </c>
      <c r="Y61" s="78">
        <v>1</v>
      </c>
      <c r="Z61" s="78">
        <v>1</v>
      </c>
      <c r="AA61" s="78">
        <v>1</v>
      </c>
      <c r="AB61" s="78">
        <v>1</v>
      </c>
      <c r="AC61" s="78">
        <v>1</v>
      </c>
      <c r="AD61" s="78">
        <v>1</v>
      </c>
      <c r="AE61" s="78">
        <v>1</v>
      </c>
      <c r="AF61" s="78">
        <v>1</v>
      </c>
      <c r="AG61" s="78">
        <v>1</v>
      </c>
      <c r="AH61" s="78">
        <v>1</v>
      </c>
      <c r="AI61" s="79">
        <v>1</v>
      </c>
      <c r="AJ61">
        <v>1</v>
      </c>
      <c r="AK61">
        <v>1</v>
      </c>
      <c r="AL61">
        <v>1</v>
      </c>
      <c r="AM61">
        <v>7</v>
      </c>
      <c r="AN61">
        <v>0</v>
      </c>
      <c r="AO61" s="80">
        <v>0</v>
      </c>
      <c r="AP61">
        <v>1</v>
      </c>
      <c r="AQ61" s="81" t="s">
        <v>146</v>
      </c>
      <c r="AR61" s="81" t="s">
        <v>146</v>
      </c>
      <c r="AS61" s="81" t="s">
        <v>146</v>
      </c>
      <c r="AT61" s="81" t="s">
        <v>146</v>
      </c>
      <c r="AU61" s="81" t="s">
        <v>146</v>
      </c>
      <c r="AV61" s="81" t="s">
        <v>146</v>
      </c>
      <c r="AW61" s="81" t="s">
        <v>146</v>
      </c>
      <c r="AX61" s="81" t="s">
        <v>146</v>
      </c>
      <c r="AY61" s="81" t="s">
        <v>146</v>
      </c>
      <c r="AZ61" s="81" t="s">
        <v>146</v>
      </c>
    </row>
    <row r="62" spans="1:52" ht="77.25">
      <c r="A62" s="110" t="s">
        <v>269</v>
      </c>
      <c r="B62" s="74">
        <v>1</v>
      </c>
      <c r="C62" s="75">
        <v>2</v>
      </c>
      <c r="D62" s="76">
        <v>1</v>
      </c>
      <c r="E62" s="76">
        <v>1</v>
      </c>
      <c r="F62" s="76">
        <v>2</v>
      </c>
      <c r="G62" s="76">
        <v>1</v>
      </c>
      <c r="H62" s="76">
        <v>1</v>
      </c>
      <c r="I62" s="76">
        <v>1</v>
      </c>
      <c r="J62" s="76">
        <v>1</v>
      </c>
      <c r="K62" s="76">
        <v>1</v>
      </c>
      <c r="L62" s="76">
        <v>1</v>
      </c>
      <c r="M62" s="76">
        <v>1</v>
      </c>
      <c r="N62" s="76">
        <v>1</v>
      </c>
      <c r="O62" s="76">
        <v>1</v>
      </c>
      <c r="P62" s="76">
        <v>1</v>
      </c>
      <c r="Q62" s="76">
        <v>1</v>
      </c>
      <c r="R62" s="76">
        <v>1</v>
      </c>
      <c r="S62" s="76">
        <v>1</v>
      </c>
      <c r="T62" s="77">
        <v>1</v>
      </c>
      <c r="U62" s="78">
        <v>2</v>
      </c>
      <c r="V62" s="78">
        <v>2</v>
      </c>
      <c r="W62" s="78">
        <v>1</v>
      </c>
      <c r="X62" s="78">
        <v>1</v>
      </c>
      <c r="Y62" s="78">
        <v>1</v>
      </c>
      <c r="Z62" s="78">
        <v>1</v>
      </c>
      <c r="AA62" s="78">
        <v>1</v>
      </c>
      <c r="AB62" s="78">
        <v>1</v>
      </c>
      <c r="AC62" s="78">
        <v>1</v>
      </c>
      <c r="AD62" s="78">
        <v>1</v>
      </c>
      <c r="AE62" s="78">
        <v>1</v>
      </c>
      <c r="AF62" s="78">
        <v>1</v>
      </c>
      <c r="AG62" s="78">
        <v>1</v>
      </c>
      <c r="AH62" s="78">
        <v>1</v>
      </c>
      <c r="AI62" s="79">
        <v>1</v>
      </c>
      <c r="AJ62">
        <v>2</v>
      </c>
      <c r="AK62">
        <v>1</v>
      </c>
      <c r="AL62">
        <v>1</v>
      </c>
      <c r="AM62">
        <v>6</v>
      </c>
      <c r="AN62">
        <v>2</v>
      </c>
      <c r="AO62" s="80">
        <v>0</v>
      </c>
      <c r="AP62">
        <v>2</v>
      </c>
      <c r="AQ62">
        <v>1</v>
      </c>
      <c r="AR62">
        <v>4</v>
      </c>
      <c r="AS62">
        <v>5</v>
      </c>
      <c r="AT62">
        <v>5</v>
      </c>
      <c r="AU62">
        <v>5</v>
      </c>
      <c r="AV62">
        <v>1</v>
      </c>
      <c r="AW62">
        <v>2</v>
      </c>
      <c r="AX62" s="81" t="s">
        <v>276</v>
      </c>
      <c r="AY62" s="81" t="s">
        <v>277</v>
      </c>
      <c r="AZ62" s="81" t="s">
        <v>278</v>
      </c>
    </row>
    <row r="63" spans="1:52" ht="20.25">
      <c r="A63" s="110"/>
      <c r="B63" s="74"/>
      <c r="C63" s="75"/>
      <c r="D63" s="76"/>
      <c r="E63" s="76"/>
      <c r="F63" s="76"/>
      <c r="G63" s="76"/>
      <c r="H63" s="76"/>
      <c r="I63" s="76"/>
      <c r="J63" s="76"/>
      <c r="K63" s="76"/>
      <c r="L63" s="76"/>
      <c r="M63" s="76"/>
      <c r="N63" s="76"/>
      <c r="O63" s="76"/>
      <c r="P63" s="76"/>
      <c r="Q63" s="76"/>
      <c r="R63" s="76"/>
      <c r="S63" s="76"/>
      <c r="T63" s="77"/>
      <c r="U63" s="78"/>
      <c r="V63" s="78"/>
      <c r="W63" s="78"/>
      <c r="X63" s="78"/>
      <c r="Y63" s="78"/>
      <c r="Z63" s="78"/>
      <c r="AA63" s="78"/>
      <c r="AB63" s="78"/>
      <c r="AC63" s="78"/>
      <c r="AD63" s="78"/>
      <c r="AE63" s="78"/>
      <c r="AF63" s="78"/>
      <c r="AG63" s="78"/>
      <c r="AH63" s="78"/>
      <c r="AI63" s="79"/>
      <c r="AX63" s="81"/>
      <c r="AY63" s="81"/>
      <c r="AZ63" s="81"/>
    </row>
    <row r="64" spans="1:52" ht="20.25">
      <c r="A64" s="109" t="s">
        <v>269</v>
      </c>
      <c r="B64" s="74">
        <v>2</v>
      </c>
      <c r="C64" s="75">
        <v>3</v>
      </c>
      <c r="D64" s="76">
        <v>1</v>
      </c>
      <c r="E64" s="76">
        <v>1</v>
      </c>
      <c r="F64" s="76">
        <v>2</v>
      </c>
      <c r="G64" s="76">
        <v>1</v>
      </c>
      <c r="H64" s="76">
        <v>1</v>
      </c>
      <c r="I64" s="76">
        <v>1</v>
      </c>
      <c r="J64" s="76">
        <v>1</v>
      </c>
      <c r="K64" s="76">
        <v>1</v>
      </c>
      <c r="L64" s="76">
        <v>1</v>
      </c>
      <c r="M64" s="76">
        <v>1</v>
      </c>
      <c r="N64" s="76">
        <v>1</v>
      </c>
      <c r="O64" s="76">
        <v>1</v>
      </c>
      <c r="P64" s="76">
        <v>1</v>
      </c>
      <c r="Q64" s="76">
        <v>1</v>
      </c>
      <c r="R64" s="76">
        <v>1</v>
      </c>
      <c r="S64" s="76">
        <v>1</v>
      </c>
      <c r="T64" s="77">
        <v>1</v>
      </c>
      <c r="U64" s="78">
        <v>1</v>
      </c>
      <c r="V64" s="78">
        <v>2</v>
      </c>
      <c r="W64" s="78">
        <v>1</v>
      </c>
      <c r="X64" s="78">
        <v>1</v>
      </c>
      <c r="Y64" s="78">
        <v>1</v>
      </c>
      <c r="Z64" s="78">
        <v>1</v>
      </c>
      <c r="AA64" s="78">
        <v>1</v>
      </c>
      <c r="AB64" s="78">
        <v>1</v>
      </c>
      <c r="AC64" s="78">
        <v>1</v>
      </c>
      <c r="AD64" s="78">
        <v>1</v>
      </c>
      <c r="AE64" s="78">
        <v>1</v>
      </c>
      <c r="AF64" s="78">
        <v>1</v>
      </c>
      <c r="AG64" s="78">
        <v>1</v>
      </c>
      <c r="AH64" s="78">
        <v>1</v>
      </c>
      <c r="AI64" s="79">
        <v>1</v>
      </c>
      <c r="AJ64">
        <v>2</v>
      </c>
      <c r="AK64">
        <v>1</v>
      </c>
      <c r="AL64">
        <v>1</v>
      </c>
      <c r="AM64">
        <v>4</v>
      </c>
      <c r="AN64">
        <v>1</v>
      </c>
      <c r="AO64" s="80">
        <v>0</v>
      </c>
      <c r="AP64">
        <v>1</v>
      </c>
      <c r="AQ64" s="81" t="s">
        <v>146</v>
      </c>
      <c r="AR64" s="81" t="s">
        <v>146</v>
      </c>
      <c r="AS64" s="81" t="s">
        <v>146</v>
      </c>
      <c r="AT64" s="81" t="s">
        <v>146</v>
      </c>
      <c r="AU64" s="81" t="s">
        <v>146</v>
      </c>
      <c r="AV64" s="81" t="s">
        <v>146</v>
      </c>
      <c r="AW64" s="81" t="s">
        <v>146</v>
      </c>
      <c r="AX64" s="81" t="s">
        <v>146</v>
      </c>
      <c r="AY64" s="81" t="s">
        <v>146</v>
      </c>
      <c r="AZ64" s="81" t="s">
        <v>146</v>
      </c>
    </row>
    <row r="65" spans="1:52" ht="20.25">
      <c r="A65" s="109" t="s">
        <v>269</v>
      </c>
      <c r="B65" s="74">
        <v>2</v>
      </c>
      <c r="C65" s="75">
        <v>2</v>
      </c>
      <c r="D65" s="76">
        <v>1</v>
      </c>
      <c r="E65" s="76">
        <v>1</v>
      </c>
      <c r="F65" s="76">
        <v>2</v>
      </c>
      <c r="G65" s="76">
        <v>1</v>
      </c>
      <c r="H65" s="76">
        <v>1</v>
      </c>
      <c r="I65" s="76">
        <v>1</v>
      </c>
      <c r="J65" s="76">
        <v>1</v>
      </c>
      <c r="K65" s="76">
        <v>1</v>
      </c>
      <c r="L65" s="76">
        <v>1</v>
      </c>
      <c r="M65" s="76">
        <v>1</v>
      </c>
      <c r="N65" s="76">
        <v>1</v>
      </c>
      <c r="O65" s="76">
        <v>1</v>
      </c>
      <c r="P65" s="76">
        <v>1</v>
      </c>
      <c r="Q65" s="76">
        <v>1</v>
      </c>
      <c r="R65" s="76">
        <v>1</v>
      </c>
      <c r="S65" s="76">
        <v>1</v>
      </c>
      <c r="T65" s="77">
        <v>1</v>
      </c>
      <c r="U65" s="78">
        <v>1</v>
      </c>
      <c r="V65" s="78">
        <v>2</v>
      </c>
      <c r="W65" s="78">
        <v>1</v>
      </c>
      <c r="X65" s="78">
        <v>1</v>
      </c>
      <c r="Y65" s="78">
        <v>1</v>
      </c>
      <c r="Z65" s="78">
        <v>1</v>
      </c>
      <c r="AA65" s="78">
        <v>1</v>
      </c>
      <c r="AB65" s="78">
        <v>1</v>
      </c>
      <c r="AC65" s="78">
        <v>1</v>
      </c>
      <c r="AD65" s="78">
        <v>1</v>
      </c>
      <c r="AE65" s="78">
        <v>1</v>
      </c>
      <c r="AF65" s="78">
        <v>1</v>
      </c>
      <c r="AG65" s="78">
        <v>1</v>
      </c>
      <c r="AH65" s="78">
        <v>1</v>
      </c>
      <c r="AI65" s="79">
        <v>1</v>
      </c>
      <c r="AJ65">
        <v>1</v>
      </c>
      <c r="AK65">
        <v>1</v>
      </c>
      <c r="AL65">
        <v>1</v>
      </c>
      <c r="AM65">
        <v>6</v>
      </c>
      <c r="AN65">
        <v>1</v>
      </c>
      <c r="AO65" s="80">
        <v>0</v>
      </c>
      <c r="AP65">
        <v>1</v>
      </c>
      <c r="AQ65" s="81" t="s">
        <v>146</v>
      </c>
      <c r="AR65" s="81" t="s">
        <v>146</v>
      </c>
      <c r="AS65" s="81" t="s">
        <v>146</v>
      </c>
      <c r="AT65" s="81" t="s">
        <v>146</v>
      </c>
      <c r="AU65" s="81" t="s">
        <v>146</v>
      </c>
      <c r="AV65" s="81" t="s">
        <v>146</v>
      </c>
      <c r="AW65" s="81" t="s">
        <v>146</v>
      </c>
      <c r="AX65" s="81" t="s">
        <v>146</v>
      </c>
      <c r="AY65" s="81" t="s">
        <v>146</v>
      </c>
      <c r="AZ65" s="81" t="s">
        <v>146</v>
      </c>
    </row>
    <row r="66" spans="1:52" ht="20.25">
      <c r="A66" s="109" t="s">
        <v>269</v>
      </c>
      <c r="B66" s="74">
        <v>1</v>
      </c>
      <c r="C66" s="75">
        <v>4</v>
      </c>
      <c r="D66" s="76">
        <v>1</v>
      </c>
      <c r="E66" s="76">
        <v>1</v>
      </c>
      <c r="F66" s="76">
        <v>2</v>
      </c>
      <c r="G66" s="76">
        <v>1</v>
      </c>
      <c r="H66" s="76">
        <v>1</v>
      </c>
      <c r="I66" s="76">
        <v>1</v>
      </c>
      <c r="J66" s="76">
        <v>1</v>
      </c>
      <c r="K66" s="76">
        <v>1</v>
      </c>
      <c r="L66" s="76">
        <v>1</v>
      </c>
      <c r="M66" s="76">
        <v>1</v>
      </c>
      <c r="N66" s="76">
        <v>1</v>
      </c>
      <c r="O66" s="76">
        <v>1</v>
      </c>
      <c r="P66" s="76">
        <v>1</v>
      </c>
      <c r="Q66" s="76">
        <v>1</v>
      </c>
      <c r="R66" s="76">
        <v>1</v>
      </c>
      <c r="S66" s="76">
        <v>1</v>
      </c>
      <c r="T66" s="77">
        <v>1</v>
      </c>
      <c r="U66" s="78">
        <v>1</v>
      </c>
      <c r="V66" s="78">
        <v>2</v>
      </c>
      <c r="W66" s="78">
        <v>1</v>
      </c>
      <c r="X66" s="78">
        <v>1</v>
      </c>
      <c r="Y66" s="78">
        <v>1</v>
      </c>
      <c r="Z66" s="78">
        <v>1</v>
      </c>
      <c r="AA66" s="78">
        <v>1</v>
      </c>
      <c r="AB66" s="78">
        <v>1</v>
      </c>
      <c r="AC66" s="78">
        <v>1</v>
      </c>
      <c r="AD66" s="78">
        <v>1</v>
      </c>
      <c r="AE66" s="78">
        <v>1</v>
      </c>
      <c r="AF66" s="78">
        <v>1</v>
      </c>
      <c r="AG66" s="78">
        <v>1</v>
      </c>
      <c r="AH66" s="78">
        <v>1</v>
      </c>
      <c r="AI66" s="79">
        <v>1</v>
      </c>
      <c r="AJ66">
        <v>2</v>
      </c>
      <c r="AK66">
        <v>1</v>
      </c>
      <c r="AL66">
        <v>0</v>
      </c>
      <c r="AM66">
        <v>5</v>
      </c>
      <c r="AN66">
        <v>2</v>
      </c>
      <c r="AO66" s="80">
        <v>0</v>
      </c>
      <c r="AP66">
        <v>1</v>
      </c>
      <c r="AQ66" s="81" t="s">
        <v>146</v>
      </c>
      <c r="AR66" s="81" t="s">
        <v>146</v>
      </c>
      <c r="AS66" s="81" t="s">
        <v>146</v>
      </c>
      <c r="AT66" s="81" t="s">
        <v>146</v>
      </c>
      <c r="AU66" s="81" t="s">
        <v>146</v>
      </c>
      <c r="AV66" s="81" t="s">
        <v>146</v>
      </c>
      <c r="AW66" s="81" t="s">
        <v>146</v>
      </c>
      <c r="AX66" s="81" t="s">
        <v>146</v>
      </c>
      <c r="AY66" s="81" t="s">
        <v>146</v>
      </c>
      <c r="AZ66" s="81" t="s">
        <v>146</v>
      </c>
    </row>
    <row r="67" spans="1:52" s="89" customFormat="1" ht="20.25">
      <c r="A67" s="111" t="s">
        <v>269</v>
      </c>
      <c r="B67" s="83">
        <v>2</v>
      </c>
      <c r="C67" s="84">
        <v>4</v>
      </c>
      <c r="D67" s="85">
        <v>1</v>
      </c>
      <c r="E67" s="85">
        <v>1</v>
      </c>
      <c r="F67" s="85">
        <v>2</v>
      </c>
      <c r="G67" s="85">
        <v>1</v>
      </c>
      <c r="H67" s="85">
        <v>1</v>
      </c>
      <c r="I67" s="85">
        <v>1</v>
      </c>
      <c r="J67" s="85">
        <v>1</v>
      </c>
      <c r="K67" s="85">
        <v>1</v>
      </c>
      <c r="L67" s="85">
        <v>1</v>
      </c>
      <c r="M67" s="85">
        <v>1</v>
      </c>
      <c r="N67" s="85">
        <v>1</v>
      </c>
      <c r="O67" s="85">
        <v>1</v>
      </c>
      <c r="P67" s="85">
        <v>1</v>
      </c>
      <c r="Q67" s="85">
        <v>1</v>
      </c>
      <c r="R67" s="85">
        <v>1</v>
      </c>
      <c r="S67" s="85">
        <v>1</v>
      </c>
      <c r="T67" s="86">
        <v>1</v>
      </c>
      <c r="U67" s="87">
        <v>1</v>
      </c>
      <c r="V67" s="87">
        <v>2</v>
      </c>
      <c r="W67" s="87">
        <v>1</v>
      </c>
      <c r="X67" s="87">
        <v>1</v>
      </c>
      <c r="Y67" s="87">
        <v>1</v>
      </c>
      <c r="Z67" s="87">
        <v>1</v>
      </c>
      <c r="AA67" s="87">
        <v>1</v>
      </c>
      <c r="AB67" s="87">
        <v>1</v>
      </c>
      <c r="AC67" s="87">
        <v>1</v>
      </c>
      <c r="AD67" s="87">
        <v>1</v>
      </c>
      <c r="AE67" s="87">
        <v>1</v>
      </c>
      <c r="AF67" s="87">
        <v>1</v>
      </c>
      <c r="AG67" s="87">
        <v>1</v>
      </c>
      <c r="AH67" s="87">
        <v>1</v>
      </c>
      <c r="AI67" s="88">
        <v>1</v>
      </c>
      <c r="AJ67" s="89">
        <v>1</v>
      </c>
      <c r="AK67" s="89">
        <v>1</v>
      </c>
      <c r="AL67" s="89">
        <v>1</v>
      </c>
      <c r="AM67" s="89">
        <v>6</v>
      </c>
      <c r="AN67" s="89">
        <v>2</v>
      </c>
      <c r="AO67" s="90">
        <v>1</v>
      </c>
      <c r="AP67" s="89">
        <v>1</v>
      </c>
      <c r="AQ67" s="91" t="s">
        <v>146</v>
      </c>
      <c r="AR67" s="91" t="s">
        <v>146</v>
      </c>
      <c r="AS67" s="91" t="s">
        <v>146</v>
      </c>
      <c r="AT67" s="91" t="s">
        <v>146</v>
      </c>
      <c r="AU67" s="91" t="s">
        <v>146</v>
      </c>
      <c r="AV67" s="91" t="s">
        <v>146</v>
      </c>
      <c r="AW67" s="91" t="s">
        <v>146</v>
      </c>
      <c r="AX67" s="91" t="s">
        <v>146</v>
      </c>
      <c r="AY67" s="91" t="s">
        <v>146</v>
      </c>
      <c r="AZ67" s="91"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DC5D0-72E9-4441-A127-DBF792951F6A}">
  <dimension ref="B3:L53"/>
  <sheetViews>
    <sheetView workbookViewId="0">
      <selection activeCell="H14" sqref="H14"/>
    </sheetView>
  </sheetViews>
  <sheetFormatPr defaultRowHeight="15"/>
  <cols>
    <col min="2" max="2" width="15.140625" customWidth="1"/>
    <col min="3" max="3" width="20.28515625" customWidth="1"/>
    <col min="4" max="5" width="21.5703125" customWidth="1"/>
    <col min="6" max="7" width="21.85546875" customWidth="1"/>
    <col min="8" max="11" width="20.28515625" customWidth="1"/>
    <col min="12" max="12" width="18.28515625" customWidth="1"/>
  </cols>
  <sheetData>
    <row r="3" spans="2:12" ht="18.75">
      <c r="B3" s="6" t="s">
        <v>281</v>
      </c>
      <c r="D3" s="6" t="s">
        <v>282</v>
      </c>
    </row>
    <row r="4" spans="2:12">
      <c r="B4" s="2" t="s">
        <v>10</v>
      </c>
      <c r="C4" s="2" t="s">
        <v>283</v>
      </c>
      <c r="D4" s="2" t="s">
        <v>284</v>
      </c>
      <c r="E4" s="2" t="s">
        <v>285</v>
      </c>
      <c r="F4" s="2" t="s">
        <v>286</v>
      </c>
      <c r="G4" s="2" t="s">
        <v>287</v>
      </c>
      <c r="H4" s="2" t="s">
        <v>288</v>
      </c>
      <c r="I4" s="2" t="s">
        <v>289</v>
      </c>
      <c r="J4" s="2" t="s">
        <v>290</v>
      </c>
      <c r="K4" s="2" t="s">
        <v>291</v>
      </c>
      <c r="L4" s="2"/>
    </row>
    <row r="5" spans="2:12">
      <c r="B5" s="5">
        <v>1</v>
      </c>
      <c r="C5" s="7">
        <v>15.2442569732666</v>
      </c>
      <c r="D5" s="4">
        <v>-0.62999957799911499</v>
      </c>
      <c r="E5" s="4">
        <v>0</v>
      </c>
      <c r="F5" s="4">
        <v>-0.62999957799911499</v>
      </c>
      <c r="G5" s="4">
        <v>0</v>
      </c>
      <c r="H5" s="4">
        <v>0.87400162220001198</v>
      </c>
      <c r="I5" s="4">
        <v>0.87400162220001198</v>
      </c>
      <c r="J5" s="4">
        <v>0.87400162220001198</v>
      </c>
      <c r="K5" s="4">
        <v>0.87400162220001198</v>
      </c>
    </row>
    <row r="6" spans="2:12">
      <c r="B6" s="5">
        <v>2</v>
      </c>
      <c r="C6" s="7">
        <v>24.608009338378899</v>
      </c>
      <c r="D6" s="4">
        <v>-0.71499949693679798</v>
      </c>
      <c r="E6" s="4">
        <v>0</v>
      </c>
      <c r="F6" s="4">
        <v>-0.71499949693679798</v>
      </c>
      <c r="G6" s="4">
        <v>0</v>
      </c>
      <c r="H6" s="4">
        <v>0.85700184106826705</v>
      </c>
      <c r="I6" s="4">
        <v>0.85700184106826705</v>
      </c>
      <c r="J6" s="4">
        <v>0.85700184106826705</v>
      </c>
      <c r="K6" s="4">
        <v>0.85700184106826705</v>
      </c>
    </row>
    <row r="7" spans="2:12">
      <c r="B7" s="5">
        <v>3</v>
      </c>
      <c r="C7" s="7">
        <v>44.350753784179602</v>
      </c>
      <c r="D7" s="4">
        <v>-0.53999966382980302</v>
      </c>
      <c r="E7" s="4">
        <v>0</v>
      </c>
      <c r="F7" s="4">
        <v>-0.53999966382980302</v>
      </c>
      <c r="G7" s="4">
        <v>0</v>
      </c>
      <c r="H7" s="4">
        <v>0.43900722265243503</v>
      </c>
      <c r="I7" s="4">
        <v>0.43900722265243503</v>
      </c>
      <c r="J7" s="4">
        <v>0.43900722265243503</v>
      </c>
      <c r="K7" s="4">
        <v>0.43900722265243503</v>
      </c>
    </row>
    <row r="8" spans="2:12">
      <c r="B8" s="5">
        <v>4</v>
      </c>
      <c r="C8" s="7">
        <v>50.136466979980398</v>
      </c>
      <c r="D8" s="4">
        <v>-0.57499969005584695</v>
      </c>
      <c r="E8" s="4">
        <v>0</v>
      </c>
      <c r="F8" s="4">
        <v>-0.57499969005584695</v>
      </c>
      <c r="G8" s="4">
        <v>0</v>
      </c>
      <c r="H8" s="4">
        <v>0.58100539445876997</v>
      </c>
      <c r="I8" s="4">
        <v>0.58100539445876997</v>
      </c>
      <c r="J8" s="4">
        <v>0.58100539445876997</v>
      </c>
      <c r="K8" s="4">
        <v>0.58100539445876997</v>
      </c>
    </row>
    <row r="9" spans="2:12">
      <c r="B9" s="5">
        <v>5</v>
      </c>
      <c r="C9" s="7">
        <v>90.892585754394503</v>
      </c>
      <c r="D9" s="4">
        <v>-0.49999970197677601</v>
      </c>
      <c r="E9" s="4">
        <v>0</v>
      </c>
      <c r="F9" s="4">
        <v>-0.49999970197677601</v>
      </c>
      <c r="G9" s="4">
        <v>0</v>
      </c>
      <c r="H9" s="4">
        <v>0.61600494384765603</v>
      </c>
      <c r="I9" s="4">
        <v>0.61600494384765603</v>
      </c>
      <c r="J9" s="4">
        <v>0.61600494384765603</v>
      </c>
      <c r="K9" s="4">
        <v>0.61600494384765603</v>
      </c>
    </row>
    <row r="10" spans="2:12">
      <c r="B10" s="5">
        <v>6</v>
      </c>
      <c r="C10" s="7">
        <v>81.297309875488196</v>
      </c>
      <c r="D10" s="4">
        <v>-0.469999730587005</v>
      </c>
      <c r="E10" s="4">
        <v>0</v>
      </c>
      <c r="F10" s="4">
        <v>-0.57999962568283003</v>
      </c>
      <c r="G10" s="4">
        <v>0</v>
      </c>
      <c r="H10" s="4">
        <v>0.72000360488891602</v>
      </c>
      <c r="I10" s="4">
        <v>0.72000360488891602</v>
      </c>
      <c r="J10" s="4">
        <v>0.73700338602065996</v>
      </c>
      <c r="K10" s="4">
        <v>0.73700338602065996</v>
      </c>
    </row>
    <row r="11" spans="2:12">
      <c r="B11" s="5">
        <v>7</v>
      </c>
      <c r="C11" s="7">
        <v>36.844879150390597</v>
      </c>
      <c r="D11" s="4">
        <v>-0.29499986767768799</v>
      </c>
      <c r="E11" s="4">
        <v>0</v>
      </c>
      <c r="F11" s="4">
        <v>-0.29499986767768799</v>
      </c>
      <c r="G11" s="4">
        <v>0</v>
      </c>
      <c r="H11" s="4">
        <v>0.833002150058746</v>
      </c>
      <c r="I11" s="4">
        <v>0.833002150058746</v>
      </c>
      <c r="J11" s="4">
        <v>0.833002150058746</v>
      </c>
      <c r="K11" s="4">
        <v>0.833002150058746</v>
      </c>
    </row>
    <row r="12" spans="2:12">
      <c r="B12" s="5">
        <v>8</v>
      </c>
      <c r="C12" s="7">
        <v>27.5999031066894</v>
      </c>
      <c r="D12" s="4">
        <v>-0.47999969124794001</v>
      </c>
      <c r="E12" s="4">
        <v>0</v>
      </c>
      <c r="F12" s="4">
        <v>-0.47999969124794001</v>
      </c>
      <c r="G12" s="4">
        <v>0</v>
      </c>
      <c r="H12" s="4">
        <v>0.69000399112701405</v>
      </c>
      <c r="I12" s="4">
        <v>0.69000399112701405</v>
      </c>
      <c r="J12" s="4">
        <v>0.69000399112701405</v>
      </c>
      <c r="K12" s="4">
        <v>0.69000399112701405</v>
      </c>
    </row>
    <row r="13" spans="2:12" s="11" customFormat="1" ht="18.75">
      <c r="B13" s="8" t="s">
        <v>292</v>
      </c>
      <c r="C13" s="9">
        <f>AVERAGE(C5:C12)</f>
        <v>46.37177062034602</v>
      </c>
      <c r="D13" s="9">
        <f>AVERAGE(D5:D12)</f>
        <v>-0.52562467753887154</v>
      </c>
      <c r="E13" s="9">
        <f>AVERAGE(E5:E12)</f>
        <v>0</v>
      </c>
      <c r="F13" s="10">
        <f>AVERAGE(F5:F12)</f>
        <v>-0.53937466442584958</v>
      </c>
      <c r="G13" s="10">
        <f t="shared" ref="G13" si="0">AVERAGE(G5:G12)</f>
        <v>0</v>
      </c>
      <c r="H13" s="10">
        <f t="shared" ref="H13" si="1">AVERAGE(H5:H12)</f>
        <v>0.70125384628772702</v>
      </c>
      <c r="I13" s="10">
        <f t="shared" ref="I13" si="2">AVERAGE(I5:I12)</f>
        <v>0.70125384628772702</v>
      </c>
      <c r="J13" s="10">
        <f t="shared" ref="J13" si="3">AVERAGE(J5:J12)</f>
        <v>0.70337881892919496</v>
      </c>
      <c r="K13" s="10">
        <f t="shared" ref="K13" si="4">AVERAGE(K5:K12)</f>
        <v>0.70337881892919496</v>
      </c>
    </row>
    <row r="14" spans="2:12">
      <c r="B14" s="5" t="s">
        <v>293</v>
      </c>
      <c r="C14" s="14">
        <f t="shared" ref="C14:K14" si="5">_xlfn.STDEV.P(C5:C12)</f>
        <v>25.263317780462501</v>
      </c>
      <c r="D14" s="13">
        <f t="shared" si="5"/>
        <v>0.11641611279882468</v>
      </c>
      <c r="E14" s="13">
        <f t="shared" si="5"/>
        <v>0</v>
      </c>
      <c r="F14" s="13">
        <f t="shared" si="5"/>
        <v>0.11552688740106865</v>
      </c>
      <c r="G14" s="13">
        <f t="shared" si="5"/>
        <v>0</v>
      </c>
      <c r="H14" s="13">
        <f t="shared" si="5"/>
        <v>0.14249356009074979</v>
      </c>
      <c r="I14" s="13">
        <f t="shared" si="5"/>
        <v>0.14249356009074979</v>
      </c>
      <c r="J14" s="13">
        <f t="shared" si="5"/>
        <v>0.14288354935592973</v>
      </c>
      <c r="K14" s="13">
        <f t="shared" si="5"/>
        <v>0.14288354935592973</v>
      </c>
    </row>
    <row r="16" spans="2:12" ht="18.75">
      <c r="B16" s="6" t="s">
        <v>294</v>
      </c>
      <c r="D16" s="6" t="s">
        <v>295</v>
      </c>
    </row>
    <row r="17" spans="2:11">
      <c r="B17" s="2" t="s">
        <v>10</v>
      </c>
      <c r="C17" s="2" t="s">
        <v>283</v>
      </c>
      <c r="D17" s="2" t="s">
        <v>284</v>
      </c>
      <c r="E17" s="2" t="s">
        <v>285</v>
      </c>
      <c r="F17" s="2" t="s">
        <v>286</v>
      </c>
      <c r="G17" s="2" t="s">
        <v>287</v>
      </c>
      <c r="H17" s="2" t="s">
        <v>288</v>
      </c>
      <c r="I17" s="2" t="s">
        <v>289</v>
      </c>
      <c r="J17" s="2" t="s">
        <v>290</v>
      </c>
      <c r="K17" s="2" t="s">
        <v>291</v>
      </c>
    </row>
    <row r="18" spans="2:11">
      <c r="B18" s="5">
        <v>1</v>
      </c>
      <c r="C18" s="7">
        <v>33.110469818115199</v>
      </c>
      <c r="D18" s="4">
        <v>0.249999895691871</v>
      </c>
      <c r="E18" s="4">
        <v>0</v>
      </c>
      <c r="F18" s="4">
        <v>0.249999895691871</v>
      </c>
      <c r="G18" s="4">
        <v>0</v>
      </c>
      <c r="H18" s="4">
        <v>0.88300150632858199</v>
      </c>
      <c r="I18" s="4">
        <v>0.88300150632858199</v>
      </c>
      <c r="J18" s="4">
        <v>0.88300150632858199</v>
      </c>
      <c r="K18" s="4">
        <v>0.88300150632858199</v>
      </c>
    </row>
    <row r="19" spans="2:11">
      <c r="B19" s="5">
        <v>2</v>
      </c>
      <c r="C19" s="7">
        <v>74.271415710449205</v>
      </c>
      <c r="D19" s="4">
        <v>0.36999979615211398</v>
      </c>
      <c r="E19" s="4">
        <v>0</v>
      </c>
      <c r="F19" s="4">
        <v>0.36999979615211398</v>
      </c>
      <c r="G19" s="4">
        <v>0</v>
      </c>
      <c r="H19" s="4">
        <v>1</v>
      </c>
      <c r="I19" s="4">
        <v>1</v>
      </c>
      <c r="J19" s="4">
        <v>1</v>
      </c>
      <c r="K19" s="4">
        <v>1</v>
      </c>
    </row>
    <row r="20" spans="2:11">
      <c r="B20" s="5">
        <v>3</v>
      </c>
      <c r="C20" s="7">
        <v>34.239593505859297</v>
      </c>
      <c r="D20" s="4">
        <v>0.234999924898147</v>
      </c>
      <c r="E20" s="4">
        <v>0</v>
      </c>
      <c r="F20" s="4">
        <v>0.234999924898147</v>
      </c>
      <c r="G20" s="4">
        <v>0</v>
      </c>
      <c r="H20" s="4">
        <v>0.56400561332702603</v>
      </c>
      <c r="I20" s="4">
        <v>0.56400561332702603</v>
      </c>
      <c r="J20" s="4">
        <v>0.56400561332702603</v>
      </c>
      <c r="K20" s="4">
        <v>0.56400561332702603</v>
      </c>
    </row>
    <row r="21" spans="2:11">
      <c r="B21" s="5">
        <v>4</v>
      </c>
      <c r="C21" s="7">
        <v>32.397144317626903</v>
      </c>
      <c r="D21" s="4">
        <v>0.219999969005584</v>
      </c>
      <c r="E21" s="4">
        <v>0</v>
      </c>
      <c r="F21" s="4">
        <v>0.219999969005584</v>
      </c>
      <c r="G21" s="4">
        <v>0</v>
      </c>
      <c r="H21" s="4">
        <v>0.59200525283813399</v>
      </c>
      <c r="I21" s="4">
        <v>0.59200525283813399</v>
      </c>
      <c r="J21" s="4">
        <v>0.59200525283813399</v>
      </c>
      <c r="K21" s="4">
        <v>0.59200525283813399</v>
      </c>
    </row>
    <row r="22" spans="2:11">
      <c r="B22" s="5">
        <v>5</v>
      </c>
      <c r="C22" s="7">
        <v>54.0489692687988</v>
      </c>
      <c r="D22" s="4">
        <v>0.469999730587005</v>
      </c>
      <c r="E22" s="4">
        <v>0</v>
      </c>
      <c r="F22" s="4">
        <v>0.469999730587005</v>
      </c>
      <c r="G22" s="4">
        <v>0</v>
      </c>
      <c r="H22" s="4">
        <v>0.36300820112228299</v>
      </c>
      <c r="I22" s="4">
        <v>0.36300820112228299</v>
      </c>
      <c r="J22" s="4">
        <v>0.36300820112228299</v>
      </c>
      <c r="K22" s="4">
        <v>0.36300820112228299</v>
      </c>
    </row>
    <row r="23" spans="2:11">
      <c r="B23" s="5">
        <v>6</v>
      </c>
      <c r="C23" s="7">
        <v>86.152420043945298</v>
      </c>
      <c r="D23" s="4">
        <v>0.60499960184097201</v>
      </c>
      <c r="E23" s="4">
        <v>0</v>
      </c>
      <c r="F23" s="4">
        <v>0.60499960184097201</v>
      </c>
      <c r="G23" s="4">
        <v>0</v>
      </c>
      <c r="H23" s="4">
        <v>0.87100166082382202</v>
      </c>
      <c r="I23" s="4">
        <v>0.87100166082382202</v>
      </c>
      <c r="J23" s="4">
        <v>0.87100166082382202</v>
      </c>
      <c r="K23" s="4">
        <v>0.87100166082382202</v>
      </c>
    </row>
    <row r="24" spans="2:11">
      <c r="B24" s="5">
        <v>7</v>
      </c>
      <c r="C24" s="7">
        <v>41.688323974609297</v>
      </c>
      <c r="D24" s="4">
        <v>0.58999961614608698</v>
      </c>
      <c r="E24" s="4">
        <v>0</v>
      </c>
      <c r="F24" s="4">
        <v>0.58999961614608698</v>
      </c>
      <c r="G24" s="4">
        <v>0</v>
      </c>
      <c r="H24" s="4">
        <v>0.85100191831588701</v>
      </c>
      <c r="I24" s="4">
        <v>0.85100191831588701</v>
      </c>
      <c r="J24" s="4">
        <v>0.85100191831588701</v>
      </c>
      <c r="K24" s="4">
        <v>0.85100191831588701</v>
      </c>
    </row>
    <row r="25" spans="2:11">
      <c r="B25" s="5">
        <v>8</v>
      </c>
      <c r="C25" s="7">
        <v>42.738765716552699</v>
      </c>
      <c r="D25" s="4">
        <v>0.48499971628188998</v>
      </c>
      <c r="E25" s="4">
        <v>0</v>
      </c>
      <c r="F25" s="4">
        <v>0.48499971628188998</v>
      </c>
      <c r="G25" s="4">
        <v>0</v>
      </c>
      <c r="H25" s="4">
        <v>0.770002961158752</v>
      </c>
      <c r="I25" s="4">
        <v>0.770002961158752</v>
      </c>
      <c r="J25" s="4">
        <v>0.770002961158752</v>
      </c>
      <c r="K25" s="4">
        <v>0.770002961158752</v>
      </c>
    </row>
    <row r="26" spans="2:11" s="11" customFormat="1" ht="18.75">
      <c r="B26" s="8" t="s">
        <v>292</v>
      </c>
      <c r="C26" s="9">
        <f>AVERAGE(C18:C25)</f>
        <v>49.830887794494586</v>
      </c>
      <c r="D26" s="9">
        <f>AVERAGE(D18:D25)</f>
        <v>0.4031247813254587</v>
      </c>
      <c r="E26" s="9">
        <f>AVERAGE(E18:E25)</f>
        <v>0</v>
      </c>
      <c r="F26" s="9">
        <f>AVERAGE(F18:F25)</f>
        <v>0.4031247813254587</v>
      </c>
      <c r="G26" s="10">
        <f t="shared" ref="G26" si="6">AVERAGE(G18:G25)</f>
        <v>0</v>
      </c>
      <c r="H26" s="10">
        <f t="shared" ref="H26" si="7">AVERAGE(H18:H25)</f>
        <v>0.73675338923931077</v>
      </c>
      <c r="I26" s="10">
        <f t="shared" ref="I26" si="8">AVERAGE(I18:I25)</f>
        <v>0.73675338923931077</v>
      </c>
      <c r="J26" s="10">
        <f t="shared" ref="J26" si="9">AVERAGE(J18:J25)</f>
        <v>0.73675338923931077</v>
      </c>
      <c r="K26" s="10">
        <f t="shared" ref="K26" si="10">AVERAGE(K18:K25)</f>
        <v>0.73675338923931077</v>
      </c>
    </row>
    <row r="27" spans="2:11">
      <c r="B27" s="5" t="s">
        <v>293</v>
      </c>
      <c r="C27" s="14">
        <f t="shared" ref="C27:K27" si="11">_xlfn.STDEV.P(C18:C25)</f>
        <v>18.96569636451736</v>
      </c>
      <c r="D27" s="14">
        <f t="shared" si="11"/>
        <v>0.14713793288067711</v>
      </c>
      <c r="E27" s="14">
        <f t="shared" si="11"/>
        <v>0</v>
      </c>
      <c r="F27" s="14">
        <f t="shared" si="11"/>
        <v>0.14713793288067711</v>
      </c>
      <c r="G27" s="14">
        <f t="shared" si="11"/>
        <v>0</v>
      </c>
      <c r="H27" s="14">
        <f t="shared" si="11"/>
        <v>0.19791015366715317</v>
      </c>
      <c r="I27" s="14">
        <f t="shared" si="11"/>
        <v>0.19791015366715317</v>
      </c>
      <c r="J27" s="14">
        <f t="shared" si="11"/>
        <v>0.19791015366715317</v>
      </c>
      <c r="K27" s="14">
        <f t="shared" si="11"/>
        <v>0.19791015366715317</v>
      </c>
    </row>
    <row r="29" spans="2:11" ht="18.75">
      <c r="B29" s="6" t="s">
        <v>296</v>
      </c>
      <c r="D29" s="6" t="s">
        <v>297</v>
      </c>
    </row>
    <row r="30" spans="2:11">
      <c r="B30" s="2" t="s">
        <v>10</v>
      </c>
      <c r="C30" s="2" t="s">
        <v>283</v>
      </c>
      <c r="D30" s="2" t="s">
        <v>284</v>
      </c>
      <c r="E30" s="2" t="s">
        <v>285</v>
      </c>
      <c r="F30" s="2" t="s">
        <v>286</v>
      </c>
      <c r="G30" s="2" t="s">
        <v>287</v>
      </c>
      <c r="H30" s="2" t="s">
        <v>288</v>
      </c>
      <c r="I30" s="2" t="s">
        <v>289</v>
      </c>
      <c r="J30" s="2" t="s">
        <v>290</v>
      </c>
      <c r="K30" s="2" t="s">
        <v>291</v>
      </c>
    </row>
    <row r="31" spans="2:11">
      <c r="B31" s="5">
        <v>1</v>
      </c>
      <c r="C31" s="7">
        <v>60.031854629516602</v>
      </c>
      <c r="D31" s="4">
        <v>-0.63499957323074296</v>
      </c>
      <c r="E31" s="4">
        <v>0</v>
      </c>
      <c r="F31" s="4">
        <v>-0.63499957323074296</v>
      </c>
      <c r="G31" s="4">
        <v>0</v>
      </c>
      <c r="H31" s="4">
        <v>0.59200525283813399</v>
      </c>
      <c r="I31" s="4">
        <v>0.59200525283813399</v>
      </c>
      <c r="J31" s="4">
        <v>0.59200525283813399</v>
      </c>
      <c r="K31" s="4">
        <v>0.59200525283813399</v>
      </c>
    </row>
    <row r="32" spans="2:11">
      <c r="B32" s="5">
        <v>2</v>
      </c>
      <c r="C32" s="7">
        <v>45.550155639648402</v>
      </c>
      <c r="D32" s="4">
        <v>-0.77999943494796697</v>
      </c>
      <c r="E32" s="4">
        <v>0</v>
      </c>
      <c r="F32" s="4">
        <v>-0.77999943494796697</v>
      </c>
      <c r="G32" s="4">
        <v>0</v>
      </c>
      <c r="H32" s="4">
        <v>0.77200293540954501</v>
      </c>
      <c r="I32" s="4">
        <v>0.77200293540954501</v>
      </c>
      <c r="J32" s="4">
        <v>0.77200293540954501</v>
      </c>
      <c r="K32" s="4">
        <v>0.77200293540954501</v>
      </c>
    </row>
    <row r="33" spans="2:12">
      <c r="B33" s="5">
        <v>3</v>
      </c>
      <c r="C33" s="7">
        <v>154.34426879882801</v>
      </c>
      <c r="D33" s="4">
        <v>-0.69499957561492898</v>
      </c>
      <c r="E33" s="4">
        <v>0</v>
      </c>
      <c r="F33" s="4">
        <v>-0.69499957561492898</v>
      </c>
      <c r="G33" s="4">
        <v>0</v>
      </c>
      <c r="H33" s="4">
        <v>0.80000257492065396</v>
      </c>
      <c r="I33" s="4">
        <v>0.80000257492065396</v>
      </c>
      <c r="J33" s="4">
        <v>0.80000257492065396</v>
      </c>
      <c r="K33" s="4">
        <v>0.80000257492065396</v>
      </c>
    </row>
    <row r="34" spans="2:12">
      <c r="B34" s="5">
        <v>4</v>
      </c>
      <c r="C34" s="7">
        <v>48.685489654541001</v>
      </c>
      <c r="D34" s="4">
        <v>-0.74999946355819702</v>
      </c>
      <c r="E34" s="4">
        <v>0</v>
      </c>
      <c r="F34" s="4">
        <v>-0.74999946355819702</v>
      </c>
      <c r="G34" s="4">
        <v>0</v>
      </c>
      <c r="H34" s="4">
        <v>0.63500469923019398</v>
      </c>
      <c r="I34" s="4">
        <v>0.63500469923019398</v>
      </c>
      <c r="J34" s="4">
        <v>0.63500469923019398</v>
      </c>
      <c r="K34" s="4">
        <v>0.63500469923019398</v>
      </c>
    </row>
    <row r="35" spans="2:12">
      <c r="B35" s="5">
        <v>5</v>
      </c>
      <c r="C35" s="7">
        <v>27.4334106445312</v>
      </c>
      <c r="D35" s="4">
        <v>0.31999987363815302</v>
      </c>
      <c r="E35" s="4">
        <v>0</v>
      </c>
      <c r="F35" s="4">
        <v>0.31999987363815302</v>
      </c>
      <c r="G35" s="4">
        <v>0</v>
      </c>
      <c r="H35" s="4">
        <v>0.51600623130798295</v>
      </c>
      <c r="I35" s="4">
        <v>0.51600623130798295</v>
      </c>
      <c r="J35" s="4">
        <v>0.51600623130798295</v>
      </c>
      <c r="K35" s="4">
        <v>0.51600623130798295</v>
      </c>
    </row>
    <row r="36" spans="2:12">
      <c r="B36" s="5">
        <v>6</v>
      </c>
      <c r="C36" s="7">
        <v>44.461360931396399</v>
      </c>
      <c r="D36" s="4">
        <v>-0.56999963521957397</v>
      </c>
      <c r="E36" s="4">
        <v>0</v>
      </c>
      <c r="F36" s="4">
        <v>-0.56999963521957397</v>
      </c>
      <c r="G36" s="4">
        <v>0</v>
      </c>
      <c r="H36" s="4">
        <v>0.78300279378890902</v>
      </c>
      <c r="I36" s="4">
        <v>0.78300279378890902</v>
      </c>
      <c r="J36" s="4">
        <v>0.78300279378890902</v>
      </c>
      <c r="K36" s="4">
        <v>0.78300279378890902</v>
      </c>
    </row>
    <row r="37" spans="2:12">
      <c r="B37" s="5">
        <v>7</v>
      </c>
      <c r="C37" s="7">
        <v>71.785797119140597</v>
      </c>
      <c r="D37" s="4">
        <v>-0.15499995648860901</v>
      </c>
      <c r="E37" s="4">
        <v>0</v>
      </c>
      <c r="F37" s="4">
        <v>-0.15499995648860901</v>
      </c>
      <c r="G37" s="4">
        <v>0</v>
      </c>
      <c r="H37" s="4">
        <v>0.53100603818893399</v>
      </c>
      <c r="I37" s="4">
        <v>0.53100603818893399</v>
      </c>
      <c r="J37" s="4">
        <v>0.53100603818893399</v>
      </c>
      <c r="K37" s="4">
        <v>0.53100603818893399</v>
      </c>
    </row>
    <row r="38" spans="2:12">
      <c r="B38" s="5">
        <v>8</v>
      </c>
      <c r="C38" s="7"/>
      <c r="D38" s="4"/>
      <c r="E38" s="4"/>
      <c r="F38" s="4"/>
      <c r="G38" s="4"/>
      <c r="H38" s="4"/>
      <c r="I38" s="4"/>
      <c r="J38" s="4"/>
      <c r="K38" s="4"/>
      <c r="L38" t="s">
        <v>298</v>
      </c>
    </row>
    <row r="39" spans="2:12" s="11" customFormat="1" ht="18.75">
      <c r="B39" s="8" t="s">
        <v>292</v>
      </c>
      <c r="C39" s="10">
        <f>AVERAGE(C31:C38)</f>
        <v>64.613191059657467</v>
      </c>
      <c r="D39" s="10">
        <f>AVERAGE(D31:D38)</f>
        <v>-0.46642825220312373</v>
      </c>
      <c r="E39" s="10">
        <f>AVERAGE(E31:E38)</f>
        <v>0</v>
      </c>
      <c r="F39" s="10">
        <f t="shared" ref="F39:K39" si="12">AVERAGE(F31:F38)</f>
        <v>-0.46642825220312373</v>
      </c>
      <c r="G39" s="10">
        <f t="shared" si="12"/>
        <v>0</v>
      </c>
      <c r="H39" s="10">
        <f t="shared" si="12"/>
        <v>0.66129007509776472</v>
      </c>
      <c r="I39" s="10">
        <f t="shared" si="12"/>
        <v>0.66129007509776472</v>
      </c>
      <c r="J39" s="10">
        <f t="shared" si="12"/>
        <v>0.66129007509776472</v>
      </c>
      <c r="K39" s="10">
        <f t="shared" si="12"/>
        <v>0.66129007509776472</v>
      </c>
    </row>
    <row r="40" spans="2:12">
      <c r="B40" s="5" t="s">
        <v>293</v>
      </c>
      <c r="C40" s="14">
        <f t="shared" ref="C40:K40" si="13">_xlfn.STDEV.P(C31:C38)</f>
        <v>38.784430886106279</v>
      </c>
      <c r="D40" s="14">
        <f t="shared" si="13"/>
        <v>0.37523030462873536</v>
      </c>
      <c r="E40" s="14">
        <f t="shared" si="13"/>
        <v>0</v>
      </c>
      <c r="F40" s="14">
        <f t="shared" si="13"/>
        <v>0.37523030462873536</v>
      </c>
      <c r="G40" s="14">
        <f t="shared" si="13"/>
        <v>0</v>
      </c>
      <c r="H40" s="14">
        <f t="shared" si="13"/>
        <v>0.11331694745041637</v>
      </c>
      <c r="I40" s="14">
        <f t="shared" si="13"/>
        <v>0.11331694745041637</v>
      </c>
      <c r="J40" s="14">
        <f t="shared" si="13"/>
        <v>0.11331694745041637</v>
      </c>
      <c r="K40" s="14">
        <f t="shared" si="13"/>
        <v>0.11331694745041637</v>
      </c>
    </row>
    <row r="42" spans="2:12" ht="18.75">
      <c r="B42" s="6" t="s">
        <v>299</v>
      </c>
      <c r="D42" s="6" t="s">
        <v>300</v>
      </c>
    </row>
    <row r="43" spans="2:12">
      <c r="B43" s="2" t="s">
        <v>10</v>
      </c>
      <c r="C43" s="2" t="s">
        <v>283</v>
      </c>
      <c r="D43" s="2" t="s">
        <v>284</v>
      </c>
      <c r="E43" s="2" t="s">
        <v>285</v>
      </c>
      <c r="F43" s="2" t="s">
        <v>286</v>
      </c>
      <c r="G43" s="2" t="s">
        <v>287</v>
      </c>
      <c r="H43" s="2" t="s">
        <v>288</v>
      </c>
      <c r="I43" s="2" t="s">
        <v>289</v>
      </c>
      <c r="J43" s="2" t="s">
        <v>290</v>
      </c>
      <c r="K43" s="2" t="s">
        <v>291</v>
      </c>
    </row>
    <row r="44" spans="2:12">
      <c r="B44" s="5">
        <v>1</v>
      </c>
      <c r="C44" s="7">
        <v>20.426174163818299</v>
      </c>
      <c r="D44" s="4">
        <v>0.40999975800514199</v>
      </c>
      <c r="E44" s="4">
        <v>0</v>
      </c>
      <c r="F44" s="4">
        <v>0.40999975800514199</v>
      </c>
      <c r="G44" s="4">
        <v>0</v>
      </c>
      <c r="H44" s="4">
        <v>0.83800208568572998</v>
      </c>
      <c r="I44" s="4">
        <v>0.83800208568572998</v>
      </c>
      <c r="J44" s="4">
        <v>0.83800208568572998</v>
      </c>
      <c r="K44" s="4">
        <v>0.83800208568572998</v>
      </c>
    </row>
    <row r="45" spans="2:12">
      <c r="B45" s="5">
        <v>2</v>
      </c>
      <c r="C45" s="7">
        <v>48.365573883056598</v>
      </c>
      <c r="D45" s="4">
        <v>0.37499979138374301</v>
      </c>
      <c r="E45" s="4">
        <v>0</v>
      </c>
      <c r="F45" s="4">
        <v>0.37499979138374301</v>
      </c>
      <c r="G45" s="4">
        <v>0</v>
      </c>
      <c r="H45" s="4">
        <v>0.71500366926193204</v>
      </c>
      <c r="I45" s="4">
        <v>0.71500366926193204</v>
      </c>
      <c r="J45" s="4">
        <v>0.71500366926193204</v>
      </c>
      <c r="K45" s="4">
        <v>0.71500366926193204</v>
      </c>
    </row>
    <row r="46" spans="2:12">
      <c r="B46" s="5">
        <v>3</v>
      </c>
      <c r="C46" s="7">
        <v>54.881156921386697</v>
      </c>
      <c r="D46" s="4">
        <v>0.25999990105628901</v>
      </c>
      <c r="E46" s="4">
        <v>0</v>
      </c>
      <c r="F46" s="4">
        <v>0.25999990105628901</v>
      </c>
      <c r="G46" s="4">
        <v>0</v>
      </c>
      <c r="H46" s="4">
        <v>0.51000630855560303</v>
      </c>
      <c r="I46" s="4">
        <v>0.51000630855560303</v>
      </c>
      <c r="J46" s="4">
        <v>0.51000630855560303</v>
      </c>
      <c r="K46" s="4">
        <v>0.51000630855560303</v>
      </c>
    </row>
    <row r="47" spans="2:12">
      <c r="B47" s="5">
        <v>4</v>
      </c>
      <c r="C47" s="7">
        <v>71.866394042968693</v>
      </c>
      <c r="D47" s="4">
        <v>0.324999839067459</v>
      </c>
      <c r="E47" s="4">
        <v>0</v>
      </c>
      <c r="F47" s="4">
        <v>0.324999839067459</v>
      </c>
      <c r="G47" s="4">
        <v>0</v>
      </c>
      <c r="H47" s="4">
        <v>0.62600481510162298</v>
      </c>
      <c r="I47" s="4">
        <v>0.62600481510162298</v>
      </c>
      <c r="J47" s="4">
        <v>0.62600481510162298</v>
      </c>
      <c r="K47" s="4">
        <v>0.62600481510162298</v>
      </c>
    </row>
    <row r="48" spans="2:12">
      <c r="B48" s="5">
        <v>5</v>
      </c>
      <c r="C48" s="7">
        <v>81.313468933105398</v>
      </c>
      <c r="D48" s="4">
        <v>0.135000005364418</v>
      </c>
      <c r="E48" s="4">
        <v>0</v>
      </c>
      <c r="F48" s="4">
        <v>5.9999998658895402E-2</v>
      </c>
      <c r="G48" s="4">
        <v>0</v>
      </c>
      <c r="H48" s="4">
        <v>0.60400509834289495</v>
      </c>
      <c r="I48" s="4">
        <v>0.60400509834289495</v>
      </c>
      <c r="J48" s="4">
        <v>0.61500495672225897</v>
      </c>
      <c r="K48" s="4">
        <v>0.61500495672225897</v>
      </c>
    </row>
    <row r="49" spans="2:11">
      <c r="B49" s="5">
        <v>6</v>
      </c>
      <c r="C49" s="7">
        <v>162.72384643554599</v>
      </c>
      <c r="D49" s="4">
        <v>0.69999951124191195</v>
      </c>
      <c r="E49" s="4">
        <v>0</v>
      </c>
      <c r="F49" s="4">
        <v>0.52999967336654596</v>
      </c>
      <c r="G49" s="4">
        <v>0</v>
      </c>
      <c r="H49" s="4">
        <v>0.71300369501113803</v>
      </c>
      <c r="I49" s="4">
        <v>0.71300369501113803</v>
      </c>
      <c r="J49" s="4">
        <v>0.69500392675399703</v>
      </c>
      <c r="K49" s="4">
        <v>0.69500392675399703</v>
      </c>
    </row>
    <row r="50" spans="2:11">
      <c r="B50" s="5">
        <v>7</v>
      </c>
      <c r="C50" s="7">
        <v>61.076091766357401</v>
      </c>
      <c r="D50" s="4">
        <v>-1.5000007115304401E-2</v>
      </c>
      <c r="E50" s="4">
        <v>0</v>
      </c>
      <c r="F50" s="4">
        <v>-1.5000007115304401E-2</v>
      </c>
      <c r="G50" s="4">
        <v>0</v>
      </c>
      <c r="H50" s="4">
        <v>0.79000270366668701</v>
      </c>
      <c r="I50" s="4">
        <v>0.79000270366668701</v>
      </c>
      <c r="J50" s="4">
        <v>0.79000270366668701</v>
      </c>
      <c r="K50" s="4">
        <v>0.79000270366668701</v>
      </c>
    </row>
    <row r="51" spans="2:11">
      <c r="B51" s="5">
        <v>8</v>
      </c>
      <c r="C51" s="7">
        <v>28.0555114746093</v>
      </c>
      <c r="D51" s="4">
        <v>0.42499974370002702</v>
      </c>
      <c r="E51" s="4">
        <v>0</v>
      </c>
      <c r="F51" s="4">
        <v>0.42499974370002702</v>
      </c>
      <c r="G51" s="4">
        <v>0</v>
      </c>
      <c r="H51" s="4">
        <v>0.61600494384765603</v>
      </c>
      <c r="I51" s="4">
        <v>0.61600494384765603</v>
      </c>
      <c r="J51" s="4">
        <v>0.61600494384765603</v>
      </c>
      <c r="K51" s="4">
        <v>0.61600494384765603</v>
      </c>
    </row>
    <row r="52" spans="2:11" s="11" customFormat="1" ht="18.75">
      <c r="B52" s="8" t="s">
        <v>292</v>
      </c>
      <c r="C52" s="9">
        <f>AVERAGE(C44:C51)</f>
        <v>66.088527202606045</v>
      </c>
      <c r="D52" s="9">
        <f>AVERAGE(D44:D51)</f>
        <v>0.32687481783796069</v>
      </c>
      <c r="E52" s="9">
        <f>AVERAGE(E44:E51)</f>
        <v>0</v>
      </c>
      <c r="F52" s="10">
        <f t="shared" ref="F52" si="14">AVERAGE(F44:F51)</f>
        <v>0.29624983726534959</v>
      </c>
      <c r="G52" s="10">
        <f t="shared" ref="G52" si="15">AVERAGE(G44:G51)</f>
        <v>0</v>
      </c>
      <c r="H52" s="10">
        <f t="shared" ref="H52" si="16">AVERAGE(H44:H51)</f>
        <v>0.6765041649341581</v>
      </c>
      <c r="I52" s="10">
        <f t="shared" ref="I52" si="17">AVERAGE(I44:I51)</f>
        <v>0.6765041649341581</v>
      </c>
      <c r="J52" s="10">
        <f t="shared" ref="J52" si="18">AVERAGE(J44:J51)</f>
        <v>0.67562917619943597</v>
      </c>
      <c r="K52" s="10">
        <f t="shared" ref="K52" si="19">AVERAGE(K44:K51)</f>
        <v>0.67562917619943597</v>
      </c>
    </row>
    <row r="53" spans="2:11">
      <c r="B53" s="5" t="s">
        <v>293</v>
      </c>
      <c r="C53" s="14">
        <f t="shared" ref="C53:K53" si="20">_xlfn.STDEV.P(C44:C51)</f>
        <v>41.230997170771069</v>
      </c>
      <c r="D53" s="14">
        <f t="shared" si="20"/>
        <v>0.19882354497717838</v>
      </c>
      <c r="E53" s="14">
        <f t="shared" si="20"/>
        <v>0</v>
      </c>
      <c r="F53" s="14">
        <f t="shared" si="20"/>
        <v>0.17506684308199674</v>
      </c>
      <c r="G53" s="14">
        <f t="shared" si="20"/>
        <v>0</v>
      </c>
      <c r="H53" s="14">
        <f t="shared" si="20"/>
        <v>0.10060188563818286</v>
      </c>
      <c r="I53" s="14">
        <f t="shared" si="20"/>
        <v>0.10060188563818286</v>
      </c>
      <c r="J53" s="14">
        <f t="shared" si="20"/>
        <v>9.9055447701662275E-2</v>
      </c>
      <c r="K53" s="14">
        <f t="shared" si="20"/>
        <v>9.9055447701662275E-2</v>
      </c>
    </row>
  </sheetData>
  <phoneticPr fontId="4" type="noConversion"/>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4BE92-BDB7-43F4-8925-FC53E43AFCE8}">
  <dimension ref="B3:L91"/>
  <sheetViews>
    <sheetView topLeftCell="B12" workbookViewId="0">
      <selection activeCell="H14" sqref="H14"/>
    </sheetView>
  </sheetViews>
  <sheetFormatPr defaultRowHeight="15"/>
  <cols>
    <col min="2" max="2" width="15.140625" customWidth="1"/>
    <col min="3" max="3" width="20.28515625" customWidth="1"/>
    <col min="4" max="5" width="21.5703125" customWidth="1"/>
    <col min="6" max="7" width="21.85546875" customWidth="1"/>
    <col min="8" max="11" width="20.28515625" customWidth="1"/>
    <col min="12" max="12" width="18.28515625" customWidth="1"/>
  </cols>
  <sheetData>
    <row r="3" spans="2:12" ht="18.75">
      <c r="B3" s="6" t="s">
        <v>301</v>
      </c>
      <c r="D3" s="6" t="s">
        <v>282</v>
      </c>
    </row>
    <row r="4" spans="2:12">
      <c r="B4" s="2" t="s">
        <v>10</v>
      </c>
      <c r="C4" s="2" t="s">
        <v>283</v>
      </c>
      <c r="D4" s="2" t="s">
        <v>284</v>
      </c>
      <c r="E4" s="2" t="s">
        <v>285</v>
      </c>
      <c r="F4" s="2" t="s">
        <v>286</v>
      </c>
      <c r="G4" s="2" t="s">
        <v>287</v>
      </c>
      <c r="H4" s="2" t="s">
        <v>288</v>
      </c>
      <c r="I4" s="2" t="s">
        <v>289</v>
      </c>
      <c r="J4" s="2" t="s">
        <v>290</v>
      </c>
      <c r="K4" s="2" t="s">
        <v>291</v>
      </c>
      <c r="L4" s="2"/>
    </row>
    <row r="5" spans="2:12">
      <c r="B5" s="5">
        <v>1</v>
      </c>
      <c r="C5" s="7">
        <v>6.4763169288635201</v>
      </c>
      <c r="D5" s="4">
        <v>-0.50099712610244695</v>
      </c>
      <c r="E5" s="4">
        <v>0</v>
      </c>
      <c r="F5" s="4">
        <v>-0.50099712610244695</v>
      </c>
      <c r="G5" s="4">
        <v>0</v>
      </c>
      <c r="H5" s="4">
        <v>0.59906953573226895</v>
      </c>
      <c r="I5" s="4">
        <v>0.59906953573226895</v>
      </c>
      <c r="J5" s="4">
        <v>0.59906953573226895</v>
      </c>
      <c r="K5" s="4">
        <v>0.59906953573226895</v>
      </c>
    </row>
    <row r="6" spans="2:12">
      <c r="B6" s="5">
        <v>2</v>
      </c>
      <c r="C6" s="7">
        <v>8.9210281372070295</v>
      </c>
      <c r="D6" s="4">
        <v>-0.50099712610244695</v>
      </c>
      <c r="E6" s="4">
        <v>0</v>
      </c>
      <c r="F6" s="4">
        <v>-0.50099712610244695</v>
      </c>
      <c r="G6" s="4">
        <v>0</v>
      </c>
      <c r="H6" s="4">
        <v>0.59906953573226895</v>
      </c>
      <c r="I6" s="4">
        <v>0.59906953573226895</v>
      </c>
      <c r="J6" s="4">
        <v>0.59906953573226895</v>
      </c>
      <c r="K6" s="4">
        <v>0.59906953573226895</v>
      </c>
    </row>
    <row r="7" spans="2:12">
      <c r="B7" s="5">
        <v>3</v>
      </c>
      <c r="C7" s="7">
        <v>10.0148620605468</v>
      </c>
      <c r="D7" s="4">
        <v>-0.50099712610244695</v>
      </c>
      <c r="E7" s="4">
        <v>0</v>
      </c>
      <c r="F7" s="4">
        <v>-0.50099712610244695</v>
      </c>
      <c r="G7" s="4">
        <v>0</v>
      </c>
      <c r="H7" s="4">
        <v>0.59906953573226895</v>
      </c>
      <c r="I7" s="4">
        <v>0.59906953573226895</v>
      </c>
      <c r="J7" s="4">
        <v>0.59906953573226895</v>
      </c>
      <c r="K7" s="4">
        <v>0.59906953573226895</v>
      </c>
    </row>
    <row r="8" spans="2:12">
      <c r="B8" s="5">
        <v>4</v>
      </c>
      <c r="C8" s="7">
        <v>12.4322967529296</v>
      </c>
      <c r="D8" s="4">
        <v>-0.50099712610244695</v>
      </c>
      <c r="E8" s="4">
        <v>0</v>
      </c>
      <c r="F8" s="4">
        <v>-0.50099712610244695</v>
      </c>
      <c r="G8" s="4">
        <v>0</v>
      </c>
      <c r="H8" s="4">
        <v>0.59906953573226895</v>
      </c>
      <c r="I8" s="4">
        <v>0.59906953573226895</v>
      </c>
      <c r="J8" s="4">
        <v>0.59906953573226895</v>
      </c>
      <c r="K8" s="4">
        <v>0.59906953573226895</v>
      </c>
    </row>
    <row r="9" spans="2:12">
      <c r="B9" s="5">
        <v>5</v>
      </c>
      <c r="C9" s="7">
        <v>8.5761184692382795</v>
      </c>
      <c r="D9" s="4">
        <v>-0.50099712610244695</v>
      </c>
      <c r="E9" s="4">
        <v>0</v>
      </c>
      <c r="F9" s="4">
        <v>-0.50099712610244695</v>
      </c>
      <c r="G9" s="4">
        <v>0</v>
      </c>
      <c r="H9" s="4">
        <v>0.59906953573226895</v>
      </c>
      <c r="I9" s="4">
        <v>0.59906953573226895</v>
      </c>
      <c r="J9" s="4">
        <v>0.59906953573226895</v>
      </c>
      <c r="K9" s="4">
        <v>0.59906953573226895</v>
      </c>
    </row>
    <row r="10" spans="2:12">
      <c r="B10" s="5">
        <v>6</v>
      </c>
      <c r="C10" s="7">
        <v>8.9031581878662092</v>
      </c>
      <c r="D10" s="4">
        <v>-0.50099712610244695</v>
      </c>
      <c r="E10" s="4">
        <v>0</v>
      </c>
      <c r="F10" s="4">
        <v>-0.50099712610244695</v>
      </c>
      <c r="G10" s="4">
        <v>0</v>
      </c>
      <c r="H10" s="4">
        <v>0.59906953573226895</v>
      </c>
      <c r="I10" s="4">
        <v>0.59906953573226895</v>
      </c>
      <c r="J10" s="4">
        <v>0.59906953573226895</v>
      </c>
      <c r="K10" s="4">
        <v>0.59906953573226895</v>
      </c>
    </row>
    <row r="11" spans="2:12">
      <c r="B11" s="5">
        <v>7</v>
      </c>
      <c r="C11" s="7">
        <v>9.1401252746581996</v>
      </c>
      <c r="D11" s="4">
        <v>-0.50099712610244695</v>
      </c>
      <c r="E11" s="4">
        <v>0</v>
      </c>
      <c r="F11" s="4">
        <v>-0.50099712610244695</v>
      </c>
      <c r="G11" s="4">
        <v>0</v>
      </c>
      <c r="H11" s="4">
        <v>0.59906953573226895</v>
      </c>
      <c r="I11" s="4">
        <v>0.59906953573226895</v>
      </c>
      <c r="J11" s="4">
        <v>0.59906953573226895</v>
      </c>
      <c r="K11" s="4">
        <v>0.59906953573226895</v>
      </c>
    </row>
    <row r="12" spans="2:12">
      <c r="B12" s="5">
        <v>8</v>
      </c>
      <c r="C12" s="7">
        <v>8.2175436019897408</v>
      </c>
      <c r="D12" s="4">
        <v>-0.50099712610244695</v>
      </c>
      <c r="E12" s="4">
        <v>0</v>
      </c>
      <c r="F12" s="4">
        <v>-0.50099712610244695</v>
      </c>
      <c r="G12" s="4">
        <v>0</v>
      </c>
      <c r="H12" s="4">
        <v>0.59906953573226895</v>
      </c>
      <c r="I12" s="4">
        <v>0.59906953573226895</v>
      </c>
      <c r="J12" s="4">
        <v>0.59906953573226895</v>
      </c>
      <c r="K12" s="4">
        <v>0.59906953573226895</v>
      </c>
    </row>
    <row r="13" spans="2:12" s="11" customFormat="1" ht="18.75">
      <c r="B13" s="8" t="s">
        <v>292</v>
      </c>
      <c r="C13" s="9">
        <f>AVERAGE(C5:C12)</f>
        <v>9.0851811766624238</v>
      </c>
      <c r="D13" s="9">
        <f>AVERAGE(D5:D12)</f>
        <v>-0.50099712610244695</v>
      </c>
      <c r="E13" s="9">
        <f>AVERAGE(E5:E12)</f>
        <v>0</v>
      </c>
      <c r="F13" s="10">
        <f>AVERAGE(F5:F12)</f>
        <v>-0.50099712610244695</v>
      </c>
      <c r="G13" s="10">
        <f t="shared" ref="G13:J13" si="0">AVERAGE(G5:G12)</f>
        <v>0</v>
      </c>
      <c r="H13" s="10">
        <f t="shared" si="0"/>
        <v>0.59906953573226895</v>
      </c>
      <c r="I13" s="10">
        <f t="shared" si="0"/>
        <v>0.59906953573226895</v>
      </c>
      <c r="J13" s="10">
        <f t="shared" si="0"/>
        <v>0.59906953573226895</v>
      </c>
      <c r="K13" s="10">
        <f>AVERAGE(K5:K12)</f>
        <v>0.59906953573226895</v>
      </c>
    </row>
    <row r="14" spans="2:12">
      <c r="B14" s="5" t="s">
        <v>293</v>
      </c>
      <c r="C14" s="14">
        <f>_xlfn.STDEV.P(C5:C12)</f>
        <v>1.5791096832544893</v>
      </c>
      <c r="D14" s="13"/>
      <c r="E14" s="13"/>
      <c r="F14" s="13"/>
      <c r="G14" s="13"/>
      <c r="H14" s="13"/>
      <c r="I14" s="13"/>
      <c r="J14" s="13"/>
      <c r="K14" s="13"/>
    </row>
    <row r="16" spans="2:12" ht="18.75">
      <c r="B16" s="6" t="s">
        <v>302</v>
      </c>
      <c r="D16" s="6" t="s">
        <v>295</v>
      </c>
    </row>
    <row r="17" spans="2:11">
      <c r="B17" s="2" t="s">
        <v>10</v>
      </c>
      <c r="C17" s="2" t="s">
        <v>283</v>
      </c>
      <c r="D17" s="2" t="s">
        <v>284</v>
      </c>
      <c r="E17" s="2" t="s">
        <v>285</v>
      </c>
      <c r="F17" s="2" t="s">
        <v>286</v>
      </c>
      <c r="G17" s="2" t="s">
        <v>287</v>
      </c>
      <c r="H17" s="2" t="s">
        <v>288</v>
      </c>
      <c r="I17" s="2" t="s">
        <v>289</v>
      </c>
      <c r="J17" s="2" t="s">
        <v>290</v>
      </c>
      <c r="K17" s="2" t="s">
        <v>291</v>
      </c>
    </row>
    <row r="18" spans="2:11">
      <c r="B18" s="5">
        <v>1</v>
      </c>
      <c r="C18" s="7">
        <v>5.8651838302612296</v>
      </c>
      <c r="D18" s="4">
        <v>0.50099712610244695</v>
      </c>
      <c r="E18" s="4">
        <v>0</v>
      </c>
      <c r="F18" s="4">
        <v>0.50099712610244695</v>
      </c>
      <c r="G18" s="4">
        <v>0</v>
      </c>
      <c r="H18" s="4">
        <v>0.59895902872085505</v>
      </c>
      <c r="I18" s="4">
        <v>0.59895902872085505</v>
      </c>
      <c r="J18" s="4">
        <v>0.59895902872085505</v>
      </c>
      <c r="K18" s="4">
        <v>0.59895902872085505</v>
      </c>
    </row>
    <row r="19" spans="2:11">
      <c r="B19" s="5">
        <v>2</v>
      </c>
      <c r="C19" s="7">
        <v>11.425178527831999</v>
      </c>
      <c r="D19" s="4">
        <v>0.50099712610244695</v>
      </c>
      <c r="E19" s="4">
        <v>0</v>
      </c>
      <c r="F19" s="4">
        <v>0.50099712610244695</v>
      </c>
      <c r="G19" s="4">
        <v>0</v>
      </c>
      <c r="H19" s="4">
        <v>0.59895902872085505</v>
      </c>
      <c r="I19" s="4">
        <v>0.59895902872085505</v>
      </c>
      <c r="J19" s="4">
        <v>0.59895902872085505</v>
      </c>
      <c r="K19" s="4">
        <v>0.59895902872085505</v>
      </c>
    </row>
    <row r="20" spans="2:11">
      <c r="B20" s="5">
        <v>3</v>
      </c>
      <c r="C20" s="7">
        <v>9.4079189300537092</v>
      </c>
      <c r="D20" s="4">
        <v>0.50099712610244695</v>
      </c>
      <c r="E20" s="4">
        <v>0</v>
      </c>
      <c r="F20" s="4">
        <v>0.50099712610244695</v>
      </c>
      <c r="G20" s="4">
        <v>0</v>
      </c>
      <c r="H20" s="4">
        <v>0.59895902872085505</v>
      </c>
      <c r="I20" s="4">
        <v>0.59895902872085505</v>
      </c>
      <c r="J20" s="4">
        <v>0.59895902872085505</v>
      </c>
      <c r="K20" s="4">
        <v>0.59895902872085505</v>
      </c>
    </row>
    <row r="21" spans="2:11">
      <c r="B21" s="5">
        <v>4</v>
      </c>
      <c r="C21" s="7">
        <v>9.2020921707153303</v>
      </c>
      <c r="D21" s="4">
        <v>0.50099712610244695</v>
      </c>
      <c r="E21" s="4">
        <v>0</v>
      </c>
      <c r="F21" s="4">
        <v>0.50099712610244695</v>
      </c>
      <c r="G21" s="4">
        <v>0</v>
      </c>
      <c r="H21" s="4">
        <v>0.59895902872085505</v>
      </c>
      <c r="I21" s="4">
        <v>0.59895902872085505</v>
      </c>
      <c r="J21" s="4">
        <v>0.59895902872085505</v>
      </c>
      <c r="K21" s="4">
        <v>0.59895902872085505</v>
      </c>
    </row>
    <row r="22" spans="2:11">
      <c r="B22" s="5">
        <v>5</v>
      </c>
      <c r="C22" s="7">
        <v>8.8059568405151296</v>
      </c>
      <c r="D22" s="4">
        <v>0.50099712610244695</v>
      </c>
      <c r="E22" s="4">
        <v>0</v>
      </c>
      <c r="F22" s="4">
        <v>0.50099712610244695</v>
      </c>
      <c r="G22" s="4">
        <v>0</v>
      </c>
      <c r="H22" s="4">
        <v>0.59895902872085505</v>
      </c>
      <c r="I22" s="4">
        <v>0.59895902872085505</v>
      </c>
      <c r="J22" s="4">
        <v>0.59895902872085505</v>
      </c>
      <c r="K22" s="4">
        <v>0.59895902872085505</v>
      </c>
    </row>
    <row r="23" spans="2:11">
      <c r="B23" s="5">
        <v>6</v>
      </c>
      <c r="C23" s="7">
        <v>7.6551485061645499</v>
      </c>
      <c r="D23" s="4">
        <v>0.50099712610244695</v>
      </c>
      <c r="E23" s="4">
        <v>0</v>
      </c>
      <c r="F23" s="4">
        <v>0.50099712610244695</v>
      </c>
      <c r="G23" s="4">
        <v>0</v>
      </c>
      <c r="H23" s="4">
        <v>0.59895902872085505</v>
      </c>
      <c r="I23" s="4">
        <v>0.59895902872085505</v>
      </c>
      <c r="J23" s="4">
        <v>0.59895902872085505</v>
      </c>
      <c r="K23" s="4">
        <v>0.59895902872085505</v>
      </c>
    </row>
    <row r="24" spans="2:11">
      <c r="B24" s="5">
        <v>7</v>
      </c>
      <c r="C24" s="7">
        <v>10.386754989624</v>
      </c>
      <c r="D24" s="4">
        <v>0.50099712610244695</v>
      </c>
      <c r="E24" s="4">
        <v>0</v>
      </c>
      <c r="F24" s="4">
        <v>0.50099712610244695</v>
      </c>
      <c r="G24" s="4">
        <v>0</v>
      </c>
      <c r="H24" s="4">
        <v>0.59895902872085505</v>
      </c>
      <c r="I24" s="4">
        <v>0.59895902872085505</v>
      </c>
      <c r="J24" s="4">
        <v>0.59895902872085505</v>
      </c>
      <c r="K24" s="4">
        <v>0.59895902872085505</v>
      </c>
    </row>
    <row r="25" spans="2:11">
      <c r="B25" s="5">
        <v>8</v>
      </c>
      <c r="C25" s="7">
        <v>9.3386516571044904</v>
      </c>
      <c r="D25" s="4">
        <v>0.50099712610244695</v>
      </c>
      <c r="E25" s="4">
        <v>0</v>
      </c>
      <c r="F25" s="4">
        <v>0.50099712610244695</v>
      </c>
      <c r="G25" s="4">
        <v>0</v>
      </c>
      <c r="H25" s="4">
        <v>0.59895902872085505</v>
      </c>
      <c r="I25" s="4">
        <v>0.59895902872085505</v>
      </c>
      <c r="J25" s="4">
        <v>0.59895902872085505</v>
      </c>
      <c r="K25" s="4">
        <v>0.59895902872085505</v>
      </c>
    </row>
    <row r="26" spans="2:11" s="11" customFormat="1" ht="18.75">
      <c r="B26" s="8" t="s">
        <v>292</v>
      </c>
      <c r="C26" s="9">
        <f>AVERAGE(C18:C25)</f>
        <v>9.0108606815338046</v>
      </c>
      <c r="D26" s="9">
        <f>AVERAGE(D18:D25)</f>
        <v>0.50099712610244695</v>
      </c>
      <c r="E26" s="9">
        <f>AVERAGE(E18:E25)</f>
        <v>0</v>
      </c>
      <c r="F26" s="9">
        <f>AVERAGE(F18:F25)</f>
        <v>0.50099712610244695</v>
      </c>
      <c r="G26" s="10">
        <f t="shared" ref="G26:K26" si="1">AVERAGE(G18:G25)</f>
        <v>0</v>
      </c>
      <c r="H26" s="10">
        <f t="shared" si="1"/>
        <v>0.59895902872085494</v>
      </c>
      <c r="I26" s="10">
        <f t="shared" si="1"/>
        <v>0.59895902872085494</v>
      </c>
      <c r="J26" s="10">
        <f t="shared" si="1"/>
        <v>0.59895902872085494</v>
      </c>
      <c r="K26" s="10">
        <f t="shared" si="1"/>
        <v>0.59895902872085494</v>
      </c>
    </row>
    <row r="29" spans="2:11" ht="18.75">
      <c r="B29" s="6" t="s">
        <v>303</v>
      </c>
      <c r="D29" s="6" t="s">
        <v>297</v>
      </c>
    </row>
    <row r="30" spans="2:11">
      <c r="B30" s="2" t="s">
        <v>10</v>
      </c>
      <c r="C30" s="2" t="s">
        <v>283</v>
      </c>
      <c r="D30" s="2" t="s">
        <v>284</v>
      </c>
      <c r="E30" s="2" t="s">
        <v>285</v>
      </c>
      <c r="F30" s="2" t="s">
        <v>286</v>
      </c>
      <c r="G30" s="2" t="s">
        <v>287</v>
      </c>
      <c r="H30" s="2" t="s">
        <v>288</v>
      </c>
      <c r="I30" s="2" t="s">
        <v>289</v>
      </c>
      <c r="J30" s="2" t="s">
        <v>290</v>
      </c>
      <c r="K30" s="2" t="s">
        <v>291</v>
      </c>
    </row>
    <row r="31" spans="2:11">
      <c r="B31" s="5">
        <v>1</v>
      </c>
      <c r="C31" s="7">
        <v>6.4804039001464799</v>
      </c>
      <c r="D31" s="4">
        <v>-1.0019942522048899</v>
      </c>
      <c r="E31" s="4">
        <v>0</v>
      </c>
      <c r="F31" s="4">
        <v>-1.0019942522048899</v>
      </c>
      <c r="G31" s="4">
        <v>0</v>
      </c>
      <c r="H31" s="4">
        <v>0.64956265687942505</v>
      </c>
      <c r="I31" s="4">
        <v>0.64956265687942505</v>
      </c>
      <c r="J31" s="4">
        <v>0.64956265687942505</v>
      </c>
      <c r="K31" s="4">
        <v>0.64956265687942505</v>
      </c>
    </row>
    <row r="32" spans="2:11">
      <c r="B32" s="5">
        <v>2</v>
      </c>
      <c r="C32" s="7">
        <v>8.7494401931762695</v>
      </c>
      <c r="D32" s="4">
        <v>-1.0019942522048899</v>
      </c>
      <c r="E32" s="4">
        <v>0</v>
      </c>
      <c r="F32" s="4">
        <v>-1.0019942522048899</v>
      </c>
      <c r="G32" s="4">
        <v>0</v>
      </c>
      <c r="H32" s="4">
        <v>0.64956265687942505</v>
      </c>
      <c r="I32" s="4">
        <v>0.64956265687942505</v>
      </c>
      <c r="J32" s="4">
        <v>0.64956265687942505</v>
      </c>
      <c r="K32" s="4">
        <v>0.64956265687942505</v>
      </c>
    </row>
    <row r="33" spans="2:11">
      <c r="B33" s="5">
        <v>3</v>
      </c>
      <c r="C33" s="7">
        <v>33.137935638427699</v>
      </c>
      <c r="D33" s="4">
        <v>-1.0019942522048899</v>
      </c>
      <c r="E33" s="4">
        <v>0</v>
      </c>
      <c r="F33" s="4">
        <v>-1.0019942522048899</v>
      </c>
      <c r="G33" s="4">
        <v>0</v>
      </c>
      <c r="H33" s="4">
        <v>0.64956265687942505</v>
      </c>
      <c r="I33" s="4">
        <v>0.64956265687942505</v>
      </c>
      <c r="J33" s="4">
        <v>0.64956265687942505</v>
      </c>
      <c r="K33" s="4">
        <v>0.64956265687942505</v>
      </c>
    </row>
    <row r="34" spans="2:11">
      <c r="B34" s="5">
        <v>4</v>
      </c>
      <c r="C34" s="7">
        <v>8.4409084320068306</v>
      </c>
      <c r="D34" s="4">
        <v>-1.0019942522048899</v>
      </c>
      <c r="E34" s="4">
        <v>0</v>
      </c>
      <c r="F34" s="4">
        <v>-1.0019942522048899</v>
      </c>
      <c r="G34" s="4">
        <v>0</v>
      </c>
      <c r="H34" s="4">
        <v>0.64956265687942505</v>
      </c>
      <c r="I34" s="4">
        <v>0.64956265687942505</v>
      </c>
      <c r="J34" s="4">
        <v>0.64956265687942505</v>
      </c>
      <c r="K34" s="4">
        <v>0.64956265687942505</v>
      </c>
    </row>
    <row r="35" spans="2:11">
      <c r="B35" s="5">
        <v>5</v>
      </c>
      <c r="C35" s="7">
        <v>15.4040002822875</v>
      </c>
      <c r="D35" s="4">
        <v>-1.0019942522048899</v>
      </c>
      <c r="E35" s="4">
        <v>0</v>
      </c>
      <c r="F35" s="4">
        <v>-1.0019942522048899</v>
      </c>
      <c r="G35" s="4">
        <v>0</v>
      </c>
      <c r="H35" s="4">
        <v>0.64956265687942505</v>
      </c>
      <c r="I35" s="4">
        <v>0.64956265687942505</v>
      </c>
      <c r="J35" s="4">
        <v>0.64956265687942505</v>
      </c>
      <c r="K35" s="4">
        <v>0.64956265687942505</v>
      </c>
    </row>
    <row r="36" spans="2:11">
      <c r="B36" s="5">
        <v>6</v>
      </c>
      <c r="C36" s="7">
        <v>8.5771408081054599</v>
      </c>
      <c r="D36" s="4">
        <v>-1.0019942522048899</v>
      </c>
      <c r="E36" s="4">
        <v>0</v>
      </c>
      <c r="F36" s="4">
        <v>-1.0019942522048899</v>
      </c>
      <c r="G36" s="4">
        <v>0</v>
      </c>
      <c r="H36" s="4">
        <v>0.64956265687942505</v>
      </c>
      <c r="I36" s="4">
        <v>0.64956265687942505</v>
      </c>
      <c r="J36" s="4">
        <v>0.64956265687942505</v>
      </c>
      <c r="K36" s="4">
        <v>0.64956265687942505</v>
      </c>
    </row>
    <row r="37" spans="2:11">
      <c r="B37" s="5">
        <v>7</v>
      </c>
      <c r="C37" s="7">
        <v>13.9400129318237</v>
      </c>
      <c r="D37" s="4">
        <v>-1.0019942522048899</v>
      </c>
      <c r="E37" s="4">
        <v>0</v>
      </c>
      <c r="F37" s="4">
        <v>-1.0019942522048899</v>
      </c>
      <c r="G37" s="4">
        <v>0</v>
      </c>
      <c r="H37" s="4">
        <v>0.64956265687942505</v>
      </c>
      <c r="I37" s="4">
        <v>0.64956265687942505</v>
      </c>
      <c r="J37" s="4">
        <v>0.64956265687942505</v>
      </c>
      <c r="K37" s="4">
        <v>0.64956265687942505</v>
      </c>
    </row>
    <row r="38" spans="2:11">
      <c r="B38" s="5">
        <v>8</v>
      </c>
      <c r="C38" s="7">
        <v>8.1400966644287092</v>
      </c>
      <c r="D38" s="4">
        <v>-1.0019942522048899</v>
      </c>
      <c r="E38" s="4">
        <v>0</v>
      </c>
      <c r="F38" s="4">
        <v>-1.0019942522048899</v>
      </c>
      <c r="G38" s="4">
        <v>0</v>
      </c>
      <c r="H38" s="4">
        <v>0.64956265687942505</v>
      </c>
      <c r="I38" s="4">
        <v>0.64956265687942505</v>
      </c>
      <c r="J38" s="4">
        <v>0.64956265687942505</v>
      </c>
      <c r="K38" s="4">
        <v>0.64956265687942505</v>
      </c>
    </row>
    <row r="39" spans="2:11" s="11" customFormat="1" ht="18.75">
      <c r="B39" s="8" t="s">
        <v>292</v>
      </c>
      <c r="C39" s="10">
        <f>AVERAGE(C31:C38)</f>
        <v>12.858742356300331</v>
      </c>
      <c r="D39" s="10">
        <f>AVERAGE(D31:D38)</f>
        <v>-1.0019942522048899</v>
      </c>
      <c r="E39" s="10">
        <f>AVERAGE(E31:E38)</f>
        <v>0</v>
      </c>
      <c r="F39" s="10">
        <f t="shared" ref="F39:K39" si="2">AVERAGE(F31:F38)</f>
        <v>-1.0019942522048899</v>
      </c>
      <c r="G39" s="10">
        <f t="shared" si="2"/>
        <v>0</v>
      </c>
      <c r="H39" s="10">
        <f t="shared" si="2"/>
        <v>0.64956265687942505</v>
      </c>
      <c r="I39" s="10">
        <f t="shared" si="2"/>
        <v>0.64956265687942505</v>
      </c>
      <c r="J39" s="10">
        <f t="shared" si="2"/>
        <v>0.64956265687942505</v>
      </c>
      <c r="K39" s="10">
        <f t="shared" si="2"/>
        <v>0.64956265687942505</v>
      </c>
    </row>
    <row r="42" spans="2:11" ht="18.75">
      <c r="B42" s="6" t="s">
        <v>304</v>
      </c>
      <c r="D42" s="6" t="s">
        <v>300</v>
      </c>
    </row>
    <row r="43" spans="2:11">
      <c r="B43" s="2" t="s">
        <v>10</v>
      </c>
      <c r="C43" s="2" t="s">
        <v>283</v>
      </c>
      <c r="D43" s="2" t="s">
        <v>284</v>
      </c>
      <c r="E43" s="2" t="s">
        <v>285</v>
      </c>
      <c r="F43" s="2" t="s">
        <v>286</v>
      </c>
      <c r="G43" s="2" t="s">
        <v>287</v>
      </c>
      <c r="H43" s="2" t="s">
        <v>288</v>
      </c>
      <c r="I43" s="2" t="s">
        <v>289</v>
      </c>
      <c r="J43" s="2" t="s">
        <v>290</v>
      </c>
      <c r="K43" s="2" t="s">
        <v>291</v>
      </c>
    </row>
    <row r="44" spans="2:11">
      <c r="B44" s="5">
        <v>1</v>
      </c>
      <c r="C44" s="7">
        <v>5.9419999122619602</v>
      </c>
      <c r="D44" s="4">
        <v>1.0019942522048899</v>
      </c>
      <c r="E44" s="4">
        <v>0</v>
      </c>
      <c r="F44" s="4">
        <v>1.0019942522048899</v>
      </c>
      <c r="G44" s="4">
        <v>0</v>
      </c>
      <c r="H44" s="4">
        <v>0.64894855022430398</v>
      </c>
      <c r="I44" s="4">
        <v>0.64894855022430398</v>
      </c>
      <c r="J44" s="4">
        <v>0.64894855022430398</v>
      </c>
      <c r="K44" s="4">
        <v>0.64894855022430398</v>
      </c>
    </row>
    <row r="45" spans="2:11">
      <c r="B45" s="5">
        <v>2</v>
      </c>
      <c r="C45" s="7">
        <v>8.6333274841308594</v>
      </c>
      <c r="D45" s="4">
        <v>1.0019942522048899</v>
      </c>
      <c r="E45" s="4">
        <v>0</v>
      </c>
      <c r="F45" s="4">
        <v>1.0019942522048899</v>
      </c>
      <c r="G45" s="4">
        <v>0</v>
      </c>
      <c r="H45" s="4">
        <v>0.64894855022430398</v>
      </c>
      <c r="I45" s="4">
        <v>0.64894855022430398</v>
      </c>
      <c r="J45" s="4">
        <v>0.64894855022430398</v>
      </c>
      <c r="K45" s="4">
        <v>0.64894855022430398</v>
      </c>
    </row>
    <row r="46" spans="2:11">
      <c r="B46" s="5">
        <v>3</v>
      </c>
      <c r="C46" s="7">
        <v>12.651531219482401</v>
      </c>
      <c r="D46" s="4">
        <v>1.0019942522048899</v>
      </c>
      <c r="E46" s="4">
        <v>0</v>
      </c>
      <c r="F46" s="4">
        <v>1.0019942522048899</v>
      </c>
      <c r="G46" s="4">
        <v>0</v>
      </c>
      <c r="H46" s="4">
        <v>0.64894855022430398</v>
      </c>
      <c r="I46" s="4">
        <v>0.64894855022430398</v>
      </c>
      <c r="J46" s="4">
        <v>0.64894855022430398</v>
      </c>
      <c r="K46" s="4">
        <v>0.64894855022430398</v>
      </c>
    </row>
    <row r="47" spans="2:11">
      <c r="B47" s="5">
        <v>4</v>
      </c>
      <c r="C47" s="7">
        <v>13.199267387390099</v>
      </c>
      <c r="D47" s="4">
        <v>1.0019942522048899</v>
      </c>
      <c r="E47" s="4">
        <v>0</v>
      </c>
      <c r="F47" s="4">
        <v>1.0019942522048899</v>
      </c>
      <c r="G47" s="4">
        <v>0</v>
      </c>
      <c r="H47" s="4">
        <v>0.64894855022430398</v>
      </c>
      <c r="I47" s="4">
        <v>0.64894855022430398</v>
      </c>
      <c r="J47" s="4">
        <v>0.64894855022430398</v>
      </c>
      <c r="K47" s="4">
        <v>0.64894855022430398</v>
      </c>
    </row>
    <row r="48" spans="2:11">
      <c r="B48" s="5">
        <v>5</v>
      </c>
      <c r="C48" s="7">
        <v>9.5593948364257795</v>
      </c>
      <c r="D48" s="4">
        <v>1.0019942522048899</v>
      </c>
      <c r="E48" s="4">
        <v>0</v>
      </c>
      <c r="F48" s="4">
        <v>1.0019942522048899</v>
      </c>
      <c r="G48" s="4">
        <v>0</v>
      </c>
      <c r="H48" s="4">
        <v>0.64894855022430398</v>
      </c>
      <c r="I48" s="4">
        <v>0.64894855022430398</v>
      </c>
      <c r="J48" s="4">
        <v>0.64894855022430398</v>
      </c>
      <c r="K48" s="4">
        <v>0.64894855022430398</v>
      </c>
    </row>
    <row r="49" spans="2:12">
      <c r="B49" s="5">
        <v>6</v>
      </c>
      <c r="C49" s="7">
        <v>11.9060258865356</v>
      </c>
      <c r="D49" s="4">
        <v>1.0019942522048899</v>
      </c>
      <c r="E49" s="4">
        <v>0</v>
      </c>
      <c r="F49" s="4">
        <v>1.0019942522048899</v>
      </c>
      <c r="G49" s="4">
        <v>0</v>
      </c>
      <c r="H49" s="4">
        <v>0.64894855022430398</v>
      </c>
      <c r="I49" s="4">
        <v>0.64894855022430398</v>
      </c>
      <c r="J49" s="4">
        <v>0.64894855022430398</v>
      </c>
      <c r="K49" s="4">
        <v>0.64894855022430398</v>
      </c>
    </row>
    <row r="50" spans="2:12">
      <c r="B50" s="5">
        <v>7</v>
      </c>
      <c r="C50" s="7">
        <v>24.166933059692301</v>
      </c>
      <c r="D50" s="4">
        <v>1.0019942522048899</v>
      </c>
      <c r="E50" s="4">
        <v>0</v>
      </c>
      <c r="F50" s="4">
        <v>1.0019942522048899</v>
      </c>
      <c r="G50" s="4">
        <v>0</v>
      </c>
      <c r="H50" s="4">
        <v>0.64894855022430398</v>
      </c>
      <c r="I50" s="4">
        <v>0.64894855022430398</v>
      </c>
      <c r="J50" s="4">
        <v>0.64894855022430398</v>
      </c>
      <c r="K50" s="4">
        <v>0.64894855022430398</v>
      </c>
    </row>
    <row r="51" spans="2:12">
      <c r="B51" s="5">
        <v>8</v>
      </c>
      <c r="C51" s="7"/>
      <c r="D51" s="4"/>
      <c r="E51" s="4"/>
      <c r="F51" s="4"/>
      <c r="G51" s="4"/>
      <c r="H51" s="4"/>
      <c r="I51" s="4"/>
      <c r="J51" s="4"/>
      <c r="K51" s="4"/>
      <c r="L51" t="s">
        <v>298</v>
      </c>
    </row>
    <row r="52" spans="2:12" s="11" customFormat="1" ht="18.75">
      <c r="B52" s="8" t="s">
        <v>292</v>
      </c>
      <c r="C52" s="9">
        <f>AVERAGE(C44:C51)</f>
        <v>12.294068540845572</v>
      </c>
      <c r="D52" s="9">
        <f>AVERAGE(D44:D51)</f>
        <v>1.0019942522048899</v>
      </c>
      <c r="E52" s="9">
        <f>AVERAGE(E44:E51)</f>
        <v>0</v>
      </c>
      <c r="F52" s="10">
        <f t="shared" ref="F52:K52" si="3">AVERAGE(F44:F51)</f>
        <v>1.0019942522048899</v>
      </c>
      <c r="G52" s="10">
        <f t="shared" si="3"/>
        <v>0</v>
      </c>
      <c r="H52" s="10">
        <f t="shared" si="3"/>
        <v>0.64894855022430409</v>
      </c>
      <c r="I52" s="10">
        <f t="shared" si="3"/>
        <v>0.64894855022430409</v>
      </c>
      <c r="J52" s="10">
        <f t="shared" si="3"/>
        <v>0.64894855022430409</v>
      </c>
      <c r="K52" s="10">
        <f t="shared" si="3"/>
        <v>0.64894855022430409</v>
      </c>
    </row>
    <row r="55" spans="2:12">
      <c r="C55" t="s">
        <v>305</v>
      </c>
    </row>
    <row r="56" spans="2:12">
      <c r="C56" s="12" t="s">
        <v>306</v>
      </c>
    </row>
    <row r="91" spans="3:3">
      <c r="C91" t="s">
        <v>307</v>
      </c>
    </row>
  </sheetData>
  <phoneticPr fontId="4" type="noConversion"/>
  <pageMargins left="0.7" right="0.7" top="0.75" bottom="0.75" header="0.3" footer="0.3"/>
  <drawing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CB2EE-A5AA-48CF-B9D1-AC27EC3F1E9D}">
  <dimension ref="B4:L66"/>
  <sheetViews>
    <sheetView topLeftCell="A34" zoomScaleNormal="100" workbookViewId="0">
      <selection activeCell="H53" sqref="H53:J66"/>
    </sheetView>
  </sheetViews>
  <sheetFormatPr defaultRowHeight="15"/>
  <cols>
    <col min="2" max="2" width="15.28515625" customWidth="1"/>
    <col min="3" max="4" width="12.7109375" customWidth="1"/>
    <col min="5" max="5" width="14.85546875" bestFit="1" customWidth="1"/>
    <col min="6" max="9" width="14.85546875" customWidth="1"/>
    <col min="10" max="10" width="28.42578125" bestFit="1" customWidth="1"/>
  </cols>
  <sheetData>
    <row r="4" spans="2:9">
      <c r="B4" s="12" t="s">
        <v>308</v>
      </c>
    </row>
    <row r="5" spans="2:9">
      <c r="B5" t="s">
        <v>309</v>
      </c>
      <c r="C5" t="s">
        <v>161</v>
      </c>
      <c r="D5" t="s">
        <v>310</v>
      </c>
      <c r="E5" t="s">
        <v>311</v>
      </c>
      <c r="F5" s="12" t="s">
        <v>312</v>
      </c>
      <c r="G5" s="12" t="s">
        <v>313</v>
      </c>
      <c r="H5" s="12" t="s">
        <v>314</v>
      </c>
      <c r="I5" t="s">
        <v>315</v>
      </c>
    </row>
    <row r="6" spans="2:9">
      <c r="B6" t="s">
        <v>316</v>
      </c>
      <c r="C6" s="13">
        <f>'Remap process data Manual'!C13</f>
        <v>46.37177062034602</v>
      </c>
      <c r="D6" s="13">
        <f>'Remap process data Auto'!C13</f>
        <v>9.0851811766624238</v>
      </c>
      <c r="E6">
        <f>_xlfn.STDEV.P('Remap process data Manual'!C5:C12)</f>
        <v>25.263317780462501</v>
      </c>
      <c r="F6" s="12">
        <f>(E6/(SQRT(8)))</f>
        <v>8.9319316589178559</v>
      </c>
      <c r="G6" s="12">
        <f>_xlfn.STDEV.P('Remap process data Auto'!C5:C12)</f>
        <v>1.5791096832544893</v>
      </c>
      <c r="H6" s="12">
        <f>(G6/(SQRT(8)))</f>
        <v>0.55829958263329527</v>
      </c>
      <c r="I6" s="39">
        <f>Table11[[#This Row],[Manual]]-Table11[[#This Row],[Auto]]</f>
        <v>37.286589443683596</v>
      </c>
    </row>
    <row r="7" spans="2:9">
      <c r="B7" t="s">
        <v>317</v>
      </c>
      <c r="C7" s="13">
        <f>'Remap process data Manual'!C26</f>
        <v>49.830887794494586</v>
      </c>
      <c r="D7" s="13">
        <f>'Remap process data Auto'!C26</f>
        <v>9.0108606815338046</v>
      </c>
      <c r="E7">
        <f>_xlfn.STDEV.P('Remap process data Manual'!C18:C25)</f>
        <v>18.96569636451736</v>
      </c>
      <c r="F7" s="12">
        <f t="shared" ref="F7:F9" si="0">(E7/(SQRT(8)))</f>
        <v>6.7053862546376379</v>
      </c>
      <c r="G7" s="12">
        <f>_xlfn.STDEV.P('Remap process data Auto'!C18:C25)</f>
        <v>1.5731700245033788</v>
      </c>
      <c r="H7" s="12">
        <f t="shared" ref="H7:H9" si="1">(G7/(SQRT(8)))</f>
        <v>0.55619959614287307</v>
      </c>
      <c r="I7" s="39">
        <f>Table11[[#This Row],[Manual]]-Table11[[#This Row],[Auto]]</f>
        <v>40.82002711296078</v>
      </c>
    </row>
    <row r="8" spans="2:9">
      <c r="B8" t="s">
        <v>318</v>
      </c>
      <c r="C8" s="13">
        <f>'Remap process data Manual'!C39</f>
        <v>64.613191059657467</v>
      </c>
      <c r="D8" s="13">
        <f>'Remap process data Auto'!C39</f>
        <v>12.858742356300331</v>
      </c>
      <c r="E8">
        <f>_xlfn.STDEV.P('Remap process data Manual'!C31:C38)</f>
        <v>38.784430886106279</v>
      </c>
      <c r="F8" s="12">
        <f t="shared" si="0"/>
        <v>13.712367042013362</v>
      </c>
      <c r="G8" s="12">
        <f>_xlfn.STDEV.P('Remap process data Auto'!C31:C38)</f>
        <v>8.1897627822471311</v>
      </c>
      <c r="H8" s="12">
        <f t="shared" si="1"/>
        <v>2.895518399818076</v>
      </c>
      <c r="I8" s="39">
        <f>Table11[[#This Row],[Manual]]-Table11[[#This Row],[Auto]]</f>
        <v>51.754448703357134</v>
      </c>
    </row>
    <row r="9" spans="2:9">
      <c r="B9" t="s">
        <v>319</v>
      </c>
      <c r="C9" s="13">
        <f>'Remap process data Manual'!C52</f>
        <v>66.088527202606045</v>
      </c>
      <c r="D9" s="13">
        <f>'Remap process data Auto'!C52</f>
        <v>12.294068540845572</v>
      </c>
      <c r="E9">
        <f>_xlfn.STDEV.P('Remap process data Manual'!C44:C51)</f>
        <v>41.230997170771069</v>
      </c>
      <c r="F9" s="12">
        <f t="shared" si="0"/>
        <v>14.577358847267789</v>
      </c>
      <c r="G9" s="12">
        <f>_xlfn.STDEV.P('Remap process data Auto'!C44:C51)</f>
        <v>5.3890218396696499</v>
      </c>
      <c r="H9" s="12">
        <f t="shared" si="1"/>
        <v>1.9053069433964063</v>
      </c>
      <c r="I9" s="39">
        <f>Table11[[#This Row],[Manual]]-Table11[[#This Row],[Auto]]</f>
        <v>53.794458661760473</v>
      </c>
    </row>
    <row r="13" spans="2:9">
      <c r="B13" s="12" t="s">
        <v>320</v>
      </c>
    </row>
    <row r="14" spans="2:9">
      <c r="B14" t="s">
        <v>309</v>
      </c>
      <c r="C14" t="s">
        <v>161</v>
      </c>
      <c r="D14" t="s">
        <v>310</v>
      </c>
      <c r="E14" t="s">
        <v>311</v>
      </c>
      <c r="F14" s="12" t="s">
        <v>312</v>
      </c>
      <c r="G14" s="12" t="s">
        <v>313</v>
      </c>
      <c r="H14" s="12" t="s">
        <v>314</v>
      </c>
      <c r="I14" t="s">
        <v>315</v>
      </c>
    </row>
    <row r="15" spans="2:9">
      <c r="B15" t="s">
        <v>316</v>
      </c>
      <c r="C15" s="13">
        <f>'Remap process data Manual'!D13</f>
        <v>-0.52562467753887154</v>
      </c>
      <c r="D15" s="13">
        <f>'Remap process data Auto'!D13</f>
        <v>-0.50099712610244695</v>
      </c>
      <c r="E15">
        <f>_xlfn.STDEV.P('Remap process data Manual'!D5:D12)</f>
        <v>0.11641611279882468</v>
      </c>
      <c r="F15" s="12">
        <f>(E15/(SQRT(8)))</f>
        <v>4.1159311399713475E-2</v>
      </c>
      <c r="G15" s="12">
        <f>_xlfn.STDEV.P('Remap process data Auto'!D5:D12)</f>
        <v>0</v>
      </c>
      <c r="H15" s="12">
        <f>(G15/(SQRT(8)))</f>
        <v>0</v>
      </c>
      <c r="I15" s="39">
        <f>Table1115[[#This Row],[Manual]]-Table1115[[#This Row],[Auto]]</f>
        <v>-2.4627551436424588E-2</v>
      </c>
    </row>
    <row r="16" spans="2:9">
      <c r="B16" t="s">
        <v>317</v>
      </c>
      <c r="C16" s="13">
        <f>'Remap process data Manual'!D26</f>
        <v>0.4031247813254587</v>
      </c>
      <c r="D16" s="13">
        <f>'Remap process data Auto'!D26</f>
        <v>0.50099712610244695</v>
      </c>
      <c r="E16">
        <f>_xlfn.STDEV.P('Remap process data Manual'!D18:D25)</f>
        <v>0.14713793288067711</v>
      </c>
      <c r="F16" s="12">
        <f t="shared" ref="F16:F18" si="2">(E16/(SQRT(8)))</f>
        <v>5.2021115054848931E-2</v>
      </c>
      <c r="G16" s="12">
        <f>_xlfn.STDEV.P('Remap process data Auto'!D18:D25)</f>
        <v>0</v>
      </c>
      <c r="H16" s="12">
        <f t="shared" ref="H16:H18" si="3">(G16/(SQRT(8)))</f>
        <v>0</v>
      </c>
      <c r="I16" s="39">
        <f>Table1115[[#This Row],[Manual]]-Table1115[[#This Row],[Auto]]</f>
        <v>-9.7872344776988252E-2</v>
      </c>
    </row>
    <row r="17" spans="2:12">
      <c r="B17" t="s">
        <v>318</v>
      </c>
      <c r="C17" s="13">
        <f>'Remap process data Manual'!D39</f>
        <v>-0.46642825220312373</v>
      </c>
      <c r="D17" s="13">
        <f>'Remap process data Auto'!D39</f>
        <v>-1.0019942522048899</v>
      </c>
      <c r="E17">
        <f>_xlfn.STDEV.P('Remap process data Manual'!D31:D38)</f>
        <v>0.37523030462873536</v>
      </c>
      <c r="F17" s="12">
        <f t="shared" si="2"/>
        <v>0.13266394645483637</v>
      </c>
      <c r="G17" s="12">
        <f>_xlfn.STDEV.P('Remap process data Auto'!D31:D38)</f>
        <v>0</v>
      </c>
      <c r="H17" s="12">
        <f t="shared" si="3"/>
        <v>0</v>
      </c>
      <c r="I17" s="39">
        <f>Table1115[[#This Row],[Manual]]-Table1115[[#This Row],[Auto]]</f>
        <v>0.53556600000176613</v>
      </c>
    </row>
    <row r="18" spans="2:12">
      <c r="B18" t="s">
        <v>319</v>
      </c>
      <c r="C18" s="13">
        <f>'Remap process data Manual'!D52</f>
        <v>0.32687481783796069</v>
      </c>
      <c r="D18" s="13">
        <f>'Remap process data Auto'!D52</f>
        <v>1.0019942522048899</v>
      </c>
      <c r="E18">
        <f>_xlfn.STDEV.P('Remap process data Manual'!D44:D51)</f>
        <v>0.19882354497717838</v>
      </c>
      <c r="F18" s="12">
        <f t="shared" si="2"/>
        <v>7.0294738456455674E-2</v>
      </c>
      <c r="G18" s="12">
        <f>_xlfn.STDEV.P('Remap process data Auto'!D44:D51)</f>
        <v>0</v>
      </c>
      <c r="H18" s="12">
        <f t="shared" si="3"/>
        <v>0</v>
      </c>
      <c r="I18" s="39">
        <f>Table1115[[#This Row],[Manual]]-Table1115[[#This Row],[Auto]]</f>
        <v>-0.67511943436692923</v>
      </c>
    </row>
    <row r="22" spans="2:12">
      <c r="B22" s="12" t="s">
        <v>321</v>
      </c>
      <c r="L22">
        <v>-0.50099712610244695</v>
      </c>
    </row>
    <row r="23" spans="2:12">
      <c r="B23" t="s">
        <v>309</v>
      </c>
      <c r="C23" t="s">
        <v>161</v>
      </c>
      <c r="D23" t="s">
        <v>310</v>
      </c>
      <c r="E23" t="s">
        <v>311</v>
      </c>
      <c r="F23" s="12" t="s">
        <v>312</v>
      </c>
      <c r="G23" s="12" t="s">
        <v>313</v>
      </c>
      <c r="H23" s="12" t="s">
        <v>314</v>
      </c>
      <c r="I23" t="s">
        <v>315</v>
      </c>
      <c r="L23">
        <v>0.166999042034148</v>
      </c>
    </row>
    <row r="24" spans="2:12">
      <c r="B24" t="s">
        <v>316</v>
      </c>
      <c r="C24" s="13">
        <f>'Remap process data Manual'!H13</f>
        <v>0.70125384628772702</v>
      </c>
      <c r="D24" s="13">
        <f>'Remap process data Auto'!H13</f>
        <v>0.59906953573226895</v>
      </c>
      <c r="E24">
        <f>_xlfn.STDEV.P('Remap process data Manual'!H5:H12)</f>
        <v>0.14249356009074979</v>
      </c>
      <c r="F24" s="12">
        <f>(E24/(SQRT(8)))</f>
        <v>5.0379081307790979E-2</v>
      </c>
      <c r="G24" s="12">
        <f>_xlfn.STDEV.P('Remap process data Auto'!H5:H12)</f>
        <v>0</v>
      </c>
      <c r="H24" s="12">
        <f>(G24/(SQRT(8)))</f>
        <v>0</v>
      </c>
      <c r="I24" s="39">
        <f>Table111516[[#This Row],[Manual]]-Table111516[[#This Row],[Auto]]</f>
        <v>0.10218431055545807</v>
      </c>
      <c r="L24">
        <v>1.0876585215726</v>
      </c>
    </row>
    <row r="25" spans="2:12">
      <c r="B25" t="s">
        <v>317</v>
      </c>
      <c r="C25" s="13">
        <f>'Remap process data Manual'!H26</f>
        <v>0.73675338923931077</v>
      </c>
      <c r="D25" s="13">
        <f>'Remap process data Auto'!H26</f>
        <v>0.59895902872085494</v>
      </c>
      <c r="E25">
        <f>_xlfn.STDEV.P('Remap process data Manual'!H18:H25)</f>
        <v>0.19791015366715317</v>
      </c>
      <c r="F25" s="12">
        <f t="shared" ref="F25:F27" si="4">(E25/(SQRT(8)))</f>
        <v>6.9971805861857833E-2</v>
      </c>
      <c r="G25" s="12">
        <f>_xlfn.STDEV.P('Remap process data Auto'!H18:H25)</f>
        <v>1.1102230246251565E-16</v>
      </c>
      <c r="H25" s="12">
        <f t="shared" ref="H25:H27" si="5">(G25/(SQRT(8)))</f>
        <v>3.9252311467094373E-17</v>
      </c>
      <c r="I25" s="39">
        <f>Table111516[[#This Row],[Manual]]-Table111516[[#This Row],[Auto]]</f>
        <v>0.13779436051845584</v>
      </c>
      <c r="L25">
        <v>3</v>
      </c>
    </row>
    <row r="26" spans="2:12">
      <c r="B26" t="s">
        <v>318</v>
      </c>
      <c r="C26" s="13">
        <f>'Remap process data Manual'!I39</f>
        <v>0.66129007509776472</v>
      </c>
      <c r="D26" s="13">
        <f>'Remap process data Auto'!H39</f>
        <v>0.64956265687942505</v>
      </c>
      <c r="E26">
        <f>_xlfn.STDEV.P('Remap process data Manual'!H31:H38)</f>
        <v>0.11331694745041637</v>
      </c>
      <c r="F26" s="12">
        <f t="shared" si="4"/>
        <v>4.0063590982774532E-2</v>
      </c>
      <c r="G26" s="12">
        <f>_xlfn.STDEV.P('Remap process data Auto'!H31:H38)</f>
        <v>0</v>
      </c>
      <c r="H26" s="12">
        <f t="shared" si="5"/>
        <v>0</v>
      </c>
      <c r="I26" s="39">
        <f>Table111516[[#This Row],[Manual]]-Table111516[[#This Row],[Auto]]</f>
        <v>1.1727418218339669E-2</v>
      </c>
    </row>
    <row r="27" spans="2:12">
      <c r="B27" t="s">
        <v>319</v>
      </c>
      <c r="C27" s="13">
        <f>'Remap process data Manual'!I52</f>
        <v>0.6765041649341581</v>
      </c>
      <c r="D27" s="13">
        <f>'Remap process data Auto'!H52</f>
        <v>0.64894855022430409</v>
      </c>
      <c r="E27">
        <f>_xlfn.STDEV.P('Remap process data Manual'!H44:H51)</f>
        <v>0.10060188563818286</v>
      </c>
      <c r="F27" s="12">
        <f t="shared" si="4"/>
        <v>3.556813776745632E-2</v>
      </c>
      <c r="G27" s="12">
        <f>_xlfn.STDEV.P('Remap process data Auto'!H44:H51)</f>
        <v>1.1102230246251565E-16</v>
      </c>
      <c r="H27" s="12">
        <f t="shared" si="5"/>
        <v>3.9252311467094373E-17</v>
      </c>
      <c r="I27" s="39">
        <f>Table111516[[#This Row],[Manual]]-Table111516[[#This Row],[Auto]]</f>
        <v>2.7555614709854015E-2</v>
      </c>
    </row>
    <row r="53" spans="8:10">
      <c r="H53" t="s">
        <v>322</v>
      </c>
    </row>
    <row r="55" spans="8:10">
      <c r="I55">
        <v>-0.52562467753887099</v>
      </c>
      <c r="J55">
        <v>-0.50099712610244695</v>
      </c>
    </row>
    <row r="56" spans="8:10">
      <c r="H56" t="s">
        <v>323</v>
      </c>
      <c r="I56">
        <v>8.7857115653431794E-2</v>
      </c>
      <c r="J56">
        <v>0.166999042034148</v>
      </c>
    </row>
    <row r="57" spans="8:10">
      <c r="H57" t="s">
        <v>324</v>
      </c>
      <c r="I57">
        <v>0.23187771599786899</v>
      </c>
      <c r="J57">
        <v>1.0876585215726</v>
      </c>
    </row>
    <row r="58" spans="8:10">
      <c r="H58" t="s">
        <v>325</v>
      </c>
      <c r="I58">
        <v>3</v>
      </c>
      <c r="J58">
        <v>3</v>
      </c>
    </row>
    <row r="59" spans="8:10">
      <c r="H59" t="s">
        <v>326</v>
      </c>
      <c r="I59">
        <v>0.94866121566953698</v>
      </c>
    </row>
    <row r="60" spans="8:10">
      <c r="H60" t="s">
        <v>327</v>
      </c>
      <c r="I60">
        <v>0</v>
      </c>
    </row>
    <row r="61" spans="8:10">
      <c r="H61" t="s">
        <v>328</v>
      </c>
      <c r="I61">
        <v>2</v>
      </c>
    </row>
    <row r="62" spans="8:10">
      <c r="H62" t="s">
        <v>329</v>
      </c>
      <c r="I62">
        <v>-0.22636540566732199</v>
      </c>
    </row>
    <row r="63" spans="8:10">
      <c r="H63" t="s">
        <v>330</v>
      </c>
      <c r="I63">
        <v>0.42097369339928498</v>
      </c>
    </row>
    <row r="64" spans="8:10">
      <c r="H64" t="s">
        <v>331</v>
      </c>
      <c r="I64">
        <v>2.9199855802478001</v>
      </c>
    </row>
    <row r="65" spans="8:9">
      <c r="H65" t="s">
        <v>332</v>
      </c>
      <c r="I65">
        <v>0.84194738679856995</v>
      </c>
    </row>
    <row r="66" spans="8:9">
      <c r="H66" t="s">
        <v>333</v>
      </c>
      <c r="I66">
        <v>4.3026527290723502</v>
      </c>
    </row>
  </sheetData>
  <pageMargins left="0.7" right="0.7" top="0.75" bottom="0.75" header="0.3" footer="0.3"/>
  <ignoredErrors>
    <ignoredError sqref="C15:C18 C6:D9" calculatedColumn="1"/>
  </ignoredErrors>
  <drawing r:id="rId1"/>
  <tableParts count="3">
    <tablePart r:id="rId2"/>
    <tablePart r:id="rId3"/>
    <tablePart r:id="rId4"/>
  </tableParts>
  <extLst>
    <ext xmlns:x15="http://schemas.microsoft.com/office/spreadsheetml/2010/11/main" uri="{F7C9EE02-42E1-4005-9D12-6889AFFD525C}">
      <x15:webExtensions xmlns:xm="http://schemas.microsoft.com/office/excel/2006/main">
        <x15:webExtension appRef="{86CE40B5-4DCA-446B-89FF-359240CE05DB}">
          <xm:f>'Final avgs and charts'!1:1048576</xm:f>
        </x15:webExtension>
        <x15:webExtension appRef="{02EBB090-0418-478C-A73E-A69957B5CA9E}">
          <xm:f>'Final avgs and charts'!$C$15</xm:f>
        </x15:webExtension>
        <x15:webExtension appRef="{86B6E2D3-CCDD-446D-890C-FE56703CDF56}">
          <xm:f>'Final avgs and charts'!$D$15</xm:f>
        </x15:webExtension>
        <x15:webExtension appRef="{5D0A40CF-0489-4F78-9260-10AC3715D73C}">
          <xm:f>'Final avgs and charts'!$B$56:$D$70</xm:f>
        </x15:webExtension>
      </x15:webExtens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EB6A7-D4E9-4797-A713-B3A4E9657003}">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0B6CB-2ABA-44DE-BC82-E53EC9EE5425}">
  <dimension ref="A1:C73"/>
  <sheetViews>
    <sheetView workbookViewId="0">
      <selection activeCell="F17" sqref="F17"/>
    </sheetView>
  </sheetViews>
  <sheetFormatPr defaultRowHeight="15"/>
  <cols>
    <col min="1" max="1" width="16.140625" customWidth="1"/>
    <col min="2" max="2" width="15.42578125" customWidth="1"/>
    <col min="3" max="3" width="11.5703125" customWidth="1"/>
    <col min="4" max="4" width="15.42578125" customWidth="1"/>
  </cols>
  <sheetData>
    <row r="1" spans="1:3">
      <c r="A1" s="22" t="s">
        <v>334</v>
      </c>
      <c r="B1" s="22" t="s">
        <v>335</v>
      </c>
      <c r="C1" s="22" t="s">
        <v>336</v>
      </c>
    </row>
    <row r="2" spans="1:3">
      <c r="A2" s="126" t="s">
        <v>337</v>
      </c>
      <c r="B2" s="129" t="s">
        <v>338</v>
      </c>
      <c r="C2" s="25" t="s">
        <v>161</v>
      </c>
    </row>
    <row r="3" spans="1:3">
      <c r="A3" s="127"/>
      <c r="B3" s="130"/>
      <c r="C3" s="25" t="s">
        <v>310</v>
      </c>
    </row>
    <row r="4" spans="1:3">
      <c r="A4" s="127"/>
      <c r="B4" s="129" t="s">
        <v>339</v>
      </c>
      <c r="C4" s="25" t="s">
        <v>161</v>
      </c>
    </row>
    <row r="5" spans="1:3">
      <c r="A5" s="127"/>
      <c r="B5" s="130"/>
      <c r="C5" s="25" t="s">
        <v>310</v>
      </c>
    </row>
    <row r="6" spans="1:3">
      <c r="A6" s="127"/>
      <c r="B6" s="129" t="s">
        <v>340</v>
      </c>
      <c r="C6" s="25" t="s">
        <v>161</v>
      </c>
    </row>
    <row r="7" spans="1:3">
      <c r="A7" s="127"/>
      <c r="B7" s="130"/>
      <c r="C7" s="25" t="s">
        <v>310</v>
      </c>
    </row>
    <row r="8" spans="1:3">
      <c r="A8" s="127"/>
      <c r="B8" s="129" t="s">
        <v>341</v>
      </c>
      <c r="C8" s="25" t="s">
        <v>161</v>
      </c>
    </row>
    <row r="9" spans="1:3">
      <c r="A9" s="128"/>
      <c r="B9" s="130"/>
      <c r="C9" s="25" t="s">
        <v>310</v>
      </c>
    </row>
    <row r="10" spans="1:3">
      <c r="A10" s="126" t="s">
        <v>342</v>
      </c>
      <c r="B10" s="129" t="s">
        <v>338</v>
      </c>
      <c r="C10" s="25" t="s">
        <v>161</v>
      </c>
    </row>
    <row r="11" spans="1:3">
      <c r="A11" s="127"/>
      <c r="B11" s="130"/>
      <c r="C11" s="25" t="s">
        <v>310</v>
      </c>
    </row>
    <row r="12" spans="1:3">
      <c r="A12" s="127"/>
      <c r="B12" s="129" t="s">
        <v>339</v>
      </c>
      <c r="C12" s="25" t="s">
        <v>161</v>
      </c>
    </row>
    <row r="13" spans="1:3">
      <c r="A13" s="127"/>
      <c r="B13" s="130"/>
      <c r="C13" s="25" t="s">
        <v>310</v>
      </c>
    </row>
    <row r="14" spans="1:3">
      <c r="A14" s="127"/>
      <c r="B14" s="129" t="s">
        <v>340</v>
      </c>
      <c r="C14" s="25" t="s">
        <v>161</v>
      </c>
    </row>
    <row r="15" spans="1:3">
      <c r="A15" s="127"/>
      <c r="B15" s="130"/>
      <c r="C15" s="25" t="s">
        <v>310</v>
      </c>
    </row>
    <row r="16" spans="1:3">
      <c r="A16" s="127"/>
      <c r="B16" s="129" t="s">
        <v>341</v>
      </c>
      <c r="C16" s="25" t="s">
        <v>161</v>
      </c>
    </row>
    <row r="17" spans="1:3">
      <c r="A17" s="128"/>
      <c r="B17" s="130"/>
      <c r="C17" s="25" t="s">
        <v>310</v>
      </c>
    </row>
    <row r="18" spans="1:3">
      <c r="A18" s="126" t="s">
        <v>343</v>
      </c>
      <c r="B18" s="129" t="s">
        <v>338</v>
      </c>
      <c r="C18" s="25" t="s">
        <v>161</v>
      </c>
    </row>
    <row r="19" spans="1:3">
      <c r="A19" s="127"/>
      <c r="B19" s="130"/>
      <c r="C19" s="25" t="s">
        <v>310</v>
      </c>
    </row>
    <row r="20" spans="1:3">
      <c r="A20" s="127"/>
      <c r="B20" s="129" t="s">
        <v>339</v>
      </c>
      <c r="C20" s="25" t="s">
        <v>161</v>
      </c>
    </row>
    <row r="21" spans="1:3">
      <c r="A21" s="127"/>
      <c r="B21" s="130"/>
      <c r="C21" s="25" t="s">
        <v>310</v>
      </c>
    </row>
    <row r="22" spans="1:3">
      <c r="A22" s="127"/>
      <c r="B22" s="129" t="s">
        <v>340</v>
      </c>
      <c r="C22" s="25" t="s">
        <v>161</v>
      </c>
    </row>
    <row r="23" spans="1:3">
      <c r="A23" s="127"/>
      <c r="B23" s="130"/>
      <c r="C23" s="25" t="s">
        <v>310</v>
      </c>
    </row>
    <row r="24" spans="1:3">
      <c r="A24" s="127"/>
      <c r="B24" s="129" t="s">
        <v>341</v>
      </c>
      <c r="C24" s="25" t="s">
        <v>161</v>
      </c>
    </row>
    <row r="25" spans="1:3">
      <c r="A25" s="128"/>
      <c r="B25" s="130"/>
      <c r="C25" s="25" t="s">
        <v>310</v>
      </c>
    </row>
    <row r="26" spans="1:3">
      <c r="A26" s="126" t="s">
        <v>344</v>
      </c>
      <c r="B26" s="129" t="s">
        <v>338</v>
      </c>
      <c r="C26" s="25" t="s">
        <v>161</v>
      </c>
    </row>
    <row r="27" spans="1:3">
      <c r="A27" s="127"/>
      <c r="B27" s="130"/>
      <c r="C27" s="25" t="s">
        <v>310</v>
      </c>
    </row>
    <row r="28" spans="1:3">
      <c r="A28" s="127"/>
      <c r="B28" s="129" t="s">
        <v>339</v>
      </c>
      <c r="C28" s="25" t="s">
        <v>161</v>
      </c>
    </row>
    <row r="29" spans="1:3">
      <c r="A29" s="127"/>
      <c r="B29" s="130"/>
      <c r="C29" s="25" t="s">
        <v>310</v>
      </c>
    </row>
    <row r="30" spans="1:3">
      <c r="A30" s="127"/>
      <c r="B30" s="129" t="s">
        <v>340</v>
      </c>
      <c r="C30" s="25" t="s">
        <v>161</v>
      </c>
    </row>
    <row r="31" spans="1:3">
      <c r="A31" s="127"/>
      <c r="B31" s="130"/>
      <c r="C31" s="25" t="s">
        <v>310</v>
      </c>
    </row>
    <row r="32" spans="1:3">
      <c r="A32" s="127"/>
      <c r="B32" s="129" t="s">
        <v>341</v>
      </c>
      <c r="C32" s="25" t="s">
        <v>161</v>
      </c>
    </row>
    <row r="33" spans="1:3">
      <c r="A33" s="128"/>
      <c r="B33" s="130"/>
      <c r="C33" s="25" t="s">
        <v>310</v>
      </c>
    </row>
    <row r="34" spans="1:3">
      <c r="A34" s="126" t="s">
        <v>345</v>
      </c>
      <c r="B34" s="129" t="s">
        <v>338</v>
      </c>
      <c r="C34" s="25" t="s">
        <v>161</v>
      </c>
    </row>
    <row r="35" spans="1:3">
      <c r="A35" s="127"/>
      <c r="B35" s="130"/>
      <c r="C35" s="25" t="s">
        <v>310</v>
      </c>
    </row>
    <row r="36" spans="1:3">
      <c r="A36" s="127"/>
      <c r="B36" s="129" t="s">
        <v>339</v>
      </c>
      <c r="C36" s="25" t="s">
        <v>161</v>
      </c>
    </row>
    <row r="37" spans="1:3">
      <c r="A37" s="127"/>
      <c r="B37" s="130"/>
      <c r="C37" s="25" t="s">
        <v>310</v>
      </c>
    </row>
    <row r="38" spans="1:3">
      <c r="A38" s="127"/>
      <c r="B38" s="129" t="s">
        <v>340</v>
      </c>
      <c r="C38" s="25" t="s">
        <v>161</v>
      </c>
    </row>
    <row r="39" spans="1:3">
      <c r="A39" s="127"/>
      <c r="B39" s="130"/>
      <c r="C39" s="25" t="s">
        <v>310</v>
      </c>
    </row>
    <row r="40" spans="1:3">
      <c r="A40" s="127"/>
      <c r="B40" s="129" t="s">
        <v>341</v>
      </c>
      <c r="C40" s="25" t="s">
        <v>161</v>
      </c>
    </row>
    <row r="41" spans="1:3">
      <c r="A41" s="128"/>
      <c r="B41" s="130"/>
      <c r="C41" s="25" t="s">
        <v>310</v>
      </c>
    </row>
    <row r="42" spans="1:3">
      <c r="A42" s="126" t="s">
        <v>346</v>
      </c>
      <c r="B42" s="129" t="s">
        <v>338</v>
      </c>
      <c r="C42" s="25" t="s">
        <v>161</v>
      </c>
    </row>
    <row r="43" spans="1:3">
      <c r="A43" s="127"/>
      <c r="B43" s="130"/>
      <c r="C43" s="25" t="s">
        <v>310</v>
      </c>
    </row>
    <row r="44" spans="1:3">
      <c r="A44" s="127"/>
      <c r="B44" s="129" t="s">
        <v>339</v>
      </c>
      <c r="C44" s="25" t="s">
        <v>161</v>
      </c>
    </row>
    <row r="45" spans="1:3">
      <c r="A45" s="127"/>
      <c r="B45" s="130"/>
      <c r="C45" s="25" t="s">
        <v>310</v>
      </c>
    </row>
    <row r="46" spans="1:3">
      <c r="A46" s="127"/>
      <c r="B46" s="129" t="s">
        <v>340</v>
      </c>
      <c r="C46" s="25" t="s">
        <v>161</v>
      </c>
    </row>
    <row r="47" spans="1:3">
      <c r="A47" s="127"/>
      <c r="B47" s="130"/>
      <c r="C47" s="25" t="s">
        <v>310</v>
      </c>
    </row>
    <row r="48" spans="1:3">
      <c r="A48" s="127"/>
      <c r="B48" s="129" t="s">
        <v>341</v>
      </c>
      <c r="C48" s="25" t="s">
        <v>161</v>
      </c>
    </row>
    <row r="49" spans="1:3">
      <c r="A49" s="128"/>
      <c r="B49" s="130"/>
      <c r="C49" s="25" t="s">
        <v>310</v>
      </c>
    </row>
    <row r="50" spans="1:3">
      <c r="A50" s="126" t="s">
        <v>347</v>
      </c>
      <c r="B50" s="129" t="s">
        <v>338</v>
      </c>
      <c r="C50" s="25" t="s">
        <v>161</v>
      </c>
    </row>
    <row r="51" spans="1:3">
      <c r="A51" s="127"/>
      <c r="B51" s="130"/>
      <c r="C51" s="25" t="s">
        <v>310</v>
      </c>
    </row>
    <row r="52" spans="1:3">
      <c r="A52" s="127"/>
      <c r="B52" s="129" t="s">
        <v>339</v>
      </c>
      <c r="C52" s="25" t="s">
        <v>161</v>
      </c>
    </row>
    <row r="53" spans="1:3">
      <c r="A53" s="127"/>
      <c r="B53" s="130"/>
      <c r="C53" s="25" t="s">
        <v>310</v>
      </c>
    </row>
    <row r="54" spans="1:3">
      <c r="A54" s="127"/>
      <c r="B54" s="129" t="s">
        <v>340</v>
      </c>
      <c r="C54" s="25" t="s">
        <v>161</v>
      </c>
    </row>
    <row r="55" spans="1:3">
      <c r="A55" s="127"/>
      <c r="B55" s="130"/>
      <c r="C55" s="25" t="s">
        <v>310</v>
      </c>
    </row>
    <row r="56" spans="1:3">
      <c r="A56" s="127"/>
      <c r="B56" s="129" t="s">
        <v>341</v>
      </c>
      <c r="C56" s="25" t="s">
        <v>161</v>
      </c>
    </row>
    <row r="57" spans="1:3">
      <c r="A57" s="128"/>
      <c r="B57" s="130"/>
      <c r="C57" s="25" t="s">
        <v>310</v>
      </c>
    </row>
    <row r="58" spans="1:3">
      <c r="A58" s="126" t="s">
        <v>348</v>
      </c>
      <c r="B58" s="129" t="s">
        <v>338</v>
      </c>
      <c r="C58" s="25" t="s">
        <v>161</v>
      </c>
    </row>
    <row r="59" spans="1:3">
      <c r="A59" s="127"/>
      <c r="B59" s="130"/>
      <c r="C59" s="25" t="s">
        <v>310</v>
      </c>
    </row>
    <row r="60" spans="1:3">
      <c r="A60" s="127"/>
      <c r="B60" s="129" t="s">
        <v>339</v>
      </c>
      <c r="C60" s="25" t="s">
        <v>161</v>
      </c>
    </row>
    <row r="61" spans="1:3">
      <c r="A61" s="127"/>
      <c r="B61" s="130"/>
      <c r="C61" s="25" t="s">
        <v>310</v>
      </c>
    </row>
    <row r="62" spans="1:3">
      <c r="A62" s="127"/>
      <c r="B62" s="129" t="s">
        <v>340</v>
      </c>
      <c r="C62" s="25" t="s">
        <v>161</v>
      </c>
    </row>
    <row r="63" spans="1:3">
      <c r="A63" s="127"/>
      <c r="B63" s="130"/>
      <c r="C63" s="25" t="s">
        <v>310</v>
      </c>
    </row>
    <row r="64" spans="1:3">
      <c r="A64" s="127"/>
      <c r="B64" s="129" t="s">
        <v>341</v>
      </c>
      <c r="C64" s="25" t="s">
        <v>161</v>
      </c>
    </row>
    <row r="65" spans="1:3">
      <c r="A65" s="128"/>
      <c r="B65" s="130"/>
      <c r="C65" s="25" t="s">
        <v>310</v>
      </c>
    </row>
    <row r="66" spans="1:3">
      <c r="A66" s="131"/>
    </row>
    <row r="67" spans="1:3">
      <c r="A67" s="131"/>
    </row>
    <row r="68" spans="1:3">
      <c r="A68" s="131"/>
    </row>
    <row r="69" spans="1:3">
      <c r="A69" s="131"/>
    </row>
    <row r="70" spans="1:3">
      <c r="A70" s="131"/>
    </row>
    <row r="71" spans="1:3">
      <c r="A71" s="131"/>
    </row>
    <row r="72" spans="1:3">
      <c r="A72" s="131"/>
    </row>
    <row r="73" spans="1:3">
      <c r="A73" s="131"/>
    </row>
  </sheetData>
  <mergeCells count="41">
    <mergeCell ref="B44:B45"/>
    <mergeCell ref="B46:B47"/>
    <mergeCell ref="B48:B49"/>
    <mergeCell ref="B64:B65"/>
    <mergeCell ref="B52:B53"/>
    <mergeCell ref="B54:B55"/>
    <mergeCell ref="B56:B57"/>
    <mergeCell ref="B58:B59"/>
    <mergeCell ref="B60:B61"/>
    <mergeCell ref="B62:B63"/>
    <mergeCell ref="B12:B13"/>
    <mergeCell ref="B14:B15"/>
    <mergeCell ref="A2:A9"/>
    <mergeCell ref="A10:A17"/>
    <mergeCell ref="A18:A25"/>
    <mergeCell ref="B16:B17"/>
    <mergeCell ref="B18:B19"/>
    <mergeCell ref="B20:B21"/>
    <mergeCell ref="B22:B23"/>
    <mergeCell ref="B24:B25"/>
    <mergeCell ref="B2:B3"/>
    <mergeCell ref="B4:B5"/>
    <mergeCell ref="B6:B7"/>
    <mergeCell ref="B8:B9"/>
    <mergeCell ref="B10:B11"/>
    <mergeCell ref="A42:A49"/>
    <mergeCell ref="B26:B27"/>
    <mergeCell ref="A50:A57"/>
    <mergeCell ref="A58:A65"/>
    <mergeCell ref="A66:A73"/>
    <mergeCell ref="A26:A33"/>
    <mergeCell ref="A34:A41"/>
    <mergeCell ref="B50:B51"/>
    <mergeCell ref="B28:B29"/>
    <mergeCell ref="B30:B31"/>
    <mergeCell ref="B32:B33"/>
    <mergeCell ref="B34:B35"/>
    <mergeCell ref="B36:B37"/>
    <mergeCell ref="B38:B39"/>
    <mergeCell ref="B40:B41"/>
    <mergeCell ref="B42:B4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7A1D8-D950-436E-99A0-32F186A8EB12}">
  <dimension ref="A1:V73"/>
  <sheetViews>
    <sheetView zoomScale="85" zoomScaleNormal="85" workbookViewId="0">
      <pane ySplit="1" topLeftCell="A41" activePane="bottomLeft" state="frozen"/>
      <selection pane="bottomLeft" activeCell="T67" sqref="T67"/>
    </sheetView>
  </sheetViews>
  <sheetFormatPr defaultRowHeight="15"/>
  <cols>
    <col min="1" max="1" width="16.140625" customWidth="1"/>
    <col min="2" max="2" width="15.42578125" customWidth="1"/>
    <col min="3" max="3" width="11.5703125" style="18" customWidth="1"/>
    <col min="4" max="19" width="9.5703125" customWidth="1"/>
    <col min="20" max="20" width="10.7109375" customWidth="1"/>
  </cols>
  <sheetData>
    <row r="1" spans="1:22" ht="60">
      <c r="A1" s="30" t="s">
        <v>334</v>
      </c>
      <c r="B1" s="30" t="s">
        <v>335</v>
      </c>
      <c r="C1" s="31" t="s">
        <v>336</v>
      </c>
      <c r="D1" s="3" t="s">
        <v>349</v>
      </c>
      <c r="E1" s="3" t="s">
        <v>350</v>
      </c>
      <c r="F1" s="3" t="s">
        <v>351</v>
      </c>
      <c r="G1" s="3" t="s">
        <v>352</v>
      </c>
      <c r="H1" s="3" t="s">
        <v>353</v>
      </c>
      <c r="I1" s="3" t="s">
        <v>354</v>
      </c>
      <c r="J1" s="3" t="s">
        <v>355</v>
      </c>
      <c r="K1" s="3" t="s">
        <v>356</v>
      </c>
      <c r="L1" s="3" t="s">
        <v>357</v>
      </c>
      <c r="M1" s="3" t="s">
        <v>358</v>
      </c>
      <c r="N1" s="3" t="s">
        <v>359</v>
      </c>
      <c r="O1" s="3" t="s">
        <v>360</v>
      </c>
      <c r="P1" s="3" t="s">
        <v>361</v>
      </c>
      <c r="Q1" s="3" t="s">
        <v>362</v>
      </c>
      <c r="R1" s="3" t="s">
        <v>363</v>
      </c>
      <c r="S1" s="3" t="s">
        <v>364</v>
      </c>
      <c r="T1" s="32" t="s">
        <v>365</v>
      </c>
    </row>
    <row r="2" spans="1:22">
      <c r="A2" s="126" t="s">
        <v>337</v>
      </c>
      <c r="B2" s="132" t="s">
        <v>338</v>
      </c>
      <c r="C2" s="26" t="s">
        <v>161</v>
      </c>
      <c r="D2">
        <v>0</v>
      </c>
      <c r="E2">
        <v>0</v>
      </c>
      <c r="F2">
        <v>0</v>
      </c>
      <c r="G2">
        <v>0</v>
      </c>
      <c r="H2">
        <v>0</v>
      </c>
      <c r="I2">
        <v>0</v>
      </c>
      <c r="J2">
        <v>0</v>
      </c>
      <c r="K2">
        <v>0</v>
      </c>
      <c r="L2">
        <v>0</v>
      </c>
      <c r="M2">
        <v>0</v>
      </c>
      <c r="N2">
        <v>0</v>
      </c>
      <c r="O2">
        <v>0</v>
      </c>
      <c r="P2">
        <v>0</v>
      </c>
      <c r="Q2">
        <v>0</v>
      </c>
      <c r="R2">
        <v>0</v>
      </c>
      <c r="S2">
        <v>0</v>
      </c>
      <c r="T2" s="5">
        <f>AVERAGE(D2:S2)</f>
        <v>0</v>
      </c>
    </row>
    <row r="3" spans="1:22">
      <c r="A3" s="127"/>
      <c r="B3" s="133"/>
      <c r="C3" s="27" t="s">
        <v>310</v>
      </c>
      <c r="D3">
        <v>0</v>
      </c>
      <c r="E3">
        <v>0</v>
      </c>
      <c r="F3">
        <v>0</v>
      </c>
      <c r="G3">
        <v>0</v>
      </c>
      <c r="H3">
        <v>0</v>
      </c>
      <c r="I3">
        <v>0</v>
      </c>
      <c r="J3">
        <v>0</v>
      </c>
      <c r="K3">
        <v>0</v>
      </c>
      <c r="L3">
        <v>0</v>
      </c>
      <c r="M3">
        <v>0</v>
      </c>
      <c r="N3">
        <v>0</v>
      </c>
      <c r="O3">
        <v>0</v>
      </c>
      <c r="P3">
        <v>0</v>
      </c>
      <c r="Q3">
        <v>0</v>
      </c>
      <c r="R3">
        <v>0</v>
      </c>
      <c r="S3">
        <v>0</v>
      </c>
      <c r="T3" s="5">
        <f t="shared" ref="T3:T65" si="0">AVERAGE(D3:S3)</f>
        <v>0</v>
      </c>
    </row>
    <row r="4" spans="1:22">
      <c r="A4" s="127"/>
      <c r="B4" s="132" t="s">
        <v>339</v>
      </c>
      <c r="C4" s="26" t="s">
        <v>161</v>
      </c>
      <c r="D4">
        <v>0</v>
      </c>
      <c r="E4">
        <v>0</v>
      </c>
      <c r="F4">
        <v>0</v>
      </c>
      <c r="G4">
        <v>0</v>
      </c>
      <c r="H4">
        <v>0</v>
      </c>
      <c r="I4">
        <v>0</v>
      </c>
      <c r="J4">
        <v>0</v>
      </c>
      <c r="K4">
        <v>0</v>
      </c>
      <c r="L4">
        <v>0</v>
      </c>
      <c r="M4">
        <v>0</v>
      </c>
      <c r="N4">
        <v>0</v>
      </c>
      <c r="O4">
        <v>0</v>
      </c>
      <c r="P4">
        <v>0</v>
      </c>
      <c r="Q4">
        <v>0</v>
      </c>
      <c r="R4">
        <v>0</v>
      </c>
      <c r="S4">
        <v>0</v>
      </c>
      <c r="T4" s="5">
        <f t="shared" si="0"/>
        <v>0</v>
      </c>
    </row>
    <row r="5" spans="1:22">
      <c r="A5" s="127"/>
      <c r="B5" s="133"/>
      <c r="C5" s="27" t="s">
        <v>310</v>
      </c>
      <c r="D5">
        <v>0</v>
      </c>
      <c r="E5">
        <v>0</v>
      </c>
      <c r="F5">
        <v>0</v>
      </c>
      <c r="G5">
        <v>0</v>
      </c>
      <c r="H5">
        <v>0</v>
      </c>
      <c r="I5">
        <v>0</v>
      </c>
      <c r="J5">
        <v>0</v>
      </c>
      <c r="K5">
        <v>0</v>
      </c>
      <c r="L5">
        <v>0</v>
      </c>
      <c r="M5">
        <v>0</v>
      </c>
      <c r="N5">
        <v>0</v>
      </c>
      <c r="O5">
        <v>0</v>
      </c>
      <c r="P5">
        <v>0</v>
      </c>
      <c r="Q5">
        <v>0</v>
      </c>
      <c r="R5">
        <v>0</v>
      </c>
      <c r="S5">
        <v>0</v>
      </c>
      <c r="T5" s="5">
        <f t="shared" si="0"/>
        <v>0</v>
      </c>
    </row>
    <row r="6" spans="1:22">
      <c r="A6" s="127"/>
      <c r="B6" s="132" t="s">
        <v>340</v>
      </c>
      <c r="C6" s="26" t="s">
        <v>161</v>
      </c>
      <c r="D6">
        <v>0</v>
      </c>
      <c r="E6">
        <v>0</v>
      </c>
      <c r="F6">
        <v>0</v>
      </c>
      <c r="G6">
        <v>0</v>
      </c>
      <c r="H6">
        <v>0</v>
      </c>
      <c r="I6">
        <v>0</v>
      </c>
      <c r="J6">
        <v>0</v>
      </c>
      <c r="K6">
        <v>0</v>
      </c>
      <c r="L6">
        <v>0</v>
      </c>
      <c r="M6">
        <v>0</v>
      </c>
      <c r="N6">
        <v>0</v>
      </c>
      <c r="O6">
        <v>0</v>
      </c>
      <c r="P6">
        <v>0</v>
      </c>
      <c r="Q6">
        <v>0</v>
      </c>
      <c r="R6">
        <v>0</v>
      </c>
      <c r="S6">
        <v>0</v>
      </c>
      <c r="T6" s="5">
        <f t="shared" si="0"/>
        <v>0</v>
      </c>
      <c r="U6" t="s">
        <v>366</v>
      </c>
    </row>
    <row r="7" spans="1:22">
      <c r="A7" s="127"/>
      <c r="B7" s="133"/>
      <c r="C7" s="27" t="s">
        <v>310</v>
      </c>
      <c r="D7">
        <v>0</v>
      </c>
      <c r="E7">
        <v>0</v>
      </c>
      <c r="F7">
        <v>0</v>
      </c>
      <c r="G7">
        <v>0</v>
      </c>
      <c r="H7">
        <v>0</v>
      </c>
      <c r="I7">
        <v>0</v>
      </c>
      <c r="J7">
        <v>0</v>
      </c>
      <c r="K7">
        <v>0</v>
      </c>
      <c r="L7">
        <v>0</v>
      </c>
      <c r="M7">
        <v>0</v>
      </c>
      <c r="N7">
        <v>0</v>
      </c>
      <c r="O7">
        <v>0</v>
      </c>
      <c r="P7">
        <v>0</v>
      </c>
      <c r="Q7">
        <v>0</v>
      </c>
      <c r="R7">
        <v>0</v>
      </c>
      <c r="S7">
        <v>0</v>
      </c>
      <c r="T7" s="5">
        <f t="shared" si="0"/>
        <v>0</v>
      </c>
      <c r="U7">
        <v>1</v>
      </c>
      <c r="V7" t="s">
        <v>152</v>
      </c>
    </row>
    <row r="8" spans="1:22">
      <c r="A8" s="127"/>
      <c r="B8" s="132" t="s">
        <v>341</v>
      </c>
      <c r="C8" s="26" t="s">
        <v>161</v>
      </c>
      <c r="D8">
        <v>0</v>
      </c>
      <c r="E8">
        <v>0</v>
      </c>
      <c r="F8">
        <v>0</v>
      </c>
      <c r="G8">
        <v>0</v>
      </c>
      <c r="H8">
        <v>0</v>
      </c>
      <c r="I8">
        <v>0</v>
      </c>
      <c r="J8">
        <v>0</v>
      </c>
      <c r="K8">
        <v>0</v>
      </c>
      <c r="L8">
        <v>0</v>
      </c>
      <c r="M8">
        <v>0</v>
      </c>
      <c r="N8">
        <v>0</v>
      </c>
      <c r="O8">
        <v>0</v>
      </c>
      <c r="P8">
        <v>0</v>
      </c>
      <c r="Q8">
        <v>0</v>
      </c>
      <c r="R8">
        <v>0</v>
      </c>
      <c r="S8">
        <v>0</v>
      </c>
      <c r="T8" s="5">
        <f t="shared" si="0"/>
        <v>0</v>
      </c>
      <c r="U8">
        <v>2</v>
      </c>
      <c r="V8" t="s">
        <v>171</v>
      </c>
    </row>
    <row r="9" spans="1:22">
      <c r="A9" s="128"/>
      <c r="B9" s="133"/>
      <c r="C9" s="27" t="s">
        <v>310</v>
      </c>
      <c r="D9">
        <v>0</v>
      </c>
      <c r="E9">
        <v>0</v>
      </c>
      <c r="F9">
        <v>0</v>
      </c>
      <c r="G9">
        <v>0</v>
      </c>
      <c r="H9">
        <v>0</v>
      </c>
      <c r="I9">
        <v>0</v>
      </c>
      <c r="J9">
        <v>0</v>
      </c>
      <c r="K9">
        <v>0</v>
      </c>
      <c r="L9">
        <v>0</v>
      </c>
      <c r="M9">
        <v>0</v>
      </c>
      <c r="N9">
        <v>0</v>
      </c>
      <c r="O9">
        <v>0</v>
      </c>
      <c r="P9">
        <v>0</v>
      </c>
      <c r="Q9">
        <v>0</v>
      </c>
      <c r="R9">
        <v>0</v>
      </c>
      <c r="S9">
        <v>0</v>
      </c>
      <c r="T9" s="5">
        <f t="shared" si="0"/>
        <v>0</v>
      </c>
      <c r="U9">
        <v>3</v>
      </c>
      <c r="V9" t="s">
        <v>185</v>
      </c>
    </row>
    <row r="10" spans="1:22">
      <c r="A10" s="126" t="s">
        <v>342</v>
      </c>
      <c r="B10" s="129" t="s">
        <v>338</v>
      </c>
      <c r="C10" s="27" t="s">
        <v>161</v>
      </c>
      <c r="D10">
        <v>0</v>
      </c>
      <c r="E10">
        <v>0</v>
      </c>
      <c r="F10">
        <v>0</v>
      </c>
      <c r="G10">
        <v>0</v>
      </c>
      <c r="H10">
        <v>0</v>
      </c>
      <c r="I10">
        <v>0</v>
      </c>
      <c r="J10">
        <v>0</v>
      </c>
      <c r="K10">
        <v>0</v>
      </c>
      <c r="L10">
        <v>0</v>
      </c>
      <c r="M10">
        <v>0</v>
      </c>
      <c r="N10">
        <v>0</v>
      </c>
      <c r="O10">
        <v>0</v>
      </c>
      <c r="P10">
        <v>0</v>
      </c>
      <c r="Q10">
        <v>0</v>
      </c>
      <c r="R10">
        <v>0</v>
      </c>
      <c r="S10">
        <v>0</v>
      </c>
      <c r="T10" s="5">
        <f t="shared" si="0"/>
        <v>0</v>
      </c>
      <c r="U10">
        <v>4</v>
      </c>
      <c r="V10" t="s">
        <v>186</v>
      </c>
    </row>
    <row r="11" spans="1:22">
      <c r="A11" s="127"/>
      <c r="B11" s="130"/>
      <c r="C11" s="28" t="s">
        <v>310</v>
      </c>
      <c r="D11">
        <v>0</v>
      </c>
      <c r="E11">
        <v>0</v>
      </c>
      <c r="F11">
        <v>0</v>
      </c>
      <c r="G11">
        <v>0</v>
      </c>
      <c r="H11">
        <v>0</v>
      </c>
      <c r="I11">
        <v>0</v>
      </c>
      <c r="J11">
        <v>0</v>
      </c>
      <c r="K11">
        <v>0</v>
      </c>
      <c r="L11">
        <v>0</v>
      </c>
      <c r="M11">
        <v>0</v>
      </c>
      <c r="N11">
        <v>0</v>
      </c>
      <c r="O11">
        <v>0</v>
      </c>
      <c r="P11">
        <v>0</v>
      </c>
      <c r="Q11">
        <v>0</v>
      </c>
      <c r="R11">
        <v>0</v>
      </c>
      <c r="S11">
        <v>0</v>
      </c>
      <c r="T11" s="5">
        <f t="shared" si="0"/>
        <v>0</v>
      </c>
    </row>
    <row r="12" spans="1:22">
      <c r="A12" s="127"/>
      <c r="B12" s="129" t="s">
        <v>339</v>
      </c>
      <c r="C12" s="28" t="s">
        <v>161</v>
      </c>
      <c r="D12">
        <v>0</v>
      </c>
      <c r="E12">
        <v>0</v>
      </c>
      <c r="F12">
        <v>0</v>
      </c>
      <c r="G12">
        <v>0</v>
      </c>
      <c r="H12">
        <v>0</v>
      </c>
      <c r="I12">
        <v>0</v>
      </c>
      <c r="J12">
        <v>0</v>
      </c>
      <c r="K12">
        <v>0</v>
      </c>
      <c r="L12">
        <v>0</v>
      </c>
      <c r="M12">
        <v>0</v>
      </c>
      <c r="N12">
        <v>0</v>
      </c>
      <c r="O12">
        <v>0</v>
      </c>
      <c r="P12">
        <v>0</v>
      </c>
      <c r="Q12">
        <v>0</v>
      </c>
      <c r="R12">
        <v>0</v>
      </c>
      <c r="S12">
        <v>0</v>
      </c>
      <c r="T12" s="5">
        <f t="shared" si="0"/>
        <v>0</v>
      </c>
    </row>
    <row r="13" spans="1:22">
      <c r="A13" s="127"/>
      <c r="B13" s="130"/>
      <c r="C13" s="28" t="s">
        <v>310</v>
      </c>
      <c r="D13">
        <v>1</v>
      </c>
      <c r="E13">
        <v>2</v>
      </c>
      <c r="F13">
        <v>2</v>
      </c>
      <c r="G13">
        <v>1</v>
      </c>
      <c r="H13">
        <v>2</v>
      </c>
      <c r="I13">
        <v>0</v>
      </c>
      <c r="J13">
        <v>0</v>
      </c>
      <c r="K13">
        <v>1</v>
      </c>
      <c r="L13">
        <v>0</v>
      </c>
      <c r="M13">
        <v>0</v>
      </c>
      <c r="N13">
        <v>3</v>
      </c>
      <c r="O13">
        <v>2</v>
      </c>
      <c r="P13">
        <v>0</v>
      </c>
      <c r="Q13">
        <v>0</v>
      </c>
      <c r="R13">
        <v>0</v>
      </c>
      <c r="S13">
        <v>0</v>
      </c>
      <c r="T13" s="5">
        <f t="shared" si="0"/>
        <v>0.875</v>
      </c>
    </row>
    <row r="14" spans="1:22">
      <c r="A14" s="127"/>
      <c r="B14" s="129" t="s">
        <v>340</v>
      </c>
      <c r="C14" s="28" t="s">
        <v>161</v>
      </c>
      <c r="D14">
        <v>0</v>
      </c>
      <c r="E14">
        <v>0</v>
      </c>
      <c r="F14">
        <v>0</v>
      </c>
      <c r="G14">
        <v>0</v>
      </c>
      <c r="H14">
        <v>0</v>
      </c>
      <c r="I14">
        <v>0</v>
      </c>
      <c r="J14">
        <v>0</v>
      </c>
      <c r="K14">
        <v>0</v>
      </c>
      <c r="L14">
        <v>0</v>
      </c>
      <c r="M14">
        <v>0</v>
      </c>
      <c r="N14">
        <v>0</v>
      </c>
      <c r="O14">
        <v>0</v>
      </c>
      <c r="P14">
        <v>0</v>
      </c>
      <c r="Q14">
        <v>0</v>
      </c>
      <c r="R14">
        <v>0</v>
      </c>
      <c r="S14">
        <v>0</v>
      </c>
      <c r="T14" s="5">
        <f t="shared" si="0"/>
        <v>0</v>
      </c>
    </row>
    <row r="15" spans="1:22">
      <c r="A15" s="127"/>
      <c r="B15" s="130"/>
      <c r="C15" s="28" t="s">
        <v>310</v>
      </c>
      <c r="D15">
        <v>0</v>
      </c>
      <c r="E15">
        <v>0</v>
      </c>
      <c r="F15">
        <v>0</v>
      </c>
      <c r="G15">
        <v>0</v>
      </c>
      <c r="H15">
        <v>0</v>
      </c>
      <c r="I15">
        <v>0</v>
      </c>
      <c r="J15">
        <v>0</v>
      </c>
      <c r="K15">
        <v>0</v>
      </c>
      <c r="L15">
        <v>0</v>
      </c>
      <c r="M15">
        <v>0</v>
      </c>
      <c r="N15">
        <v>0</v>
      </c>
      <c r="O15">
        <v>0</v>
      </c>
      <c r="P15">
        <v>0</v>
      </c>
      <c r="Q15">
        <v>0</v>
      </c>
      <c r="R15">
        <v>0</v>
      </c>
      <c r="S15">
        <v>0</v>
      </c>
      <c r="T15" s="5">
        <f t="shared" si="0"/>
        <v>0</v>
      </c>
    </row>
    <row r="16" spans="1:22">
      <c r="A16" s="127"/>
      <c r="B16" s="129" t="s">
        <v>341</v>
      </c>
      <c r="C16" s="28" t="s">
        <v>161</v>
      </c>
      <c r="D16">
        <v>0</v>
      </c>
      <c r="E16">
        <v>0</v>
      </c>
      <c r="F16">
        <v>0</v>
      </c>
      <c r="G16">
        <v>0</v>
      </c>
      <c r="H16">
        <v>0</v>
      </c>
      <c r="I16">
        <v>0</v>
      </c>
      <c r="J16">
        <v>0</v>
      </c>
      <c r="K16">
        <v>0</v>
      </c>
      <c r="L16">
        <v>0</v>
      </c>
      <c r="M16">
        <v>0</v>
      </c>
      <c r="N16">
        <v>0</v>
      </c>
      <c r="O16">
        <v>0</v>
      </c>
      <c r="P16">
        <v>0</v>
      </c>
      <c r="Q16">
        <v>0</v>
      </c>
      <c r="R16">
        <v>0</v>
      </c>
      <c r="S16">
        <v>0</v>
      </c>
      <c r="T16" s="5">
        <f t="shared" si="0"/>
        <v>0</v>
      </c>
    </row>
    <row r="17" spans="1:20">
      <c r="A17" s="128"/>
      <c r="B17" s="130"/>
      <c r="C17" s="28" t="s">
        <v>310</v>
      </c>
      <c r="D17">
        <v>0</v>
      </c>
      <c r="E17">
        <v>0</v>
      </c>
      <c r="F17">
        <v>0</v>
      </c>
      <c r="G17">
        <v>0</v>
      </c>
      <c r="H17">
        <v>0</v>
      </c>
      <c r="I17">
        <v>0</v>
      </c>
      <c r="J17">
        <v>0</v>
      </c>
      <c r="K17">
        <v>0</v>
      </c>
      <c r="L17">
        <v>0</v>
      </c>
      <c r="M17">
        <v>0</v>
      </c>
      <c r="N17">
        <v>0</v>
      </c>
      <c r="O17">
        <v>0</v>
      </c>
      <c r="P17">
        <v>0</v>
      </c>
      <c r="Q17">
        <v>0</v>
      </c>
      <c r="R17">
        <v>0</v>
      </c>
      <c r="S17">
        <v>0</v>
      </c>
      <c r="T17" s="5">
        <f t="shared" si="0"/>
        <v>0</v>
      </c>
    </row>
    <row r="18" spans="1:20">
      <c r="A18" s="126" t="s">
        <v>343</v>
      </c>
      <c r="B18" s="129" t="s">
        <v>338</v>
      </c>
      <c r="C18" s="28" t="s">
        <v>161</v>
      </c>
      <c r="D18">
        <v>0</v>
      </c>
      <c r="E18">
        <v>0</v>
      </c>
      <c r="F18">
        <v>0</v>
      </c>
      <c r="G18">
        <v>0</v>
      </c>
      <c r="H18">
        <v>0</v>
      </c>
      <c r="I18">
        <v>0</v>
      </c>
      <c r="J18">
        <v>0</v>
      </c>
      <c r="K18">
        <v>0</v>
      </c>
      <c r="L18">
        <v>0</v>
      </c>
      <c r="M18">
        <v>0</v>
      </c>
      <c r="N18">
        <v>0</v>
      </c>
      <c r="O18">
        <v>0</v>
      </c>
      <c r="P18">
        <v>0</v>
      </c>
      <c r="Q18">
        <v>0</v>
      </c>
      <c r="R18">
        <v>0</v>
      </c>
      <c r="S18">
        <v>0</v>
      </c>
      <c r="T18" s="5">
        <f t="shared" si="0"/>
        <v>0</v>
      </c>
    </row>
    <row r="19" spans="1:20">
      <c r="A19" s="127"/>
      <c r="B19" s="130"/>
      <c r="C19" s="28" t="s">
        <v>310</v>
      </c>
      <c r="D19">
        <v>0</v>
      </c>
      <c r="E19">
        <v>0</v>
      </c>
      <c r="F19">
        <v>0</v>
      </c>
      <c r="G19">
        <v>0</v>
      </c>
      <c r="H19">
        <v>0</v>
      </c>
      <c r="I19">
        <v>0</v>
      </c>
      <c r="J19">
        <v>0</v>
      </c>
      <c r="K19">
        <v>0</v>
      </c>
      <c r="L19">
        <v>0</v>
      </c>
      <c r="M19">
        <v>0</v>
      </c>
      <c r="N19">
        <v>0</v>
      </c>
      <c r="O19">
        <v>0</v>
      </c>
      <c r="P19">
        <v>0</v>
      </c>
      <c r="Q19">
        <v>0</v>
      </c>
      <c r="R19">
        <v>0</v>
      </c>
      <c r="S19">
        <v>0</v>
      </c>
      <c r="T19" s="5">
        <f t="shared" si="0"/>
        <v>0</v>
      </c>
    </row>
    <row r="20" spans="1:20">
      <c r="A20" s="127"/>
      <c r="B20" s="129" t="s">
        <v>339</v>
      </c>
      <c r="C20" s="28" t="s">
        <v>161</v>
      </c>
      <c r="D20">
        <v>0</v>
      </c>
      <c r="E20">
        <v>0</v>
      </c>
      <c r="F20">
        <v>0</v>
      </c>
      <c r="G20">
        <v>0</v>
      </c>
      <c r="H20">
        <v>0</v>
      </c>
      <c r="I20">
        <v>0</v>
      </c>
      <c r="J20">
        <v>0</v>
      </c>
      <c r="K20">
        <v>0</v>
      </c>
      <c r="L20">
        <v>0</v>
      </c>
      <c r="M20">
        <v>0</v>
      </c>
      <c r="N20">
        <v>0</v>
      </c>
      <c r="O20">
        <v>0</v>
      </c>
      <c r="P20">
        <v>0</v>
      </c>
      <c r="Q20">
        <v>0</v>
      </c>
      <c r="R20">
        <v>0</v>
      </c>
      <c r="S20">
        <v>0</v>
      </c>
      <c r="T20" s="5">
        <f t="shared" si="0"/>
        <v>0</v>
      </c>
    </row>
    <row r="21" spans="1:20">
      <c r="A21" s="127"/>
      <c r="B21" s="130"/>
      <c r="C21" s="28" t="s">
        <v>310</v>
      </c>
      <c r="D21">
        <v>0</v>
      </c>
      <c r="E21">
        <v>0</v>
      </c>
      <c r="F21">
        <v>0</v>
      </c>
      <c r="G21">
        <v>0</v>
      </c>
      <c r="H21">
        <v>0</v>
      </c>
      <c r="I21">
        <v>0</v>
      </c>
      <c r="J21">
        <v>0</v>
      </c>
      <c r="K21">
        <v>0</v>
      </c>
      <c r="L21">
        <v>0</v>
      </c>
      <c r="M21">
        <v>0</v>
      </c>
      <c r="N21">
        <v>0</v>
      </c>
      <c r="O21">
        <v>0</v>
      </c>
      <c r="P21">
        <v>0</v>
      </c>
      <c r="Q21">
        <v>0</v>
      </c>
      <c r="R21">
        <v>0</v>
      </c>
      <c r="S21">
        <v>0</v>
      </c>
      <c r="T21" s="5">
        <f t="shared" si="0"/>
        <v>0</v>
      </c>
    </row>
    <row r="22" spans="1:20">
      <c r="A22" s="127"/>
      <c r="B22" s="129" t="s">
        <v>340</v>
      </c>
      <c r="C22" s="28" t="s">
        <v>161</v>
      </c>
      <c r="D22">
        <v>0</v>
      </c>
      <c r="E22">
        <v>0</v>
      </c>
      <c r="F22">
        <v>1</v>
      </c>
      <c r="G22">
        <v>1</v>
      </c>
      <c r="H22">
        <v>0</v>
      </c>
      <c r="I22">
        <v>0</v>
      </c>
      <c r="J22">
        <v>0</v>
      </c>
      <c r="K22">
        <v>0</v>
      </c>
      <c r="L22">
        <v>0</v>
      </c>
      <c r="M22">
        <v>0</v>
      </c>
      <c r="N22">
        <v>0</v>
      </c>
      <c r="O22">
        <v>1</v>
      </c>
      <c r="P22">
        <v>0</v>
      </c>
      <c r="Q22">
        <v>0</v>
      </c>
      <c r="R22">
        <v>0</v>
      </c>
      <c r="S22">
        <v>0</v>
      </c>
      <c r="T22" s="5">
        <f t="shared" si="0"/>
        <v>0.1875</v>
      </c>
    </row>
    <row r="23" spans="1:20">
      <c r="A23" s="127"/>
      <c r="B23" s="130"/>
      <c r="C23" s="28" t="s">
        <v>310</v>
      </c>
      <c r="D23">
        <v>0</v>
      </c>
      <c r="E23">
        <v>0</v>
      </c>
      <c r="F23">
        <v>0</v>
      </c>
      <c r="G23">
        <v>0</v>
      </c>
      <c r="H23">
        <v>0</v>
      </c>
      <c r="I23">
        <v>0</v>
      </c>
      <c r="J23">
        <v>0</v>
      </c>
      <c r="K23">
        <v>0</v>
      </c>
      <c r="L23">
        <v>0</v>
      </c>
      <c r="M23">
        <v>0</v>
      </c>
      <c r="N23">
        <v>0</v>
      </c>
      <c r="O23">
        <v>0</v>
      </c>
      <c r="P23">
        <v>0</v>
      </c>
      <c r="Q23">
        <v>0</v>
      </c>
      <c r="R23">
        <v>0</v>
      </c>
      <c r="S23">
        <v>0</v>
      </c>
      <c r="T23" s="5">
        <f t="shared" si="0"/>
        <v>0</v>
      </c>
    </row>
    <row r="24" spans="1:20">
      <c r="A24" s="127"/>
      <c r="B24" s="129" t="s">
        <v>341</v>
      </c>
      <c r="C24" s="28" t="s">
        <v>161</v>
      </c>
      <c r="D24">
        <v>0</v>
      </c>
      <c r="E24">
        <v>0</v>
      </c>
      <c r="F24">
        <v>0</v>
      </c>
      <c r="G24">
        <v>0</v>
      </c>
      <c r="H24">
        <v>0</v>
      </c>
      <c r="I24">
        <v>0</v>
      </c>
      <c r="J24">
        <v>0</v>
      </c>
      <c r="K24">
        <v>0</v>
      </c>
      <c r="L24">
        <v>0</v>
      </c>
      <c r="M24">
        <v>0</v>
      </c>
      <c r="N24">
        <v>0</v>
      </c>
      <c r="O24">
        <v>0</v>
      </c>
      <c r="P24">
        <v>0</v>
      </c>
      <c r="Q24">
        <v>0</v>
      </c>
      <c r="R24">
        <v>0</v>
      </c>
      <c r="S24">
        <v>0</v>
      </c>
      <c r="T24" s="5">
        <f t="shared" si="0"/>
        <v>0</v>
      </c>
    </row>
    <row r="25" spans="1:20">
      <c r="A25" s="128"/>
      <c r="B25" s="130"/>
      <c r="C25" s="28" t="s">
        <v>310</v>
      </c>
      <c r="D25">
        <v>0</v>
      </c>
      <c r="E25">
        <v>0</v>
      </c>
      <c r="F25">
        <v>0</v>
      </c>
      <c r="G25">
        <v>0</v>
      </c>
      <c r="H25">
        <v>0</v>
      </c>
      <c r="I25">
        <v>0</v>
      </c>
      <c r="J25">
        <v>0</v>
      </c>
      <c r="K25">
        <v>0</v>
      </c>
      <c r="L25">
        <v>0</v>
      </c>
      <c r="M25">
        <v>0</v>
      </c>
      <c r="N25">
        <v>0</v>
      </c>
      <c r="O25">
        <v>0</v>
      </c>
      <c r="P25">
        <v>0</v>
      </c>
      <c r="Q25">
        <v>0</v>
      </c>
      <c r="R25">
        <v>0</v>
      </c>
      <c r="S25">
        <v>0</v>
      </c>
      <c r="T25" s="5">
        <f t="shared" si="0"/>
        <v>0</v>
      </c>
    </row>
    <row r="26" spans="1:20">
      <c r="A26" s="126" t="s">
        <v>344</v>
      </c>
      <c r="B26" s="129" t="s">
        <v>338</v>
      </c>
      <c r="C26" s="28" t="s">
        <v>161</v>
      </c>
      <c r="D26">
        <v>0</v>
      </c>
      <c r="E26">
        <v>0</v>
      </c>
      <c r="F26">
        <v>0</v>
      </c>
      <c r="G26">
        <v>0</v>
      </c>
      <c r="H26">
        <v>0</v>
      </c>
      <c r="I26">
        <v>0</v>
      </c>
      <c r="J26">
        <v>0</v>
      </c>
      <c r="K26">
        <v>0</v>
      </c>
      <c r="L26">
        <v>0</v>
      </c>
      <c r="M26">
        <v>0</v>
      </c>
      <c r="N26">
        <v>0</v>
      </c>
      <c r="O26">
        <v>0</v>
      </c>
      <c r="P26">
        <v>0</v>
      </c>
      <c r="Q26">
        <v>0</v>
      </c>
      <c r="R26">
        <v>0</v>
      </c>
      <c r="S26">
        <v>0</v>
      </c>
      <c r="T26" s="5">
        <f t="shared" si="0"/>
        <v>0</v>
      </c>
    </row>
    <row r="27" spans="1:20">
      <c r="A27" s="127"/>
      <c r="B27" s="130"/>
      <c r="C27" s="28" t="s">
        <v>310</v>
      </c>
      <c r="D27">
        <v>0</v>
      </c>
      <c r="E27">
        <v>0</v>
      </c>
      <c r="F27">
        <v>0</v>
      </c>
      <c r="G27">
        <v>0</v>
      </c>
      <c r="H27">
        <v>0</v>
      </c>
      <c r="I27">
        <v>0</v>
      </c>
      <c r="J27">
        <v>0</v>
      </c>
      <c r="K27">
        <v>0</v>
      </c>
      <c r="L27">
        <v>0</v>
      </c>
      <c r="M27">
        <v>0</v>
      </c>
      <c r="N27">
        <v>0</v>
      </c>
      <c r="O27">
        <v>0</v>
      </c>
      <c r="P27">
        <v>0</v>
      </c>
      <c r="Q27">
        <v>0</v>
      </c>
      <c r="R27">
        <v>0</v>
      </c>
      <c r="S27">
        <v>0</v>
      </c>
      <c r="T27" s="5">
        <f t="shared" si="0"/>
        <v>0</v>
      </c>
    </row>
    <row r="28" spans="1:20">
      <c r="A28" s="127"/>
      <c r="B28" s="129" t="s">
        <v>339</v>
      </c>
      <c r="C28" s="28" t="s">
        <v>161</v>
      </c>
      <c r="D28">
        <v>0</v>
      </c>
      <c r="E28">
        <v>0</v>
      </c>
      <c r="F28">
        <v>0</v>
      </c>
      <c r="G28">
        <v>0</v>
      </c>
      <c r="H28">
        <v>0</v>
      </c>
      <c r="I28">
        <v>0</v>
      </c>
      <c r="J28">
        <v>0</v>
      </c>
      <c r="K28">
        <v>0</v>
      </c>
      <c r="L28">
        <v>0</v>
      </c>
      <c r="M28">
        <v>0</v>
      </c>
      <c r="N28">
        <v>0</v>
      </c>
      <c r="O28">
        <v>0</v>
      </c>
      <c r="P28">
        <v>0</v>
      </c>
      <c r="Q28">
        <v>0</v>
      </c>
      <c r="R28">
        <v>0</v>
      </c>
      <c r="S28">
        <v>0</v>
      </c>
      <c r="T28" s="5">
        <f t="shared" si="0"/>
        <v>0</v>
      </c>
    </row>
    <row r="29" spans="1:20">
      <c r="A29" s="127"/>
      <c r="B29" s="130"/>
      <c r="C29" s="28" t="s">
        <v>310</v>
      </c>
      <c r="D29">
        <v>0</v>
      </c>
      <c r="E29">
        <v>0</v>
      </c>
      <c r="F29">
        <v>0</v>
      </c>
      <c r="G29">
        <v>0</v>
      </c>
      <c r="H29">
        <v>0</v>
      </c>
      <c r="I29">
        <v>0</v>
      </c>
      <c r="J29">
        <v>0</v>
      </c>
      <c r="K29">
        <v>0</v>
      </c>
      <c r="L29">
        <v>0</v>
      </c>
      <c r="M29">
        <v>0</v>
      </c>
      <c r="N29">
        <v>0</v>
      </c>
      <c r="O29">
        <v>0</v>
      </c>
      <c r="P29">
        <v>0</v>
      </c>
      <c r="Q29">
        <v>0</v>
      </c>
      <c r="R29">
        <v>0</v>
      </c>
      <c r="S29">
        <v>0</v>
      </c>
      <c r="T29" s="5">
        <f t="shared" si="0"/>
        <v>0</v>
      </c>
    </row>
    <row r="30" spans="1:20">
      <c r="A30" s="127"/>
      <c r="B30" s="129" t="s">
        <v>340</v>
      </c>
      <c r="C30" s="28" t="s">
        <v>161</v>
      </c>
      <c r="D30">
        <v>0</v>
      </c>
      <c r="E30">
        <v>0</v>
      </c>
      <c r="F30">
        <v>0</v>
      </c>
      <c r="G30">
        <v>0</v>
      </c>
      <c r="H30">
        <v>0</v>
      </c>
      <c r="I30">
        <v>0</v>
      </c>
      <c r="J30">
        <v>0</v>
      </c>
      <c r="K30">
        <v>0</v>
      </c>
      <c r="L30">
        <v>0</v>
      </c>
      <c r="M30">
        <v>0</v>
      </c>
      <c r="N30">
        <v>0</v>
      </c>
      <c r="O30">
        <v>0</v>
      </c>
      <c r="P30">
        <v>0</v>
      </c>
      <c r="Q30">
        <v>0</v>
      </c>
      <c r="R30">
        <v>0</v>
      </c>
      <c r="S30">
        <v>0</v>
      </c>
      <c r="T30" s="5">
        <f t="shared" si="0"/>
        <v>0</v>
      </c>
    </row>
    <row r="31" spans="1:20">
      <c r="A31" s="127"/>
      <c r="B31" s="130"/>
      <c r="C31" s="28" t="s">
        <v>310</v>
      </c>
      <c r="D31">
        <v>0</v>
      </c>
      <c r="E31">
        <v>0</v>
      </c>
      <c r="F31">
        <v>0</v>
      </c>
      <c r="G31">
        <v>0</v>
      </c>
      <c r="H31">
        <v>0</v>
      </c>
      <c r="I31">
        <v>0</v>
      </c>
      <c r="J31">
        <v>0</v>
      </c>
      <c r="K31">
        <v>0</v>
      </c>
      <c r="L31">
        <v>0</v>
      </c>
      <c r="M31">
        <v>0</v>
      </c>
      <c r="N31">
        <v>0</v>
      </c>
      <c r="O31">
        <v>0</v>
      </c>
      <c r="P31">
        <v>0</v>
      </c>
      <c r="Q31">
        <v>0</v>
      </c>
      <c r="R31">
        <v>0</v>
      </c>
      <c r="S31">
        <v>0</v>
      </c>
      <c r="T31" s="5">
        <f t="shared" si="0"/>
        <v>0</v>
      </c>
    </row>
    <row r="32" spans="1:20">
      <c r="A32" s="127"/>
      <c r="B32" s="129" t="s">
        <v>341</v>
      </c>
      <c r="C32" s="28" t="s">
        <v>161</v>
      </c>
      <c r="D32">
        <v>0</v>
      </c>
      <c r="E32">
        <v>0</v>
      </c>
      <c r="F32">
        <v>0</v>
      </c>
      <c r="G32">
        <v>0</v>
      </c>
      <c r="H32">
        <v>0</v>
      </c>
      <c r="I32">
        <v>0</v>
      </c>
      <c r="J32">
        <v>0</v>
      </c>
      <c r="K32">
        <v>0</v>
      </c>
      <c r="L32">
        <v>0</v>
      </c>
      <c r="M32">
        <v>0</v>
      </c>
      <c r="N32">
        <v>0</v>
      </c>
      <c r="O32">
        <v>0</v>
      </c>
      <c r="P32">
        <v>0</v>
      </c>
      <c r="Q32">
        <v>0</v>
      </c>
      <c r="R32">
        <v>0</v>
      </c>
      <c r="S32">
        <v>0</v>
      </c>
      <c r="T32" s="5">
        <f t="shared" si="0"/>
        <v>0</v>
      </c>
    </row>
    <row r="33" spans="1:20">
      <c r="A33" s="128"/>
      <c r="B33" s="130"/>
      <c r="C33" s="28" t="s">
        <v>310</v>
      </c>
      <c r="D33">
        <v>0</v>
      </c>
      <c r="E33">
        <v>0</v>
      </c>
      <c r="F33">
        <v>0</v>
      </c>
      <c r="G33">
        <v>0</v>
      </c>
      <c r="H33">
        <v>0</v>
      </c>
      <c r="I33">
        <v>0</v>
      </c>
      <c r="J33">
        <v>0</v>
      </c>
      <c r="K33">
        <v>0</v>
      </c>
      <c r="L33">
        <v>0</v>
      </c>
      <c r="M33">
        <v>0</v>
      </c>
      <c r="N33">
        <v>0</v>
      </c>
      <c r="O33">
        <v>0</v>
      </c>
      <c r="P33">
        <v>0</v>
      </c>
      <c r="Q33">
        <v>0</v>
      </c>
      <c r="R33">
        <v>0</v>
      </c>
      <c r="S33">
        <v>0</v>
      </c>
      <c r="T33" s="5">
        <f t="shared" si="0"/>
        <v>0</v>
      </c>
    </row>
    <row r="34" spans="1:20">
      <c r="A34" s="126" t="s">
        <v>345</v>
      </c>
      <c r="B34" s="129" t="s">
        <v>338</v>
      </c>
      <c r="C34" s="28" t="s">
        <v>161</v>
      </c>
      <c r="D34">
        <v>0</v>
      </c>
      <c r="E34">
        <v>0</v>
      </c>
      <c r="F34">
        <v>0</v>
      </c>
      <c r="G34">
        <v>0</v>
      </c>
      <c r="H34">
        <v>0</v>
      </c>
      <c r="I34">
        <v>0</v>
      </c>
      <c r="J34">
        <v>0</v>
      </c>
      <c r="K34">
        <v>0</v>
      </c>
      <c r="L34">
        <v>0</v>
      </c>
      <c r="M34">
        <v>0</v>
      </c>
      <c r="N34">
        <v>1</v>
      </c>
      <c r="O34">
        <v>0</v>
      </c>
      <c r="P34">
        <v>0</v>
      </c>
      <c r="Q34">
        <v>0</v>
      </c>
      <c r="R34">
        <v>0</v>
      </c>
      <c r="S34">
        <v>0</v>
      </c>
      <c r="T34" s="5">
        <f t="shared" si="0"/>
        <v>6.25E-2</v>
      </c>
    </row>
    <row r="35" spans="1:20">
      <c r="A35" s="127"/>
      <c r="B35" s="130"/>
      <c r="C35" s="28" t="s">
        <v>310</v>
      </c>
      <c r="D35">
        <v>0</v>
      </c>
      <c r="E35">
        <v>0</v>
      </c>
      <c r="F35">
        <v>0</v>
      </c>
      <c r="G35">
        <v>0</v>
      </c>
      <c r="H35">
        <v>0</v>
      </c>
      <c r="I35">
        <v>0</v>
      </c>
      <c r="J35">
        <v>0</v>
      </c>
      <c r="K35">
        <v>0</v>
      </c>
      <c r="L35">
        <v>0</v>
      </c>
      <c r="M35">
        <v>0</v>
      </c>
      <c r="N35">
        <v>0</v>
      </c>
      <c r="O35">
        <v>0</v>
      </c>
      <c r="P35">
        <v>0</v>
      </c>
      <c r="Q35">
        <v>0</v>
      </c>
      <c r="R35">
        <v>0</v>
      </c>
      <c r="S35">
        <v>0</v>
      </c>
      <c r="T35" s="5">
        <f t="shared" si="0"/>
        <v>0</v>
      </c>
    </row>
    <row r="36" spans="1:20">
      <c r="A36" s="127"/>
      <c r="B36" s="129" t="s">
        <v>339</v>
      </c>
      <c r="C36" s="28" t="s">
        <v>161</v>
      </c>
      <c r="D36">
        <v>0</v>
      </c>
      <c r="E36">
        <v>0</v>
      </c>
      <c r="F36">
        <v>0</v>
      </c>
      <c r="G36">
        <v>0</v>
      </c>
      <c r="H36">
        <v>0</v>
      </c>
      <c r="I36">
        <v>0</v>
      </c>
      <c r="J36">
        <v>0</v>
      </c>
      <c r="K36">
        <v>0</v>
      </c>
      <c r="L36">
        <v>0</v>
      </c>
      <c r="M36">
        <v>0</v>
      </c>
      <c r="N36">
        <v>0</v>
      </c>
      <c r="O36">
        <v>0</v>
      </c>
      <c r="P36">
        <v>0</v>
      </c>
      <c r="Q36">
        <v>0</v>
      </c>
      <c r="R36">
        <v>0</v>
      </c>
      <c r="S36">
        <v>0</v>
      </c>
      <c r="T36" s="5">
        <f t="shared" si="0"/>
        <v>0</v>
      </c>
    </row>
    <row r="37" spans="1:20">
      <c r="A37" s="127"/>
      <c r="B37" s="130"/>
      <c r="C37" s="28" t="s">
        <v>310</v>
      </c>
      <c r="D37">
        <v>0</v>
      </c>
      <c r="E37">
        <v>0</v>
      </c>
      <c r="F37">
        <v>0</v>
      </c>
      <c r="G37">
        <v>0</v>
      </c>
      <c r="H37">
        <v>0</v>
      </c>
      <c r="I37">
        <v>0</v>
      </c>
      <c r="J37">
        <v>0</v>
      </c>
      <c r="K37">
        <v>0</v>
      </c>
      <c r="L37">
        <v>0</v>
      </c>
      <c r="M37">
        <v>0</v>
      </c>
      <c r="N37">
        <v>0</v>
      </c>
      <c r="O37">
        <v>0</v>
      </c>
      <c r="P37">
        <v>0</v>
      </c>
      <c r="Q37">
        <v>0</v>
      </c>
      <c r="R37">
        <v>0</v>
      </c>
      <c r="S37">
        <v>0</v>
      </c>
      <c r="T37" s="5">
        <f t="shared" si="0"/>
        <v>0</v>
      </c>
    </row>
    <row r="38" spans="1:20">
      <c r="A38" s="127"/>
      <c r="B38" s="129" t="s">
        <v>340</v>
      </c>
      <c r="C38" s="28" t="s">
        <v>161</v>
      </c>
      <c r="D38">
        <v>0</v>
      </c>
      <c r="E38">
        <v>0</v>
      </c>
      <c r="F38">
        <v>0</v>
      </c>
      <c r="G38">
        <v>0</v>
      </c>
      <c r="H38">
        <v>0</v>
      </c>
      <c r="I38">
        <v>0</v>
      </c>
      <c r="J38">
        <v>0</v>
      </c>
      <c r="K38">
        <v>0</v>
      </c>
      <c r="L38">
        <v>0</v>
      </c>
      <c r="M38">
        <v>0</v>
      </c>
      <c r="N38">
        <v>0</v>
      </c>
      <c r="O38">
        <v>0</v>
      </c>
      <c r="P38">
        <v>0</v>
      </c>
      <c r="Q38">
        <v>0</v>
      </c>
      <c r="R38">
        <v>0</v>
      </c>
      <c r="S38">
        <v>0</v>
      </c>
      <c r="T38" s="5">
        <f t="shared" si="0"/>
        <v>0</v>
      </c>
    </row>
    <row r="39" spans="1:20">
      <c r="A39" s="127"/>
      <c r="B39" s="130"/>
      <c r="C39" s="28" t="s">
        <v>310</v>
      </c>
      <c r="D39">
        <v>0</v>
      </c>
      <c r="E39">
        <v>0</v>
      </c>
      <c r="F39">
        <v>0</v>
      </c>
      <c r="G39">
        <v>0</v>
      </c>
      <c r="H39">
        <v>0</v>
      </c>
      <c r="I39">
        <v>0</v>
      </c>
      <c r="J39">
        <v>0</v>
      </c>
      <c r="K39">
        <v>0</v>
      </c>
      <c r="L39">
        <v>0</v>
      </c>
      <c r="M39">
        <v>0</v>
      </c>
      <c r="N39">
        <v>0</v>
      </c>
      <c r="O39">
        <v>0</v>
      </c>
      <c r="P39">
        <v>0</v>
      </c>
      <c r="Q39">
        <v>0</v>
      </c>
      <c r="R39">
        <v>0</v>
      </c>
      <c r="S39">
        <v>0</v>
      </c>
      <c r="T39" s="5">
        <f t="shared" si="0"/>
        <v>0</v>
      </c>
    </row>
    <row r="40" spans="1:20">
      <c r="A40" s="127"/>
      <c r="B40" s="129" t="s">
        <v>341</v>
      </c>
      <c r="C40" s="28" t="s">
        <v>161</v>
      </c>
      <c r="D40">
        <v>0</v>
      </c>
      <c r="E40">
        <v>0</v>
      </c>
      <c r="F40">
        <v>0</v>
      </c>
      <c r="G40">
        <v>0</v>
      </c>
      <c r="H40">
        <v>0</v>
      </c>
      <c r="I40">
        <v>0</v>
      </c>
      <c r="J40">
        <v>0</v>
      </c>
      <c r="K40">
        <v>0</v>
      </c>
      <c r="L40">
        <v>0</v>
      </c>
      <c r="M40">
        <v>0</v>
      </c>
      <c r="N40">
        <v>0</v>
      </c>
      <c r="O40">
        <v>0</v>
      </c>
      <c r="P40">
        <v>0</v>
      </c>
      <c r="Q40">
        <v>0</v>
      </c>
      <c r="R40">
        <v>0</v>
      </c>
      <c r="S40">
        <v>0</v>
      </c>
      <c r="T40" s="5">
        <f t="shared" si="0"/>
        <v>0</v>
      </c>
    </row>
    <row r="41" spans="1:20">
      <c r="A41" s="128"/>
      <c r="B41" s="130"/>
      <c r="C41" s="28" t="s">
        <v>310</v>
      </c>
      <c r="D41">
        <v>0</v>
      </c>
      <c r="E41">
        <v>0</v>
      </c>
      <c r="F41">
        <v>0</v>
      </c>
      <c r="G41">
        <v>0</v>
      </c>
      <c r="H41">
        <v>0</v>
      </c>
      <c r="I41">
        <v>0</v>
      </c>
      <c r="J41">
        <v>0</v>
      </c>
      <c r="K41">
        <v>0</v>
      </c>
      <c r="L41">
        <v>0</v>
      </c>
      <c r="M41">
        <v>0</v>
      </c>
      <c r="N41">
        <v>0</v>
      </c>
      <c r="O41">
        <v>0</v>
      </c>
      <c r="P41">
        <v>0</v>
      </c>
      <c r="Q41">
        <v>0</v>
      </c>
      <c r="R41">
        <v>0</v>
      </c>
      <c r="S41">
        <v>0</v>
      </c>
      <c r="T41" s="5">
        <f t="shared" si="0"/>
        <v>0</v>
      </c>
    </row>
    <row r="42" spans="1:20">
      <c r="A42" s="126" t="s">
        <v>346</v>
      </c>
      <c r="B42" s="129" t="s">
        <v>338</v>
      </c>
      <c r="C42" s="28" t="s">
        <v>161</v>
      </c>
      <c r="D42">
        <v>0</v>
      </c>
      <c r="E42">
        <v>0</v>
      </c>
      <c r="F42">
        <v>0</v>
      </c>
      <c r="G42">
        <v>0</v>
      </c>
      <c r="H42">
        <v>0</v>
      </c>
      <c r="I42">
        <v>0</v>
      </c>
      <c r="J42">
        <v>0</v>
      </c>
      <c r="K42">
        <v>0</v>
      </c>
      <c r="L42">
        <v>0</v>
      </c>
      <c r="M42">
        <v>0</v>
      </c>
      <c r="N42">
        <v>0</v>
      </c>
      <c r="O42">
        <v>0</v>
      </c>
      <c r="P42">
        <v>0</v>
      </c>
      <c r="Q42">
        <v>0</v>
      </c>
      <c r="R42">
        <v>0</v>
      </c>
      <c r="S42">
        <v>0</v>
      </c>
      <c r="T42" s="5">
        <f t="shared" si="0"/>
        <v>0</v>
      </c>
    </row>
    <row r="43" spans="1:20">
      <c r="A43" s="127"/>
      <c r="B43" s="130"/>
      <c r="C43" s="28" t="s">
        <v>310</v>
      </c>
      <c r="D43">
        <v>0</v>
      </c>
      <c r="E43">
        <v>0</v>
      </c>
      <c r="F43">
        <v>0</v>
      </c>
      <c r="G43">
        <v>0</v>
      </c>
      <c r="H43">
        <v>0</v>
      </c>
      <c r="I43">
        <v>0</v>
      </c>
      <c r="J43">
        <v>0</v>
      </c>
      <c r="K43">
        <v>0</v>
      </c>
      <c r="L43">
        <v>0</v>
      </c>
      <c r="M43">
        <v>0</v>
      </c>
      <c r="N43">
        <v>0</v>
      </c>
      <c r="O43">
        <v>0</v>
      </c>
      <c r="P43">
        <v>0</v>
      </c>
      <c r="Q43">
        <v>0</v>
      </c>
      <c r="R43">
        <v>0</v>
      </c>
      <c r="S43">
        <v>0</v>
      </c>
      <c r="T43" s="5">
        <f t="shared" si="0"/>
        <v>0</v>
      </c>
    </row>
    <row r="44" spans="1:20">
      <c r="A44" s="127"/>
      <c r="B44" s="129" t="s">
        <v>339</v>
      </c>
      <c r="C44" s="28" t="s">
        <v>161</v>
      </c>
      <c r="D44">
        <v>0</v>
      </c>
      <c r="E44">
        <v>0</v>
      </c>
      <c r="F44">
        <v>0</v>
      </c>
      <c r="G44">
        <v>0</v>
      </c>
      <c r="H44">
        <v>0</v>
      </c>
      <c r="I44">
        <v>0</v>
      </c>
      <c r="J44">
        <v>0</v>
      </c>
      <c r="K44">
        <v>0</v>
      </c>
      <c r="L44">
        <v>0</v>
      </c>
      <c r="M44">
        <v>0</v>
      </c>
      <c r="N44">
        <v>0</v>
      </c>
      <c r="O44">
        <v>0</v>
      </c>
      <c r="P44">
        <v>0</v>
      </c>
      <c r="Q44">
        <v>0</v>
      </c>
      <c r="R44">
        <v>0</v>
      </c>
      <c r="S44">
        <v>0</v>
      </c>
      <c r="T44" s="5">
        <f t="shared" si="0"/>
        <v>0</v>
      </c>
    </row>
    <row r="45" spans="1:20">
      <c r="A45" s="127"/>
      <c r="B45" s="130"/>
      <c r="C45" s="28" t="s">
        <v>310</v>
      </c>
      <c r="D45">
        <v>0</v>
      </c>
      <c r="E45">
        <v>0</v>
      </c>
      <c r="F45">
        <v>0</v>
      </c>
      <c r="G45">
        <v>0</v>
      </c>
      <c r="H45">
        <v>0</v>
      </c>
      <c r="I45">
        <v>0</v>
      </c>
      <c r="J45">
        <v>0</v>
      </c>
      <c r="K45">
        <v>1</v>
      </c>
      <c r="L45">
        <v>0</v>
      </c>
      <c r="M45">
        <v>0</v>
      </c>
      <c r="N45">
        <v>1</v>
      </c>
      <c r="O45">
        <v>0</v>
      </c>
      <c r="P45">
        <v>0</v>
      </c>
      <c r="Q45">
        <v>0</v>
      </c>
      <c r="R45">
        <v>0</v>
      </c>
      <c r="S45">
        <v>0</v>
      </c>
      <c r="T45" s="5">
        <f t="shared" si="0"/>
        <v>0.125</v>
      </c>
    </row>
    <row r="46" spans="1:20">
      <c r="A46" s="127"/>
      <c r="B46" s="129" t="s">
        <v>340</v>
      </c>
      <c r="C46" s="28" t="s">
        <v>161</v>
      </c>
      <c r="D46">
        <v>0</v>
      </c>
      <c r="E46">
        <v>0</v>
      </c>
      <c r="F46">
        <v>0</v>
      </c>
      <c r="G46">
        <v>0</v>
      </c>
      <c r="H46">
        <v>0</v>
      </c>
      <c r="I46">
        <v>0</v>
      </c>
      <c r="J46">
        <v>0</v>
      </c>
      <c r="K46">
        <v>0</v>
      </c>
      <c r="L46">
        <v>0</v>
      </c>
      <c r="M46">
        <v>0</v>
      </c>
      <c r="N46">
        <v>0</v>
      </c>
      <c r="O46">
        <v>0</v>
      </c>
      <c r="P46">
        <v>0</v>
      </c>
      <c r="Q46">
        <v>0</v>
      </c>
      <c r="R46">
        <v>0</v>
      </c>
      <c r="S46">
        <v>0</v>
      </c>
      <c r="T46" s="5">
        <f t="shared" si="0"/>
        <v>0</v>
      </c>
    </row>
    <row r="47" spans="1:20">
      <c r="A47" s="127"/>
      <c r="B47" s="130"/>
      <c r="C47" s="28" t="s">
        <v>310</v>
      </c>
      <c r="D47">
        <v>0</v>
      </c>
      <c r="E47">
        <v>0</v>
      </c>
      <c r="F47">
        <v>0</v>
      </c>
      <c r="G47">
        <v>0</v>
      </c>
      <c r="H47">
        <v>0</v>
      </c>
      <c r="I47">
        <v>0</v>
      </c>
      <c r="J47">
        <v>0</v>
      </c>
      <c r="K47">
        <v>0</v>
      </c>
      <c r="L47">
        <v>0</v>
      </c>
      <c r="M47">
        <v>0</v>
      </c>
      <c r="N47">
        <v>0</v>
      </c>
      <c r="O47">
        <v>0</v>
      </c>
      <c r="P47">
        <v>0</v>
      </c>
      <c r="Q47">
        <v>0</v>
      </c>
      <c r="R47">
        <v>0</v>
      </c>
      <c r="S47">
        <v>0</v>
      </c>
      <c r="T47" s="5">
        <f t="shared" si="0"/>
        <v>0</v>
      </c>
    </row>
    <row r="48" spans="1:20">
      <c r="A48" s="127"/>
      <c r="B48" s="129" t="s">
        <v>341</v>
      </c>
      <c r="C48" s="28" t="s">
        <v>161</v>
      </c>
      <c r="D48">
        <v>0</v>
      </c>
      <c r="E48">
        <v>0</v>
      </c>
      <c r="F48">
        <v>0</v>
      </c>
      <c r="G48">
        <v>0</v>
      </c>
      <c r="H48">
        <v>0</v>
      </c>
      <c r="I48">
        <v>0</v>
      </c>
      <c r="J48">
        <v>0</v>
      </c>
      <c r="K48">
        <v>1</v>
      </c>
      <c r="L48">
        <v>0</v>
      </c>
      <c r="M48">
        <v>0</v>
      </c>
      <c r="N48">
        <v>0</v>
      </c>
      <c r="O48">
        <v>0</v>
      </c>
      <c r="P48">
        <v>0</v>
      </c>
      <c r="Q48">
        <v>0</v>
      </c>
      <c r="R48">
        <v>0</v>
      </c>
      <c r="S48">
        <v>0</v>
      </c>
      <c r="T48" s="5">
        <f t="shared" si="0"/>
        <v>6.25E-2</v>
      </c>
    </row>
    <row r="49" spans="1:20">
      <c r="A49" s="128"/>
      <c r="B49" s="130"/>
      <c r="C49" s="28" t="s">
        <v>310</v>
      </c>
      <c r="D49">
        <v>0</v>
      </c>
      <c r="E49">
        <v>0</v>
      </c>
      <c r="F49">
        <v>0</v>
      </c>
      <c r="G49">
        <v>0</v>
      </c>
      <c r="H49">
        <v>0</v>
      </c>
      <c r="I49">
        <v>0</v>
      </c>
      <c r="J49">
        <v>0</v>
      </c>
      <c r="K49">
        <v>1</v>
      </c>
      <c r="L49">
        <v>0</v>
      </c>
      <c r="M49">
        <v>0</v>
      </c>
      <c r="N49">
        <v>1</v>
      </c>
      <c r="O49">
        <v>0</v>
      </c>
      <c r="P49">
        <v>0</v>
      </c>
      <c r="Q49">
        <v>0</v>
      </c>
      <c r="R49">
        <v>0</v>
      </c>
      <c r="S49">
        <v>0</v>
      </c>
      <c r="T49" s="5">
        <f t="shared" si="0"/>
        <v>0.125</v>
      </c>
    </row>
    <row r="50" spans="1:20">
      <c r="A50" s="126" t="s">
        <v>347</v>
      </c>
      <c r="B50" s="129" t="s">
        <v>338</v>
      </c>
      <c r="C50" s="28" t="s">
        <v>161</v>
      </c>
      <c r="D50">
        <v>0</v>
      </c>
      <c r="E50">
        <v>0</v>
      </c>
      <c r="F50">
        <v>1</v>
      </c>
      <c r="G50">
        <v>0</v>
      </c>
      <c r="H50">
        <v>0</v>
      </c>
      <c r="I50">
        <v>0</v>
      </c>
      <c r="J50">
        <v>0</v>
      </c>
      <c r="K50">
        <v>0</v>
      </c>
      <c r="L50">
        <v>0</v>
      </c>
      <c r="M50">
        <v>0</v>
      </c>
      <c r="N50">
        <v>0</v>
      </c>
      <c r="O50">
        <v>0</v>
      </c>
      <c r="P50">
        <v>0</v>
      </c>
      <c r="Q50">
        <v>0</v>
      </c>
      <c r="R50">
        <v>0</v>
      </c>
      <c r="S50">
        <v>0</v>
      </c>
      <c r="T50" s="5">
        <f t="shared" si="0"/>
        <v>6.25E-2</v>
      </c>
    </row>
    <row r="51" spans="1:20">
      <c r="A51" s="127"/>
      <c r="B51" s="130"/>
      <c r="C51" s="28" t="s">
        <v>310</v>
      </c>
      <c r="D51">
        <v>0</v>
      </c>
      <c r="E51">
        <v>0</v>
      </c>
      <c r="F51">
        <v>1</v>
      </c>
      <c r="G51">
        <v>1</v>
      </c>
      <c r="H51">
        <v>0</v>
      </c>
      <c r="I51">
        <v>0</v>
      </c>
      <c r="J51">
        <v>0</v>
      </c>
      <c r="K51">
        <v>0</v>
      </c>
      <c r="L51">
        <v>0</v>
      </c>
      <c r="M51">
        <v>0</v>
      </c>
      <c r="N51">
        <v>0</v>
      </c>
      <c r="O51">
        <v>0</v>
      </c>
      <c r="P51">
        <v>1</v>
      </c>
      <c r="Q51">
        <v>0</v>
      </c>
      <c r="R51">
        <v>0</v>
      </c>
      <c r="S51">
        <v>0</v>
      </c>
      <c r="T51" s="5">
        <f t="shared" si="0"/>
        <v>0.1875</v>
      </c>
    </row>
    <row r="52" spans="1:20">
      <c r="A52" s="127"/>
      <c r="B52" s="129" t="s">
        <v>339</v>
      </c>
      <c r="C52" s="28" t="s">
        <v>161</v>
      </c>
      <c r="D52">
        <v>0</v>
      </c>
      <c r="E52">
        <v>0</v>
      </c>
      <c r="F52">
        <v>0</v>
      </c>
      <c r="G52">
        <v>0</v>
      </c>
      <c r="H52">
        <v>0</v>
      </c>
      <c r="I52">
        <v>0</v>
      </c>
      <c r="J52">
        <v>0</v>
      </c>
      <c r="K52">
        <v>0</v>
      </c>
      <c r="L52">
        <v>0</v>
      </c>
      <c r="M52">
        <v>0</v>
      </c>
      <c r="N52">
        <v>0</v>
      </c>
      <c r="O52">
        <v>0</v>
      </c>
      <c r="P52">
        <v>0</v>
      </c>
      <c r="Q52">
        <v>0</v>
      </c>
      <c r="R52">
        <v>0</v>
      </c>
      <c r="S52">
        <v>0</v>
      </c>
      <c r="T52" s="5">
        <f t="shared" si="0"/>
        <v>0</v>
      </c>
    </row>
    <row r="53" spans="1:20">
      <c r="A53" s="127"/>
      <c r="B53" s="130"/>
      <c r="C53" s="28" t="s">
        <v>310</v>
      </c>
      <c r="D53">
        <v>0</v>
      </c>
      <c r="E53">
        <v>0</v>
      </c>
      <c r="F53">
        <v>0</v>
      </c>
      <c r="G53">
        <v>0</v>
      </c>
      <c r="H53">
        <v>0</v>
      </c>
      <c r="I53">
        <v>0</v>
      </c>
      <c r="J53">
        <v>0</v>
      </c>
      <c r="K53">
        <v>0</v>
      </c>
      <c r="L53">
        <v>0</v>
      </c>
      <c r="M53">
        <v>0</v>
      </c>
      <c r="N53">
        <v>0</v>
      </c>
      <c r="O53">
        <v>0</v>
      </c>
      <c r="P53">
        <v>0</v>
      </c>
      <c r="Q53">
        <v>0</v>
      </c>
      <c r="R53">
        <v>0</v>
      </c>
      <c r="S53">
        <v>0</v>
      </c>
      <c r="T53" s="5">
        <f t="shared" si="0"/>
        <v>0</v>
      </c>
    </row>
    <row r="54" spans="1:20">
      <c r="A54" s="127"/>
      <c r="B54" s="129" t="s">
        <v>340</v>
      </c>
      <c r="C54" s="28" t="s">
        <v>161</v>
      </c>
      <c r="D54">
        <v>0</v>
      </c>
      <c r="E54">
        <v>0</v>
      </c>
      <c r="F54">
        <v>0</v>
      </c>
      <c r="G54">
        <v>1</v>
      </c>
      <c r="H54">
        <v>0</v>
      </c>
      <c r="I54">
        <v>0</v>
      </c>
      <c r="J54">
        <v>0</v>
      </c>
      <c r="K54">
        <v>0</v>
      </c>
      <c r="L54">
        <v>0</v>
      </c>
      <c r="M54">
        <v>0</v>
      </c>
      <c r="N54">
        <v>0</v>
      </c>
      <c r="O54">
        <v>0</v>
      </c>
      <c r="P54">
        <v>0</v>
      </c>
      <c r="Q54">
        <v>0</v>
      </c>
      <c r="R54">
        <v>0</v>
      </c>
      <c r="S54">
        <v>0</v>
      </c>
      <c r="T54" s="5">
        <f t="shared" si="0"/>
        <v>6.25E-2</v>
      </c>
    </row>
    <row r="55" spans="1:20">
      <c r="A55" s="127"/>
      <c r="B55" s="130"/>
      <c r="C55" s="28" t="s">
        <v>310</v>
      </c>
      <c r="D55">
        <v>0</v>
      </c>
      <c r="E55">
        <v>0</v>
      </c>
      <c r="F55">
        <v>0</v>
      </c>
      <c r="G55">
        <v>0</v>
      </c>
      <c r="H55">
        <v>0</v>
      </c>
      <c r="I55">
        <v>0</v>
      </c>
      <c r="J55">
        <v>0</v>
      </c>
      <c r="K55">
        <v>0</v>
      </c>
      <c r="L55">
        <v>0</v>
      </c>
      <c r="M55">
        <v>0</v>
      </c>
      <c r="N55">
        <v>0</v>
      </c>
      <c r="O55">
        <v>0</v>
      </c>
      <c r="P55">
        <v>0</v>
      </c>
      <c r="Q55">
        <v>0</v>
      </c>
      <c r="R55">
        <v>0</v>
      </c>
      <c r="S55">
        <v>0</v>
      </c>
      <c r="T55" s="5">
        <f t="shared" si="0"/>
        <v>0</v>
      </c>
    </row>
    <row r="56" spans="1:20">
      <c r="A56" s="127"/>
      <c r="B56" s="129" t="s">
        <v>341</v>
      </c>
      <c r="C56" s="28" t="s">
        <v>161</v>
      </c>
      <c r="D56">
        <v>0</v>
      </c>
      <c r="E56">
        <v>0</v>
      </c>
      <c r="F56">
        <v>0</v>
      </c>
      <c r="G56">
        <v>0</v>
      </c>
      <c r="H56">
        <v>0</v>
      </c>
      <c r="I56">
        <v>0</v>
      </c>
      <c r="J56">
        <v>0</v>
      </c>
      <c r="K56">
        <v>0</v>
      </c>
      <c r="L56">
        <v>0</v>
      </c>
      <c r="M56">
        <v>0</v>
      </c>
      <c r="N56">
        <v>0</v>
      </c>
      <c r="O56">
        <v>0</v>
      </c>
      <c r="P56">
        <v>0</v>
      </c>
      <c r="Q56">
        <v>0</v>
      </c>
      <c r="R56">
        <v>0</v>
      </c>
      <c r="S56">
        <v>0</v>
      </c>
      <c r="T56" s="5">
        <f t="shared" si="0"/>
        <v>0</v>
      </c>
    </row>
    <row r="57" spans="1:20">
      <c r="A57" s="128"/>
      <c r="B57" s="130"/>
      <c r="C57" s="28" t="s">
        <v>310</v>
      </c>
      <c r="D57">
        <v>0</v>
      </c>
      <c r="E57">
        <v>0</v>
      </c>
      <c r="F57">
        <v>0</v>
      </c>
      <c r="G57">
        <v>0</v>
      </c>
      <c r="H57">
        <v>0</v>
      </c>
      <c r="I57">
        <v>0</v>
      </c>
      <c r="J57">
        <v>0</v>
      </c>
      <c r="K57">
        <v>0</v>
      </c>
      <c r="L57">
        <v>0</v>
      </c>
      <c r="M57">
        <v>0</v>
      </c>
      <c r="N57">
        <v>0</v>
      </c>
      <c r="O57">
        <v>0</v>
      </c>
      <c r="P57">
        <v>0</v>
      </c>
      <c r="Q57">
        <v>0</v>
      </c>
      <c r="R57">
        <v>0</v>
      </c>
      <c r="S57">
        <v>0</v>
      </c>
      <c r="T57" s="5">
        <f t="shared" si="0"/>
        <v>0</v>
      </c>
    </row>
    <row r="58" spans="1:20">
      <c r="A58" s="126" t="s">
        <v>348</v>
      </c>
      <c r="B58" s="129" t="s">
        <v>338</v>
      </c>
      <c r="C58" s="28" t="s">
        <v>161</v>
      </c>
      <c r="D58">
        <v>0</v>
      </c>
      <c r="E58">
        <v>0</v>
      </c>
      <c r="F58">
        <v>1</v>
      </c>
      <c r="G58">
        <v>0</v>
      </c>
      <c r="H58">
        <v>0</v>
      </c>
      <c r="I58">
        <v>0</v>
      </c>
      <c r="J58">
        <v>0</v>
      </c>
      <c r="K58">
        <v>0</v>
      </c>
      <c r="L58">
        <v>0</v>
      </c>
      <c r="M58">
        <v>0</v>
      </c>
      <c r="N58">
        <v>0</v>
      </c>
      <c r="O58">
        <v>0</v>
      </c>
      <c r="P58">
        <v>0</v>
      </c>
      <c r="Q58">
        <v>0</v>
      </c>
      <c r="R58">
        <v>0</v>
      </c>
      <c r="S58">
        <v>0</v>
      </c>
      <c r="T58" s="5">
        <f t="shared" si="0"/>
        <v>6.25E-2</v>
      </c>
    </row>
    <row r="59" spans="1:20">
      <c r="A59" s="127"/>
      <c r="B59" s="130"/>
      <c r="C59" s="28" t="s">
        <v>310</v>
      </c>
      <c r="D59">
        <v>0</v>
      </c>
      <c r="E59">
        <v>0</v>
      </c>
      <c r="F59">
        <v>1</v>
      </c>
      <c r="G59">
        <v>0</v>
      </c>
      <c r="H59">
        <v>0</v>
      </c>
      <c r="I59">
        <v>0</v>
      </c>
      <c r="J59">
        <v>0</v>
      </c>
      <c r="K59">
        <v>0</v>
      </c>
      <c r="L59">
        <v>0</v>
      </c>
      <c r="M59">
        <v>0</v>
      </c>
      <c r="N59">
        <v>0</v>
      </c>
      <c r="O59">
        <v>0</v>
      </c>
      <c r="P59">
        <v>0</v>
      </c>
      <c r="Q59">
        <v>0</v>
      </c>
      <c r="R59">
        <v>0</v>
      </c>
      <c r="S59">
        <v>0</v>
      </c>
      <c r="T59" s="5">
        <f t="shared" si="0"/>
        <v>6.25E-2</v>
      </c>
    </row>
    <row r="60" spans="1:20">
      <c r="A60" s="127"/>
      <c r="B60" s="129" t="s">
        <v>339</v>
      </c>
      <c r="C60" s="28" t="s">
        <v>161</v>
      </c>
      <c r="D60">
        <v>0</v>
      </c>
      <c r="E60">
        <v>0</v>
      </c>
      <c r="F60">
        <v>1</v>
      </c>
      <c r="G60">
        <v>0</v>
      </c>
      <c r="H60">
        <v>0</v>
      </c>
      <c r="I60">
        <v>0</v>
      </c>
      <c r="J60">
        <v>0</v>
      </c>
      <c r="K60">
        <v>0</v>
      </c>
      <c r="L60">
        <v>0</v>
      </c>
      <c r="M60">
        <v>0</v>
      </c>
      <c r="N60">
        <v>0</v>
      </c>
      <c r="O60">
        <v>0</v>
      </c>
      <c r="P60">
        <v>0</v>
      </c>
      <c r="Q60">
        <v>0</v>
      </c>
      <c r="R60">
        <v>0</v>
      </c>
      <c r="S60">
        <v>0</v>
      </c>
      <c r="T60" s="5">
        <f t="shared" si="0"/>
        <v>6.25E-2</v>
      </c>
    </row>
    <row r="61" spans="1:20">
      <c r="A61" s="127"/>
      <c r="B61" s="130"/>
      <c r="C61" s="28" t="s">
        <v>310</v>
      </c>
      <c r="D61">
        <v>0</v>
      </c>
      <c r="E61">
        <v>0</v>
      </c>
      <c r="F61">
        <v>1</v>
      </c>
      <c r="G61">
        <v>0</v>
      </c>
      <c r="H61">
        <v>0</v>
      </c>
      <c r="I61">
        <v>0</v>
      </c>
      <c r="J61">
        <v>0</v>
      </c>
      <c r="K61">
        <v>0</v>
      </c>
      <c r="L61">
        <v>0</v>
      </c>
      <c r="M61">
        <v>0</v>
      </c>
      <c r="N61">
        <v>0</v>
      </c>
      <c r="O61">
        <v>0</v>
      </c>
      <c r="P61">
        <v>0</v>
      </c>
      <c r="Q61">
        <v>0</v>
      </c>
      <c r="R61">
        <v>0</v>
      </c>
      <c r="S61">
        <v>0</v>
      </c>
      <c r="T61" s="5">
        <f t="shared" si="0"/>
        <v>6.25E-2</v>
      </c>
    </row>
    <row r="62" spans="1:20">
      <c r="A62" s="127"/>
      <c r="B62" s="129" t="s">
        <v>340</v>
      </c>
      <c r="C62" s="28" t="s">
        <v>161</v>
      </c>
      <c r="D62" s="29"/>
      <c r="E62" s="29"/>
      <c r="F62" s="29"/>
      <c r="G62" s="29"/>
      <c r="H62" s="29"/>
      <c r="I62" s="29"/>
      <c r="J62" s="29"/>
      <c r="K62" s="29"/>
      <c r="L62" s="29"/>
      <c r="M62" s="29"/>
      <c r="N62" s="29"/>
      <c r="O62" s="29"/>
      <c r="P62" s="29"/>
      <c r="Q62" s="29"/>
      <c r="R62" s="29"/>
      <c r="S62" s="29"/>
      <c r="T62" s="5"/>
    </row>
    <row r="63" spans="1:20">
      <c r="A63" s="127"/>
      <c r="B63" s="130"/>
      <c r="C63" s="28" t="s">
        <v>310</v>
      </c>
      <c r="D63">
        <v>0</v>
      </c>
      <c r="E63">
        <v>0</v>
      </c>
      <c r="F63">
        <v>1</v>
      </c>
      <c r="G63">
        <v>0</v>
      </c>
      <c r="H63">
        <v>0</v>
      </c>
      <c r="I63">
        <v>0</v>
      </c>
      <c r="J63">
        <v>0</v>
      </c>
      <c r="K63">
        <v>0</v>
      </c>
      <c r="L63">
        <v>0</v>
      </c>
      <c r="M63">
        <v>0</v>
      </c>
      <c r="N63">
        <v>0</v>
      </c>
      <c r="O63">
        <v>0</v>
      </c>
      <c r="P63">
        <v>0</v>
      </c>
      <c r="Q63">
        <v>0</v>
      </c>
      <c r="R63">
        <v>0</v>
      </c>
      <c r="S63">
        <v>0</v>
      </c>
      <c r="T63" s="5">
        <f t="shared" si="0"/>
        <v>6.25E-2</v>
      </c>
    </row>
    <row r="64" spans="1:20">
      <c r="A64" s="127"/>
      <c r="B64" s="129" t="s">
        <v>341</v>
      </c>
      <c r="C64" s="28" t="s">
        <v>161</v>
      </c>
      <c r="D64">
        <v>0</v>
      </c>
      <c r="E64">
        <v>0</v>
      </c>
      <c r="F64">
        <v>1</v>
      </c>
      <c r="G64">
        <v>0</v>
      </c>
      <c r="H64">
        <v>0</v>
      </c>
      <c r="I64">
        <v>0</v>
      </c>
      <c r="J64">
        <v>0</v>
      </c>
      <c r="K64">
        <v>0</v>
      </c>
      <c r="L64">
        <v>0</v>
      </c>
      <c r="M64">
        <v>0</v>
      </c>
      <c r="N64">
        <v>0</v>
      </c>
      <c r="O64">
        <v>0</v>
      </c>
      <c r="P64">
        <v>0</v>
      </c>
      <c r="Q64">
        <v>0</v>
      </c>
      <c r="R64">
        <v>0</v>
      </c>
      <c r="S64">
        <v>0</v>
      </c>
      <c r="T64" s="5">
        <f t="shared" si="0"/>
        <v>6.25E-2</v>
      </c>
    </row>
    <row r="65" spans="1:20">
      <c r="A65" s="128"/>
      <c r="B65" s="130"/>
      <c r="C65" s="28" t="s">
        <v>310</v>
      </c>
      <c r="D65">
        <v>0</v>
      </c>
      <c r="E65">
        <v>0</v>
      </c>
      <c r="F65">
        <v>1</v>
      </c>
      <c r="G65">
        <v>0</v>
      </c>
      <c r="H65">
        <v>0</v>
      </c>
      <c r="I65">
        <v>0</v>
      </c>
      <c r="J65">
        <v>0</v>
      </c>
      <c r="K65">
        <v>0</v>
      </c>
      <c r="L65">
        <v>0</v>
      </c>
      <c r="M65">
        <v>0</v>
      </c>
      <c r="N65">
        <v>0</v>
      </c>
      <c r="O65">
        <v>0</v>
      </c>
      <c r="P65">
        <v>0</v>
      </c>
      <c r="Q65">
        <v>0</v>
      </c>
      <c r="R65">
        <v>0</v>
      </c>
      <c r="S65">
        <v>0</v>
      </c>
      <c r="T65" s="5">
        <f t="shared" si="0"/>
        <v>6.25E-2</v>
      </c>
    </row>
    <row r="66" spans="1:20">
      <c r="A66" s="131"/>
    </row>
    <row r="67" spans="1:20">
      <c r="A67" s="131"/>
      <c r="S67" t="s">
        <v>367</v>
      </c>
      <c r="T67">
        <f>AVERAGE(T2:T65)</f>
        <v>3.4722222222222224E-2</v>
      </c>
    </row>
    <row r="68" spans="1:20">
      <c r="A68" s="131"/>
    </row>
    <row r="69" spans="1:20">
      <c r="A69" s="131"/>
    </row>
    <row r="70" spans="1:20">
      <c r="A70" s="131"/>
    </row>
    <row r="71" spans="1:20">
      <c r="A71" s="131"/>
    </row>
    <row r="72" spans="1:20">
      <c r="A72" s="131"/>
    </row>
    <row r="73" spans="1:20">
      <c r="A73" s="131"/>
    </row>
  </sheetData>
  <mergeCells count="41">
    <mergeCell ref="A66:A73"/>
    <mergeCell ref="A50:A57"/>
    <mergeCell ref="B50:B51"/>
    <mergeCell ref="B52:B53"/>
    <mergeCell ref="B54:B55"/>
    <mergeCell ref="B56:B57"/>
    <mergeCell ref="A58:A65"/>
    <mergeCell ref="B58:B59"/>
    <mergeCell ref="B60:B61"/>
    <mergeCell ref="B62:B63"/>
    <mergeCell ref="B64:B65"/>
    <mergeCell ref="A34:A41"/>
    <mergeCell ref="B34:B35"/>
    <mergeCell ref="B36:B37"/>
    <mergeCell ref="B38:B39"/>
    <mergeCell ref="B40:B41"/>
    <mergeCell ref="A42:A49"/>
    <mergeCell ref="B42:B43"/>
    <mergeCell ref="B44:B45"/>
    <mergeCell ref="B46:B47"/>
    <mergeCell ref="B48:B49"/>
    <mergeCell ref="A18:A25"/>
    <mergeCell ref="B18:B19"/>
    <mergeCell ref="B20:B21"/>
    <mergeCell ref="B22:B23"/>
    <mergeCell ref="B24:B25"/>
    <mergeCell ref="A26:A33"/>
    <mergeCell ref="B26:B27"/>
    <mergeCell ref="B28:B29"/>
    <mergeCell ref="B30:B31"/>
    <mergeCell ref="B32:B33"/>
    <mergeCell ref="A2:A9"/>
    <mergeCell ref="B2:B3"/>
    <mergeCell ref="B4:B5"/>
    <mergeCell ref="B6:B7"/>
    <mergeCell ref="B8:B9"/>
    <mergeCell ref="A10:A17"/>
    <mergeCell ref="B10:B11"/>
    <mergeCell ref="B12:B13"/>
    <mergeCell ref="B14:B15"/>
    <mergeCell ref="B16:B17"/>
  </mergeCells>
  <conditionalFormatting sqref="D2:S65">
    <cfRule type="colorScale" priority="1">
      <colorScale>
        <cfvo type="min"/>
        <cfvo type="max"/>
        <color rgb="FFFCFCFF"/>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neeha reth</dc:creator>
  <cp:keywords/>
  <dc:description/>
  <cp:lastModifiedBy/>
  <cp:revision/>
  <dcterms:created xsi:type="dcterms:W3CDTF">2025-03-13T12:04:09Z</dcterms:created>
  <dcterms:modified xsi:type="dcterms:W3CDTF">2025-04-01T07:33:17Z</dcterms:modified>
  <cp:category/>
  <cp:contentStatus/>
</cp:coreProperties>
</file>