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ishanth\Desktop\"/>
    </mc:Choice>
  </mc:AlternateContent>
  <xr:revisionPtr revIDLastSave="0" documentId="13_ncr:1_{17813F24-9E91-4500-9326-92EBCD823C93}" xr6:coauthVersionLast="47" xr6:coauthVersionMax="47" xr10:uidLastSave="{00000000-0000-0000-0000-000000000000}"/>
  <bookViews>
    <workbookView xWindow="-120" yWindow="-120" windowWidth="29040" windowHeight="15720" xr2:uid="{3225B01E-0151-4CEC-9745-E4A3E13A0C5A}"/>
  </bookViews>
  <sheets>
    <sheet name="GUIDE" sheetId="1" r:id="rId1"/>
    <sheet name="STEPS" sheetId="2" r:id="rId2"/>
    <sheet name="RoMM" sheetId="3" r:id="rId3"/>
    <sheet name="Materiality" sheetId="5" r:id="rId4"/>
    <sheet name="Misstatements" sheetId="6" r:id="rId5"/>
    <sheet name="Master" sheetId="4" r:id="rId6"/>
  </sheets>
  <definedNames>
    <definedName name="_xlnm._FilterDatabase" localSheetId="2" hidden="1">RoMM!$A$11:$D$39</definedName>
    <definedName name="Debt_Financed">Master!$C$11</definedName>
    <definedName name="Entity_Type">Master!$C$7:$C$12</definedName>
    <definedName name="High_Risk">Master!$F$2:$F$4</definedName>
    <definedName name="HighRisk">Master!#REF!</definedName>
    <definedName name="Liquidity">Master!$C$12</definedName>
    <definedName name="Low_Risk">Master!$G$2:$G$4</definedName>
    <definedName name="LowRisk">Master!#REF!</definedName>
    <definedName name="Medium_Risk">Master!$H$2:$H$5</definedName>
    <definedName name="MediumRisk">Master!#REF!</definedName>
    <definedName name="Not_Applicable">Master!$E$2</definedName>
    <definedName name="Not_for_Profit">Master!$G$8:$G$9</definedName>
    <definedName name="NotApplicable">Master!#REF!</definedName>
    <definedName name="_xlnm.Print_Area" localSheetId="0">GUIDE!$A$1:$B$48</definedName>
    <definedName name="_xlnm.Print_Area" localSheetId="4">Misstatements!$A$1:$D$26</definedName>
    <definedName name="_xlnm.Print_Area" localSheetId="2">RoMM!$A$1:$E$44</definedName>
    <definedName name="Profit_Oriented">Master!$F$8</definedName>
    <definedName name="Risk">Master!$C$2:$C$5</definedName>
    <definedName name="Round_off">Master!#REF!</definedName>
    <definedName name="Rounded">Master!$L$7:$L$12</definedName>
    <definedName name="Startup_Newly_Established">Master!$E$8</definedName>
    <definedName name="Total_Revenue">Materiality!$G$20:$G$22</definedName>
    <definedName name="Volatility_in_Profit">Master!$J$8:$J$9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6" l="1"/>
  <c r="C6" i="6"/>
  <c r="B6" i="6"/>
  <c r="B10" i="6" s="1"/>
  <c r="D10" i="6"/>
  <c r="D15" i="6"/>
  <c r="C15" i="6"/>
  <c r="B15" i="6"/>
  <c r="B11" i="6"/>
  <c r="B23" i="6"/>
  <c r="D4" i="6"/>
  <c r="B21" i="6"/>
  <c r="C10" i="6" l="1"/>
  <c r="C18" i="6" s="1"/>
  <c r="B18" i="6"/>
  <c r="F27" i="5"/>
  <c r="F26" i="5"/>
  <c r="E28" i="5"/>
  <c r="D28" i="5"/>
  <c r="C28" i="5"/>
  <c r="F28" i="5" s="1"/>
  <c r="F13" i="5"/>
  <c r="F30" i="5" l="1"/>
  <c r="D39" i="3"/>
  <c r="C39" i="3" s="1"/>
  <c r="E13" i="5" s="1"/>
  <c r="D13" i="5" l="1"/>
  <c r="H13" i="5" s="1"/>
  <c r="H15" i="5" s="1"/>
  <c r="H16" i="5" s="1"/>
  <c r="F29" i="5"/>
</calcChain>
</file>

<file path=xl/sharedStrings.xml><?xml version="1.0" encoding="utf-8"?>
<sst xmlns="http://schemas.openxmlformats.org/spreadsheetml/2006/main" count="458" uniqueCount="283">
  <si>
    <t xml:space="preserve">Objective </t>
  </si>
  <si>
    <t>-</t>
  </si>
  <si>
    <t>Need for determining materiality</t>
  </si>
  <si>
    <t xml:space="preserve">When should Materiality be determined </t>
  </si>
  <si>
    <t>Revisiting Materiality Thresholds as determined by the Auditor</t>
  </si>
  <si>
    <t xml:space="preserve">Types of Materiality to be determined by the Auditor </t>
  </si>
  <si>
    <t>How Should an Auditor Determine Materiality</t>
  </si>
  <si>
    <t>Materiality as stated  in Auditor's Report</t>
  </si>
  <si>
    <t>We consider quantitative materiality and qualitative factors in</t>
  </si>
  <si>
    <t xml:space="preserve">(i) Planning the scope of our audit work and in evaluating the results of our work. </t>
  </si>
  <si>
    <t>(ii) To evaluate the effect of any identified misstatements in the financial statements.</t>
  </si>
  <si>
    <t xml:space="preserve"> Calculating Amount of Material Misstatements</t>
  </si>
  <si>
    <t>The Auditor shall calculate total material misstatements and consider its impact on the opinion of the financial statements.</t>
  </si>
  <si>
    <t xml:space="preserve">Some Key Definitions </t>
  </si>
  <si>
    <t>S. No.</t>
  </si>
  <si>
    <t>Particulars</t>
  </si>
  <si>
    <t>Total Equity</t>
  </si>
  <si>
    <t>Net Asset Value</t>
  </si>
  <si>
    <t>Reference Documents</t>
  </si>
  <si>
    <t xml:space="preserve">Please refer SA 320 "Materiality in Planning and Performing an Audit" at: </t>
  </si>
  <si>
    <t>https://kb.icai.org/pdfs/PDFFile5b3b2ab8cbcfd6.67521046.pdf</t>
  </si>
  <si>
    <t xml:space="preserve">Please refer SA 450 "Evaluation of Misstatements Identified during the Audit" at: </t>
  </si>
  <si>
    <t>https://resource.cdn.icai.org/16841sa450revised.pdf</t>
  </si>
  <si>
    <t>Please refer "Implementation Guide to Planning and Performing an Audit" at:</t>
  </si>
  <si>
    <t>http://kb.icai.org/pdfs/PDFFile5b276cb332ad68.89428708.pdf</t>
  </si>
  <si>
    <r>
      <t xml:space="preserve">Performance Materiality: </t>
    </r>
    <r>
      <rPr>
        <sz val="11"/>
        <rFont val="Calibri"/>
        <family val="2"/>
      </rPr>
      <t>Performance materiality means the amount or amounts set by the auditor at less than materiality for the financial statements as a whole to reduce to an appropriately low level the probability that the aggregate of uncorrected and undetected misstatements exceeds materiality for the financial statements as a whole</t>
    </r>
    <r>
      <rPr>
        <b/>
        <sz val="11"/>
        <rFont val="Calibri"/>
        <family val="2"/>
      </rPr>
      <t xml:space="preserve">.  </t>
    </r>
  </si>
  <si>
    <r>
      <t xml:space="preserve">While there is no specific rule on how to determine materiality, the benchmarks may be different from one entity to another, based on the auditor's experience &amp; </t>
    </r>
    <r>
      <rPr>
        <b/>
        <sz val="11"/>
        <rFont val="Calibri"/>
        <family val="2"/>
      </rPr>
      <t>Professional Judgement.</t>
    </r>
  </si>
  <si>
    <t xml:space="preserve">An Audit is an independent examination of the books and records of an entity or person with a view to expressing an opinion thereon. The Auditor in this process is expected to confirm if the financial statements are free from material misstatements. </t>
  </si>
  <si>
    <t xml:space="preserve">In order to ensure that the opinion issued by an Auditor is free from material misstatement and get an assurance that the scope  and coverage of the audit is adequate to express this opinion, a quantitative yardstick of Materiality is both relevant and necessary to enable such levels of audit checks to derive conclusions. </t>
  </si>
  <si>
    <t>Materiality is required to be determined at the beginning of the audit to plan the scope of work and is compared at the end of the audit to the aggregate of known and likely misstatements.</t>
  </si>
  <si>
    <t>Determining Materiality helps to ensure that firstly, the scope of audit was adequate to express an opinion and secondly to establish that the financial statements are free from material misstatement or otherwise.</t>
  </si>
  <si>
    <t>Materiality during the course of Audit is not a static concept.  Hence, throughout the audit, Auditor need to review the materiality level &amp; may need to revise it, if necessary.</t>
  </si>
  <si>
    <t>Steps involved in determining Materiality</t>
  </si>
  <si>
    <t>The determination of materiality by an auditor involves the following steps:</t>
  </si>
  <si>
    <t>·</t>
  </si>
  <si>
    <t>Step 1: Assessing the risk of material misstatements.</t>
  </si>
  <si>
    <t>Step 2: Choosing the appropriate benchmark.</t>
  </si>
  <si>
    <t>Benchmarks:</t>
  </si>
  <si>
    <t>The following benchmarks can be chosen based upon the types of entities (Para A2 of SA 320):</t>
  </si>
  <si>
    <t xml:space="preserve">a) Total Revenue </t>
  </si>
  <si>
    <t xml:space="preserve">b) Total Assets </t>
  </si>
  <si>
    <t xml:space="preserve">c) Net Profit or normalized (adjusted) PBT </t>
  </si>
  <si>
    <t>d) Total Expenses</t>
  </si>
  <si>
    <t xml:space="preserve">e) Total Equity </t>
  </si>
  <si>
    <t>Types of Entities</t>
  </si>
  <si>
    <t>Applying Benchmarks based on Entity Types</t>
  </si>
  <si>
    <t xml:space="preserve">Benchmarks based on entity type can be considered to be applied as under </t>
  </si>
  <si>
    <t>Benchmark(s)</t>
  </si>
  <si>
    <t>Net Profit before Tax or normalized (or adjusted) profit before tax from continuing operations figure based on past results</t>
  </si>
  <si>
    <t>i) Total Revenue</t>
  </si>
  <si>
    <t>ii) Total Expense</t>
  </si>
  <si>
    <t>ii) Gross Profits</t>
  </si>
  <si>
    <t>Benchmark:</t>
  </si>
  <si>
    <t>i) Total Cost</t>
  </si>
  <si>
    <t>ii) Net Cost</t>
  </si>
  <si>
    <t>iii) Assets</t>
  </si>
  <si>
    <t>Step 3: Determining a level (usually a percentage) of this benchmark.</t>
  </si>
  <si>
    <t xml:space="preserve">There are a number of benchmarks which can be selected  to help calculate materiality and a range of materiality percentages that could be used when calculating materiality. </t>
  </si>
  <si>
    <t>SA 320 doesn't  specifically mention the ranges of percentages that can be used as again this is left to the Auditor's Professional Judgement, however, common percentages used are given below. Ideally the one selected by the auditor should be the benchmark that most represents the needs of the users of financial statements. Examples of common percentages based on benchmarks are as follows:</t>
  </si>
  <si>
    <t>a) Total Revenue (0.5% to 1%)</t>
  </si>
  <si>
    <t>b) Total Assets (1% to 2%)</t>
  </si>
  <si>
    <t>c) Net Profit or normalized (adjusted) PBT (5% to 10%)</t>
  </si>
  <si>
    <t>d) Total Expenses (0.5% to 1%)</t>
  </si>
  <si>
    <t>e) Total Equity (2% to 5%)</t>
  </si>
  <si>
    <t>If assessed risk is high then the lower percentages for calculating materiality will be selected. If assessed risk is low then the higher percentages will be used.</t>
  </si>
  <si>
    <t>Indeed there may also be separate balances and classes of transactions that require a much lower materiality figure to be used than the one calculated for the financial statements as a whole, since misstatements of a lesser amount than materiality in these particular balances or classes of transactions could reasonably be expected to influence the economic decisions of the users.</t>
  </si>
  <si>
    <t>For less/ more than 12 month Financial Statement period, materiality relates to whole of that period. (Para A5 of SA 320)</t>
  </si>
  <si>
    <t xml:space="preserve">The determination of performance materiality is not a simple mechanical calculation and involves the exercise of professional judgement. It is affected by the auditor's understanding of the entity, updated during the performance of the risk assessment procedures and the nature &amp; extent of misstatements identified in previous audits and thereby the auditor's expectations in relation to misstatements in the current period. in general, many auditors are using 50% to 90% of materiality as reasonable estimates of performance materiality. When looking at the schedule of unadjusted errors, the aggregate of this will be compared with the performance materiality figure to decide whether the financial statements require further adjustment. </t>
  </si>
  <si>
    <t xml:space="preserve">Some of the factors that can be used to determine the percentage are placed below </t>
  </si>
  <si>
    <t>New Engagement</t>
  </si>
  <si>
    <t>Startup Entity</t>
  </si>
  <si>
    <t>Significant concerns identified at client acceptance/ continuing.</t>
  </si>
  <si>
    <t>Doubt on integrity of management</t>
  </si>
  <si>
    <t>Concerns about operating effectiveness of controls</t>
  </si>
  <si>
    <t>Effectiveness of Internal Audit Function</t>
  </si>
  <si>
    <t>Ongoing investigations</t>
  </si>
  <si>
    <t>Negative publicity</t>
  </si>
  <si>
    <t>Complexity in operations, organization structure and products</t>
  </si>
  <si>
    <t>Significant changes in economic accounting &amp; regulatory environment.</t>
  </si>
  <si>
    <t>Going-concern and liquidity issues including loss of significant customers</t>
  </si>
  <si>
    <t>Operating losses making the threat of bankruptcy</t>
  </si>
  <si>
    <t>Installation of significant new IT systems related to financial reporting</t>
  </si>
  <si>
    <t>Prior history of fraud or error</t>
  </si>
  <si>
    <t>Increased risk of override of controls, fraud or error</t>
  </si>
  <si>
    <t>Constraints on the availability of capital and credit</t>
  </si>
  <si>
    <t>Use of complex financing arrangements</t>
  </si>
  <si>
    <t>Corporate restructurings</t>
  </si>
  <si>
    <t>Significant changes in entity from Prior Period</t>
  </si>
  <si>
    <t>Significant transactions with related parties</t>
  </si>
  <si>
    <t>Changes in key personnel/ exit of key personnel</t>
  </si>
  <si>
    <t>Weaknesses in internal control/IFCoFR qualified</t>
  </si>
  <si>
    <t>Inefficient accounting systems and records</t>
  </si>
  <si>
    <t xml:space="preserve">Previous year's audit report qualified </t>
  </si>
  <si>
    <t>Changes in accounting policies</t>
  </si>
  <si>
    <t>Rapid growth or unusual profitability especially compared to that of other companies in the same industry</t>
  </si>
  <si>
    <t>Any other which the auditor may consider significant</t>
  </si>
  <si>
    <t>Clearly Trivial: Meaning</t>
  </si>
  <si>
    <t>In  addition to the materiality levels, the auditor also determines the triviality benchmark and hence it is needed to understand</t>
  </si>
  <si>
    <t>the meaning of Clearly Trivial</t>
  </si>
  <si>
    <t xml:space="preserve"> These are usually matters that are:</t>
  </si>
  <si>
    <t>i) Wholly smaller than that determined in accordance with Revised SA 320. (Para 1.32 of Implementation Guide)</t>
  </si>
  <si>
    <t>ii ) are clearly inconsequential, individually or in aggregate and by any criteria. (Para 1.32 of Implementation Guide)</t>
  </si>
  <si>
    <t>If there is an uncertainty whether one or more items are clearly trivial, the matter is not considered clearly trivial.</t>
  </si>
  <si>
    <t>Up to 5% of materiality is often considered as clearly trivial. (Para 1.33 of Implementation Guide)</t>
  </si>
  <si>
    <t>Auditor may determine, based on the facts &amp; circumstances of the entity in the audit engagement, that the lower level is appropriate.</t>
  </si>
  <si>
    <t>Factors affecting the threshold for Clearly Trivial Include: History of misstatement and number of locations.</t>
  </si>
  <si>
    <t>Step 4: Documenting the choice with proper justification.</t>
  </si>
  <si>
    <t>The Auditor may consider to include following amounts &amp; the factors considered in their determination and maintain the same as part of Audit Documentation. (Para 14 of SA 320)</t>
  </si>
  <si>
    <t xml:space="preserve">1) Materiality for Financial Statement as a whole. </t>
  </si>
  <si>
    <t>2) Materiality level for:</t>
  </si>
  <si>
    <t xml:space="preserve">a) Class of Transactions </t>
  </si>
  <si>
    <t>b) Account Balance</t>
  </si>
  <si>
    <t xml:space="preserve">c) Disclosures </t>
  </si>
  <si>
    <t>3) Performance materiality.</t>
  </si>
  <si>
    <t xml:space="preserve">4) Include: </t>
  </si>
  <si>
    <t xml:space="preserve">o Amount below which misstatements would be regarded as clearly trivial. </t>
  </si>
  <si>
    <t xml:space="preserve">o All misstatements accumulated during the audit and whether they have been corrected. </t>
  </si>
  <si>
    <t xml:space="preserve">o Auditor’s conclusion as to: - </t>
  </si>
  <si>
    <t>i)Whether uncorrected misstatements are material, individually or in aggregate.</t>
  </si>
  <si>
    <t>ii) Basis for that conclusion.</t>
  </si>
  <si>
    <t xml:space="preserve">5) Any revision to any of above. </t>
  </si>
  <si>
    <t xml:space="preserve">There is inverse relationship between risk and materiality. The higher the assessed risk of material misstatement within the financial statements, the lower the materiality and vice versa. </t>
  </si>
  <si>
    <t xml:space="preserve">Determining Materiality is based on two key aspects - Relevant benchmarks and the type of the entity for which materiality is required to be determined.  </t>
  </si>
  <si>
    <t xml:space="preserve">Once the entity types and the benchmarks are cognized for, it is now relevant to identify percentages relevant for the determination of materiality </t>
  </si>
  <si>
    <t>The Objective of this Template is to enable a user, performing a Statutory Audit of an entity to assess and gauge the Materiality Threshold for a Statutory Audit of an entity.</t>
  </si>
  <si>
    <t xml:space="preserve">The Auditor usually determine two types of Materiality i.e. Overall Materiality &amp; Performance Materiality. </t>
  </si>
  <si>
    <r>
      <t xml:space="preserve">Overall Materiality: </t>
    </r>
    <r>
      <rPr>
        <sz val="11"/>
        <rFont val="Calibri"/>
        <family val="2"/>
      </rPr>
      <t>It is the amount of misstatement or omission of information in the financial statement that could have iflence on the decisions of an investor or other stakeholders based on what was interpreted.</t>
    </r>
  </si>
  <si>
    <t>Materiality is the magnitude of misstatements in the financial statements that, individually or in aggregate, makes it probable that the economic decisions of a reasonably knowledgeable user of the financial statements may be influenced.</t>
  </si>
  <si>
    <t xml:space="preserve">The first consideration in calculating the materiality at the planning stage is to the assess the risk associated with the business. </t>
  </si>
  <si>
    <t xml:space="preserve">The assessment of the risk level of the engagement depends on multiple considerations and is based on professional judgment of the auditor. Accordingly, the auditor may choose the level of risk associated with each of the consideration / add other considerations.  </t>
  </si>
  <si>
    <t>If the materiality is too high, the auditor may not perform additional audit procedures or if it is too low, the auditor may perform more additional procedures, than that is necessary.</t>
  </si>
  <si>
    <t>Name of Entity</t>
  </si>
  <si>
    <t>Financial Year</t>
  </si>
  <si>
    <t>2022-23</t>
  </si>
  <si>
    <t>Materiality Stage</t>
  </si>
  <si>
    <t>Planning</t>
  </si>
  <si>
    <t>Type of Engagement</t>
  </si>
  <si>
    <t>Statutory Audit</t>
  </si>
  <si>
    <t>Prepared By</t>
  </si>
  <si>
    <t>Reviewed By</t>
  </si>
  <si>
    <t>Date</t>
  </si>
  <si>
    <t>Level of Risk (Select from Drop Down)</t>
  </si>
  <si>
    <t>High_Risk</t>
  </si>
  <si>
    <t>Medium_Risk</t>
  </si>
  <si>
    <t>NA</t>
  </si>
  <si>
    <t>Low_Risk</t>
  </si>
  <si>
    <t>Overall Risk Assessment</t>
  </si>
  <si>
    <t>2021-22</t>
  </si>
  <si>
    <t>2023-24</t>
  </si>
  <si>
    <t>2024-25</t>
  </si>
  <si>
    <t>2025-26</t>
  </si>
  <si>
    <t>2026-27</t>
  </si>
  <si>
    <t>2027-28</t>
  </si>
  <si>
    <t>2028-29</t>
  </si>
  <si>
    <t>2029-30</t>
  </si>
  <si>
    <t>2030-31</t>
  </si>
  <si>
    <t>High Risk</t>
  </si>
  <si>
    <t>Low Risk</t>
  </si>
  <si>
    <t>Medium Risk</t>
  </si>
  <si>
    <t>RoMM</t>
  </si>
  <si>
    <t>Between</t>
  </si>
  <si>
    <t>0% - 15%</t>
  </si>
  <si>
    <t>15% -75%</t>
  </si>
  <si>
    <t>75% -100%</t>
  </si>
  <si>
    <t>Doubt on integrity of Management</t>
  </si>
  <si>
    <t>Weightage (Select from table)</t>
  </si>
  <si>
    <t>Not_Applicable</t>
  </si>
  <si>
    <t>Note 1</t>
  </si>
  <si>
    <t>Document Any other which the auditor may consider significant:</t>
  </si>
  <si>
    <t>i</t>
  </si>
  <si>
    <t>Any other which the auditor may consider significant (Note 1)</t>
  </si>
  <si>
    <t>Profit_Oriented</t>
  </si>
  <si>
    <t>Not_for_Profit</t>
  </si>
  <si>
    <t>Debt_Financed</t>
  </si>
  <si>
    <t>Liquidity</t>
  </si>
  <si>
    <t>Volatility_in_Profit</t>
  </si>
  <si>
    <t>Startup_Newly_Established</t>
  </si>
  <si>
    <t>Startup/ Newly Established</t>
  </si>
  <si>
    <t>Profit Oriented</t>
  </si>
  <si>
    <t>Not for Profit</t>
  </si>
  <si>
    <t>Debt Financed</t>
  </si>
  <si>
    <t>Volatility in Profit</t>
  </si>
  <si>
    <t>Type of Entity</t>
  </si>
  <si>
    <t>Benchmark</t>
  </si>
  <si>
    <t>Amount (Rs.)</t>
  </si>
  <si>
    <t>Select</t>
  </si>
  <si>
    <t>(In Crores)</t>
  </si>
  <si>
    <t>(In Lakhs)</t>
  </si>
  <si>
    <t>(In Thousands)</t>
  </si>
  <si>
    <t>(In Million)</t>
  </si>
  <si>
    <t>(Absolute)</t>
  </si>
  <si>
    <t>Profit</t>
  </si>
  <si>
    <t>Total_Revenue</t>
  </si>
  <si>
    <t>Gross_Profit</t>
  </si>
  <si>
    <t>Profit_after_tax</t>
  </si>
  <si>
    <t>Total_Expense</t>
  </si>
  <si>
    <t>NAV</t>
  </si>
  <si>
    <t>Total_Equity</t>
  </si>
  <si>
    <t>Risk Range</t>
  </si>
  <si>
    <t>=2%&lt;3.15%</t>
  </si>
  <si>
    <t xml:space="preserve">High RoMM </t>
  </si>
  <si>
    <t>=&gt;0.5% &lt;0.70%</t>
  </si>
  <si>
    <t>=&gt;1% &lt;1.3%</t>
  </si>
  <si>
    <t>&gt;3.15% &lt;=3.85%</t>
  </si>
  <si>
    <t xml:space="preserve">Medium RoMM </t>
  </si>
  <si>
    <t>&gt;3.85% &lt;=5%</t>
  </si>
  <si>
    <t xml:space="preserve">Low RoMM </t>
  </si>
  <si>
    <t>&gt;0.80% &lt;=1%</t>
  </si>
  <si>
    <t>&gt;1.6% &lt;=2%</t>
  </si>
  <si>
    <t>&gt;0.70% &lt;=0.80%</t>
  </si>
  <si>
    <t>&gt;1.3% &lt;=1.6%</t>
  </si>
  <si>
    <t>Risk Ranges</t>
  </si>
  <si>
    <t>Suggested Materiality Range</t>
  </si>
  <si>
    <t>Overall Materiality</t>
  </si>
  <si>
    <t>Percentage determined</t>
  </si>
  <si>
    <t>Performance Materiality</t>
  </si>
  <si>
    <t>Clearly Trivial Threshold</t>
  </si>
  <si>
    <t>50% to 90%</t>
  </si>
  <si>
    <t>0% to 5%</t>
  </si>
  <si>
    <t>Profit after tax (before OCI)</t>
  </si>
  <si>
    <t>Revenue from Operations</t>
  </si>
  <si>
    <t>Networth</t>
  </si>
  <si>
    <t>&gt;7% &lt;=5%</t>
  </si>
  <si>
    <t>&gt;4% &lt;=5%</t>
  </si>
  <si>
    <t>=&gt;1% &lt;3%</t>
  </si>
  <si>
    <t>Amount :</t>
  </si>
  <si>
    <t xml:space="preserve">The auditor may take the average of the previous years for determining materiality base amount or may take the current year financial data as base for determining materiality. </t>
  </si>
  <si>
    <t>Extrapolation of numbers, as suitable should be done, in case the base amount is for part of the year</t>
  </si>
  <si>
    <t>For assessing materiality, transactions which are exceptional, unusual or non-recurring in nature are to be excluded from turnover &amp; profits.</t>
  </si>
  <si>
    <t>Specific Performance Materiality</t>
  </si>
  <si>
    <t>Auditor can choose a number that is lower than the Performance Materiality in case he wants to test more items in an account balance / group of accounts, if he is of the view that more coverage is required. Further, in case where the account balances contain scattered / small balances, selecting Performance Materiality will be more useful</t>
  </si>
  <si>
    <t>a.</t>
  </si>
  <si>
    <t>b.</t>
  </si>
  <si>
    <t>c.</t>
  </si>
  <si>
    <t>None</t>
  </si>
  <si>
    <t>Primary data for calculation of materiality</t>
  </si>
  <si>
    <t>Materility Range Matrix</t>
  </si>
  <si>
    <t>Materiality Table</t>
  </si>
  <si>
    <t>A.</t>
  </si>
  <si>
    <t>B.</t>
  </si>
  <si>
    <t>C.</t>
  </si>
  <si>
    <t>FY 2022-23 (Yr.3)
(Audited)</t>
  </si>
  <si>
    <t>FY 2021-22 (Yr.2)
(Audited)</t>
  </si>
  <si>
    <t>FY 2020-21 (Yr. 1)
(Audited)</t>
  </si>
  <si>
    <t>Lowest of Above</t>
  </si>
  <si>
    <t>Average of Above</t>
  </si>
  <si>
    <t xml:space="preserve">Simple Average </t>
  </si>
  <si>
    <t xml:space="preserve"> Evaluation of Material Misstatements Identified during the Audit (SA 450)</t>
  </si>
  <si>
    <t>Errors Corrected in the Books</t>
  </si>
  <si>
    <t>Uncorrected Errors</t>
  </si>
  <si>
    <t>Known Errors Para A5 of SA 450 (Errors found during the Audit)</t>
  </si>
  <si>
    <t>Relevant Ledger Accounts : List to be given</t>
  </si>
  <si>
    <t>Total Known Errors</t>
  </si>
  <si>
    <t xml:space="preserve">Likely Errors Para 11 of SA 450 (Eg.: Errors on review of Old Balances/ Reconciliation Differences etc.) </t>
  </si>
  <si>
    <t>Relevant Ledger Accounts: List to be given</t>
  </si>
  <si>
    <t>Total Likely Errors</t>
  </si>
  <si>
    <t>Total Uncorrected Misstatements Known &amp; Likely Misstatements</t>
  </si>
  <si>
    <t>Materiality Determined</t>
  </si>
  <si>
    <t>Performance Materiality Determined</t>
  </si>
  <si>
    <t>Conclusion on Adequacy of Audit Scope (The effect of the total uncorrected misstatements must be assessed by the auditor while forming his opinion on the financial statements.)</t>
  </si>
  <si>
    <t>If the auditor concludes the financial statements as a whole are not free from material misstatement, the auditor may modified the opinion.</t>
  </si>
  <si>
    <t>°</t>
  </si>
  <si>
    <r>
      <t xml:space="preserve">Step 1: </t>
    </r>
    <r>
      <rPr>
        <sz val="11"/>
        <rFont val="Aptos Narrow"/>
        <family val="2"/>
        <scheme val="minor"/>
      </rPr>
      <t>Assessing the risk</t>
    </r>
    <r>
      <rPr>
        <b/>
        <sz val="11"/>
        <rFont val="Aptos Narrow"/>
        <family val="2"/>
        <scheme val="minor"/>
      </rPr>
      <t xml:space="preserve"> </t>
    </r>
    <r>
      <rPr>
        <sz val="11"/>
        <rFont val="Aptos Narrow"/>
        <family val="2"/>
        <scheme val="minor"/>
      </rPr>
      <t>of material misstatements (RoMM).</t>
    </r>
  </si>
  <si>
    <r>
      <rPr>
        <b/>
        <sz val="11"/>
        <rFont val="Aptos Narrow"/>
        <family val="2"/>
        <scheme val="minor"/>
      </rPr>
      <t>Step 2:</t>
    </r>
    <r>
      <rPr>
        <sz val="11"/>
        <rFont val="Aptos Narrow"/>
        <family val="2"/>
        <scheme val="minor"/>
      </rPr>
      <t xml:space="preserve"> Choosing the appropriate benchmark.</t>
    </r>
  </si>
  <si>
    <r>
      <rPr>
        <b/>
        <sz val="11"/>
        <rFont val="Aptos Narrow"/>
        <family val="2"/>
        <scheme val="minor"/>
      </rPr>
      <t>Step 3:</t>
    </r>
    <r>
      <rPr>
        <sz val="11"/>
        <rFont val="Aptos Narrow"/>
        <family val="2"/>
        <scheme val="minor"/>
      </rPr>
      <t xml:space="preserve"> Determining a level (usually a percentage) of this benchmark.</t>
    </r>
  </si>
  <si>
    <r>
      <rPr>
        <b/>
        <sz val="11"/>
        <rFont val="Aptos Narrow"/>
        <family val="2"/>
        <scheme val="minor"/>
      </rPr>
      <t>Step 4:</t>
    </r>
    <r>
      <rPr>
        <sz val="11"/>
        <rFont val="Aptos Narrow"/>
        <family val="2"/>
        <scheme val="minor"/>
      </rPr>
      <t xml:space="preserve"> Documenting the choice with proper justification.</t>
    </r>
  </si>
  <si>
    <r>
      <rPr>
        <b/>
        <sz val="11"/>
        <rFont val="Aptos Narrow"/>
        <family val="2"/>
        <scheme val="minor"/>
      </rPr>
      <t>a) Profit Oriented:</t>
    </r>
    <r>
      <rPr>
        <sz val="11"/>
        <rFont val="Aptos Narrow"/>
        <family val="2"/>
        <scheme val="minor"/>
      </rPr>
      <t xml:space="preserve"> The entity which is commercial entity/ formed with the main objective of earning profits.  </t>
    </r>
  </si>
  <si>
    <r>
      <rPr>
        <b/>
        <sz val="11"/>
        <rFont val="Aptos Narrow"/>
        <family val="2"/>
        <scheme val="minor"/>
      </rPr>
      <t xml:space="preserve">b) Not for Profit: </t>
    </r>
    <r>
      <rPr>
        <sz val="11"/>
        <rFont val="Aptos Narrow"/>
        <family val="2"/>
        <scheme val="minor"/>
      </rPr>
      <t>The entity which is formed with different objective other than earning profits.</t>
    </r>
  </si>
  <si>
    <r>
      <t xml:space="preserve">C) Debt Financed: </t>
    </r>
    <r>
      <rPr>
        <sz val="11"/>
        <rFont val="Aptos Narrow"/>
        <family val="2"/>
        <scheme val="minor"/>
      </rPr>
      <t>The entity majorly financed through debt funds.</t>
    </r>
  </si>
  <si>
    <r>
      <rPr>
        <b/>
        <sz val="11"/>
        <rFont val="Aptos Narrow"/>
        <family val="2"/>
        <scheme val="minor"/>
      </rPr>
      <t>d) Volatility in Profit: Entities which face Volatility in profits.  In such cases, n</t>
    </r>
    <r>
      <rPr>
        <sz val="11"/>
        <rFont val="Aptos Narrow"/>
        <family val="2"/>
        <scheme val="minor"/>
      </rPr>
      <t>ormalized profit before tax from continuing operations may be used in case of exceptional increase/decrease in profits.</t>
    </r>
  </si>
  <si>
    <r>
      <t xml:space="preserve">e) Liquidity: </t>
    </r>
    <r>
      <rPr>
        <sz val="11"/>
        <rFont val="Aptos Narrow"/>
        <family val="2"/>
        <scheme val="minor"/>
      </rPr>
      <t>The entity facing liquidity crises.</t>
    </r>
  </si>
  <si>
    <r>
      <t xml:space="preserve">f) Entities Executing Public Utility Project/ Program: </t>
    </r>
    <r>
      <rPr>
        <sz val="11"/>
        <rFont val="Aptos Narrow"/>
        <family val="2"/>
        <scheme val="minor"/>
      </rPr>
      <t xml:space="preserve">Central/State governments and related government entities (for example, agencies, boards, commissions). </t>
    </r>
  </si>
  <si>
    <r>
      <rPr>
        <b/>
        <sz val="11"/>
        <rFont val="Aptos Narrow"/>
        <family val="2"/>
        <scheme val="minor"/>
      </rPr>
      <t>a) Profit Oriented:</t>
    </r>
    <r>
      <rPr>
        <sz val="11"/>
        <rFont val="Aptos Narrow"/>
        <family val="2"/>
        <scheme val="minor"/>
      </rPr>
      <t xml:space="preserve"> The entity which is commercial entity/ formed with the main objective of earning profits.  (Para A4 of SA 320)</t>
    </r>
  </si>
  <si>
    <r>
      <rPr>
        <b/>
        <sz val="11"/>
        <rFont val="Aptos Narrow"/>
        <family val="2"/>
        <scheme val="minor"/>
      </rPr>
      <t xml:space="preserve">b) Not for Profit: </t>
    </r>
    <r>
      <rPr>
        <sz val="11"/>
        <rFont val="Aptos Narrow"/>
        <family val="2"/>
        <scheme val="minor"/>
      </rPr>
      <t>The entity which is formed with different objective other than earning profits. (Para A6 of SA 320)</t>
    </r>
  </si>
  <si>
    <r>
      <t xml:space="preserve">C) Debt Financed: </t>
    </r>
    <r>
      <rPr>
        <sz val="11"/>
        <rFont val="Aptos Narrow"/>
        <family val="2"/>
        <scheme val="minor"/>
      </rPr>
      <t>The entity majorly financed through debt funds. (Para A2 of SA 320)</t>
    </r>
  </si>
  <si>
    <r>
      <rPr>
        <b/>
        <sz val="11"/>
        <rFont val="Aptos Narrow"/>
        <family val="2"/>
        <scheme val="minor"/>
      </rPr>
      <t xml:space="preserve">d) Volatility in Profit: </t>
    </r>
    <r>
      <rPr>
        <sz val="11"/>
        <rFont val="Aptos Narrow"/>
        <family val="2"/>
        <scheme val="minor"/>
      </rPr>
      <t>Normalized profit before tax from continuing operations may be used in case of exceptional increase/decrease in profits. (Para A3 of SA 320)</t>
    </r>
  </si>
  <si>
    <r>
      <t xml:space="preserve">f) Entities Executing Public Utility Project/ Program: </t>
    </r>
    <r>
      <rPr>
        <sz val="11"/>
        <rFont val="Aptos Narrow"/>
        <family val="2"/>
        <scheme val="minor"/>
      </rPr>
      <t>Central/State governments and related government entities (for example, agencies, boards, commissions). (Para A8- A9 of SA 320)</t>
    </r>
  </si>
  <si>
    <r>
      <rPr>
        <b/>
        <sz val="11"/>
        <color theme="1"/>
        <rFont val="Aptos Narrow"/>
        <family val="2"/>
        <scheme val="minor"/>
      </rPr>
      <t xml:space="preserve">Total Equity </t>
    </r>
    <r>
      <rPr>
        <sz val="11"/>
        <color theme="1"/>
        <rFont val="Aptos Narrow"/>
        <family val="2"/>
        <scheme val="minor"/>
      </rPr>
      <t>= Equity + Reserves</t>
    </r>
  </si>
  <si>
    <r>
      <rPr>
        <b/>
        <sz val="11"/>
        <color theme="1"/>
        <rFont val="Aptos Narrow"/>
        <family val="2"/>
        <scheme val="minor"/>
      </rPr>
      <t xml:space="preserve">Net Asset Value </t>
    </r>
    <r>
      <rPr>
        <sz val="11"/>
        <color theme="1"/>
        <rFont val="Aptos Narrow"/>
        <family val="2"/>
        <scheme val="minor"/>
      </rPr>
      <t>= The entity’s net assets are those assets that remain after deducting all other claims on its assets.</t>
    </r>
  </si>
  <si>
    <r>
      <rPr>
        <b/>
        <sz val="11"/>
        <color theme="1"/>
        <rFont val="Aptos Narrow"/>
        <family val="2"/>
        <scheme val="minor"/>
      </rPr>
      <t xml:space="preserve">Total Revenue </t>
    </r>
    <r>
      <rPr>
        <sz val="11"/>
        <color theme="1"/>
        <rFont val="Aptos Narrow"/>
        <family val="2"/>
        <scheme val="minor"/>
      </rPr>
      <t>= The total receipts generated by selling goods or services</t>
    </r>
  </si>
  <si>
    <r>
      <rPr>
        <b/>
        <sz val="11"/>
        <color theme="1"/>
        <rFont val="Aptos Narrow"/>
        <family val="2"/>
        <scheme val="minor"/>
      </rPr>
      <t xml:space="preserve">Materiality </t>
    </r>
    <r>
      <rPr>
        <sz val="11"/>
        <color theme="1"/>
        <rFont val="Aptos Narrow"/>
        <family val="2"/>
        <scheme val="minor"/>
      </rPr>
      <t xml:space="preserve">= It is the threshold above which missing or incorrect information in financial statements is considered to have an impact on the decision making of users. </t>
    </r>
  </si>
  <si>
    <r>
      <rPr>
        <b/>
        <sz val="11"/>
        <color theme="1"/>
        <rFont val="Aptos Narrow"/>
        <family val="2"/>
        <scheme val="minor"/>
      </rPr>
      <t xml:space="preserve">Performance Materiality </t>
    </r>
    <r>
      <rPr>
        <sz val="11"/>
        <color theme="1"/>
        <rFont val="Aptos Narrow"/>
        <family val="2"/>
        <scheme val="minor"/>
      </rPr>
      <t>= The amount or amounts set by the auditor at less than materiality for the financial statements as a whole to reduce to an appropriately low level the probability that the aggregate of uncorrected and undetected misstatements exceeds materiality for the financial statements as a whole.  If applicable, performance materiality also refers to the amount or amounts set by the auditor at less than the materiality level or levels for particular classes of transactions, account balances or disclosures.</t>
    </r>
  </si>
  <si>
    <t>Total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</si>
</sst>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2" x14ac:knownFonts="1">
    <font>
      <sz val="11"/>
      <color theme="1"/>
      <name val="Aptos Narrow"/>
      <family val="2"/>
      <scheme val="minor"/>
    </font>
    <font>
      <sz val="11"/>
      <color theme="1"/>
      <name val="Aptos Narrow"/>
      <family val="2"/>
      <scheme val="minor"/>
    </font>
    <font>
      <u/>
      <sz val="11"/>
      <color theme="10"/>
      <name val="Aptos Narrow"/>
      <family val="2"/>
      <scheme val="minor"/>
    </font>
    <font>
      <b/>
      <sz val="11"/>
      <name val="Calibri"/>
      <family val="2"/>
    </font>
    <font>
      <sz val="11"/>
      <name val="Calibri"/>
      <family val="2"/>
    </font>
    <font>
      <sz val="11"/>
      <color theme="1"/>
      <name val="Calibri"/>
      <family val="2"/>
    </font>
    <font>
      <u/>
      <sz val="11"/>
      <name val="Calibri"/>
      <family val="2"/>
    </font>
    <font>
      <b/>
      <sz val="11"/>
      <color theme="0"/>
      <name val="Aptos Narrow"/>
      <family val="2"/>
      <scheme val="minor"/>
    </font>
    <font>
      <b/>
      <sz val="11"/>
      <color theme="1"/>
      <name val="Aptos Narrow"/>
      <family val="2"/>
      <scheme val="minor"/>
    </font>
    <font>
      <sz val="8"/>
      <name val="Aptos Narrow"/>
      <family val="2"/>
      <scheme val="minor"/>
    </font>
    <font>
      <sz val="10"/>
      <color theme="1"/>
      <name val="Calibri"/>
      <family val="2"/>
    </font>
    <font>
      <sz val="10"/>
      <color theme="1"/>
      <name val="Aptos Narrow"/>
      <family val="2"/>
      <scheme val="minor"/>
    </font>
    <font>
      <b/>
      <sz val="10"/>
      <color theme="1"/>
      <name val="Aptos Narrow"/>
      <family val="2"/>
      <scheme val="minor"/>
    </font>
    <font>
      <sz val="11"/>
      <color indexed="8"/>
      <name val="Aptos Narrow"/>
      <family val="2"/>
      <scheme val="minor"/>
    </font>
    <font>
      <b/>
      <sz val="11"/>
      <color theme="3"/>
      <name val="Aptos Narrow"/>
      <family val="2"/>
      <scheme val="minor"/>
    </font>
    <font>
      <b/>
      <sz val="10"/>
      <name val="Aptos Narrow"/>
      <family val="2"/>
      <scheme val="minor"/>
    </font>
    <font>
      <b/>
      <sz val="11"/>
      <name val="Aptos Narrow"/>
      <family val="2"/>
      <scheme val="minor"/>
    </font>
    <font>
      <sz val="11"/>
      <name val="Aptos Narrow"/>
      <family val="2"/>
      <scheme val="minor"/>
    </font>
    <font>
      <sz val="12"/>
      <name val="Aptos Narrow"/>
      <family val="2"/>
      <scheme val="minor"/>
    </font>
    <font>
      <b/>
      <i/>
      <sz val="11"/>
      <name val="Aptos Narrow"/>
      <family val="2"/>
      <scheme val="minor"/>
    </font>
    <font>
      <u/>
      <sz val="11"/>
      <name val="Aptos Narrow"/>
      <family val="2"/>
      <scheme val="minor"/>
    </font>
    <font>
      <b/>
      <sz val="11"/>
      <color theme="4"/>
      <name val="Aptos Narrow"/>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499984740745262"/>
        <bgColor indexed="64"/>
      </patternFill>
    </fill>
  </fills>
  <borders count="16">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rgb="FF000000"/>
      </right>
      <top style="thin">
        <color rgb="FF000000"/>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xf numFmtId="9" fontId="1" fillId="0" borderId="0" applyFont="0" applyFill="0" applyBorder="0" applyAlignment="0" applyProtection="0"/>
  </cellStyleXfs>
  <cellXfs count="148">
    <xf numFmtId="0" fontId="0" fillId="0" borderId="0" xfId="0"/>
    <xf numFmtId="0" fontId="3" fillId="2" borderId="0" xfId="0" applyFont="1" applyFill="1" applyAlignment="1" applyProtection="1">
      <alignment vertical="top"/>
      <protection hidden="1"/>
    </xf>
    <xf numFmtId="0" fontId="4" fillId="2" borderId="0" xfId="0" applyFont="1" applyFill="1" applyProtection="1">
      <protection hidden="1"/>
    </xf>
    <xf numFmtId="0" fontId="4" fillId="0" borderId="0" xfId="0" applyFont="1" applyProtection="1">
      <protection hidden="1"/>
    </xf>
    <xf numFmtId="0" fontId="3" fillId="0" borderId="0" xfId="0" applyFont="1" applyProtection="1">
      <protection hidden="1"/>
    </xf>
    <xf numFmtId="0" fontId="4" fillId="0" borderId="0" xfId="0" applyFont="1" applyAlignment="1" applyProtection="1">
      <alignment horizontal="left" vertical="top"/>
      <protection hidden="1"/>
    </xf>
    <xf numFmtId="0" fontId="4" fillId="0" borderId="0" xfId="0" applyFont="1" applyAlignment="1" applyProtection="1">
      <alignment horizontal="left" vertical="top" wrapText="1"/>
      <protection hidden="1"/>
    </xf>
    <xf numFmtId="0" fontId="3" fillId="0" borderId="0" xfId="0" applyFont="1" applyAlignment="1" applyProtection="1">
      <alignment horizontal="left" vertical="top"/>
      <protection hidden="1"/>
    </xf>
    <xf numFmtId="0" fontId="4" fillId="0" borderId="0" xfId="0" quotePrefix="1" applyFont="1" applyAlignment="1" applyProtection="1">
      <alignment horizontal="center" vertical="top"/>
      <protection hidden="1"/>
    </xf>
    <xf numFmtId="0" fontId="3" fillId="0" borderId="0" xfId="0" applyFont="1" applyAlignment="1" applyProtection="1">
      <alignment horizontal="left" vertical="top" wrapText="1"/>
      <protection hidden="1"/>
    </xf>
    <xf numFmtId="0" fontId="4" fillId="0" borderId="0" xfId="0" applyFont="1" applyAlignment="1" applyProtection="1">
      <alignment horizontal="left" wrapText="1"/>
      <protection hidden="1"/>
    </xf>
    <xf numFmtId="0" fontId="5" fillId="0" borderId="0" xfId="0" applyFont="1" applyProtection="1">
      <protection hidden="1"/>
    </xf>
    <xf numFmtId="0" fontId="4" fillId="0" borderId="0" xfId="0" applyFont="1" applyAlignment="1" applyProtection="1">
      <alignment vertical="top" wrapText="1"/>
      <protection hidden="1"/>
    </xf>
    <xf numFmtId="0" fontId="5" fillId="0" borderId="0" xfId="0" applyFont="1" applyAlignment="1" applyProtection="1">
      <alignment horizontal="left" vertical="top"/>
      <protection hidden="1"/>
    </xf>
    <xf numFmtId="0" fontId="6" fillId="0" borderId="0" xfId="2" applyFont="1" applyAlignment="1" applyProtection="1">
      <alignment horizontal="left" vertical="top"/>
      <protection hidden="1"/>
    </xf>
    <xf numFmtId="0" fontId="5" fillId="0" borderId="0" xfId="0" applyFont="1" applyAlignment="1" applyProtection="1">
      <alignment horizontal="left" vertical="top" wrapText="1"/>
      <protection hidden="1"/>
    </xf>
    <xf numFmtId="0" fontId="3" fillId="2" borderId="0" xfId="0" applyFont="1" applyFill="1" applyAlignment="1" applyProtection="1">
      <alignment horizontal="left" vertical="top"/>
      <protection hidden="1"/>
    </xf>
    <xf numFmtId="0" fontId="4" fillId="0" borderId="0" xfId="0" applyFont="1" applyAlignment="1" applyProtection="1">
      <alignment vertical="top"/>
      <protection hidden="1"/>
    </xf>
    <xf numFmtId="0" fontId="4" fillId="0" borderId="0" xfId="0" applyFont="1" applyAlignment="1" applyProtection="1">
      <alignment horizontal="center" vertical="top"/>
      <protection hidden="1"/>
    </xf>
    <xf numFmtId="0" fontId="5" fillId="0" borderId="0" xfId="0" applyFont="1" applyAlignment="1" applyProtection="1">
      <alignment vertical="top"/>
      <protection hidden="1"/>
    </xf>
    <xf numFmtId="0" fontId="4" fillId="0" borderId="0" xfId="0" applyFont="1" applyAlignment="1" applyProtection="1">
      <alignment horizontal="justify" vertical="top" wrapText="1"/>
      <protection hidden="1"/>
    </xf>
    <xf numFmtId="0" fontId="3" fillId="2" borderId="0" xfId="0" applyFont="1" applyFill="1" applyAlignment="1" applyProtection="1">
      <alignment horizontal="justify" vertical="top" wrapText="1"/>
      <protection hidden="1"/>
    </xf>
    <xf numFmtId="0" fontId="3" fillId="0" borderId="0" xfId="0" applyFont="1" applyAlignment="1" applyProtection="1">
      <alignment horizontal="justify" vertical="top" wrapText="1"/>
      <protection hidden="1"/>
    </xf>
    <xf numFmtId="0" fontId="5" fillId="0" borderId="0" xfId="0" applyFont="1" applyAlignment="1" applyProtection="1">
      <alignment horizontal="justify" vertical="top" wrapText="1"/>
      <protection hidden="1"/>
    </xf>
    <xf numFmtId="0" fontId="3" fillId="0" borderId="1" xfId="0" applyFont="1" applyBorder="1" applyAlignment="1" applyProtection="1">
      <alignment horizontal="left" vertical="top"/>
      <protection hidden="1"/>
    </xf>
    <xf numFmtId="0" fontId="3" fillId="0" borderId="2" xfId="0" applyFont="1" applyBorder="1" applyAlignment="1" applyProtection="1">
      <alignment horizontal="left" vertical="top"/>
      <protection hidden="1"/>
    </xf>
    <xf numFmtId="0" fontId="4" fillId="0" borderId="8" xfId="0" applyFont="1" applyBorder="1" applyAlignment="1" applyProtection="1">
      <alignment horizontal="left" vertical="top"/>
      <protection locked="0"/>
    </xf>
    <xf numFmtId="0" fontId="3" fillId="0" borderId="3" xfId="0" applyFont="1" applyBorder="1" applyAlignment="1" applyProtection="1">
      <alignment horizontal="left" vertical="top"/>
      <protection hidden="1"/>
    </xf>
    <xf numFmtId="14" fontId="4" fillId="0" borderId="9" xfId="0" applyNumberFormat="1" applyFont="1" applyBorder="1" applyAlignment="1" applyProtection="1">
      <alignment horizontal="left" vertical="top"/>
      <protection locked="0"/>
    </xf>
    <xf numFmtId="0" fontId="10" fillId="0" borderId="0" xfId="0" applyFont="1" applyAlignment="1">
      <alignment horizontal="right"/>
    </xf>
    <xf numFmtId="0" fontId="11" fillId="0" borderId="0" xfId="0" applyFont="1" applyAlignment="1">
      <alignment horizontal="center"/>
    </xf>
    <xf numFmtId="0" fontId="11" fillId="0" borderId="0" xfId="0" applyFont="1"/>
    <xf numFmtId="0" fontId="12" fillId="0" borderId="4" xfId="0" applyFont="1" applyBorder="1"/>
    <xf numFmtId="0" fontId="11" fillId="0" borderId="4" xfId="0" applyFont="1" applyBorder="1"/>
    <xf numFmtId="0" fontId="10" fillId="0" borderId="0" xfId="0" applyFont="1" applyAlignment="1">
      <alignment horizontal="center"/>
    </xf>
    <xf numFmtId="0" fontId="12" fillId="0" borderId="4" xfId="0" applyFont="1" applyBorder="1" applyAlignment="1">
      <alignment vertical="top" wrapText="1"/>
    </xf>
    <xf numFmtId="0" fontId="10" fillId="0" borderId="0" xfId="0" applyFont="1"/>
    <xf numFmtId="0" fontId="8" fillId="0" borderId="0" xfId="0" applyFont="1" applyAlignment="1">
      <alignment horizontal="center"/>
    </xf>
    <xf numFmtId="0" fontId="8" fillId="0" borderId="4" xfId="0" applyFont="1" applyBorder="1" applyAlignment="1">
      <alignment horizontal="center"/>
    </xf>
    <xf numFmtId="0" fontId="11" fillId="0" borderId="4" xfId="0" quotePrefix="1" applyFont="1" applyBorder="1" applyAlignment="1">
      <alignment horizontal="center" vertical="top" wrapText="1"/>
    </xf>
    <xf numFmtId="0" fontId="11" fillId="0" borderId="4" xfId="0" applyFont="1" applyBorder="1" applyAlignment="1">
      <alignment horizontal="center" vertical="top" wrapText="1"/>
    </xf>
    <xf numFmtId="0" fontId="12" fillId="0" borderId="4" xfId="0" applyFont="1" applyBorder="1" applyAlignment="1">
      <alignment horizontal="center"/>
    </xf>
    <xf numFmtId="0" fontId="8" fillId="0" borderId="4" xfId="0" applyFont="1" applyBorder="1" applyAlignment="1">
      <alignment horizontal="center" vertical="top"/>
    </xf>
    <xf numFmtId="0" fontId="8" fillId="0" borderId="4" xfId="0" applyFont="1" applyBorder="1" applyAlignment="1">
      <alignment horizontal="center" vertical="top" wrapText="1"/>
    </xf>
    <xf numFmtId="0" fontId="12" fillId="0" borderId="4" xfId="0" applyFont="1" applyBorder="1" applyAlignment="1">
      <alignment horizontal="center" vertical="top" wrapText="1"/>
    </xf>
    <xf numFmtId="0" fontId="0" fillId="0" borderId="4" xfId="0" applyBorder="1" applyAlignment="1">
      <alignment horizontal="center"/>
    </xf>
    <xf numFmtId="0" fontId="0" fillId="0" borderId="4" xfId="0" applyBorder="1"/>
    <xf numFmtId="0" fontId="0" fillId="4" borderId="4" xfId="0" applyFill="1" applyBorder="1" applyAlignment="1">
      <alignment horizontal="center"/>
    </xf>
    <xf numFmtId="0" fontId="0" fillId="4" borderId="4" xfId="0" applyFill="1" applyBorder="1"/>
    <xf numFmtId="0" fontId="0" fillId="5" borderId="4" xfId="0" applyFill="1" applyBorder="1" applyAlignment="1">
      <alignment horizontal="center"/>
    </xf>
    <xf numFmtId="0" fontId="0" fillId="5" borderId="4" xfId="0" applyFill="1" applyBorder="1"/>
    <xf numFmtId="43" fontId="0" fillId="0" borderId="4" xfId="0" applyNumberFormat="1" applyBorder="1"/>
    <xf numFmtId="9" fontId="0" fillId="0" borderId="4" xfId="0" applyNumberFormat="1" applyBorder="1" applyAlignment="1">
      <alignment horizontal="center"/>
    </xf>
    <xf numFmtId="9" fontId="0" fillId="4" borderId="4" xfId="0" applyNumberFormat="1" applyFill="1" applyBorder="1" applyAlignment="1">
      <alignment horizontal="center"/>
    </xf>
    <xf numFmtId="9" fontId="0" fillId="5" borderId="4" xfId="0" applyNumberFormat="1" applyFill="1" applyBorder="1" applyAlignment="1">
      <alignment horizontal="center"/>
    </xf>
    <xf numFmtId="0" fontId="0" fillId="0" borderId="0" xfId="0" applyAlignment="1">
      <alignment horizontal="center"/>
    </xf>
    <xf numFmtId="0" fontId="8" fillId="0" borderId="0" xfId="0" applyFont="1"/>
    <xf numFmtId="14" fontId="4" fillId="0" borderId="0" xfId="0" applyNumberFormat="1" applyFont="1" applyAlignment="1" applyProtection="1">
      <alignment horizontal="left" vertical="top"/>
      <protection locked="0"/>
    </xf>
    <xf numFmtId="0" fontId="8" fillId="4" borderId="4" xfId="0" applyFont="1" applyFill="1" applyBorder="1"/>
    <xf numFmtId="0" fontId="8" fillId="5" borderId="4" xfId="0" applyFont="1" applyFill="1" applyBorder="1"/>
    <xf numFmtId="0" fontId="11" fillId="0" borderId="0" xfId="0" quotePrefix="1" applyFont="1" applyAlignment="1">
      <alignment horizontal="center" vertical="top" wrapText="1"/>
    </xf>
    <xf numFmtId="0" fontId="11" fillId="0" borderId="0" xfId="0" applyFont="1" applyAlignment="1">
      <alignment horizontal="center" vertical="top" wrapText="1"/>
    </xf>
    <xf numFmtId="0" fontId="0" fillId="0" borderId="4" xfId="0" applyBorder="1" applyAlignment="1">
      <alignment vertical="top"/>
    </xf>
    <xf numFmtId="43" fontId="13" fillId="0" borderId="4" xfId="1" applyFont="1" applyFill="1" applyBorder="1" applyAlignment="1">
      <alignment horizontal="right" vertical="center"/>
    </xf>
    <xf numFmtId="43" fontId="0" fillId="0" borderId="4" xfId="1" applyFont="1" applyFill="1" applyBorder="1" applyAlignment="1">
      <alignment horizontal="right"/>
    </xf>
    <xf numFmtId="43" fontId="0" fillId="0" borderId="4" xfId="1" applyFont="1" applyFill="1" applyBorder="1" applyAlignment="1">
      <alignment horizontal="right" vertical="center"/>
    </xf>
    <xf numFmtId="0" fontId="0" fillId="0" borderId="0" xfId="0" applyAlignment="1">
      <alignment vertical="top"/>
    </xf>
    <xf numFmtId="0" fontId="7" fillId="6" borderId="4" xfId="0" applyFont="1" applyFill="1" applyBorder="1" applyAlignment="1">
      <alignment horizontal="center" vertical="top" wrapText="1"/>
    </xf>
    <xf numFmtId="15" fontId="7" fillId="6" borderId="4" xfId="0" applyNumberFormat="1" applyFont="1" applyFill="1" applyBorder="1" applyAlignment="1">
      <alignment horizontal="center" vertical="top" wrapText="1"/>
    </xf>
    <xf numFmtId="0" fontId="8" fillId="0" borderId="0" xfId="0" applyFont="1" applyAlignment="1">
      <alignment vertical="top"/>
    </xf>
    <xf numFmtId="43" fontId="8" fillId="0" borderId="0" xfId="1" applyFont="1" applyFill="1" applyBorder="1" applyAlignment="1">
      <alignment horizontal="right"/>
    </xf>
    <xf numFmtId="43" fontId="8" fillId="0" borderId="0" xfId="0" applyNumberFormat="1" applyFont="1"/>
    <xf numFmtId="0" fontId="3" fillId="0" borderId="7" xfId="0" applyFont="1" applyBorder="1" applyAlignment="1" applyProtection="1">
      <alignment horizontal="left" vertical="top"/>
      <protection locked="0"/>
    </xf>
    <xf numFmtId="0" fontId="15" fillId="0" borderId="1" xfId="0" applyFont="1" applyBorder="1" applyAlignment="1" applyProtection="1">
      <alignment horizontal="left" vertical="top"/>
      <protection hidden="1"/>
    </xf>
    <xf numFmtId="0" fontId="17" fillId="0" borderId="0" xfId="0" applyFont="1"/>
    <xf numFmtId="0" fontId="15" fillId="0" borderId="2" xfId="0" applyFont="1" applyBorder="1" applyAlignment="1" applyProtection="1">
      <alignment horizontal="left" vertical="top"/>
      <protection hidden="1"/>
    </xf>
    <xf numFmtId="0" fontId="17" fillId="0" borderId="8" xfId="0" applyFont="1" applyBorder="1" applyAlignment="1" applyProtection="1">
      <alignment horizontal="left" vertical="top"/>
      <protection locked="0"/>
    </xf>
    <xf numFmtId="0" fontId="15" fillId="0" borderId="3" xfId="0" applyFont="1" applyBorder="1" applyAlignment="1" applyProtection="1">
      <alignment horizontal="left" vertical="top"/>
      <protection hidden="1"/>
    </xf>
    <xf numFmtId="14" fontId="17" fillId="0" borderId="9" xfId="0" applyNumberFormat="1" applyFont="1" applyBorder="1" applyAlignment="1" applyProtection="1">
      <alignment horizontal="left" vertical="top"/>
      <protection locked="0"/>
    </xf>
    <xf numFmtId="0" fontId="7" fillId="3" borderId="5" xfId="0" applyFont="1" applyFill="1" applyBorder="1" applyAlignment="1" applyProtection="1">
      <alignment horizontal="center" vertical="top"/>
      <protection hidden="1"/>
    </xf>
    <xf numFmtId="0" fontId="7" fillId="3" borderId="5" xfId="0" applyFont="1" applyFill="1" applyBorder="1" applyAlignment="1" applyProtection="1">
      <alignment horizontal="center" vertical="top" wrapText="1"/>
      <protection hidden="1"/>
    </xf>
    <xf numFmtId="0" fontId="0" fillId="0" borderId="5" xfId="0" applyBorder="1" applyAlignment="1" applyProtection="1">
      <alignment horizontal="center" vertical="center"/>
      <protection hidden="1"/>
    </xf>
    <xf numFmtId="0" fontId="17" fillId="0" borderId="5" xfId="0" applyFont="1" applyBorder="1" applyAlignment="1" applyProtection="1">
      <alignment horizontal="left" vertical="top" wrapText="1"/>
      <protection hidden="1"/>
    </xf>
    <xf numFmtId="0" fontId="0" fillId="0" borderId="5" xfId="0" applyBorder="1" applyAlignment="1" applyProtection="1">
      <alignment horizontal="center"/>
      <protection locked="0"/>
    </xf>
    <xf numFmtId="0" fontId="0" fillId="0" borderId="5" xfId="0" applyBorder="1" applyAlignment="1">
      <alignment horizontal="center"/>
    </xf>
    <xf numFmtId="0" fontId="0" fillId="0" borderId="5" xfId="0" applyBorder="1" applyAlignment="1" applyProtection="1">
      <alignment horizontal="left" vertical="top"/>
      <protection hidden="1"/>
    </xf>
    <xf numFmtId="0" fontId="0" fillId="0" borderId="5" xfId="0" applyBorder="1" applyAlignment="1" applyProtection="1">
      <alignment horizontal="left" vertical="top" wrapText="1"/>
      <protection hidden="1"/>
    </xf>
    <xf numFmtId="0" fontId="8" fillId="0" borderId="5" xfId="0" applyFont="1" applyBorder="1" applyAlignment="1" applyProtection="1">
      <alignment horizontal="center"/>
      <protection hidden="1"/>
    </xf>
    <xf numFmtId="0" fontId="8" fillId="2" borderId="6" xfId="0" applyFont="1" applyFill="1" applyBorder="1" applyAlignment="1" applyProtection="1">
      <alignment horizontal="center" vertical="top"/>
      <protection hidden="1"/>
    </xf>
    <xf numFmtId="0" fontId="0" fillId="0" borderId="4" xfId="0" applyBorder="1" applyAlignment="1" applyProtection="1">
      <alignment horizontal="center"/>
      <protection hidden="1"/>
    </xf>
    <xf numFmtId="9" fontId="0" fillId="0" borderId="4" xfId="3" applyFont="1" applyBorder="1" applyAlignment="1" applyProtection="1">
      <alignment horizontal="center"/>
      <protection hidden="1"/>
    </xf>
    <xf numFmtId="0" fontId="14" fillId="0" borderId="7" xfId="0" applyFont="1" applyBorder="1" applyAlignment="1" applyProtection="1">
      <alignment horizontal="left" vertical="top"/>
      <protection locked="0"/>
    </xf>
    <xf numFmtId="0" fontId="17" fillId="0" borderId="0" xfId="0" applyFont="1" applyProtection="1">
      <protection hidden="1"/>
    </xf>
    <xf numFmtId="0" fontId="17" fillId="0" borderId="0" xfId="0" applyFont="1" applyAlignment="1" applyProtection="1">
      <alignment horizontal="left" wrapText="1"/>
      <protection hidden="1"/>
    </xf>
    <xf numFmtId="0" fontId="16" fillId="2" borderId="0" xfId="0" applyFont="1" applyFill="1" applyAlignment="1" applyProtection="1">
      <alignment vertical="top"/>
      <protection hidden="1"/>
    </xf>
    <xf numFmtId="0" fontId="16" fillId="2" borderId="0" xfId="0" applyFont="1" applyFill="1" applyAlignment="1" applyProtection="1">
      <alignment vertical="top" wrapText="1"/>
      <protection hidden="1"/>
    </xf>
    <xf numFmtId="0" fontId="17" fillId="0" borderId="0" xfId="0" quotePrefix="1" applyFont="1" applyAlignment="1" applyProtection="1">
      <alignment horizontal="center" vertical="top"/>
      <protection hidden="1"/>
    </xf>
    <xf numFmtId="0" fontId="16" fillId="0" borderId="0" xfId="0" applyFont="1" applyAlignment="1" applyProtection="1">
      <alignment horizontal="left" vertical="top" wrapText="1"/>
      <protection hidden="1"/>
    </xf>
    <xf numFmtId="0" fontId="18" fillId="0" borderId="0" xfId="0" quotePrefix="1" applyFont="1" applyAlignment="1" applyProtection="1">
      <alignment horizontal="center" vertical="top"/>
      <protection hidden="1"/>
    </xf>
    <xf numFmtId="0" fontId="17" fillId="0" borderId="0" xfId="0" applyFont="1" applyAlignment="1" applyProtection="1">
      <alignment horizontal="left" vertical="top" wrapText="1"/>
      <protection hidden="1"/>
    </xf>
    <xf numFmtId="0" fontId="17" fillId="0" borderId="0" xfId="0" applyFont="1" applyAlignment="1" applyProtection="1">
      <alignment horizontal="justify" vertical="top" wrapText="1"/>
      <protection hidden="1"/>
    </xf>
    <xf numFmtId="0" fontId="17" fillId="0" borderId="0" xfId="0" applyFont="1" applyAlignment="1" applyProtection="1">
      <alignment vertical="top" wrapText="1"/>
      <protection hidden="1"/>
    </xf>
    <xf numFmtId="43" fontId="17" fillId="0" borderId="0" xfId="1" applyFont="1" applyAlignment="1" applyProtection="1">
      <alignment horizontal="left" vertical="top" wrapText="1"/>
      <protection hidden="1"/>
    </xf>
    <xf numFmtId="43" fontId="17" fillId="0" borderId="0" xfId="1" applyFont="1" applyAlignment="1" applyProtection="1">
      <alignment horizontal="left" vertical="top"/>
      <protection hidden="1"/>
    </xf>
    <xf numFmtId="0" fontId="16" fillId="0" borderId="0" xfId="0" applyFont="1" applyAlignment="1" applyProtection="1">
      <alignment horizontal="left" vertical="top"/>
      <protection hidden="1"/>
    </xf>
    <xf numFmtId="0" fontId="19" fillId="0" borderId="0" xfId="0" applyFont="1" applyAlignment="1" applyProtection="1">
      <alignment horizontal="left" vertical="top" wrapText="1"/>
      <protection hidden="1"/>
    </xf>
    <xf numFmtId="0" fontId="16" fillId="0" borderId="0" xfId="0" applyFont="1" applyAlignment="1" applyProtection="1">
      <alignment vertical="top"/>
      <protection hidden="1"/>
    </xf>
    <xf numFmtId="0" fontId="16" fillId="0" borderId="0" xfId="0" applyFont="1" applyAlignment="1" applyProtection="1">
      <alignment vertical="top" wrapText="1"/>
      <protection hidden="1"/>
    </xf>
    <xf numFmtId="0" fontId="20" fillId="0" borderId="0" xfId="2" applyFont="1" applyAlignment="1" applyProtection="1">
      <alignment horizontal="left" vertical="top" wrapText="1"/>
      <protection hidden="1"/>
    </xf>
    <xf numFmtId="0" fontId="17" fillId="0" borderId="0" xfId="0" applyFont="1" applyAlignment="1" applyProtection="1">
      <alignment wrapText="1"/>
      <protection hidden="1"/>
    </xf>
    <xf numFmtId="0" fontId="16" fillId="2" borderId="0" xfId="0" applyFont="1" applyFill="1" applyAlignment="1" applyProtection="1">
      <alignment horizontal="justify" vertical="top" wrapText="1"/>
      <protection hidden="1"/>
    </xf>
    <xf numFmtId="0" fontId="0" fillId="0" borderId="0" xfId="0" applyAlignment="1" applyProtection="1">
      <alignment horizontal="center" vertical="top"/>
      <protection hidden="1"/>
    </xf>
    <xf numFmtId="0" fontId="0" fillId="0" borderId="0" xfId="0" applyAlignment="1" applyProtection="1">
      <alignment horizontal="justify" vertical="top" wrapText="1"/>
      <protection hidden="1"/>
    </xf>
    <xf numFmtId="0" fontId="0" fillId="0" borderId="0" xfId="0" applyAlignment="1" applyProtection="1">
      <alignment horizontal="left" vertical="top"/>
      <protection hidden="1"/>
    </xf>
    <xf numFmtId="0" fontId="17" fillId="0" borderId="0" xfId="0" applyFont="1" applyAlignment="1" applyProtection="1">
      <alignment vertical="top"/>
      <protection hidden="1"/>
    </xf>
    <xf numFmtId="0" fontId="16" fillId="0" borderId="0" xfId="0" applyFont="1" applyAlignment="1" applyProtection="1">
      <alignment horizontal="justify" vertical="top" wrapText="1"/>
      <protection hidden="1"/>
    </xf>
    <xf numFmtId="0" fontId="20" fillId="0" borderId="0" xfId="2" applyFont="1" applyAlignment="1" applyProtection="1">
      <alignment horizontal="justify" vertical="top" wrapText="1"/>
      <protection hidden="1"/>
    </xf>
    <xf numFmtId="0" fontId="0" fillId="0" borderId="0" xfId="0" applyProtection="1">
      <protection locked="0"/>
    </xf>
    <xf numFmtId="0" fontId="0" fillId="0" borderId="11" xfId="0" applyBorder="1" applyProtection="1">
      <protection locked="0"/>
    </xf>
    <xf numFmtId="0" fontId="8" fillId="0" borderId="11" xfId="0" applyFont="1" applyBorder="1" applyProtection="1">
      <protection locked="0"/>
    </xf>
    <xf numFmtId="0" fontId="0" fillId="0" borderId="11" xfId="0" applyBorder="1" applyAlignment="1" applyProtection="1">
      <alignment wrapText="1"/>
      <protection locked="0"/>
    </xf>
    <xf numFmtId="0" fontId="0" fillId="0" borderId="13" xfId="0" applyBorder="1" applyAlignment="1" applyProtection="1">
      <alignment wrapText="1"/>
      <protection locked="0"/>
    </xf>
    <xf numFmtId="0" fontId="8" fillId="2" borderId="4" xfId="0" applyFont="1" applyFill="1" applyBorder="1" applyAlignment="1" applyProtection="1">
      <alignment horizontal="center" vertical="top"/>
      <protection locked="0"/>
    </xf>
    <xf numFmtId="0" fontId="8" fillId="2" borderId="4" xfId="0" applyFont="1" applyFill="1" applyBorder="1" applyAlignment="1" applyProtection="1">
      <alignment horizontal="center" vertical="top" wrapText="1"/>
      <protection locked="0"/>
    </xf>
    <xf numFmtId="9" fontId="8" fillId="2" borderId="4" xfId="3" applyFont="1" applyFill="1" applyBorder="1" applyAlignment="1" applyProtection="1">
      <alignment horizontal="center" vertical="top" wrapText="1"/>
      <protection locked="0"/>
    </xf>
    <xf numFmtId="0" fontId="8" fillId="2" borderId="10" xfId="0" applyFont="1" applyFill="1" applyBorder="1" applyAlignment="1" applyProtection="1">
      <alignment horizontal="center" vertical="top" wrapText="1"/>
      <protection locked="0"/>
    </xf>
    <xf numFmtId="43" fontId="0" fillId="0" borderId="11" xfId="1" applyFont="1" applyBorder="1" applyProtection="1">
      <protection locked="0"/>
    </xf>
    <xf numFmtId="43" fontId="0" fillId="0" borderId="12" xfId="1" applyFont="1" applyBorder="1" applyProtection="1">
      <protection locked="0"/>
    </xf>
    <xf numFmtId="43" fontId="0" fillId="0" borderId="4" xfId="1" applyFont="1" applyBorder="1" applyProtection="1">
      <protection locked="0"/>
    </xf>
    <xf numFmtId="43" fontId="0" fillId="0" borderId="10" xfId="1" applyFont="1" applyBorder="1" applyProtection="1">
      <protection locked="0"/>
    </xf>
    <xf numFmtId="43" fontId="0" fillId="0" borderId="4" xfId="1" applyFont="1" applyBorder="1"/>
    <xf numFmtId="43" fontId="0" fillId="4" borderId="4" xfId="1" applyFont="1" applyFill="1" applyBorder="1"/>
    <xf numFmtId="43" fontId="0" fillId="5" borderId="4" xfId="1" applyFont="1" applyFill="1" applyBorder="1" applyAlignment="1"/>
    <xf numFmtId="43" fontId="0" fillId="0" borderId="0" xfId="1" applyFont="1"/>
    <xf numFmtId="0" fontId="8" fillId="0" borderId="0" xfId="0" applyFont="1" applyAlignment="1" applyProtection="1">
      <alignment horizontal="center"/>
      <protection locked="0"/>
    </xf>
    <xf numFmtId="0" fontId="21" fillId="0" borderId="0" xfId="0" applyFont="1" applyAlignment="1" applyProtection="1">
      <alignment horizontal="center"/>
      <protection locked="0"/>
    </xf>
    <xf numFmtId="43" fontId="0" fillId="0" borderId="0" xfId="1" applyFont="1" applyProtection="1">
      <protection locked="0"/>
    </xf>
    <xf numFmtId="0" fontId="21" fillId="0" borderId="11" xfId="0" applyFont="1" applyBorder="1" applyProtection="1">
      <protection locked="0"/>
    </xf>
    <xf numFmtId="43" fontId="21" fillId="0" borderId="4" xfId="1" applyFont="1" applyBorder="1" applyProtection="1">
      <protection locked="0"/>
    </xf>
    <xf numFmtId="43" fontId="21" fillId="0" borderId="10" xfId="1" applyFont="1" applyBorder="1" applyProtection="1">
      <protection locked="0"/>
    </xf>
    <xf numFmtId="10" fontId="8" fillId="0" borderId="5" xfId="3" applyNumberFormat="1" applyFont="1" applyBorder="1" applyAlignment="1" applyProtection="1">
      <alignment horizontal="center" vertical="top"/>
      <protection hidden="1"/>
    </xf>
    <xf numFmtId="0" fontId="8" fillId="0" borderId="5" xfId="0" applyFont="1" applyBorder="1" applyAlignment="1" applyProtection="1">
      <alignment vertical="top"/>
      <protection hidden="1"/>
    </xf>
    <xf numFmtId="0" fontId="0" fillId="0" borderId="0" xfId="0" applyAlignment="1">
      <alignment horizontal="justify" wrapText="1"/>
    </xf>
    <xf numFmtId="0" fontId="21" fillId="0" borderId="0" xfId="0" applyFont="1" applyAlignment="1" applyProtection="1">
      <alignment horizontal="center"/>
      <protection locked="0"/>
    </xf>
    <xf numFmtId="0" fontId="8" fillId="0" borderId="14" xfId="0" applyFont="1" applyBorder="1" applyAlignment="1" applyProtection="1">
      <alignment horizontal="left" vertical="top" wrapText="1"/>
      <protection locked="0"/>
    </xf>
    <xf numFmtId="0" fontId="8" fillId="0" borderId="15"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11" fillId="0" borderId="4" xfId="0" applyFont="1" applyFill="1" applyBorder="1" applyAlignment="1">
      <alignment horizontal="center" vertical="top" wrapText="1"/>
    </xf>
  </cellXfs>
  <cellStyles count="4">
    <cellStyle name="Comma" xfId="1" builtinId="3"/>
    <cellStyle name="Hyperlink" xfId="2" builtinId="8"/>
    <cellStyle name="Normal" xfId="0" builtinId="0"/>
    <cellStyle name="Percent" xfId="3" builtinId="5"/>
  </cellStyles>
  <dxfs count="10">
    <dxf>
      <font>
        <b/>
        <i val="0"/>
        <strike val="0"/>
        <condense val="0"/>
        <extend val="0"/>
        <outline val="0"/>
        <shadow val="0"/>
        <u val="none"/>
        <vertAlign val="baseline"/>
        <sz val="11"/>
        <color auto="1"/>
        <name val="Calibri"/>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medium">
          <color indexed="64"/>
        </left>
        <right style="medium">
          <color indexed="64"/>
        </right>
        <top/>
        <bottom/>
      </border>
      <protection locked="0" hidden="0"/>
    </dxf>
    <dxf>
      <font>
        <b/>
        <i val="0"/>
        <strike val="0"/>
        <condense val="0"/>
        <extend val="0"/>
        <outline val="0"/>
        <shadow val="0"/>
        <u val="none"/>
        <vertAlign val="baseline"/>
        <sz val="11"/>
        <color theme="1"/>
        <name val="Aptos Narrow"/>
        <family val="2"/>
        <scheme val="minor"/>
      </font>
      <fill>
        <patternFill patternType="solid">
          <fgColor indexed="64"/>
          <bgColor theme="5" tint="0.59999389629810485"/>
        </patternFill>
      </fill>
      <alignment horizontal="left" vertical="top" textRotation="0" wrapText="0" indent="0" justifyLastLine="0" shrinkToFit="0" readingOrder="0"/>
      <border diagonalUp="0" diagonalDown="0" outline="0">
        <left/>
        <right/>
        <top/>
        <bottom/>
      </border>
      <protection locked="1" hidden="1"/>
    </dxf>
    <dxf>
      <border outline="0">
        <left style="medium">
          <color rgb="FF000000"/>
        </left>
        <right style="medium">
          <color rgb="FF000000"/>
        </right>
        <top style="medium">
          <color rgb="FF000000"/>
        </top>
        <bottom style="medium">
          <color rgb="FF000000"/>
        </bottom>
      </border>
    </dxf>
    <dxf>
      <font>
        <strike val="0"/>
        <outline val="0"/>
        <shadow val="0"/>
        <u val="none"/>
        <vertAlign val="baseline"/>
        <sz val="11"/>
        <color auto="1"/>
        <name val="Calibri"/>
        <family val="2"/>
        <scheme val="none"/>
      </font>
      <fill>
        <patternFill patternType="none">
          <fgColor indexed="64"/>
          <bgColor auto="1"/>
        </patternFill>
      </fill>
      <alignment horizontal="left" textRotation="0" indent="0" justifyLastLine="0" shrinkToFit="0" readingOrder="0"/>
      <protection locked="0" hidden="0"/>
    </dxf>
    <dxf>
      <font>
        <strike val="0"/>
        <outline val="0"/>
        <shadow val="0"/>
        <u val="none"/>
        <vertAlign val="baseline"/>
        <sz val="11"/>
        <color auto="1"/>
        <name val="Calibri"/>
        <family val="2"/>
        <scheme val="none"/>
      </font>
      <fill>
        <patternFill patternType="none">
          <fgColor indexed="64"/>
          <bgColor auto="1"/>
        </patternFill>
      </fill>
      <alignment horizontal="left" textRotation="0" indent="0" justifyLastLine="0" shrinkToFit="0" readingOrder="0"/>
      <protection locked="0" hidden="0"/>
    </dxf>
    <dxf>
      <font>
        <b/>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medium">
          <color indexed="64"/>
        </left>
        <right style="medium">
          <color indexed="64"/>
        </right>
        <top/>
        <bottom/>
      </border>
      <protection locked="0" hidden="0"/>
    </dxf>
    <dxf>
      <font>
        <b/>
        <i val="0"/>
        <strike val="0"/>
        <condense val="0"/>
        <extend val="0"/>
        <outline val="0"/>
        <shadow val="0"/>
        <u val="none"/>
        <vertAlign val="baseline"/>
        <sz val="11"/>
        <color theme="1"/>
        <name val="Aptos Narrow"/>
        <family val="2"/>
        <scheme val="minor"/>
      </font>
      <fill>
        <patternFill patternType="solid">
          <fgColor indexed="64"/>
          <bgColor theme="5" tint="0.59999389629810485"/>
        </patternFill>
      </fill>
      <alignment horizontal="left" vertical="top" textRotation="0" wrapText="0" indent="0" justifyLastLine="0" shrinkToFit="0" readingOrder="0"/>
      <border diagonalUp="0" diagonalDown="0" outline="0">
        <left/>
        <right/>
        <top/>
        <bottom/>
      </border>
      <protection locked="1" hidden="1"/>
    </dxf>
    <dxf>
      <border outline="0">
        <left style="medium">
          <color rgb="FF000000"/>
        </left>
        <right style="medium">
          <color rgb="FF000000"/>
        </right>
        <top style="medium">
          <color rgb="FF000000"/>
        </top>
        <bottom style="medium">
          <color rgb="FF000000"/>
        </bottom>
      </border>
    </dxf>
    <dxf>
      <font>
        <strike val="0"/>
        <outline val="0"/>
        <shadow val="0"/>
        <u val="none"/>
        <vertAlign val="baseline"/>
        <sz val="11"/>
        <color auto="1"/>
        <name val="Aptos Narrow"/>
        <family val="2"/>
        <scheme val="minor"/>
      </font>
      <fill>
        <patternFill patternType="none">
          <fgColor indexed="64"/>
          <bgColor auto="1"/>
        </patternFill>
      </fill>
      <alignment horizontal="left" textRotation="0" indent="0" justifyLastLine="0" shrinkToFit="0" readingOrder="0"/>
      <protection locked="0" hidden="0"/>
    </dxf>
    <dxf>
      <font>
        <strike val="0"/>
        <outline val="0"/>
        <shadow val="0"/>
        <u val="none"/>
        <vertAlign val="baseline"/>
        <sz val="11"/>
        <color auto="1"/>
        <name val="Aptos Narrow"/>
        <family val="2"/>
        <scheme val="minor"/>
      </font>
      <fill>
        <patternFill patternType="none">
          <fgColor indexed="64"/>
          <bgColor auto="1"/>
        </patternFill>
      </fill>
      <alignment horizontal="left" textRotation="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814590-1374-4FDD-BEFF-2EDDE8D3A9B4}" name="Table36104" displayName="Table36104" ref="B2:B8" headerRowCount="0" totalsRowShown="0" headerRowDxfId="9" dataDxfId="8" tableBorderDxfId="7">
  <tableColumns count="1">
    <tableColumn id="1" xr3:uid="{EDF30847-FD93-4907-A90F-27774A11477C}" name="Column1" headerRowDxfId="6" dataDxfId="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943B3A-E595-4D9D-BE07-DE0562EB46EF}" name="Table361044" displayName="Table361044" ref="C2:C8" headerRowCount="0" totalsRowShown="0" headerRowDxfId="4" dataDxfId="3" tableBorderDxfId="2">
  <tableColumns count="1">
    <tableColumn id="1" xr3:uid="{22DFE3A2-0BB1-41B2-985C-1F6CBE027F4D}" name="Column1"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esource.cdn.icai.org/16841sa450revised.pdf" TargetMode="External"/><Relationship Id="rId2" Type="http://schemas.openxmlformats.org/officeDocument/2006/relationships/hyperlink" Target="http://kb.icai.org/pdfs/PDFFile5b276cb332ad68.89428708.pdf" TargetMode="External"/><Relationship Id="rId1" Type="http://schemas.openxmlformats.org/officeDocument/2006/relationships/hyperlink" Target="https://kb.icai.org/pdfs/PDFFile5b3b2ab8cbcfd6.67521046.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source.cdn.icai.org/16841sa450revised.pdf" TargetMode="External"/><Relationship Id="rId2" Type="http://schemas.openxmlformats.org/officeDocument/2006/relationships/hyperlink" Target="http://kb.icai.org/pdfs/PDFFile5b276cb332ad68.89428708.pdf" TargetMode="External"/><Relationship Id="rId1" Type="http://schemas.openxmlformats.org/officeDocument/2006/relationships/hyperlink" Target="https://kb.icai.org/pdfs/PDFFile5b3b2ab8cbcfd6.67521046.pdf"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2AA9-4B58-4D31-A9AA-D7B65DC697A6}">
  <sheetPr>
    <tabColor theme="9" tint="0.39997558519241921"/>
  </sheetPr>
  <dimension ref="A2:N50"/>
  <sheetViews>
    <sheetView showGridLines="0" tabSelected="1" view="pageBreakPreview" zoomScaleNormal="100" zoomScaleSheetLayoutView="100" workbookViewId="0">
      <selection activeCell="B7" sqref="B7"/>
    </sheetView>
  </sheetViews>
  <sheetFormatPr defaultColWidth="8.7109375" defaultRowHeight="15" x14ac:dyDescent="0.25"/>
  <cols>
    <col min="1" max="1" width="6" style="17" customWidth="1"/>
    <col min="2" max="2" width="102.28515625" style="20" customWidth="1"/>
    <col min="3" max="13" width="22.140625" style="3" customWidth="1"/>
    <col min="14" max="16384" width="8.7109375" style="3"/>
  </cols>
  <sheetData>
    <row r="2" spans="1:14" x14ac:dyDescent="0.25">
      <c r="A2" s="1" t="s">
        <v>0</v>
      </c>
      <c r="B2" s="21"/>
      <c r="C2" s="1"/>
      <c r="D2" s="1"/>
      <c r="E2" s="1"/>
      <c r="F2" s="1"/>
      <c r="G2" s="1"/>
      <c r="H2" s="1"/>
      <c r="I2" s="1"/>
      <c r="J2" s="1"/>
      <c r="K2" s="1"/>
      <c r="L2" s="1"/>
      <c r="M2" s="1"/>
      <c r="N2" s="2"/>
    </row>
    <row r="3" spans="1:14" ht="30" x14ac:dyDescent="0.25">
      <c r="A3" s="8" t="s">
        <v>1</v>
      </c>
      <c r="B3" s="20" t="s">
        <v>124</v>
      </c>
    </row>
    <row r="5" spans="1:14" x14ac:dyDescent="0.25">
      <c r="A5" s="1" t="s">
        <v>2</v>
      </c>
      <c r="B5" s="21"/>
      <c r="C5" s="1"/>
      <c r="D5" s="1"/>
      <c r="E5" s="1"/>
      <c r="F5" s="1"/>
      <c r="G5" s="1"/>
      <c r="H5" s="1"/>
      <c r="I5" s="1"/>
      <c r="J5" s="1"/>
      <c r="K5" s="1"/>
      <c r="L5" s="1"/>
      <c r="M5" s="1"/>
      <c r="N5" s="2"/>
    </row>
    <row r="6" spans="1:14" ht="45" x14ac:dyDescent="0.25">
      <c r="A6" s="8" t="s">
        <v>1</v>
      </c>
      <c r="B6" s="20" t="s">
        <v>27</v>
      </c>
    </row>
    <row r="7" spans="1:14" s="17" customFormat="1" ht="45" x14ac:dyDescent="0.25">
      <c r="A7" s="8" t="s">
        <v>1</v>
      </c>
      <c r="B7" s="20" t="s">
        <v>28</v>
      </c>
    </row>
    <row r="8" spans="1:14" x14ac:dyDescent="0.25">
      <c r="C8" s="5"/>
      <c r="D8" s="5"/>
      <c r="E8" s="5"/>
      <c r="F8" s="5"/>
      <c r="G8" s="5"/>
      <c r="H8" s="5"/>
      <c r="I8" s="5"/>
      <c r="J8" s="5"/>
      <c r="K8" s="5"/>
      <c r="L8" s="5"/>
      <c r="M8" s="5"/>
      <c r="N8" s="5"/>
    </row>
    <row r="9" spans="1:14" x14ac:dyDescent="0.25">
      <c r="A9" s="1" t="s">
        <v>3</v>
      </c>
      <c r="B9" s="21"/>
      <c r="C9" s="1"/>
      <c r="D9" s="1"/>
      <c r="E9" s="1"/>
      <c r="F9" s="1"/>
      <c r="G9" s="1"/>
      <c r="H9" s="1"/>
      <c r="I9" s="1"/>
      <c r="J9" s="1"/>
      <c r="K9" s="1"/>
      <c r="L9" s="1"/>
      <c r="M9" s="1"/>
      <c r="N9" s="2"/>
    </row>
    <row r="10" spans="1:14" ht="30" x14ac:dyDescent="0.25">
      <c r="A10" s="8" t="s">
        <v>1</v>
      </c>
      <c r="B10" s="20" t="s">
        <v>30</v>
      </c>
      <c r="C10" s="4"/>
      <c r="D10" s="4"/>
      <c r="E10" s="4"/>
      <c r="F10" s="4"/>
      <c r="G10" s="4"/>
      <c r="H10" s="4"/>
      <c r="I10" s="4"/>
      <c r="J10" s="4"/>
      <c r="K10" s="4"/>
      <c r="L10" s="4"/>
      <c r="M10" s="4"/>
      <c r="N10" s="4"/>
    </row>
    <row r="11" spans="1:14" ht="30" x14ac:dyDescent="0.25">
      <c r="A11" s="8" t="s">
        <v>1</v>
      </c>
      <c r="B11" s="20" t="s">
        <v>29</v>
      </c>
      <c r="C11" s="4"/>
      <c r="D11" s="4"/>
      <c r="E11" s="4"/>
      <c r="F11" s="4"/>
      <c r="G11" s="4"/>
      <c r="H11" s="4"/>
      <c r="I11" s="4"/>
      <c r="J11" s="4"/>
      <c r="K11" s="4"/>
      <c r="L11" s="4"/>
      <c r="M11" s="4"/>
      <c r="N11" s="4"/>
    </row>
    <row r="12" spans="1:14" x14ac:dyDescent="0.25">
      <c r="B12" s="22"/>
      <c r="C12" s="4"/>
      <c r="D12" s="4"/>
      <c r="E12" s="4"/>
      <c r="F12" s="4"/>
      <c r="G12" s="4"/>
      <c r="H12" s="4"/>
      <c r="I12" s="4"/>
      <c r="J12" s="4"/>
      <c r="K12" s="4"/>
      <c r="L12" s="4"/>
      <c r="M12" s="4"/>
      <c r="N12" s="4"/>
    </row>
    <row r="13" spans="1:14" x14ac:dyDescent="0.25">
      <c r="A13" s="1" t="s">
        <v>4</v>
      </c>
      <c r="B13" s="21"/>
      <c r="C13" s="1"/>
      <c r="D13" s="1"/>
      <c r="E13" s="1"/>
      <c r="F13" s="1"/>
      <c r="G13" s="1"/>
      <c r="H13" s="1"/>
      <c r="I13" s="1"/>
      <c r="J13" s="1"/>
      <c r="K13" s="1"/>
      <c r="L13" s="1"/>
      <c r="M13" s="1"/>
      <c r="N13" s="2"/>
    </row>
    <row r="14" spans="1:14" ht="30" x14ac:dyDescent="0.25">
      <c r="A14" s="8" t="s">
        <v>1</v>
      </c>
      <c r="B14" s="20" t="s">
        <v>31</v>
      </c>
    </row>
    <row r="15" spans="1:14" x14ac:dyDescent="0.25">
      <c r="B15" s="22"/>
      <c r="C15" s="7"/>
      <c r="D15" s="7"/>
      <c r="E15" s="7"/>
      <c r="F15" s="7"/>
      <c r="G15" s="7"/>
      <c r="H15" s="7"/>
      <c r="I15" s="7"/>
      <c r="J15" s="7"/>
      <c r="K15" s="7"/>
      <c r="L15" s="7"/>
      <c r="M15" s="7"/>
      <c r="N15" s="7"/>
    </row>
    <row r="16" spans="1:14" x14ac:dyDescent="0.25">
      <c r="A16" s="1" t="s">
        <v>5</v>
      </c>
      <c r="B16" s="21"/>
      <c r="C16" s="1"/>
      <c r="D16" s="1"/>
      <c r="E16" s="1"/>
      <c r="F16" s="1"/>
      <c r="G16" s="1"/>
      <c r="H16" s="1"/>
      <c r="I16" s="1"/>
      <c r="J16" s="1"/>
      <c r="K16" s="1"/>
      <c r="L16" s="1"/>
      <c r="M16" s="1"/>
      <c r="N16" s="2"/>
    </row>
    <row r="17" spans="1:14" x14ac:dyDescent="0.25">
      <c r="A17" s="8" t="s">
        <v>1</v>
      </c>
      <c r="B17" s="20" t="s">
        <v>125</v>
      </c>
      <c r="C17" s="5"/>
      <c r="D17" s="5"/>
      <c r="E17" s="5"/>
      <c r="F17" s="5"/>
      <c r="G17" s="5"/>
      <c r="H17" s="5"/>
      <c r="I17" s="5"/>
      <c r="J17" s="5"/>
      <c r="K17" s="5"/>
      <c r="L17" s="5"/>
      <c r="M17" s="5"/>
      <c r="N17" s="5"/>
    </row>
    <row r="18" spans="1:14" ht="30" x14ac:dyDescent="0.25">
      <c r="A18" s="8" t="s">
        <v>1</v>
      </c>
      <c r="B18" s="22" t="s">
        <v>126</v>
      </c>
      <c r="C18" s="9"/>
      <c r="D18" s="9"/>
      <c r="E18" s="9"/>
      <c r="F18" s="9"/>
      <c r="G18" s="9"/>
      <c r="H18" s="9"/>
      <c r="I18" s="9"/>
      <c r="J18" s="9"/>
      <c r="K18" s="9"/>
      <c r="L18" s="9"/>
      <c r="M18" s="9"/>
      <c r="N18" s="9"/>
    </row>
    <row r="19" spans="1:14" ht="60" x14ac:dyDescent="0.25">
      <c r="A19" s="8" t="s">
        <v>1</v>
      </c>
      <c r="B19" s="22" t="s">
        <v>25</v>
      </c>
      <c r="C19" s="9"/>
      <c r="D19" s="9"/>
      <c r="E19" s="9"/>
      <c r="F19" s="9"/>
      <c r="G19" s="9"/>
      <c r="H19" s="9"/>
      <c r="I19" s="9"/>
      <c r="J19" s="9"/>
      <c r="K19" s="9"/>
      <c r="L19" s="9"/>
      <c r="M19" s="9"/>
      <c r="N19" s="9"/>
    </row>
    <row r="20" spans="1:14" x14ac:dyDescent="0.25">
      <c r="A20" s="8"/>
    </row>
    <row r="21" spans="1:14" x14ac:dyDescent="0.25">
      <c r="A21" s="1" t="s">
        <v>6</v>
      </c>
      <c r="B21" s="21"/>
      <c r="C21" s="1"/>
      <c r="D21" s="1"/>
      <c r="E21" s="1"/>
      <c r="F21" s="1"/>
      <c r="G21" s="1"/>
      <c r="H21" s="1"/>
      <c r="I21" s="1"/>
      <c r="J21" s="1"/>
      <c r="K21" s="1"/>
      <c r="L21" s="1"/>
      <c r="M21" s="1"/>
      <c r="N21" s="2"/>
    </row>
    <row r="22" spans="1:14" ht="30" x14ac:dyDescent="0.25">
      <c r="A22" s="8" t="s">
        <v>1</v>
      </c>
      <c r="B22" s="20" t="s">
        <v>26</v>
      </c>
      <c r="C22" s="10"/>
      <c r="D22" s="10"/>
      <c r="E22" s="10"/>
      <c r="F22" s="10"/>
      <c r="G22" s="10"/>
      <c r="H22" s="10"/>
      <c r="I22" s="10"/>
      <c r="J22" s="10"/>
      <c r="K22" s="10"/>
      <c r="L22" s="10"/>
      <c r="M22" s="10"/>
      <c r="N22" s="10"/>
    </row>
    <row r="23" spans="1:14" x14ac:dyDescent="0.25">
      <c r="C23" s="10"/>
      <c r="D23" s="10"/>
      <c r="E23" s="10"/>
      <c r="F23" s="10"/>
      <c r="G23" s="10"/>
      <c r="H23" s="10"/>
      <c r="I23" s="10"/>
      <c r="J23" s="10"/>
      <c r="K23" s="10"/>
      <c r="L23" s="10"/>
      <c r="M23" s="10"/>
      <c r="N23" s="10"/>
    </row>
    <row r="24" spans="1:14" x14ac:dyDescent="0.25">
      <c r="A24" s="1" t="s">
        <v>7</v>
      </c>
      <c r="B24" s="21"/>
      <c r="C24" s="1"/>
      <c r="D24" s="1"/>
      <c r="E24" s="1"/>
      <c r="F24" s="1"/>
      <c r="G24" s="1"/>
      <c r="H24" s="1"/>
      <c r="I24" s="1"/>
      <c r="J24" s="1"/>
      <c r="K24" s="1"/>
      <c r="L24" s="1"/>
      <c r="M24" s="1"/>
      <c r="N24" s="1"/>
    </row>
    <row r="25" spans="1:14" ht="45" x14ac:dyDescent="0.25">
      <c r="A25" s="8" t="s">
        <v>1</v>
      </c>
      <c r="B25" s="23" t="s">
        <v>127</v>
      </c>
      <c r="C25" s="15"/>
      <c r="D25" s="15"/>
      <c r="E25" s="15"/>
      <c r="F25" s="15"/>
      <c r="G25" s="15"/>
      <c r="H25" s="15"/>
      <c r="I25" s="15"/>
      <c r="J25" s="15"/>
      <c r="K25" s="15"/>
      <c r="L25" s="15"/>
      <c r="M25" s="15"/>
      <c r="N25" s="15"/>
    </row>
    <row r="26" spans="1:14" x14ac:dyDescent="0.25">
      <c r="A26" s="8" t="s">
        <v>1</v>
      </c>
      <c r="B26" s="23" t="s">
        <v>8</v>
      </c>
      <c r="C26" s="10"/>
      <c r="D26" s="10"/>
      <c r="E26" s="10"/>
      <c r="F26" s="10"/>
      <c r="G26" s="10"/>
      <c r="H26" s="10"/>
      <c r="I26" s="10"/>
      <c r="J26" s="10"/>
      <c r="K26" s="10"/>
      <c r="L26" s="10"/>
      <c r="M26" s="10"/>
      <c r="N26" s="10"/>
    </row>
    <row r="27" spans="1:14" x14ac:dyDescent="0.25">
      <c r="A27" s="8"/>
      <c r="B27" s="23" t="s">
        <v>9</v>
      </c>
      <c r="C27" s="10"/>
      <c r="D27" s="10"/>
      <c r="E27" s="10"/>
      <c r="F27" s="10"/>
      <c r="G27" s="10"/>
      <c r="H27" s="10"/>
      <c r="I27" s="10"/>
      <c r="J27" s="10"/>
      <c r="K27" s="10"/>
      <c r="L27" s="10"/>
      <c r="M27" s="10"/>
      <c r="N27" s="10"/>
    </row>
    <row r="28" spans="1:14" x14ac:dyDescent="0.25">
      <c r="B28" s="20" t="s">
        <v>10</v>
      </c>
      <c r="C28" s="10"/>
      <c r="D28" s="10"/>
      <c r="E28" s="10"/>
      <c r="F28" s="10"/>
      <c r="G28" s="10"/>
      <c r="H28" s="10"/>
      <c r="I28" s="10"/>
      <c r="J28" s="10"/>
      <c r="K28" s="10"/>
      <c r="L28" s="10"/>
      <c r="M28" s="10"/>
      <c r="N28" s="10"/>
    </row>
    <row r="29" spans="1:14" x14ac:dyDescent="0.25">
      <c r="C29" s="10"/>
      <c r="D29" s="10"/>
      <c r="E29" s="10"/>
      <c r="F29" s="10"/>
      <c r="G29" s="10"/>
      <c r="H29" s="10"/>
      <c r="I29" s="10"/>
      <c r="J29" s="10"/>
      <c r="K29" s="10"/>
      <c r="L29" s="10"/>
      <c r="M29" s="10"/>
      <c r="N29" s="10"/>
    </row>
    <row r="30" spans="1:14" x14ac:dyDescent="0.25">
      <c r="A30" s="1" t="s">
        <v>11</v>
      </c>
      <c r="B30" s="21"/>
      <c r="C30" s="1"/>
      <c r="D30" s="1"/>
      <c r="E30" s="1"/>
      <c r="F30" s="1"/>
      <c r="G30" s="1"/>
      <c r="H30" s="1"/>
      <c r="I30" s="1"/>
      <c r="J30" s="1"/>
      <c r="K30" s="1"/>
      <c r="L30" s="1"/>
      <c r="M30" s="1"/>
      <c r="N30" s="1"/>
    </row>
    <row r="31" spans="1:14" ht="30" x14ac:dyDescent="0.25">
      <c r="A31" s="18" t="s">
        <v>1</v>
      </c>
      <c r="B31" s="20" t="s">
        <v>12</v>
      </c>
      <c r="C31" s="6"/>
      <c r="D31" s="6"/>
      <c r="E31" s="6"/>
      <c r="F31" s="6"/>
      <c r="G31" s="6"/>
      <c r="H31" s="6"/>
      <c r="I31" s="6"/>
      <c r="J31" s="6"/>
      <c r="K31" s="6"/>
      <c r="L31" s="6"/>
      <c r="M31" s="6"/>
      <c r="N31" s="6"/>
    </row>
    <row r="32" spans="1:14" x14ac:dyDescent="0.25">
      <c r="C32" s="12"/>
      <c r="D32" s="12"/>
      <c r="E32" s="12"/>
      <c r="F32" s="12"/>
      <c r="G32" s="12"/>
      <c r="H32" s="12"/>
      <c r="I32" s="12"/>
      <c r="J32" s="12"/>
      <c r="K32" s="12"/>
      <c r="L32" s="12"/>
      <c r="M32" s="12"/>
      <c r="N32" s="12"/>
    </row>
    <row r="33" spans="1:14" x14ac:dyDescent="0.25">
      <c r="A33" s="1" t="s">
        <v>13</v>
      </c>
      <c r="B33" s="21"/>
      <c r="C33" s="1"/>
      <c r="D33" s="1"/>
      <c r="E33" s="1"/>
      <c r="F33" s="1"/>
      <c r="G33" s="1"/>
      <c r="H33" s="1"/>
      <c r="I33" s="1"/>
      <c r="J33" s="1"/>
      <c r="K33" s="1"/>
      <c r="L33" s="1"/>
      <c r="M33" s="1"/>
      <c r="N33" s="1"/>
    </row>
    <row r="34" spans="1:14" x14ac:dyDescent="0.25">
      <c r="C34" s="10"/>
      <c r="D34" s="10"/>
      <c r="E34" s="10"/>
      <c r="F34" s="10"/>
      <c r="G34" s="10"/>
      <c r="H34" s="10"/>
      <c r="I34" s="10"/>
      <c r="J34" s="10"/>
      <c r="K34" s="10"/>
      <c r="L34" s="10"/>
      <c r="M34" s="10"/>
      <c r="N34" s="10"/>
    </row>
    <row r="35" spans="1:14" x14ac:dyDescent="0.25">
      <c r="A35" s="94" t="s">
        <v>14</v>
      </c>
      <c r="B35" s="110" t="s">
        <v>15</v>
      </c>
      <c r="C35" s="16"/>
      <c r="D35" s="16"/>
      <c r="E35" s="16"/>
      <c r="F35" s="16"/>
      <c r="G35" s="16"/>
      <c r="H35" s="16"/>
      <c r="I35" s="16"/>
      <c r="J35" s="16"/>
      <c r="K35" s="16"/>
      <c r="L35" s="16"/>
      <c r="M35" s="16"/>
      <c r="N35" s="16"/>
    </row>
    <row r="36" spans="1:14" x14ac:dyDescent="0.25">
      <c r="A36" s="111">
        <v>1</v>
      </c>
      <c r="B36" s="112" t="s">
        <v>277</v>
      </c>
      <c r="C36" s="13"/>
      <c r="D36" s="13"/>
      <c r="E36" s="13"/>
      <c r="F36" s="5"/>
      <c r="G36" s="5"/>
      <c r="H36" s="5"/>
      <c r="I36" s="5"/>
      <c r="J36" s="5"/>
      <c r="K36" s="5"/>
      <c r="L36" s="5"/>
      <c r="M36" s="5"/>
      <c r="N36" s="5"/>
    </row>
    <row r="37" spans="1:14" x14ac:dyDescent="0.25">
      <c r="A37" s="111">
        <v>2</v>
      </c>
      <c r="B37" s="113" t="s">
        <v>278</v>
      </c>
      <c r="C37" s="13"/>
      <c r="D37" s="13"/>
      <c r="E37" s="13"/>
      <c r="F37" s="15"/>
      <c r="G37" s="15"/>
      <c r="H37" s="15"/>
      <c r="I37" s="15"/>
      <c r="J37" s="15"/>
      <c r="K37" s="15"/>
      <c r="L37" s="15"/>
      <c r="M37" s="15"/>
      <c r="N37" s="15"/>
    </row>
    <row r="38" spans="1:14" x14ac:dyDescent="0.25">
      <c r="A38" s="111">
        <v>3</v>
      </c>
      <c r="B38" s="112" t="s">
        <v>279</v>
      </c>
      <c r="C38" s="13"/>
      <c r="D38" s="13"/>
      <c r="E38" s="13"/>
      <c r="F38" s="13"/>
      <c r="G38" s="13"/>
      <c r="H38" s="13"/>
      <c r="I38" s="13"/>
      <c r="J38" s="13"/>
      <c r="K38" s="13"/>
      <c r="L38" s="13"/>
      <c r="M38" s="13"/>
      <c r="N38" s="13"/>
    </row>
    <row r="39" spans="1:14" ht="30" x14ac:dyDescent="0.25">
      <c r="A39" s="111">
        <v>4</v>
      </c>
      <c r="B39" s="112" t="s">
        <v>280</v>
      </c>
      <c r="C39" s="13"/>
      <c r="D39" s="13"/>
      <c r="E39" s="13"/>
      <c r="F39" s="15"/>
      <c r="G39" s="15"/>
      <c r="H39" s="15"/>
      <c r="I39" s="15"/>
      <c r="J39" s="15"/>
      <c r="K39" s="15"/>
      <c r="L39" s="15"/>
      <c r="M39" s="15"/>
      <c r="N39" s="15"/>
    </row>
    <row r="40" spans="1:14" ht="75" x14ac:dyDescent="0.25">
      <c r="A40" s="111">
        <v>5</v>
      </c>
      <c r="B40" s="112" t="s">
        <v>281</v>
      </c>
      <c r="C40" s="13"/>
      <c r="D40" s="13"/>
      <c r="E40" s="13"/>
      <c r="F40" s="15"/>
      <c r="G40" s="15"/>
      <c r="H40" s="15"/>
      <c r="I40" s="15"/>
      <c r="J40" s="15"/>
      <c r="K40" s="15"/>
      <c r="L40" s="15"/>
      <c r="M40" s="15"/>
      <c r="N40" s="15"/>
    </row>
    <row r="41" spans="1:14" x14ac:dyDescent="0.25">
      <c r="A41" s="114"/>
      <c r="B41" s="100"/>
      <c r="C41" s="10"/>
      <c r="D41" s="10"/>
      <c r="E41" s="10"/>
      <c r="F41" s="10"/>
      <c r="G41" s="10"/>
      <c r="H41" s="10"/>
      <c r="I41" s="10"/>
      <c r="J41" s="10"/>
      <c r="K41" s="10"/>
      <c r="L41" s="10"/>
      <c r="M41" s="10"/>
      <c r="N41" s="10"/>
    </row>
    <row r="42" spans="1:14" x14ac:dyDescent="0.25">
      <c r="A42" s="94" t="s">
        <v>18</v>
      </c>
      <c r="B42" s="110"/>
      <c r="C42" s="1"/>
      <c r="D42" s="1"/>
      <c r="E42" s="1"/>
      <c r="F42" s="1"/>
      <c r="G42" s="1"/>
      <c r="H42" s="1"/>
      <c r="I42" s="1"/>
      <c r="J42" s="1"/>
      <c r="K42" s="1"/>
      <c r="L42" s="1"/>
      <c r="M42" s="1"/>
      <c r="N42" s="2"/>
    </row>
    <row r="43" spans="1:14" x14ac:dyDescent="0.25">
      <c r="A43" s="96" t="s">
        <v>1</v>
      </c>
      <c r="B43" s="115" t="s">
        <v>19</v>
      </c>
      <c r="C43" s="7"/>
      <c r="D43" s="7"/>
      <c r="E43" s="7"/>
      <c r="F43" s="7"/>
      <c r="G43" s="7"/>
      <c r="H43" s="7"/>
      <c r="I43" s="7"/>
      <c r="J43" s="7"/>
      <c r="K43" s="7"/>
      <c r="L43" s="7"/>
      <c r="M43" s="7"/>
      <c r="N43" s="7"/>
    </row>
    <row r="44" spans="1:14" x14ac:dyDescent="0.25">
      <c r="A44" s="114"/>
      <c r="B44" s="116" t="s">
        <v>20</v>
      </c>
      <c r="C44" s="14"/>
      <c r="D44" s="14"/>
      <c r="E44" s="14"/>
      <c r="F44" s="14"/>
      <c r="G44" s="14"/>
      <c r="H44" s="14"/>
      <c r="I44" s="14"/>
      <c r="J44" s="14"/>
      <c r="K44" s="14"/>
      <c r="L44" s="14"/>
      <c r="M44" s="14"/>
      <c r="N44" s="14"/>
    </row>
    <row r="45" spans="1:14" x14ac:dyDescent="0.25">
      <c r="A45" s="96" t="s">
        <v>1</v>
      </c>
      <c r="B45" s="115" t="s">
        <v>21</v>
      </c>
      <c r="C45" s="7"/>
      <c r="D45" s="7"/>
      <c r="E45" s="7"/>
      <c r="F45" s="7"/>
      <c r="G45" s="7"/>
      <c r="H45" s="7"/>
      <c r="I45" s="7"/>
      <c r="J45" s="7"/>
      <c r="K45" s="7"/>
      <c r="L45" s="7"/>
      <c r="M45" s="7"/>
      <c r="N45" s="7"/>
    </row>
    <row r="46" spans="1:14" x14ac:dyDescent="0.25">
      <c r="A46" s="114"/>
      <c r="B46" s="116" t="s">
        <v>22</v>
      </c>
      <c r="C46" s="14"/>
      <c r="D46" s="14"/>
      <c r="E46" s="14"/>
      <c r="F46" s="14"/>
      <c r="G46" s="14"/>
      <c r="H46" s="14"/>
      <c r="I46" s="14"/>
      <c r="J46" s="14"/>
      <c r="K46" s="14"/>
      <c r="L46" s="14"/>
      <c r="M46" s="14"/>
      <c r="N46" s="14"/>
    </row>
    <row r="47" spans="1:14" x14ac:dyDescent="0.25">
      <c r="A47" s="96" t="s">
        <v>1</v>
      </c>
      <c r="B47" s="115" t="s">
        <v>23</v>
      </c>
      <c r="C47" s="7"/>
      <c r="D47" s="7"/>
      <c r="E47" s="7"/>
      <c r="F47" s="7"/>
      <c r="G47" s="7"/>
      <c r="H47" s="7"/>
      <c r="I47" s="7"/>
      <c r="J47" s="7"/>
      <c r="K47" s="7"/>
      <c r="L47" s="7"/>
      <c r="M47" s="7"/>
      <c r="N47" s="7"/>
    </row>
    <row r="48" spans="1:14" x14ac:dyDescent="0.25">
      <c r="A48" s="114"/>
      <c r="B48" s="116" t="s">
        <v>24</v>
      </c>
      <c r="C48" s="14"/>
      <c r="D48" s="14"/>
      <c r="E48" s="14"/>
      <c r="F48" s="14"/>
      <c r="G48" s="14"/>
      <c r="H48" s="14"/>
      <c r="I48" s="14"/>
      <c r="J48" s="14"/>
      <c r="K48" s="14"/>
      <c r="L48" s="14"/>
      <c r="M48" s="14"/>
      <c r="N48" s="14"/>
    </row>
    <row r="50" spans="1:3" x14ac:dyDescent="0.25">
      <c r="A50" s="19"/>
      <c r="B50" s="23"/>
      <c r="C50" s="11"/>
    </row>
  </sheetData>
  <hyperlinks>
    <hyperlink ref="B44" r:id="rId1" xr:uid="{98FE9AF1-A47A-420A-AFB8-8B6C5E06CC30}"/>
    <hyperlink ref="B48" r:id="rId2" xr:uid="{91549829-5209-4843-9B86-A1A8C16BE273}"/>
    <hyperlink ref="B46" r:id="rId3" xr:uid="{0F26FED6-65FC-42C0-B4B6-C0C4DC651D96}"/>
  </hyperlinks>
  <pageMargins left="0.70866141732283472" right="0.70866141732283472" top="0.74803149606299213" bottom="0.74803149606299213" header="0.31496062992125984" footer="0.31496062992125984"/>
  <pageSetup paperSize="9" scale="80" orientation="portrait" r:id="rId4"/>
  <rowBreaks count="1" manualBreakCount="1">
    <brk id="32" max="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7DF80-F711-444E-AD0B-99844FE5531A}">
  <sheetPr>
    <tabColor theme="9" tint="0.39997558519241921"/>
  </sheetPr>
  <dimension ref="A1:B143"/>
  <sheetViews>
    <sheetView showGridLines="0" view="pageBreakPreview" topLeftCell="A20" zoomScaleNormal="100" zoomScaleSheetLayoutView="100" workbookViewId="0">
      <selection activeCell="B28" sqref="A1:XFD1048576"/>
    </sheetView>
  </sheetViews>
  <sheetFormatPr defaultColWidth="8.7109375" defaultRowHeight="15" x14ac:dyDescent="0.25"/>
  <cols>
    <col min="1" max="1" width="3.5703125" style="92" customWidth="1"/>
    <col min="2" max="2" width="95.140625" style="109" customWidth="1"/>
    <col min="3" max="16384" width="8.7109375" style="92"/>
  </cols>
  <sheetData>
    <row r="1" spans="1:2" x14ac:dyDescent="0.25">
      <c r="B1" s="93"/>
    </row>
    <row r="2" spans="1:2" x14ac:dyDescent="0.25">
      <c r="A2" s="94" t="s">
        <v>32</v>
      </c>
      <c r="B2" s="95"/>
    </row>
    <row r="3" spans="1:2" x14ac:dyDescent="0.25">
      <c r="A3" s="96"/>
      <c r="B3" s="97" t="s">
        <v>33</v>
      </c>
    </row>
    <row r="4" spans="1:2" ht="15.75" x14ac:dyDescent="0.25">
      <c r="A4" s="98" t="s">
        <v>261</v>
      </c>
      <c r="B4" s="97" t="s">
        <v>262</v>
      </c>
    </row>
    <row r="5" spans="1:2" ht="15.75" x14ac:dyDescent="0.25">
      <c r="A5" s="98" t="s">
        <v>261</v>
      </c>
      <c r="B5" s="99" t="s">
        <v>263</v>
      </c>
    </row>
    <row r="6" spans="1:2" ht="15.75" x14ac:dyDescent="0.25">
      <c r="A6" s="98" t="s">
        <v>261</v>
      </c>
      <c r="B6" s="99" t="s">
        <v>264</v>
      </c>
    </row>
    <row r="7" spans="1:2" ht="15.75" x14ac:dyDescent="0.25">
      <c r="A7" s="98" t="s">
        <v>261</v>
      </c>
      <c r="B7" s="99" t="s">
        <v>265</v>
      </c>
    </row>
    <row r="8" spans="1:2" x14ac:dyDescent="0.25">
      <c r="B8" s="99"/>
    </row>
    <row r="9" spans="1:2" x14ac:dyDescent="0.25">
      <c r="A9" s="94" t="s">
        <v>35</v>
      </c>
      <c r="B9" s="95"/>
    </row>
    <row r="10" spans="1:2" ht="30" x14ac:dyDescent="0.25">
      <c r="A10" s="96" t="s">
        <v>1</v>
      </c>
      <c r="B10" s="100" t="s">
        <v>128</v>
      </c>
    </row>
    <row r="11" spans="1:2" ht="30" x14ac:dyDescent="0.25">
      <c r="A11" s="96" t="s">
        <v>1</v>
      </c>
      <c r="B11" s="100" t="s">
        <v>121</v>
      </c>
    </row>
    <row r="12" spans="1:2" ht="45" x14ac:dyDescent="0.25">
      <c r="A12" s="96" t="s">
        <v>1</v>
      </c>
      <c r="B12" s="100" t="s">
        <v>129</v>
      </c>
    </row>
    <row r="13" spans="1:2" ht="30" x14ac:dyDescent="0.25">
      <c r="A13" s="96" t="s">
        <v>1</v>
      </c>
      <c r="B13" s="100" t="s">
        <v>130</v>
      </c>
    </row>
    <row r="14" spans="1:2" x14ac:dyDescent="0.25">
      <c r="B14" s="101"/>
    </row>
    <row r="15" spans="1:2" x14ac:dyDescent="0.25">
      <c r="A15" s="94" t="s">
        <v>36</v>
      </c>
      <c r="B15" s="95"/>
    </row>
    <row r="16" spans="1:2" ht="30" x14ac:dyDescent="0.25">
      <c r="A16" s="96" t="s">
        <v>1</v>
      </c>
      <c r="B16" s="101" t="s">
        <v>122</v>
      </c>
    </row>
    <row r="17" spans="1:2" x14ac:dyDescent="0.25">
      <c r="A17" s="96" t="s">
        <v>1</v>
      </c>
      <c r="B17" s="97" t="s">
        <v>37</v>
      </c>
    </row>
    <row r="18" spans="1:2" x14ac:dyDescent="0.25">
      <c r="A18" s="96"/>
      <c r="B18" s="101" t="s">
        <v>38</v>
      </c>
    </row>
    <row r="19" spans="1:2" ht="15.75" x14ac:dyDescent="0.25">
      <c r="A19" s="98" t="s">
        <v>34</v>
      </c>
      <c r="B19" s="99" t="s">
        <v>39</v>
      </c>
    </row>
    <row r="20" spans="1:2" ht="15.75" x14ac:dyDescent="0.25">
      <c r="A20" s="98" t="s">
        <v>34</v>
      </c>
      <c r="B20" s="99" t="s">
        <v>40</v>
      </c>
    </row>
    <row r="21" spans="1:2" ht="15.75" x14ac:dyDescent="0.25">
      <c r="A21" s="98" t="s">
        <v>34</v>
      </c>
      <c r="B21" s="99" t="s">
        <v>41</v>
      </c>
    </row>
    <row r="22" spans="1:2" ht="15.75" x14ac:dyDescent="0.25">
      <c r="A22" s="98" t="s">
        <v>34</v>
      </c>
      <c r="B22" s="99" t="s">
        <v>42</v>
      </c>
    </row>
    <row r="23" spans="1:2" ht="15.75" x14ac:dyDescent="0.25">
      <c r="A23" s="98" t="s">
        <v>34</v>
      </c>
      <c r="B23" s="99" t="s">
        <v>43</v>
      </c>
    </row>
    <row r="24" spans="1:2" x14ac:dyDescent="0.25">
      <c r="A24" s="96" t="s">
        <v>1</v>
      </c>
      <c r="B24" s="97" t="s">
        <v>44</v>
      </c>
    </row>
    <row r="25" spans="1:2" ht="30" x14ac:dyDescent="0.25">
      <c r="B25" s="99" t="s">
        <v>266</v>
      </c>
    </row>
    <row r="26" spans="1:2" x14ac:dyDescent="0.25">
      <c r="B26" s="99" t="s">
        <v>267</v>
      </c>
    </row>
    <row r="27" spans="1:2" x14ac:dyDescent="0.25">
      <c r="B27" s="97" t="s">
        <v>268</v>
      </c>
    </row>
    <row r="28" spans="1:2" ht="30" x14ac:dyDescent="0.25">
      <c r="B28" s="99" t="s">
        <v>269</v>
      </c>
    </row>
    <row r="29" spans="1:2" x14ac:dyDescent="0.25">
      <c r="B29" s="97" t="s">
        <v>270</v>
      </c>
    </row>
    <row r="30" spans="1:2" ht="30" x14ac:dyDescent="0.25">
      <c r="B30" s="97" t="s">
        <v>271</v>
      </c>
    </row>
    <row r="31" spans="1:2" x14ac:dyDescent="0.25">
      <c r="B31" s="97"/>
    </row>
    <row r="32" spans="1:2" x14ac:dyDescent="0.25">
      <c r="A32" s="94" t="s">
        <v>45</v>
      </c>
      <c r="B32" s="95"/>
    </row>
    <row r="33" spans="1:2" x14ac:dyDescent="0.25">
      <c r="A33" s="96" t="s">
        <v>1</v>
      </c>
      <c r="B33" s="99" t="s">
        <v>46</v>
      </c>
    </row>
    <row r="34" spans="1:2" ht="30" x14ac:dyDescent="0.25">
      <c r="A34" s="96" t="s">
        <v>1</v>
      </c>
      <c r="B34" s="99" t="s">
        <v>272</v>
      </c>
    </row>
    <row r="35" spans="1:2" x14ac:dyDescent="0.25">
      <c r="B35" s="97" t="s">
        <v>47</v>
      </c>
    </row>
    <row r="36" spans="1:2" ht="30" x14ac:dyDescent="0.25">
      <c r="B36" s="99" t="s">
        <v>48</v>
      </c>
    </row>
    <row r="37" spans="1:2" ht="30" x14ac:dyDescent="0.25">
      <c r="A37" s="96" t="s">
        <v>1</v>
      </c>
      <c r="B37" s="99" t="s">
        <v>273</v>
      </c>
    </row>
    <row r="38" spans="1:2" x14ac:dyDescent="0.25">
      <c r="B38" s="97" t="s">
        <v>47</v>
      </c>
    </row>
    <row r="39" spans="1:2" x14ac:dyDescent="0.25">
      <c r="B39" s="99" t="s">
        <v>49</v>
      </c>
    </row>
    <row r="40" spans="1:2" x14ac:dyDescent="0.25">
      <c r="B40" s="99" t="s">
        <v>50</v>
      </c>
    </row>
    <row r="41" spans="1:2" x14ac:dyDescent="0.25">
      <c r="A41" s="96" t="s">
        <v>1</v>
      </c>
      <c r="B41" s="97" t="s">
        <v>274</v>
      </c>
    </row>
    <row r="42" spans="1:2" x14ac:dyDescent="0.25">
      <c r="B42" s="97" t="s">
        <v>47</v>
      </c>
    </row>
    <row r="43" spans="1:2" x14ac:dyDescent="0.25">
      <c r="B43" s="99" t="s">
        <v>17</v>
      </c>
    </row>
    <row r="44" spans="1:2" ht="30" x14ac:dyDescent="0.25">
      <c r="A44" s="96" t="s">
        <v>1</v>
      </c>
      <c r="B44" s="99" t="s">
        <v>275</v>
      </c>
    </row>
    <row r="45" spans="1:2" x14ac:dyDescent="0.25">
      <c r="B45" s="97" t="s">
        <v>47</v>
      </c>
    </row>
    <row r="46" spans="1:2" x14ac:dyDescent="0.25">
      <c r="B46" s="99" t="s">
        <v>49</v>
      </c>
    </row>
    <row r="47" spans="1:2" x14ac:dyDescent="0.25">
      <c r="B47" s="99" t="s">
        <v>51</v>
      </c>
    </row>
    <row r="48" spans="1:2" x14ac:dyDescent="0.25">
      <c r="A48" s="96" t="s">
        <v>1</v>
      </c>
      <c r="B48" s="97" t="s">
        <v>270</v>
      </c>
    </row>
    <row r="49" spans="1:2" x14ac:dyDescent="0.25">
      <c r="B49" s="97" t="s">
        <v>47</v>
      </c>
    </row>
    <row r="50" spans="1:2" x14ac:dyDescent="0.25">
      <c r="B50" s="99" t="s">
        <v>16</v>
      </c>
    </row>
    <row r="51" spans="1:2" ht="30" x14ac:dyDescent="0.25">
      <c r="A51" s="96" t="s">
        <v>1</v>
      </c>
      <c r="B51" s="97" t="s">
        <v>276</v>
      </c>
    </row>
    <row r="52" spans="1:2" x14ac:dyDescent="0.25">
      <c r="B52" s="97" t="s">
        <v>52</v>
      </c>
    </row>
    <row r="53" spans="1:2" x14ac:dyDescent="0.25">
      <c r="B53" s="99" t="s">
        <v>53</v>
      </c>
    </row>
    <row r="54" spans="1:2" x14ac:dyDescent="0.25">
      <c r="B54" s="99" t="s">
        <v>54</v>
      </c>
    </row>
    <row r="55" spans="1:2" x14ac:dyDescent="0.25">
      <c r="B55" s="99" t="s">
        <v>55</v>
      </c>
    </row>
    <row r="56" spans="1:2" x14ac:dyDescent="0.25">
      <c r="B56" s="99"/>
    </row>
    <row r="57" spans="1:2" x14ac:dyDescent="0.25">
      <c r="A57" s="94" t="s">
        <v>56</v>
      </c>
      <c r="B57" s="95"/>
    </row>
    <row r="58" spans="1:2" ht="30" x14ac:dyDescent="0.25">
      <c r="A58" s="96" t="s">
        <v>1</v>
      </c>
      <c r="B58" s="97" t="s">
        <v>123</v>
      </c>
    </row>
    <row r="59" spans="1:2" ht="30" x14ac:dyDescent="0.25">
      <c r="A59" s="96" t="s">
        <v>1</v>
      </c>
      <c r="B59" s="99" t="s">
        <v>57</v>
      </c>
    </row>
    <row r="60" spans="1:2" ht="60" x14ac:dyDescent="0.25">
      <c r="A60" s="96" t="s">
        <v>1</v>
      </c>
      <c r="B60" s="99" t="s">
        <v>58</v>
      </c>
    </row>
    <row r="61" spans="1:2" x14ac:dyDescent="0.25">
      <c r="B61" s="99" t="s">
        <v>59</v>
      </c>
    </row>
    <row r="62" spans="1:2" x14ac:dyDescent="0.25">
      <c r="B62" s="99" t="s">
        <v>60</v>
      </c>
    </row>
    <row r="63" spans="1:2" x14ac:dyDescent="0.25">
      <c r="B63" s="99" t="s">
        <v>61</v>
      </c>
    </row>
    <row r="64" spans="1:2" x14ac:dyDescent="0.25">
      <c r="B64" s="99" t="s">
        <v>62</v>
      </c>
    </row>
    <row r="65" spans="1:2" x14ac:dyDescent="0.25">
      <c r="B65" s="99" t="s">
        <v>63</v>
      </c>
    </row>
    <row r="66" spans="1:2" ht="30" x14ac:dyDescent="0.25">
      <c r="A66" s="96" t="s">
        <v>1</v>
      </c>
      <c r="B66" s="99" t="s">
        <v>64</v>
      </c>
    </row>
    <row r="67" spans="1:2" ht="60" x14ac:dyDescent="0.25">
      <c r="A67" s="96" t="s">
        <v>1</v>
      </c>
      <c r="B67" s="99" t="s">
        <v>65</v>
      </c>
    </row>
    <row r="68" spans="1:2" ht="30" x14ac:dyDescent="0.25">
      <c r="A68" s="96" t="s">
        <v>1</v>
      </c>
      <c r="B68" s="99" t="s">
        <v>66</v>
      </c>
    </row>
    <row r="69" spans="1:2" ht="120" x14ac:dyDescent="0.25">
      <c r="A69" s="96" t="s">
        <v>1</v>
      </c>
      <c r="B69" s="99" t="s">
        <v>67</v>
      </c>
    </row>
    <row r="70" spans="1:2" x14ac:dyDescent="0.25">
      <c r="A70" s="96" t="s">
        <v>1</v>
      </c>
      <c r="B70" s="99" t="s">
        <v>68</v>
      </c>
    </row>
    <row r="71" spans="1:2" ht="15.75" x14ac:dyDescent="0.25">
      <c r="A71" s="98" t="s">
        <v>34</v>
      </c>
      <c r="B71" s="102" t="s">
        <v>69</v>
      </c>
    </row>
    <row r="72" spans="1:2" ht="15.75" x14ac:dyDescent="0.25">
      <c r="A72" s="98" t="s">
        <v>34</v>
      </c>
      <c r="B72" s="102" t="s">
        <v>70</v>
      </c>
    </row>
    <row r="73" spans="1:2" ht="15.75" x14ac:dyDescent="0.25">
      <c r="A73" s="98" t="s">
        <v>34</v>
      </c>
      <c r="B73" s="102" t="s">
        <v>71</v>
      </c>
    </row>
    <row r="74" spans="1:2" ht="15.75" x14ac:dyDescent="0.25">
      <c r="A74" s="98" t="s">
        <v>34</v>
      </c>
      <c r="B74" s="102" t="s">
        <v>72</v>
      </c>
    </row>
    <row r="75" spans="1:2" ht="15.75" x14ac:dyDescent="0.25">
      <c r="A75" s="98" t="s">
        <v>34</v>
      </c>
      <c r="B75" s="102" t="s">
        <v>73</v>
      </c>
    </row>
    <row r="76" spans="1:2" ht="15.75" x14ac:dyDescent="0.25">
      <c r="A76" s="98" t="s">
        <v>34</v>
      </c>
      <c r="B76" s="102" t="s">
        <v>74</v>
      </c>
    </row>
    <row r="77" spans="1:2" ht="15.75" x14ac:dyDescent="0.25">
      <c r="A77" s="98" t="s">
        <v>34</v>
      </c>
      <c r="B77" s="102" t="s">
        <v>75</v>
      </c>
    </row>
    <row r="78" spans="1:2" ht="15.75" x14ac:dyDescent="0.25">
      <c r="A78" s="98" t="s">
        <v>34</v>
      </c>
      <c r="B78" s="102" t="s">
        <v>76</v>
      </c>
    </row>
    <row r="79" spans="1:2" ht="15.75" x14ac:dyDescent="0.25">
      <c r="A79" s="98" t="s">
        <v>34</v>
      </c>
      <c r="B79" s="102" t="s">
        <v>77</v>
      </c>
    </row>
    <row r="80" spans="1:2" ht="15.75" x14ac:dyDescent="0.25">
      <c r="A80" s="98" t="s">
        <v>34</v>
      </c>
      <c r="B80" s="102" t="s">
        <v>78</v>
      </c>
    </row>
    <row r="81" spans="1:2" ht="15.75" x14ac:dyDescent="0.25">
      <c r="A81" s="98" t="s">
        <v>34</v>
      </c>
      <c r="B81" s="102" t="s">
        <v>79</v>
      </c>
    </row>
    <row r="82" spans="1:2" ht="15.75" x14ac:dyDescent="0.25">
      <c r="A82" s="98" t="s">
        <v>34</v>
      </c>
      <c r="B82" s="102" t="s">
        <v>80</v>
      </c>
    </row>
    <row r="83" spans="1:2" ht="15.75" x14ac:dyDescent="0.25">
      <c r="A83" s="98" t="s">
        <v>34</v>
      </c>
      <c r="B83" s="102" t="s">
        <v>81</v>
      </c>
    </row>
    <row r="84" spans="1:2" ht="15.75" x14ac:dyDescent="0.25">
      <c r="A84" s="98" t="s">
        <v>34</v>
      </c>
      <c r="B84" s="102" t="s">
        <v>82</v>
      </c>
    </row>
    <row r="85" spans="1:2" ht="15.75" x14ac:dyDescent="0.25">
      <c r="A85" s="98" t="s">
        <v>34</v>
      </c>
      <c r="B85" s="102" t="s">
        <v>83</v>
      </c>
    </row>
    <row r="86" spans="1:2" ht="15.75" x14ac:dyDescent="0.25">
      <c r="A86" s="98" t="s">
        <v>34</v>
      </c>
      <c r="B86" s="102" t="s">
        <v>84</v>
      </c>
    </row>
    <row r="87" spans="1:2" ht="15.75" x14ac:dyDescent="0.25">
      <c r="A87" s="98" t="s">
        <v>34</v>
      </c>
      <c r="B87" s="102" t="s">
        <v>85</v>
      </c>
    </row>
    <row r="88" spans="1:2" ht="15.75" x14ac:dyDescent="0.25">
      <c r="A88" s="98" t="s">
        <v>34</v>
      </c>
      <c r="B88" s="102" t="s">
        <v>86</v>
      </c>
    </row>
    <row r="89" spans="1:2" ht="15.75" x14ac:dyDescent="0.25">
      <c r="A89" s="98" t="s">
        <v>34</v>
      </c>
      <c r="B89" s="102" t="s">
        <v>87</v>
      </c>
    </row>
    <row r="90" spans="1:2" ht="15.75" x14ac:dyDescent="0.25">
      <c r="A90" s="98" t="s">
        <v>34</v>
      </c>
      <c r="B90" s="102" t="s">
        <v>88</v>
      </c>
    </row>
    <row r="91" spans="1:2" ht="15.75" x14ac:dyDescent="0.25">
      <c r="A91" s="98" t="s">
        <v>34</v>
      </c>
      <c r="B91" s="102" t="s">
        <v>89</v>
      </c>
    </row>
    <row r="92" spans="1:2" ht="15.75" x14ac:dyDescent="0.25">
      <c r="A92" s="98" t="s">
        <v>34</v>
      </c>
      <c r="B92" s="102" t="s">
        <v>90</v>
      </c>
    </row>
    <row r="93" spans="1:2" ht="15.75" x14ac:dyDescent="0.25">
      <c r="A93" s="98" t="s">
        <v>34</v>
      </c>
      <c r="B93" s="102" t="s">
        <v>91</v>
      </c>
    </row>
    <row r="94" spans="1:2" ht="15.75" x14ac:dyDescent="0.25">
      <c r="A94" s="98" t="s">
        <v>34</v>
      </c>
      <c r="B94" s="102" t="s">
        <v>92</v>
      </c>
    </row>
    <row r="95" spans="1:2" ht="15.75" x14ac:dyDescent="0.25">
      <c r="A95" s="98" t="s">
        <v>34</v>
      </c>
      <c r="B95" s="102" t="s">
        <v>93</v>
      </c>
    </row>
    <row r="96" spans="1:2" ht="15.75" x14ac:dyDescent="0.25">
      <c r="A96" s="98" t="s">
        <v>34</v>
      </c>
      <c r="B96" s="103" t="s">
        <v>94</v>
      </c>
    </row>
    <row r="97" spans="1:2" ht="15.75" x14ac:dyDescent="0.25">
      <c r="A97" s="98" t="s">
        <v>34</v>
      </c>
      <c r="B97" s="102" t="s">
        <v>95</v>
      </c>
    </row>
    <row r="98" spans="1:2" x14ac:dyDescent="0.25">
      <c r="B98" s="99"/>
    </row>
    <row r="99" spans="1:2" x14ac:dyDescent="0.25">
      <c r="A99" s="94" t="s">
        <v>96</v>
      </c>
      <c r="B99" s="95"/>
    </row>
    <row r="100" spans="1:2" x14ac:dyDescent="0.25">
      <c r="A100" s="104"/>
      <c r="B100" s="97"/>
    </row>
    <row r="101" spans="1:2" ht="30" x14ac:dyDescent="0.25">
      <c r="A101" s="96" t="s">
        <v>1</v>
      </c>
      <c r="B101" s="101" t="s">
        <v>97</v>
      </c>
    </row>
    <row r="102" spans="1:2" x14ac:dyDescent="0.25">
      <c r="A102" s="96"/>
      <c r="B102" s="99" t="s">
        <v>98</v>
      </c>
    </row>
    <row r="103" spans="1:2" x14ac:dyDescent="0.25">
      <c r="A103" s="96"/>
      <c r="B103" s="99"/>
    </row>
    <row r="104" spans="1:2" x14ac:dyDescent="0.25">
      <c r="A104" s="96" t="s">
        <v>1</v>
      </c>
      <c r="B104" s="105" t="s">
        <v>96</v>
      </c>
    </row>
    <row r="105" spans="1:2" x14ac:dyDescent="0.25">
      <c r="B105" s="99" t="s">
        <v>99</v>
      </c>
    </row>
    <row r="106" spans="1:2" ht="30" x14ac:dyDescent="0.25">
      <c r="B106" s="99" t="s">
        <v>100</v>
      </c>
    </row>
    <row r="107" spans="1:2" ht="30" x14ac:dyDescent="0.25">
      <c r="B107" s="99" t="s">
        <v>101</v>
      </c>
    </row>
    <row r="108" spans="1:2" x14ac:dyDescent="0.25">
      <c r="B108" s="99"/>
    </row>
    <row r="109" spans="1:2" ht="30" x14ac:dyDescent="0.25">
      <c r="A109" s="96" t="s">
        <v>1</v>
      </c>
      <c r="B109" s="99" t="s">
        <v>102</v>
      </c>
    </row>
    <row r="110" spans="1:2" x14ac:dyDescent="0.25">
      <c r="B110" s="99" t="s">
        <v>103</v>
      </c>
    </row>
    <row r="111" spans="1:2" x14ac:dyDescent="0.25">
      <c r="B111" s="99"/>
    </row>
    <row r="112" spans="1:2" ht="30" x14ac:dyDescent="0.25">
      <c r="A112" s="96" t="s">
        <v>1</v>
      </c>
      <c r="B112" s="99" t="s">
        <v>104</v>
      </c>
    </row>
    <row r="113" spans="1:2" ht="30" x14ac:dyDescent="0.25">
      <c r="B113" s="99" t="s">
        <v>105</v>
      </c>
    </row>
    <row r="114" spans="1:2" x14ac:dyDescent="0.25">
      <c r="B114" s="99"/>
    </row>
    <row r="115" spans="1:2" x14ac:dyDescent="0.25">
      <c r="A115" s="94" t="s">
        <v>106</v>
      </c>
      <c r="B115" s="95"/>
    </row>
    <row r="116" spans="1:2" x14ac:dyDescent="0.25">
      <c r="A116" s="106"/>
      <c r="B116" s="107"/>
    </row>
    <row r="117" spans="1:2" ht="30" x14ac:dyDescent="0.25">
      <c r="A117" s="96" t="s">
        <v>1</v>
      </c>
      <c r="B117" s="99" t="s">
        <v>107</v>
      </c>
    </row>
    <row r="118" spans="1:2" x14ac:dyDescent="0.25">
      <c r="A118" s="96"/>
      <c r="B118" s="99"/>
    </row>
    <row r="119" spans="1:2" x14ac:dyDescent="0.25">
      <c r="B119" s="101" t="s">
        <v>108</v>
      </c>
    </row>
    <row r="120" spans="1:2" x14ac:dyDescent="0.25">
      <c r="B120" s="101" t="s">
        <v>109</v>
      </c>
    </row>
    <row r="121" spans="1:2" x14ac:dyDescent="0.25">
      <c r="B121" s="101" t="s">
        <v>110</v>
      </c>
    </row>
    <row r="122" spans="1:2" x14ac:dyDescent="0.25">
      <c r="B122" s="101" t="s">
        <v>111</v>
      </c>
    </row>
    <row r="123" spans="1:2" x14ac:dyDescent="0.25">
      <c r="B123" s="101" t="s">
        <v>112</v>
      </c>
    </row>
    <row r="124" spans="1:2" x14ac:dyDescent="0.25">
      <c r="B124" s="101" t="s">
        <v>113</v>
      </c>
    </row>
    <row r="125" spans="1:2" x14ac:dyDescent="0.25">
      <c r="B125" s="101" t="s">
        <v>114</v>
      </c>
    </row>
    <row r="126" spans="1:2" x14ac:dyDescent="0.25">
      <c r="B126" s="101" t="s">
        <v>115</v>
      </c>
    </row>
    <row r="127" spans="1:2" x14ac:dyDescent="0.25">
      <c r="B127" s="101" t="s">
        <v>116</v>
      </c>
    </row>
    <row r="128" spans="1:2" x14ac:dyDescent="0.25">
      <c r="B128" s="101" t="s">
        <v>117</v>
      </c>
    </row>
    <row r="129" spans="1:2" x14ac:dyDescent="0.25">
      <c r="B129" s="101" t="s">
        <v>118</v>
      </c>
    </row>
    <row r="130" spans="1:2" x14ac:dyDescent="0.25">
      <c r="B130" s="101" t="s">
        <v>119</v>
      </c>
    </row>
    <row r="131" spans="1:2" x14ac:dyDescent="0.25">
      <c r="B131" s="99"/>
    </row>
    <row r="132" spans="1:2" x14ac:dyDescent="0.25">
      <c r="B132" s="99" t="s">
        <v>120</v>
      </c>
    </row>
    <row r="134" spans="1:2" x14ac:dyDescent="0.25">
      <c r="A134" s="94" t="s">
        <v>18</v>
      </c>
      <c r="B134" s="95"/>
    </row>
    <row r="135" spans="1:2" x14ac:dyDescent="0.25">
      <c r="B135" s="97"/>
    </row>
    <row r="136" spans="1:2" x14ac:dyDescent="0.25">
      <c r="B136" s="97" t="s">
        <v>19</v>
      </c>
    </row>
    <row r="137" spans="1:2" x14ac:dyDescent="0.25">
      <c r="B137" s="108" t="s">
        <v>20</v>
      </c>
    </row>
    <row r="138" spans="1:2" x14ac:dyDescent="0.25">
      <c r="B138" s="108"/>
    </row>
    <row r="139" spans="1:2" x14ac:dyDescent="0.25">
      <c r="B139" s="97" t="s">
        <v>21</v>
      </c>
    </row>
    <row r="140" spans="1:2" x14ac:dyDescent="0.25">
      <c r="B140" s="108" t="s">
        <v>22</v>
      </c>
    </row>
    <row r="142" spans="1:2" x14ac:dyDescent="0.25">
      <c r="B142" s="97" t="s">
        <v>23</v>
      </c>
    </row>
    <row r="143" spans="1:2" x14ac:dyDescent="0.25">
      <c r="B143" s="108" t="s">
        <v>24</v>
      </c>
    </row>
  </sheetData>
  <hyperlinks>
    <hyperlink ref="B137" r:id="rId1" xr:uid="{680B6755-4758-4F58-B53F-2BB2AC833A72}"/>
    <hyperlink ref="B143" r:id="rId2" xr:uid="{6F598DE0-48C5-4A4B-9F63-01636B515F65}"/>
    <hyperlink ref="B140" r:id="rId3" xr:uid="{4E0F27B4-0DC9-444D-9FAC-4A1C382A3FAE}"/>
  </hyperlinks>
  <pageMargins left="0.70866141732283472" right="0.70866141732283472" top="0.74803149606299213" bottom="0.74803149606299213" header="0.31496062992125984" footer="0.31496062992125984"/>
  <pageSetup paperSize="9" scale="85"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FFCB7-C094-4C02-9AE1-FAE56C830C3C}">
  <sheetPr>
    <tabColor theme="9" tint="0.39997558519241921"/>
  </sheetPr>
  <dimension ref="A1:I44"/>
  <sheetViews>
    <sheetView showGridLines="0" view="pageBreakPreview" zoomScaleNormal="100" zoomScaleSheetLayoutView="100" workbookViewId="0">
      <selection activeCell="B4" sqref="B4"/>
    </sheetView>
  </sheetViews>
  <sheetFormatPr defaultRowHeight="15" x14ac:dyDescent="0.25"/>
  <cols>
    <col min="1" max="1" width="20.85546875" customWidth="1"/>
    <col min="2" max="2" width="65" customWidth="1"/>
    <col min="3" max="3" width="18.85546875" customWidth="1"/>
    <col min="4" max="4" width="17" customWidth="1"/>
    <col min="6" max="9" width="13" customWidth="1"/>
  </cols>
  <sheetData>
    <row r="1" spans="1:9" ht="15.75" thickBot="1" x14ac:dyDescent="0.3"/>
    <row r="2" spans="1:9" x14ac:dyDescent="0.25">
      <c r="A2" s="73" t="s">
        <v>131</v>
      </c>
      <c r="B2" s="91"/>
      <c r="C2" s="74"/>
    </row>
    <row r="3" spans="1:9" x14ac:dyDescent="0.25">
      <c r="A3" s="75" t="s">
        <v>132</v>
      </c>
      <c r="B3" s="76"/>
      <c r="C3" s="74"/>
    </row>
    <row r="4" spans="1:9" x14ac:dyDescent="0.25">
      <c r="A4" s="75" t="s">
        <v>134</v>
      </c>
      <c r="B4" s="76" t="s">
        <v>135</v>
      </c>
      <c r="C4" s="74"/>
    </row>
    <row r="5" spans="1:9" x14ac:dyDescent="0.25">
      <c r="A5" s="75" t="s">
        <v>136</v>
      </c>
      <c r="B5" s="76" t="s">
        <v>137</v>
      </c>
      <c r="C5" s="74"/>
    </row>
    <row r="6" spans="1:9" x14ac:dyDescent="0.25">
      <c r="A6" s="75" t="s">
        <v>138</v>
      </c>
      <c r="B6" s="76"/>
      <c r="C6" s="74"/>
    </row>
    <row r="7" spans="1:9" x14ac:dyDescent="0.25">
      <c r="A7" s="75" t="s">
        <v>139</v>
      </c>
      <c r="B7" s="76"/>
      <c r="C7" s="74"/>
    </row>
    <row r="8" spans="1:9" ht="15.75" thickBot="1" x14ac:dyDescent="0.3">
      <c r="A8" s="77" t="s">
        <v>140</v>
      </c>
      <c r="B8" s="78"/>
      <c r="C8" s="74"/>
    </row>
    <row r="11" spans="1:9" ht="45" x14ac:dyDescent="0.25">
      <c r="A11" s="79" t="s">
        <v>14</v>
      </c>
      <c r="B11" s="79" t="s">
        <v>15</v>
      </c>
      <c r="C11" s="80" t="s">
        <v>141</v>
      </c>
      <c r="D11" s="80" t="s">
        <v>165</v>
      </c>
    </row>
    <row r="12" spans="1:9" x14ac:dyDescent="0.25">
      <c r="A12" s="81">
        <v>1</v>
      </c>
      <c r="B12" s="82" t="s">
        <v>69</v>
      </c>
      <c r="C12" s="83" t="s">
        <v>145</v>
      </c>
      <c r="D12" s="84">
        <v>1</v>
      </c>
    </row>
    <row r="13" spans="1:9" x14ac:dyDescent="0.25">
      <c r="A13" s="81">
        <v>2</v>
      </c>
      <c r="B13" s="82" t="s">
        <v>70</v>
      </c>
      <c r="C13" s="83" t="s">
        <v>145</v>
      </c>
      <c r="D13" s="84">
        <v>1</v>
      </c>
    </row>
    <row r="14" spans="1:9" x14ac:dyDescent="0.25">
      <c r="A14" s="81">
        <v>3</v>
      </c>
      <c r="B14" s="85" t="s">
        <v>71</v>
      </c>
      <c r="C14" s="83" t="s">
        <v>145</v>
      </c>
      <c r="D14" s="84">
        <v>1</v>
      </c>
      <c r="F14" s="38" t="s">
        <v>144</v>
      </c>
      <c r="G14" s="38" t="s">
        <v>156</v>
      </c>
      <c r="H14" s="38" t="s">
        <v>157</v>
      </c>
      <c r="I14" s="38" t="s">
        <v>158</v>
      </c>
    </row>
    <row r="15" spans="1:9" x14ac:dyDescent="0.25">
      <c r="A15" s="81">
        <v>4</v>
      </c>
      <c r="B15" s="82" t="s">
        <v>164</v>
      </c>
      <c r="C15" s="83" t="s">
        <v>145</v>
      </c>
      <c r="D15" s="84">
        <v>1</v>
      </c>
      <c r="F15" s="45">
        <v>0</v>
      </c>
      <c r="G15" s="45">
        <v>8</v>
      </c>
      <c r="H15" s="45">
        <v>1</v>
      </c>
      <c r="I15" s="45">
        <v>4</v>
      </c>
    </row>
    <row r="16" spans="1:9" x14ac:dyDescent="0.25">
      <c r="A16" s="81">
        <v>5</v>
      </c>
      <c r="B16" s="82" t="s">
        <v>73</v>
      </c>
      <c r="C16" s="83" t="s">
        <v>145</v>
      </c>
      <c r="D16" s="84">
        <v>1</v>
      </c>
      <c r="F16" s="45"/>
      <c r="G16" s="45">
        <v>9</v>
      </c>
      <c r="H16" s="45">
        <v>2</v>
      </c>
      <c r="I16" s="45">
        <v>5</v>
      </c>
    </row>
    <row r="17" spans="1:9" x14ac:dyDescent="0.25">
      <c r="A17" s="81">
        <v>6</v>
      </c>
      <c r="B17" s="82" t="s">
        <v>74</v>
      </c>
      <c r="C17" s="83" t="s">
        <v>145</v>
      </c>
      <c r="D17" s="84">
        <v>1</v>
      </c>
      <c r="F17" s="45"/>
      <c r="G17" s="45">
        <v>10</v>
      </c>
      <c r="H17" s="45">
        <v>3</v>
      </c>
      <c r="I17" s="45">
        <v>6</v>
      </c>
    </row>
    <row r="18" spans="1:9" x14ac:dyDescent="0.25">
      <c r="A18" s="81">
        <v>7</v>
      </c>
      <c r="B18" s="86" t="s">
        <v>75</v>
      </c>
      <c r="C18" s="83" t="s">
        <v>145</v>
      </c>
      <c r="D18" s="84">
        <v>1</v>
      </c>
      <c r="F18" s="45"/>
      <c r="G18" s="45"/>
      <c r="H18" s="45"/>
      <c r="I18" s="45">
        <v>7</v>
      </c>
    </row>
    <row r="19" spans="1:9" x14ac:dyDescent="0.25">
      <c r="A19" s="81">
        <v>8</v>
      </c>
      <c r="B19" s="82" t="s">
        <v>76</v>
      </c>
      <c r="C19" s="83" t="s">
        <v>145</v>
      </c>
      <c r="D19" s="84">
        <v>1</v>
      </c>
    </row>
    <row r="20" spans="1:9" x14ac:dyDescent="0.25">
      <c r="A20" s="81">
        <v>9</v>
      </c>
      <c r="B20" s="86" t="s">
        <v>77</v>
      </c>
      <c r="C20" s="83" t="s">
        <v>145</v>
      </c>
      <c r="D20" s="84">
        <v>1</v>
      </c>
    </row>
    <row r="21" spans="1:9" x14ac:dyDescent="0.25">
      <c r="A21" s="81">
        <v>10</v>
      </c>
      <c r="B21" s="85" t="s">
        <v>78</v>
      </c>
      <c r="C21" s="83" t="s">
        <v>145</v>
      </c>
      <c r="D21" s="84">
        <v>1</v>
      </c>
    </row>
    <row r="22" spans="1:9" x14ac:dyDescent="0.25">
      <c r="A22" s="81">
        <v>11</v>
      </c>
      <c r="B22" s="85" t="s">
        <v>79</v>
      </c>
      <c r="C22" s="83" t="s">
        <v>145</v>
      </c>
      <c r="D22" s="84">
        <v>1</v>
      </c>
    </row>
    <row r="23" spans="1:9" x14ac:dyDescent="0.25">
      <c r="A23" s="81">
        <v>12</v>
      </c>
      <c r="B23" s="86" t="s">
        <v>80</v>
      </c>
      <c r="C23" s="83" t="s">
        <v>145</v>
      </c>
      <c r="D23" s="84">
        <v>1</v>
      </c>
    </row>
    <row r="24" spans="1:9" x14ac:dyDescent="0.25">
      <c r="A24" s="81">
        <v>13</v>
      </c>
      <c r="B24" s="85" t="s">
        <v>81</v>
      </c>
      <c r="C24" s="83" t="s">
        <v>145</v>
      </c>
      <c r="D24" s="84">
        <v>1</v>
      </c>
    </row>
    <row r="25" spans="1:9" x14ac:dyDescent="0.25">
      <c r="A25" s="81">
        <v>14</v>
      </c>
      <c r="B25" s="86" t="s">
        <v>82</v>
      </c>
      <c r="C25" s="83" t="s">
        <v>145</v>
      </c>
      <c r="D25" s="84">
        <v>1</v>
      </c>
    </row>
    <row r="26" spans="1:9" x14ac:dyDescent="0.25">
      <c r="A26" s="81">
        <v>15</v>
      </c>
      <c r="B26" s="86" t="s">
        <v>83</v>
      </c>
      <c r="C26" s="83" t="s">
        <v>145</v>
      </c>
      <c r="D26" s="84">
        <v>1</v>
      </c>
    </row>
    <row r="27" spans="1:9" x14ac:dyDescent="0.25">
      <c r="A27" s="81">
        <v>16</v>
      </c>
      <c r="B27" s="86" t="s">
        <v>84</v>
      </c>
      <c r="C27" s="83" t="s">
        <v>145</v>
      </c>
      <c r="D27" s="84">
        <v>1</v>
      </c>
    </row>
    <row r="28" spans="1:9" x14ac:dyDescent="0.25">
      <c r="A28" s="81">
        <v>17</v>
      </c>
      <c r="B28" s="86" t="s">
        <v>85</v>
      </c>
      <c r="C28" s="83" t="s">
        <v>145</v>
      </c>
      <c r="D28" s="84">
        <v>1</v>
      </c>
    </row>
    <row r="29" spans="1:9" x14ac:dyDescent="0.25">
      <c r="A29" s="81">
        <v>18</v>
      </c>
      <c r="B29" s="86" t="s">
        <v>86</v>
      </c>
      <c r="C29" s="83" t="s">
        <v>145</v>
      </c>
      <c r="D29" s="84">
        <v>1</v>
      </c>
    </row>
    <row r="30" spans="1:9" x14ac:dyDescent="0.25">
      <c r="A30" s="81">
        <v>19</v>
      </c>
      <c r="B30" s="86" t="s">
        <v>87</v>
      </c>
      <c r="C30" s="83" t="s">
        <v>145</v>
      </c>
      <c r="D30" s="84">
        <v>1</v>
      </c>
    </row>
    <row r="31" spans="1:9" x14ac:dyDescent="0.25">
      <c r="A31" s="81">
        <v>20</v>
      </c>
      <c r="B31" s="86" t="s">
        <v>88</v>
      </c>
      <c r="C31" s="83" t="s">
        <v>145</v>
      </c>
      <c r="D31" s="84">
        <v>1</v>
      </c>
    </row>
    <row r="32" spans="1:9" x14ac:dyDescent="0.25">
      <c r="A32" s="81">
        <v>21</v>
      </c>
      <c r="B32" s="86" t="s">
        <v>89</v>
      </c>
      <c r="C32" s="83" t="s">
        <v>145</v>
      </c>
      <c r="D32" s="84">
        <v>1</v>
      </c>
    </row>
    <row r="33" spans="1:4" x14ac:dyDescent="0.25">
      <c r="A33" s="81">
        <v>22</v>
      </c>
      <c r="B33" s="86" t="s">
        <v>90</v>
      </c>
      <c r="C33" s="83" t="s">
        <v>145</v>
      </c>
      <c r="D33" s="84">
        <v>1</v>
      </c>
    </row>
    <row r="34" spans="1:4" x14ac:dyDescent="0.25">
      <c r="A34" s="81">
        <v>23</v>
      </c>
      <c r="B34" s="86" t="s">
        <v>91</v>
      </c>
      <c r="C34" s="83" t="s">
        <v>145</v>
      </c>
      <c r="D34" s="84">
        <v>1</v>
      </c>
    </row>
    <row r="35" spans="1:4" x14ac:dyDescent="0.25">
      <c r="A35" s="81">
        <v>24</v>
      </c>
      <c r="B35" s="86" t="s">
        <v>92</v>
      </c>
      <c r="C35" s="83" t="s">
        <v>143</v>
      </c>
      <c r="D35" s="84">
        <v>4</v>
      </c>
    </row>
    <row r="36" spans="1:4" x14ac:dyDescent="0.25">
      <c r="A36" s="81">
        <v>25</v>
      </c>
      <c r="B36" s="86" t="s">
        <v>93</v>
      </c>
      <c r="C36" s="83" t="s">
        <v>143</v>
      </c>
      <c r="D36" s="84">
        <v>4</v>
      </c>
    </row>
    <row r="37" spans="1:4" ht="30" x14ac:dyDescent="0.25">
      <c r="A37" s="81">
        <v>26</v>
      </c>
      <c r="B37" s="86" t="s">
        <v>94</v>
      </c>
      <c r="C37" s="83" t="s">
        <v>143</v>
      </c>
      <c r="D37" s="84">
        <v>4</v>
      </c>
    </row>
    <row r="38" spans="1:4" x14ac:dyDescent="0.25">
      <c r="A38" s="81">
        <v>27</v>
      </c>
      <c r="B38" s="86" t="s">
        <v>170</v>
      </c>
      <c r="C38" s="83" t="s">
        <v>143</v>
      </c>
      <c r="D38" s="84">
        <v>4</v>
      </c>
    </row>
    <row r="39" spans="1:4" x14ac:dyDescent="0.25">
      <c r="A39" s="141" t="s">
        <v>146</v>
      </c>
      <c r="B39" s="141"/>
      <c r="C39" s="87" t="str">
        <f>IF(D39&gt;75%,"High RoMM",IF(D39&gt;15%,"Medium RoMM","Low RoMM"))</f>
        <v>Low RoMM</v>
      </c>
      <c r="D39" s="140">
        <f>SUM(D12:D38)/(COUNT(D12:D38)*10)</f>
        <v>0.14444444444444443</v>
      </c>
    </row>
    <row r="41" spans="1:4" x14ac:dyDescent="0.25">
      <c r="A41" s="37" t="s">
        <v>167</v>
      </c>
      <c r="B41" s="56" t="s">
        <v>168</v>
      </c>
      <c r="C41" s="88" t="s">
        <v>159</v>
      </c>
      <c r="D41" s="88" t="s">
        <v>160</v>
      </c>
    </row>
    <row r="42" spans="1:4" x14ac:dyDescent="0.25">
      <c r="A42" s="55" t="s">
        <v>169</v>
      </c>
      <c r="B42" t="s">
        <v>234</v>
      </c>
      <c r="C42" s="89" t="s">
        <v>157</v>
      </c>
      <c r="D42" s="90" t="s">
        <v>161</v>
      </c>
    </row>
    <row r="43" spans="1:4" x14ac:dyDescent="0.25">
      <c r="A43" s="55"/>
      <c r="C43" s="89" t="s">
        <v>158</v>
      </c>
      <c r="D43" s="90" t="s">
        <v>162</v>
      </c>
    </row>
    <row r="44" spans="1:4" x14ac:dyDescent="0.25">
      <c r="A44" s="55"/>
      <c r="C44" s="89" t="s">
        <v>156</v>
      </c>
      <c r="D44" s="90" t="s">
        <v>163</v>
      </c>
    </row>
  </sheetData>
  <mergeCells count="1">
    <mergeCell ref="A39:B39"/>
  </mergeCells>
  <phoneticPr fontId="9" type="noConversion"/>
  <dataValidations count="4">
    <dataValidation type="list" allowBlank="1" showInputMessage="1" showErrorMessage="1" sqref="B5" xr:uid="{019FC49F-32A6-4E0C-9FFD-A19B3FAB229D}">
      <formula1>"Statutory Audit, Limited Review, Special Purpose"</formula1>
    </dataValidation>
    <dataValidation type="list" allowBlank="1" showInputMessage="1" showErrorMessage="1" sqref="B4" xr:uid="{8A5F2AF6-EDE9-474D-866B-65147D00660E}">
      <formula1>"Planning, Revised"</formula1>
    </dataValidation>
    <dataValidation type="list" allowBlank="1" showInputMessage="1" showErrorMessage="1" sqref="C12:C38" xr:uid="{1A16F662-C25E-46B4-ABDF-27436121DF29}">
      <formula1>Risk</formula1>
    </dataValidation>
    <dataValidation type="list" allowBlank="1" showInputMessage="1" showErrorMessage="1" sqref="D12:D38" xr:uid="{F6FF2707-9155-4225-B1BB-77A52DB2981E}">
      <formula1>INDIRECT($C12)</formula1>
    </dataValidation>
  </dataValidations>
  <pageMargins left="0.7" right="0.7" top="0.75" bottom="0.75" header="0.3" footer="0.3"/>
  <pageSetup paperSize="9" scale="66"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1A13A10D-56F0-44F5-B564-01A98D3DB679}">
          <x14:formula1>
            <xm:f>Master!$A$1:$A$20</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B219-E786-46F0-9261-15EDED1088E4}">
  <sheetPr>
    <tabColor rgb="FFFFC000"/>
    <pageSetUpPr fitToPage="1"/>
  </sheetPr>
  <dimension ref="A1:H40"/>
  <sheetViews>
    <sheetView showGridLines="0" view="pageBreakPreview" topLeftCell="A14" zoomScale="90" zoomScaleNormal="100" zoomScaleSheetLayoutView="90" workbookViewId="0">
      <selection activeCell="H25" sqref="H25"/>
    </sheetView>
  </sheetViews>
  <sheetFormatPr defaultRowHeight="15" x14ac:dyDescent="0.25"/>
  <cols>
    <col min="1" max="1" width="6.5703125" customWidth="1"/>
    <col min="2" max="2" width="24.85546875" bestFit="1" customWidth="1"/>
    <col min="3" max="3" width="29.28515625" customWidth="1"/>
    <col min="4" max="10" width="16.5703125" customWidth="1"/>
  </cols>
  <sheetData>
    <row r="1" spans="1:8" ht="15.75" thickBot="1" x14ac:dyDescent="0.3"/>
    <row r="2" spans="1:8" x14ac:dyDescent="0.25">
      <c r="B2" s="24" t="s">
        <v>131</v>
      </c>
      <c r="C2" s="72"/>
    </row>
    <row r="3" spans="1:8" x14ac:dyDescent="0.25">
      <c r="B3" s="25" t="s">
        <v>132</v>
      </c>
      <c r="C3" s="26"/>
    </row>
    <row r="4" spans="1:8" x14ac:dyDescent="0.25">
      <c r="B4" s="25" t="s">
        <v>134</v>
      </c>
      <c r="C4" s="26" t="s">
        <v>135</v>
      </c>
    </row>
    <row r="5" spans="1:8" x14ac:dyDescent="0.25">
      <c r="B5" s="25" t="s">
        <v>136</v>
      </c>
      <c r="C5" s="26" t="s">
        <v>137</v>
      </c>
    </row>
    <row r="6" spans="1:8" x14ac:dyDescent="0.25">
      <c r="B6" s="25" t="s">
        <v>138</v>
      </c>
      <c r="C6" s="26"/>
    </row>
    <row r="7" spans="1:8" x14ac:dyDescent="0.25">
      <c r="B7" s="25" t="s">
        <v>139</v>
      </c>
      <c r="C7" s="26"/>
    </row>
    <row r="8" spans="1:8" ht="15.75" thickBot="1" x14ac:dyDescent="0.3">
      <c r="B8" s="27" t="s">
        <v>140</v>
      </c>
      <c r="C8" s="28"/>
    </row>
    <row r="9" spans="1:8" x14ac:dyDescent="0.25">
      <c r="B9" s="7"/>
      <c r="C9" s="57"/>
    </row>
    <row r="10" spans="1:8" x14ac:dyDescent="0.25">
      <c r="B10" s="7"/>
      <c r="C10" s="57"/>
    </row>
    <row r="11" spans="1:8" x14ac:dyDescent="0.25">
      <c r="A11" s="37" t="s">
        <v>238</v>
      </c>
      <c r="B11" s="7" t="s">
        <v>237</v>
      </c>
      <c r="C11" s="37"/>
      <c r="H11" s="37" t="s">
        <v>186</v>
      </c>
    </row>
    <row r="12" spans="1:8" ht="30" x14ac:dyDescent="0.25">
      <c r="B12" s="42" t="s">
        <v>182</v>
      </c>
      <c r="C12" s="42" t="s">
        <v>183</v>
      </c>
      <c r="D12" s="42" t="s">
        <v>184</v>
      </c>
      <c r="E12" s="42" t="s">
        <v>198</v>
      </c>
      <c r="F12" s="44" t="s">
        <v>212</v>
      </c>
      <c r="G12" s="43" t="s">
        <v>214</v>
      </c>
      <c r="H12" s="43" t="s">
        <v>213</v>
      </c>
    </row>
    <row r="13" spans="1:8" x14ac:dyDescent="0.25">
      <c r="B13" s="45" t="s">
        <v>171</v>
      </c>
      <c r="C13" s="45" t="s">
        <v>194</v>
      </c>
      <c r="D13" s="51">
        <f>MIN(F26:F28)</f>
        <v>501.16666666666669</v>
      </c>
      <c r="E13" s="45" t="str">
        <f>RoMM!$C$39</f>
        <v>Low RoMM</v>
      </c>
      <c r="F13" s="45" t="str">
        <f>D21</f>
        <v>&gt;4% &lt;=5%</v>
      </c>
      <c r="G13" s="52">
        <v>0.05</v>
      </c>
      <c r="H13" s="130">
        <f>D13*G13</f>
        <v>25.058333333333337</v>
      </c>
    </row>
    <row r="14" spans="1:8" x14ac:dyDescent="0.25">
      <c r="B14" s="45"/>
      <c r="C14" s="45"/>
      <c r="D14" s="46"/>
      <c r="E14" s="46"/>
      <c r="F14" s="46"/>
      <c r="G14" s="46"/>
      <c r="H14" s="130"/>
    </row>
    <row r="15" spans="1:8" x14ac:dyDescent="0.25">
      <c r="B15" s="58" t="s">
        <v>215</v>
      </c>
      <c r="C15" s="47"/>
      <c r="D15" s="48"/>
      <c r="E15" s="48"/>
      <c r="F15" s="47" t="s">
        <v>217</v>
      </c>
      <c r="G15" s="53">
        <v>0.75</v>
      </c>
      <c r="H15" s="131">
        <f>H13*G15</f>
        <v>18.793750000000003</v>
      </c>
    </row>
    <row r="16" spans="1:8" x14ac:dyDescent="0.25">
      <c r="B16" s="59" t="s">
        <v>216</v>
      </c>
      <c r="C16" s="49"/>
      <c r="D16" s="50"/>
      <c r="E16" s="50"/>
      <c r="F16" s="49" t="s">
        <v>218</v>
      </c>
      <c r="G16" s="54">
        <v>0.05</v>
      </c>
      <c r="H16" s="132">
        <f>H15*5%</f>
        <v>0.93968750000000023</v>
      </c>
    </row>
    <row r="17" spans="1:8" x14ac:dyDescent="0.25">
      <c r="H17" s="133"/>
    </row>
    <row r="18" spans="1:8" x14ac:dyDescent="0.25">
      <c r="A18" s="37" t="s">
        <v>239</v>
      </c>
      <c r="B18" s="56" t="s">
        <v>236</v>
      </c>
    </row>
    <row r="19" spans="1:8" x14ac:dyDescent="0.25">
      <c r="B19" s="38" t="s">
        <v>211</v>
      </c>
      <c r="C19" s="41" t="s">
        <v>174</v>
      </c>
      <c r="D19" s="41" t="s">
        <v>191</v>
      </c>
      <c r="E19" s="41" t="s">
        <v>172</v>
      </c>
      <c r="F19" s="41" t="s">
        <v>193</v>
      </c>
      <c r="G19" s="41" t="s">
        <v>192</v>
      </c>
    </row>
    <row r="20" spans="1:8" x14ac:dyDescent="0.25">
      <c r="B20" s="46" t="s">
        <v>200</v>
      </c>
      <c r="C20" s="39" t="s">
        <v>199</v>
      </c>
      <c r="D20" s="39" t="s">
        <v>224</v>
      </c>
      <c r="E20" s="39" t="s">
        <v>201</v>
      </c>
      <c r="F20" s="39" t="s">
        <v>202</v>
      </c>
      <c r="G20" s="39" t="s">
        <v>201</v>
      </c>
    </row>
    <row r="21" spans="1:8" x14ac:dyDescent="0.25">
      <c r="B21" s="46" t="s">
        <v>204</v>
      </c>
      <c r="C21" s="39" t="s">
        <v>203</v>
      </c>
      <c r="D21" s="147" t="s">
        <v>223</v>
      </c>
      <c r="E21" s="40" t="s">
        <v>209</v>
      </c>
      <c r="F21" s="40" t="s">
        <v>210</v>
      </c>
      <c r="G21" s="40" t="s">
        <v>209</v>
      </c>
    </row>
    <row r="22" spans="1:8" x14ac:dyDescent="0.25">
      <c r="B22" s="46" t="s">
        <v>206</v>
      </c>
      <c r="C22" s="39" t="s">
        <v>205</v>
      </c>
      <c r="D22" s="40" t="s">
        <v>222</v>
      </c>
      <c r="E22" s="40" t="s">
        <v>207</v>
      </c>
      <c r="F22" s="40" t="s">
        <v>208</v>
      </c>
      <c r="G22" s="40" t="s">
        <v>207</v>
      </c>
    </row>
    <row r="23" spans="1:8" x14ac:dyDescent="0.25">
      <c r="C23" s="60"/>
      <c r="D23" s="61"/>
      <c r="E23" s="61"/>
      <c r="F23" s="61"/>
      <c r="G23" s="61"/>
    </row>
    <row r="24" spans="1:8" x14ac:dyDescent="0.25">
      <c r="A24" s="37" t="s">
        <v>240</v>
      </c>
      <c r="B24" s="56" t="s">
        <v>235</v>
      </c>
    </row>
    <row r="25" spans="1:8" ht="30" x14ac:dyDescent="0.25">
      <c r="B25" s="67" t="s">
        <v>15</v>
      </c>
      <c r="C25" s="68" t="s">
        <v>241</v>
      </c>
      <c r="D25" s="68" t="s">
        <v>242</v>
      </c>
      <c r="E25" s="68" t="s">
        <v>243</v>
      </c>
      <c r="F25" s="68" t="s">
        <v>246</v>
      </c>
    </row>
    <row r="26" spans="1:8" x14ac:dyDescent="0.25">
      <c r="B26" s="62" t="s">
        <v>219</v>
      </c>
      <c r="C26" s="63">
        <v>826.03</v>
      </c>
      <c r="D26" s="63">
        <v>535.08000000000004</v>
      </c>
      <c r="E26" s="64">
        <v>142.38999999999999</v>
      </c>
      <c r="F26" s="64">
        <f>AVERAGE(C26:E26)</f>
        <v>501.16666666666669</v>
      </c>
    </row>
    <row r="27" spans="1:8" x14ac:dyDescent="0.25">
      <c r="B27" s="62" t="s">
        <v>220</v>
      </c>
      <c r="C27" s="65">
        <v>3545.12</v>
      </c>
      <c r="D27" s="65">
        <v>2742.75</v>
      </c>
      <c r="E27" s="64">
        <v>2031.14</v>
      </c>
      <c r="F27" s="64">
        <f>AVERAGE(C27:E27)</f>
        <v>2773.0033333333336</v>
      </c>
    </row>
    <row r="28" spans="1:8" x14ac:dyDescent="0.25">
      <c r="B28" s="62" t="s">
        <v>221</v>
      </c>
      <c r="C28" s="65">
        <f>158.91+4948.03</f>
        <v>5106.9399999999996</v>
      </c>
      <c r="D28" s="65">
        <f>155.87+4011.04</f>
        <v>4166.91</v>
      </c>
      <c r="E28" s="64">
        <f>155.8+3735.68</f>
        <v>3891.48</v>
      </c>
      <c r="F28" s="64">
        <f>AVERAGE(C28:E28)</f>
        <v>4388.4433333333327</v>
      </c>
    </row>
    <row r="29" spans="1:8" x14ac:dyDescent="0.25">
      <c r="B29" s="66"/>
      <c r="C29" s="66"/>
      <c r="D29" s="66"/>
      <c r="E29" s="69" t="s">
        <v>244</v>
      </c>
      <c r="F29" s="70">
        <f>MIN(F26:F28)</f>
        <v>501.16666666666669</v>
      </c>
    </row>
    <row r="30" spans="1:8" x14ac:dyDescent="0.25">
      <c r="E30" s="56" t="s">
        <v>245</v>
      </c>
      <c r="F30" s="71">
        <f>AVERAGE(F26:F28)</f>
        <v>2554.2044444444441</v>
      </c>
    </row>
    <row r="31" spans="1:8" x14ac:dyDescent="0.25">
      <c r="E31" s="56"/>
      <c r="F31" s="71"/>
    </row>
    <row r="32" spans="1:8" x14ac:dyDescent="0.25">
      <c r="B32" s="56" t="s">
        <v>225</v>
      </c>
    </row>
    <row r="33" spans="1:8" x14ac:dyDescent="0.25">
      <c r="A33" s="55" t="s">
        <v>231</v>
      </c>
      <c r="B33" s="142" t="s">
        <v>226</v>
      </c>
      <c r="C33" s="142"/>
      <c r="D33" s="142"/>
      <c r="E33" s="142"/>
      <c r="F33" s="142"/>
      <c r="G33" s="142"/>
      <c r="H33" s="142"/>
    </row>
    <row r="34" spans="1:8" x14ac:dyDescent="0.25">
      <c r="B34" s="142"/>
      <c r="C34" s="142"/>
      <c r="D34" s="142"/>
      <c r="E34" s="142"/>
      <c r="F34" s="142"/>
      <c r="G34" s="142"/>
      <c r="H34" s="142"/>
    </row>
    <row r="35" spans="1:8" x14ac:dyDescent="0.25">
      <c r="A35" s="55" t="s">
        <v>232</v>
      </c>
      <c r="B35" t="s">
        <v>227</v>
      </c>
    </row>
    <row r="36" spans="1:8" x14ac:dyDescent="0.25">
      <c r="B36" t="s">
        <v>228</v>
      </c>
    </row>
    <row r="37" spans="1:8" x14ac:dyDescent="0.25">
      <c r="B37" s="56" t="s">
        <v>229</v>
      </c>
    </row>
    <row r="38" spans="1:8" ht="15" customHeight="1" x14ac:dyDescent="0.25">
      <c r="A38" s="55" t="s">
        <v>233</v>
      </c>
      <c r="B38" s="142" t="s">
        <v>230</v>
      </c>
      <c r="C38" s="142"/>
      <c r="D38" s="142"/>
      <c r="E38" s="142"/>
      <c r="F38" s="142"/>
      <c r="G38" s="142"/>
      <c r="H38" s="142"/>
    </row>
    <row r="39" spans="1:8" ht="15" customHeight="1" x14ac:dyDescent="0.25">
      <c r="B39" s="142"/>
      <c r="C39" s="142"/>
      <c r="D39" s="142"/>
      <c r="E39" s="142"/>
      <c r="F39" s="142"/>
      <c r="G39" s="142"/>
      <c r="H39" s="142"/>
    </row>
    <row r="40" spans="1:8" x14ac:dyDescent="0.25">
      <c r="B40" s="142"/>
      <c r="C40" s="142"/>
      <c r="D40" s="142"/>
      <c r="E40" s="142"/>
      <c r="F40" s="142"/>
      <c r="G40" s="142"/>
      <c r="H40" s="142"/>
    </row>
  </sheetData>
  <mergeCells count="2">
    <mergeCell ref="B33:H34"/>
    <mergeCell ref="B38:H40"/>
  </mergeCells>
  <dataValidations count="5">
    <dataValidation type="list" allowBlank="1" showInputMessage="1" showErrorMessage="1" sqref="B13" xr:uid="{A5673F1F-4BC4-49FF-8622-4D50AB353F55}">
      <formula1>Entity_Type</formula1>
    </dataValidation>
    <dataValidation type="list" allowBlank="1" showInputMessage="1" showErrorMessage="1" sqref="C13" xr:uid="{EC1F2107-37C9-45BF-936D-0D0AC417772C}">
      <formula1>INDIRECT($B13)</formula1>
    </dataValidation>
    <dataValidation type="list" allowBlank="1" showInputMessage="1" showErrorMessage="1" sqref="C11 H11" xr:uid="{38F31568-599F-4EBB-BD20-0D0F667C640A}">
      <formula1>Rounded</formula1>
    </dataValidation>
    <dataValidation type="list" allowBlank="1" showInputMessage="1" showErrorMessage="1" sqref="C4" xr:uid="{90370F18-C6A2-40AC-A8D7-DFA82B41B4C1}">
      <formula1>"Planning, Revised"</formula1>
    </dataValidation>
    <dataValidation type="list" allowBlank="1" showInputMessage="1" showErrorMessage="1" sqref="C5" xr:uid="{A9625A3D-A8ED-4916-A259-0BA1ED63B365}">
      <formula1>"Statutory Audit, Limited Review, Special Purpose"</formula1>
    </dataValidation>
  </dataValidations>
  <pageMargins left="0.70866141732283472" right="0.70866141732283472" top="0.74803149606299213" bottom="0.74803149606299213" header="0.31496062992125984" footer="0.31496062992125984"/>
  <pageSetup paperSize="9" scale="75" orientation="landscape"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0634B91-E825-4DAC-914E-A6F0B77AE4E8}">
          <x14:formula1>
            <xm:f>Master!$A$1:$A$20</xm:f>
          </x14:formula1>
          <xm:sqref>C3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0C6A2-79DE-4A36-87DB-2F290A2AD776}">
  <dimension ref="A2:F26"/>
  <sheetViews>
    <sheetView showGridLines="0" view="pageBreakPreview" topLeftCell="A11" zoomScale="90" zoomScaleNormal="100" zoomScaleSheetLayoutView="90" workbookViewId="0">
      <selection activeCell="B6" sqref="B6"/>
    </sheetView>
  </sheetViews>
  <sheetFormatPr defaultColWidth="9.140625" defaultRowHeight="15" x14ac:dyDescent="0.25"/>
  <cols>
    <col min="1" max="1" width="59.140625" style="117" customWidth="1"/>
    <col min="2" max="4" width="18.85546875" style="117" customWidth="1"/>
    <col min="5" max="5" width="9.140625" style="117"/>
    <col min="6" max="6" width="14.85546875" style="117" bestFit="1" customWidth="1"/>
    <col min="7" max="16384" width="9.140625" style="117"/>
  </cols>
  <sheetData>
    <row r="2" spans="1:6" x14ac:dyDescent="0.25">
      <c r="A2" s="143" t="s">
        <v>247</v>
      </c>
      <c r="B2" s="143"/>
      <c r="C2" s="143"/>
      <c r="D2" s="143"/>
    </row>
    <row r="3" spans="1:6" x14ac:dyDescent="0.25">
      <c r="A3" s="135"/>
      <c r="B3" s="135"/>
      <c r="C3" s="135"/>
      <c r="D3" s="135"/>
    </row>
    <row r="4" spans="1:6" x14ac:dyDescent="0.25">
      <c r="A4" s="134"/>
      <c r="B4" s="134"/>
      <c r="C4" s="134"/>
      <c r="D4" s="134" t="str">
        <f>Materiality!$H$11</f>
        <v>(In Crores)</v>
      </c>
    </row>
    <row r="5" spans="1:6" ht="30" x14ac:dyDescent="0.25">
      <c r="A5" s="122" t="s">
        <v>15</v>
      </c>
      <c r="B5" s="123" t="s">
        <v>282</v>
      </c>
      <c r="C5" s="124" t="s">
        <v>248</v>
      </c>
      <c r="D5" s="125" t="s">
        <v>249</v>
      </c>
    </row>
    <row r="6" spans="1:6" x14ac:dyDescent="0.25">
      <c r="A6" s="118" t="s">
        <v>250</v>
      </c>
      <c r="B6" s="126">
        <f>C6+D6</f>
        <v>0.2</v>
      </c>
      <c r="C6" s="126">
        <f>2000000/10^7</f>
        <v>0.2</v>
      </c>
      <c r="D6" s="127">
        <v>0</v>
      </c>
      <c r="F6" s="136">
        <f>10^7</f>
        <v>10000000</v>
      </c>
    </row>
    <row r="7" spans="1:6" x14ac:dyDescent="0.25">
      <c r="A7" s="118" t="s">
        <v>251</v>
      </c>
      <c r="B7" s="126"/>
      <c r="C7" s="126"/>
      <c r="D7" s="127"/>
    </row>
    <row r="8" spans="1:6" x14ac:dyDescent="0.25">
      <c r="A8" s="118"/>
      <c r="B8" s="126"/>
      <c r="C8" s="126"/>
      <c r="D8" s="127"/>
    </row>
    <row r="9" spans="1:6" x14ac:dyDescent="0.25">
      <c r="A9" s="118"/>
      <c r="B9" s="126"/>
      <c r="C9" s="126"/>
      <c r="D9" s="127"/>
    </row>
    <row r="10" spans="1:6" x14ac:dyDescent="0.25">
      <c r="A10" s="119" t="s">
        <v>252</v>
      </c>
      <c r="B10" s="128">
        <f>SUM(B6:B9)</f>
        <v>0.2</v>
      </c>
      <c r="C10" s="128">
        <f>SUM(C6:C9)</f>
        <v>0.2</v>
      </c>
      <c r="D10" s="128">
        <f>SUM(D6:D9)</f>
        <v>0</v>
      </c>
    </row>
    <row r="11" spans="1:6" ht="30" x14ac:dyDescent="0.25">
      <c r="A11" s="120" t="s">
        <v>253</v>
      </c>
      <c r="B11" s="126">
        <f>C11+D11</f>
        <v>0</v>
      </c>
      <c r="C11" s="126">
        <v>0</v>
      </c>
      <c r="D11" s="127">
        <v>0</v>
      </c>
    </row>
    <row r="12" spans="1:6" x14ac:dyDescent="0.25">
      <c r="A12" s="118" t="s">
        <v>254</v>
      </c>
      <c r="B12" s="126"/>
      <c r="C12" s="126"/>
      <c r="D12" s="127"/>
    </row>
    <row r="13" spans="1:6" x14ac:dyDescent="0.25">
      <c r="A13" s="118"/>
      <c r="B13" s="126"/>
      <c r="C13" s="126"/>
      <c r="D13" s="127"/>
    </row>
    <row r="14" spans="1:6" x14ac:dyDescent="0.25">
      <c r="A14" s="118"/>
      <c r="B14" s="126"/>
      <c r="C14" s="126"/>
      <c r="D14" s="127"/>
    </row>
    <row r="15" spans="1:6" x14ac:dyDescent="0.25">
      <c r="A15" s="119" t="s">
        <v>255</v>
      </c>
      <c r="B15" s="128">
        <f>SUM(B11:B14)</f>
        <v>0</v>
      </c>
      <c r="C15" s="128">
        <f>SUM(C11:C14)</f>
        <v>0</v>
      </c>
      <c r="D15" s="128">
        <f>SUM(D11:D14)</f>
        <v>0</v>
      </c>
    </row>
    <row r="16" spans="1:6" x14ac:dyDescent="0.25">
      <c r="A16" s="119"/>
      <c r="B16" s="126"/>
      <c r="C16" s="126"/>
      <c r="D16" s="127"/>
    </row>
    <row r="17" spans="1:4" x14ac:dyDescent="0.25">
      <c r="A17" s="118"/>
      <c r="B17" s="126"/>
      <c r="C17" s="126"/>
      <c r="D17" s="127"/>
    </row>
    <row r="18" spans="1:4" x14ac:dyDescent="0.25">
      <c r="A18" s="119" t="s">
        <v>256</v>
      </c>
      <c r="B18" s="129">
        <f t="shared" ref="B18:C18" si="0">B10+B15</f>
        <v>0.2</v>
      </c>
      <c r="C18" s="129">
        <f t="shared" si="0"/>
        <v>0.2</v>
      </c>
      <c r="D18" s="129">
        <v>0</v>
      </c>
    </row>
    <row r="19" spans="1:4" x14ac:dyDescent="0.25">
      <c r="A19" s="118"/>
      <c r="B19" s="126"/>
      <c r="C19" s="126"/>
      <c r="D19" s="127"/>
    </row>
    <row r="20" spans="1:4" x14ac:dyDescent="0.25">
      <c r="A20" s="118"/>
      <c r="B20" s="126"/>
      <c r="C20" s="126"/>
      <c r="D20" s="127"/>
    </row>
    <row r="21" spans="1:4" x14ac:dyDescent="0.25">
      <c r="A21" s="137" t="s">
        <v>257</v>
      </c>
      <c r="B21" s="138">
        <f>Materiality!H15</f>
        <v>18.793750000000003</v>
      </c>
      <c r="C21" s="138"/>
      <c r="D21" s="139"/>
    </row>
    <row r="22" spans="1:4" x14ac:dyDescent="0.25">
      <c r="A22" s="118"/>
      <c r="B22" s="126"/>
      <c r="C22" s="126"/>
      <c r="D22" s="127"/>
    </row>
    <row r="23" spans="1:4" x14ac:dyDescent="0.25">
      <c r="A23" s="137" t="s">
        <v>258</v>
      </c>
      <c r="B23" s="138">
        <f>Materiality!H16</f>
        <v>0.93968750000000023</v>
      </c>
      <c r="C23" s="138"/>
      <c r="D23" s="139"/>
    </row>
    <row r="24" spans="1:4" x14ac:dyDescent="0.25">
      <c r="A24" s="118"/>
      <c r="B24" s="126"/>
      <c r="C24" s="126"/>
      <c r="D24" s="127"/>
    </row>
    <row r="25" spans="1:4" ht="45" x14ac:dyDescent="0.25">
      <c r="A25" s="121" t="s">
        <v>259</v>
      </c>
      <c r="B25" s="128"/>
      <c r="C25" s="128"/>
      <c r="D25" s="129"/>
    </row>
    <row r="26" spans="1:4" ht="30" customHeight="1" x14ac:dyDescent="0.25">
      <c r="A26" s="144" t="s">
        <v>260</v>
      </c>
      <c r="B26" s="145"/>
      <c r="C26" s="145"/>
      <c r="D26" s="146"/>
    </row>
  </sheetData>
  <mergeCells count="2">
    <mergeCell ref="A2:D2"/>
    <mergeCell ref="A26:D26"/>
  </mergeCells>
  <pageMargins left="0.7" right="0.7" top="0.75" bottom="0.75" header="0.3" footer="0.3"/>
  <pageSetup paperSize="9"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7296-1155-471E-8062-A0EEECE33601}">
  <dimension ref="A1:L20"/>
  <sheetViews>
    <sheetView workbookViewId="0">
      <selection activeCell="D15" sqref="D15"/>
    </sheetView>
  </sheetViews>
  <sheetFormatPr defaultRowHeight="13.5" x14ac:dyDescent="0.25"/>
  <cols>
    <col min="1" max="1" width="13.5703125" style="31" customWidth="1"/>
    <col min="2" max="2" width="13.5703125" style="30" customWidth="1"/>
    <col min="3" max="3" width="13.5703125" style="31" customWidth="1"/>
    <col min="4" max="4" width="9.140625" style="31"/>
    <col min="5" max="11" width="13.140625" style="31" customWidth="1"/>
    <col min="12" max="16384" width="9.140625" style="31"/>
  </cols>
  <sheetData>
    <row r="1" spans="1:12" x14ac:dyDescent="0.25">
      <c r="A1" s="29" t="s">
        <v>147</v>
      </c>
      <c r="B1" s="30">
        <v>0</v>
      </c>
      <c r="E1" s="32" t="s">
        <v>144</v>
      </c>
      <c r="F1" s="32" t="s">
        <v>156</v>
      </c>
      <c r="G1" s="32" t="s">
        <v>145</v>
      </c>
      <c r="H1" s="32" t="s">
        <v>158</v>
      </c>
    </row>
    <row r="2" spans="1:12" x14ac:dyDescent="0.25">
      <c r="A2" s="29" t="s">
        <v>133</v>
      </c>
      <c r="C2" s="31" t="s">
        <v>142</v>
      </c>
      <c r="E2" s="33">
        <v>0</v>
      </c>
      <c r="F2" s="33">
        <v>8</v>
      </c>
      <c r="G2" s="33">
        <v>1</v>
      </c>
      <c r="H2" s="33">
        <v>4</v>
      </c>
    </row>
    <row r="3" spans="1:12" x14ac:dyDescent="0.25">
      <c r="A3" s="29" t="s">
        <v>148</v>
      </c>
      <c r="B3" s="34">
        <v>1</v>
      </c>
      <c r="C3" s="31" t="s">
        <v>143</v>
      </c>
      <c r="E3" s="33"/>
      <c r="F3" s="33">
        <v>9</v>
      </c>
      <c r="G3" s="33">
        <v>2</v>
      </c>
      <c r="H3" s="33">
        <v>5</v>
      </c>
    </row>
    <row r="4" spans="1:12" x14ac:dyDescent="0.25">
      <c r="A4" s="29" t="s">
        <v>149</v>
      </c>
      <c r="B4" s="34">
        <v>2</v>
      </c>
      <c r="C4" s="31" t="s">
        <v>166</v>
      </c>
      <c r="E4" s="33"/>
      <c r="F4" s="33">
        <v>10</v>
      </c>
      <c r="G4" s="33">
        <v>3</v>
      </c>
      <c r="H4" s="33">
        <v>6</v>
      </c>
    </row>
    <row r="5" spans="1:12" x14ac:dyDescent="0.25">
      <c r="A5" s="29" t="s">
        <v>150</v>
      </c>
      <c r="B5" s="34">
        <v>3</v>
      </c>
      <c r="C5" s="31" t="s">
        <v>145</v>
      </c>
      <c r="E5" s="33"/>
      <c r="F5" s="33"/>
      <c r="G5" s="33"/>
      <c r="H5" s="33">
        <v>7</v>
      </c>
    </row>
    <row r="6" spans="1:12" x14ac:dyDescent="0.25">
      <c r="A6" s="29" t="s">
        <v>151</v>
      </c>
    </row>
    <row r="7" spans="1:12" ht="27" x14ac:dyDescent="0.25">
      <c r="A7" s="29" t="s">
        <v>152</v>
      </c>
      <c r="B7" s="34">
        <v>4</v>
      </c>
      <c r="C7" s="31" t="s">
        <v>171</v>
      </c>
      <c r="E7" s="35" t="s">
        <v>177</v>
      </c>
      <c r="F7" s="35" t="s">
        <v>178</v>
      </c>
      <c r="G7" s="35" t="s">
        <v>179</v>
      </c>
      <c r="H7" s="35" t="s">
        <v>180</v>
      </c>
      <c r="I7" s="35" t="s">
        <v>174</v>
      </c>
      <c r="J7" s="35" t="s">
        <v>181</v>
      </c>
      <c r="L7" s="31" t="s">
        <v>185</v>
      </c>
    </row>
    <row r="8" spans="1:12" x14ac:dyDescent="0.25">
      <c r="A8" s="29" t="s">
        <v>153</v>
      </c>
      <c r="B8" s="34">
        <v>5</v>
      </c>
      <c r="C8" s="31" t="s">
        <v>176</v>
      </c>
      <c r="E8" s="33" t="s">
        <v>192</v>
      </c>
      <c r="F8" s="33" t="s">
        <v>194</v>
      </c>
      <c r="G8" s="33" t="s">
        <v>192</v>
      </c>
      <c r="H8" s="33" t="s">
        <v>196</v>
      </c>
      <c r="I8" s="33" t="s">
        <v>197</v>
      </c>
      <c r="J8" s="33" t="s">
        <v>193</v>
      </c>
      <c r="L8" s="31" t="s">
        <v>190</v>
      </c>
    </row>
    <row r="9" spans="1:12" x14ac:dyDescent="0.25">
      <c r="A9" s="29" t="s">
        <v>154</v>
      </c>
      <c r="B9" s="34">
        <v>6</v>
      </c>
      <c r="C9" s="31" t="s">
        <v>172</v>
      </c>
      <c r="E9" s="33"/>
      <c r="F9" s="33"/>
      <c r="G9" s="33" t="s">
        <v>195</v>
      </c>
      <c r="H9" s="33"/>
      <c r="I9" s="33"/>
      <c r="J9" s="33" t="s">
        <v>192</v>
      </c>
      <c r="L9" s="31" t="s">
        <v>186</v>
      </c>
    </row>
    <row r="10" spans="1:12" x14ac:dyDescent="0.25">
      <c r="A10" s="29" t="s">
        <v>155</v>
      </c>
      <c r="B10" s="34">
        <v>7</v>
      </c>
      <c r="C10" s="31" t="s">
        <v>173</v>
      </c>
      <c r="L10" s="31" t="s">
        <v>187</v>
      </c>
    </row>
    <row r="11" spans="1:12" x14ac:dyDescent="0.25">
      <c r="A11" s="36">
        <v>2021</v>
      </c>
      <c r="C11" s="31" t="s">
        <v>174</v>
      </c>
      <c r="L11" s="31" t="s">
        <v>188</v>
      </c>
    </row>
    <row r="12" spans="1:12" x14ac:dyDescent="0.25">
      <c r="A12" s="36">
        <v>2022</v>
      </c>
      <c r="B12" s="34">
        <v>8</v>
      </c>
      <c r="C12" s="31" t="s">
        <v>175</v>
      </c>
      <c r="L12" s="31" t="s">
        <v>189</v>
      </c>
    </row>
    <row r="13" spans="1:12" x14ac:dyDescent="0.25">
      <c r="A13" s="36">
        <v>2023</v>
      </c>
      <c r="B13" s="34">
        <v>9</v>
      </c>
    </row>
    <row r="14" spans="1:12" x14ac:dyDescent="0.25">
      <c r="A14" s="36">
        <v>2024</v>
      </c>
      <c r="B14" s="34">
        <v>10</v>
      </c>
    </row>
    <row r="15" spans="1:12" x14ac:dyDescent="0.25">
      <c r="A15" s="36">
        <v>2025</v>
      </c>
    </row>
    <row r="16" spans="1:12" x14ac:dyDescent="0.25">
      <c r="A16" s="36">
        <v>2026</v>
      </c>
    </row>
    <row r="17" spans="1:1" x14ac:dyDescent="0.25">
      <c r="A17" s="36">
        <v>2027</v>
      </c>
    </row>
    <row r="18" spans="1:1" x14ac:dyDescent="0.25">
      <c r="A18" s="36">
        <v>2028</v>
      </c>
    </row>
    <row r="19" spans="1:1" x14ac:dyDescent="0.25">
      <c r="A19" s="36">
        <v>2029</v>
      </c>
    </row>
    <row r="20" spans="1:1" x14ac:dyDescent="0.25">
      <c r="A20" s="36">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GUIDE</vt:lpstr>
      <vt:lpstr>STEPS</vt:lpstr>
      <vt:lpstr>RoMM</vt:lpstr>
      <vt:lpstr>Materiality</vt:lpstr>
      <vt:lpstr>Misstatements</vt:lpstr>
      <vt:lpstr>Master</vt:lpstr>
      <vt:lpstr>Debt_Financed</vt:lpstr>
      <vt:lpstr>Entity_Type</vt:lpstr>
      <vt:lpstr>High_Risk</vt:lpstr>
      <vt:lpstr>Liquidity</vt:lpstr>
      <vt:lpstr>Low_Risk</vt:lpstr>
      <vt:lpstr>Medium_Risk</vt:lpstr>
      <vt:lpstr>Not_Applicable</vt:lpstr>
      <vt:lpstr>Not_for_Profit</vt:lpstr>
      <vt:lpstr>GUIDE!Print_Area</vt:lpstr>
      <vt:lpstr>Misstatements!Print_Area</vt:lpstr>
      <vt:lpstr>RoMM!Print_Area</vt:lpstr>
      <vt:lpstr>Profit_Oriented</vt:lpstr>
      <vt:lpstr>Risk</vt:lpstr>
      <vt:lpstr>Rounded</vt:lpstr>
      <vt:lpstr>Startup_Newly_Established</vt:lpstr>
      <vt:lpstr>Total_Revenue</vt:lpstr>
      <vt:lpstr>Volatility_in_Profit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Nizammuddin S M</dc:creator>
  <cp:lastModifiedBy>Nishanth Vasisht</cp:lastModifiedBy>
  <cp:lastPrinted>2024-03-05T04:18:31Z</cp:lastPrinted>
  <dcterms:created xsi:type="dcterms:W3CDTF">2024-03-03T17:10:53Z</dcterms:created>
  <dcterms:modified xsi:type="dcterms:W3CDTF">2025-03-03T03:32:04Z</dcterms:modified>
</cp:coreProperties>
</file>