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filterPrivacy="1" defaultThemeVersion="166925"/>
  <xr:revisionPtr revIDLastSave="0" documentId="13_ncr:1_{95C32D22-7DC6-48A9-B483-3784FCA8BF52}" xr6:coauthVersionLast="47" xr6:coauthVersionMax="47" xr10:uidLastSave="{00000000-0000-0000-0000-000000000000}"/>
  <bookViews>
    <workbookView xWindow="-108" yWindow="-108" windowWidth="19416" windowHeight="10416" activeTab="1" xr2:uid="{442F93AF-3DA8-4919-B47F-CFAADB5116EF}"/>
  </bookViews>
  <sheets>
    <sheet name="BCA Assay" sheetId="1" r:id="rId1"/>
    <sheet name="Protein Load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2" l="1"/>
  <c r="B2" i="2"/>
  <c r="C2" i="2" s="1"/>
  <c r="G3" i="2"/>
  <c r="G4" i="2"/>
  <c r="G5" i="2"/>
  <c r="G6" i="2"/>
  <c r="G7" i="2"/>
  <c r="G8" i="2"/>
  <c r="F3" i="2"/>
  <c r="F4" i="2"/>
  <c r="F5" i="2"/>
  <c r="F6" i="2"/>
  <c r="F7" i="2"/>
  <c r="F8" i="2"/>
  <c r="E3" i="2"/>
  <c r="E4" i="2"/>
  <c r="E5" i="2"/>
  <c r="E6" i="2"/>
  <c r="E7" i="2"/>
  <c r="E8" i="2"/>
  <c r="D3" i="2"/>
  <c r="D4" i="2"/>
  <c r="D5" i="2"/>
  <c r="D6" i="2"/>
  <c r="D7" i="2"/>
  <c r="D8" i="2"/>
  <c r="C3" i="2"/>
  <c r="C4" i="2"/>
  <c r="C5" i="2"/>
  <c r="C6" i="2"/>
  <c r="C7" i="2"/>
  <c r="C8" i="2"/>
  <c r="C9" i="2"/>
  <c r="D9" i="2" s="1"/>
  <c r="E9" i="2" s="1"/>
  <c r="B3" i="2"/>
  <c r="B4" i="2"/>
  <c r="B5" i="2"/>
  <c r="B6" i="2"/>
  <c r="B7" i="2"/>
  <c r="B8" i="2"/>
  <c r="F9" i="2" l="1"/>
  <c r="G9" i="2"/>
  <c r="D2" i="2"/>
  <c r="E2" i="2" s="1"/>
  <c r="G2" i="2" l="1"/>
  <c r="F2" i="2"/>
</calcChain>
</file>

<file path=xl/sharedStrings.xml><?xml version="1.0" encoding="utf-8"?>
<sst xmlns="http://schemas.openxmlformats.org/spreadsheetml/2006/main" count="36" uniqueCount="28">
  <si>
    <t>Std1</t>
  </si>
  <si>
    <t>Std2</t>
  </si>
  <si>
    <t>Std3</t>
  </si>
  <si>
    <t>Std4</t>
  </si>
  <si>
    <t>Std5</t>
  </si>
  <si>
    <t>S.No</t>
  </si>
  <si>
    <t>Sample</t>
  </si>
  <si>
    <t>Optical Density</t>
  </si>
  <si>
    <t>Conc (μg/μl)</t>
  </si>
  <si>
    <t>n1</t>
  </si>
  <si>
    <t>n2</t>
  </si>
  <si>
    <t>BCA Assay OD Values</t>
  </si>
  <si>
    <t>Interpolated X</t>
  </si>
  <si>
    <t>Air (CSE Dose)</t>
  </si>
  <si>
    <t>Cig Smoke Extract 1% 6h</t>
  </si>
  <si>
    <t>Cig Smoke Extract 5% 6h</t>
  </si>
  <si>
    <t>Cig Smoke Extract 10% 6h</t>
  </si>
  <si>
    <t>Air (CSE Time)</t>
  </si>
  <si>
    <t>Cig Smoke Extract 10% 1h</t>
  </si>
  <si>
    <t>Cig Smoke Extract 10% 3h</t>
  </si>
  <si>
    <t>Cig Smoke Extract 10% 4h</t>
  </si>
  <si>
    <t>Sample - AR Exp 264</t>
  </si>
  <si>
    <t>Conc. Ptn</t>
  </si>
  <si>
    <t>Conc for 10 μg</t>
  </si>
  <si>
    <t>3X Loading dye</t>
  </si>
  <si>
    <t xml:space="preserve">Load for 10 μg </t>
  </si>
  <si>
    <t xml:space="preserve">Load for 20 μg </t>
  </si>
  <si>
    <t xml:space="preserve">Load for 30 μg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</si>
</sst>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/>
    <xf numFmtId="0" fontId="1" fillId="3" borderId="1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0" fillId="3" borderId="10" xfId="0" applyFill="1" applyBorder="1" applyAlignment="1">
      <alignment horizontal="center" vertical="center"/>
    </xf>
    <xf numFmtId="0" fontId="2" fillId="3" borderId="10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center" vertical="center"/>
    </xf>
    <xf numFmtId="0" fontId="2" fillId="3" borderId="0" xfId="0" applyFont="1" applyFill="1"/>
    <xf numFmtId="0" fontId="2" fillId="3" borderId="5" xfId="0" applyFont="1" applyFill="1" applyBorder="1"/>
    <xf numFmtId="0" fontId="0" fillId="3" borderId="11" xfId="0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3" fillId="0" borderId="0" xfId="0" applyFont="1"/>
    <xf numFmtId="164" fontId="2" fillId="3" borderId="0" xfId="0" applyNumberFormat="1" applyFont="1" applyFill="1"/>
    <xf numFmtId="164" fontId="2" fillId="3" borderId="5" xfId="0" applyNumberFormat="1" applyFont="1" applyFill="1" applyBorder="1"/>
    <xf numFmtId="164" fontId="2" fillId="3" borderId="6" xfId="0" applyNumberFormat="1" applyFont="1" applyFill="1" applyBorder="1"/>
    <xf numFmtId="164" fontId="2" fillId="3" borderId="7" xfId="0" applyNumberFormat="1" applyFont="1" applyFill="1" applyBorder="1"/>
    <xf numFmtId="0" fontId="3" fillId="3" borderId="10" xfId="0" applyFont="1" applyFill="1" applyBorder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1" fillId="3" borderId="12" xfId="0" applyFont="1" applyFill="1" applyBorder="1"/>
    <xf numFmtId="164" fontId="0" fillId="4" borderId="10" xfId="0" applyNumberFormat="1" applyFill="1" applyBorder="1"/>
    <xf numFmtId="164" fontId="0" fillId="4" borderId="11" xfId="0" applyNumberFormat="1" applyFill="1" applyBorder="1"/>
    <xf numFmtId="0" fontId="0" fillId="4" borderId="10" xfId="0" applyFill="1" applyBorder="1"/>
    <xf numFmtId="0" fontId="1" fillId="3" borderId="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left"/>
    </xf>
    <xf numFmtId="0" fontId="3" fillId="3" borderId="11" xfId="0" applyFont="1" applyFill="1" applyBorder="1" applyAlignment="1">
      <alignment horizontal="left"/>
    </xf>
    <xf numFmtId="0" fontId="4" fillId="0" borderId="12" xfId="0" applyFont="1" applyBorder="1"/>
    <xf numFmtId="0" fontId="4" fillId="0" borderId="10" xfId="0" applyFont="1" applyBorder="1"/>
    <xf numFmtId="0" fontId="4" fillId="0" borderId="11" xfId="0" applyFont="1" applyBorder="1"/>
    <xf numFmtId="164" fontId="0" fillId="5" borderId="13" xfId="0" applyNumberFormat="1" applyFill="1" applyBorder="1"/>
    <xf numFmtId="164" fontId="0" fillId="5" borderId="14" xfId="0" applyNumberFormat="1" applyFill="1" applyBorder="1"/>
    <xf numFmtId="164" fontId="0" fillId="5" borderId="15" xfId="0" applyNumberFormat="1" applyFill="1" applyBorder="1"/>
    <xf numFmtId="164" fontId="0" fillId="6" borderId="13" xfId="0" applyNumberFormat="1" applyFill="1" applyBorder="1"/>
    <xf numFmtId="164" fontId="0" fillId="6" borderId="14" xfId="0" applyNumberFormat="1" applyFill="1" applyBorder="1"/>
    <xf numFmtId="164" fontId="0" fillId="6" borderId="15" xfId="0" applyNumberFormat="1" applyFill="1" applyBorder="1"/>
    <xf numFmtId="164" fontId="0" fillId="5" borderId="16" xfId="0" applyNumberFormat="1" applyFill="1" applyBorder="1"/>
    <xf numFmtId="164" fontId="0" fillId="5" borderId="17" xfId="0" applyNumberFormat="1" applyFill="1" applyBorder="1"/>
    <xf numFmtId="164" fontId="0" fillId="5" borderId="18" xfId="0" applyNumberFormat="1" applyFill="1" applyBorder="1"/>
    <xf numFmtId="164" fontId="0" fillId="6" borderId="16" xfId="0" applyNumberFormat="1" applyFill="1" applyBorder="1"/>
    <xf numFmtId="164" fontId="0" fillId="6" borderId="17" xfId="0" applyNumberFormat="1" applyFill="1" applyBorder="1"/>
    <xf numFmtId="164" fontId="0" fillId="6" borderId="18" xfId="0" applyNumberForma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0</xdr:row>
          <xdr:rowOff>7620</xdr:rowOff>
        </xdr:from>
        <xdr:to>
          <xdr:col>13</xdr:col>
          <xdr:colOff>0</xdr:colOff>
          <xdr:row>17</xdr:row>
          <xdr:rowOff>7620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9B6D-DD01-4B92-8405-686DA1803857}">
  <dimension ref="A1:Q17"/>
  <sheetViews>
    <sheetView workbookViewId="0">
      <selection activeCell="E31" sqref="E31"/>
    </sheetView>
  </sheetViews>
  <sheetFormatPr defaultRowHeight="14.4" x14ac:dyDescent="0.3"/>
  <cols>
    <col min="2" max="2" width="24" bestFit="1" customWidth="1"/>
    <col min="3" max="3" width="11.88671875" bestFit="1" customWidth="1"/>
    <col min="6" max="6" width="13.88671875" bestFit="1" customWidth="1"/>
  </cols>
  <sheetData>
    <row r="1" spans="1:17" ht="15" thickBot="1" x14ac:dyDescent="0.35">
      <c r="A1" s="45" t="s">
        <v>11</v>
      </c>
      <c r="B1" s="46"/>
      <c r="C1" s="46"/>
      <c r="D1" s="46"/>
      <c r="E1" s="46"/>
      <c r="F1" s="47"/>
    </row>
    <row r="2" spans="1:17" ht="15" thickBot="1" x14ac:dyDescent="0.35">
      <c r="A2" s="2" t="s">
        <v>5</v>
      </c>
      <c r="B2" s="2" t="s">
        <v>6</v>
      </c>
      <c r="C2" s="2" t="s">
        <v>8</v>
      </c>
      <c r="D2" s="3" t="s">
        <v>7</v>
      </c>
      <c r="E2" s="4"/>
      <c r="F2" s="2" t="s">
        <v>12</v>
      </c>
      <c r="O2" s="20"/>
      <c r="P2" s="20"/>
      <c r="Q2" s="20"/>
    </row>
    <row r="3" spans="1:17" ht="15" thickBot="1" x14ac:dyDescent="0.35">
      <c r="A3" s="5"/>
      <c r="B3" s="22"/>
      <c r="C3" s="5"/>
      <c r="D3" s="27" t="s">
        <v>9</v>
      </c>
      <c r="E3" s="26" t="s">
        <v>10</v>
      </c>
      <c r="F3" s="25"/>
      <c r="N3" s="21"/>
      <c r="O3" s="13"/>
      <c r="P3" s="19"/>
      <c r="Q3" s="19"/>
    </row>
    <row r="4" spans="1:17" x14ac:dyDescent="0.3">
      <c r="A4" s="6">
        <v>1</v>
      </c>
      <c r="B4" s="7" t="s">
        <v>0</v>
      </c>
      <c r="C4" s="18">
        <v>0</v>
      </c>
      <c r="D4" s="14">
        <v>8.3000000000000004E-2</v>
      </c>
      <c r="E4" s="10"/>
      <c r="F4" s="25"/>
      <c r="N4" s="21"/>
      <c r="O4" s="13"/>
    </row>
    <row r="5" spans="1:17" x14ac:dyDescent="0.3">
      <c r="A5" s="6">
        <v>2</v>
      </c>
      <c r="B5" s="7" t="s">
        <v>1</v>
      </c>
      <c r="C5" s="18">
        <v>0.25</v>
      </c>
      <c r="D5" s="14">
        <v>0.152</v>
      </c>
      <c r="E5" s="10"/>
      <c r="F5" s="25"/>
      <c r="N5" s="21"/>
      <c r="O5" s="13"/>
    </row>
    <row r="6" spans="1:17" x14ac:dyDescent="0.3">
      <c r="A6" s="6">
        <v>3</v>
      </c>
      <c r="B6" s="7" t="s">
        <v>2</v>
      </c>
      <c r="C6" s="18">
        <v>0.5</v>
      </c>
      <c r="D6" s="14">
        <v>0.218</v>
      </c>
      <c r="E6" s="10"/>
      <c r="F6" s="25"/>
      <c r="N6" s="21"/>
      <c r="O6" s="13"/>
    </row>
    <row r="7" spans="1:17" x14ac:dyDescent="0.3">
      <c r="A7" s="6">
        <v>4</v>
      </c>
      <c r="B7" s="7" t="s">
        <v>3</v>
      </c>
      <c r="C7" s="18">
        <v>1</v>
      </c>
      <c r="D7" s="14">
        <v>0.34100000000000003</v>
      </c>
      <c r="E7" s="10"/>
      <c r="F7" s="25"/>
      <c r="N7" s="21"/>
      <c r="O7" s="13"/>
    </row>
    <row r="8" spans="1:17" x14ac:dyDescent="0.3">
      <c r="A8" s="6">
        <v>5</v>
      </c>
      <c r="B8" s="7" t="s">
        <v>4</v>
      </c>
      <c r="C8" s="18">
        <v>2</v>
      </c>
      <c r="D8" s="14">
        <v>0.625</v>
      </c>
      <c r="E8" s="10"/>
      <c r="F8" s="25"/>
      <c r="N8" s="21"/>
      <c r="O8" s="13"/>
    </row>
    <row r="9" spans="1:17" x14ac:dyDescent="0.3">
      <c r="A9" s="6"/>
      <c r="B9" s="7"/>
      <c r="C9" s="8"/>
      <c r="D9" s="9"/>
      <c r="E9" s="10"/>
      <c r="F9" s="25"/>
      <c r="N9" s="21"/>
      <c r="O9" s="13"/>
    </row>
    <row r="10" spans="1:17" x14ac:dyDescent="0.3">
      <c r="A10" s="6">
        <v>6</v>
      </c>
      <c r="B10" s="28" t="s">
        <v>13</v>
      </c>
      <c r="C10" s="8"/>
      <c r="D10" s="14">
        <v>0.91</v>
      </c>
      <c r="E10" s="15">
        <v>0.93500000000000005</v>
      </c>
      <c r="F10" s="23">
        <v>3.1199443413729102</v>
      </c>
      <c r="N10" s="21"/>
      <c r="O10" s="13"/>
    </row>
    <row r="11" spans="1:17" x14ac:dyDescent="0.3">
      <c r="A11" s="6">
        <v>7</v>
      </c>
      <c r="B11" s="28" t="s">
        <v>14</v>
      </c>
      <c r="C11" s="8"/>
      <c r="D11" s="14">
        <v>0.88600000000000001</v>
      </c>
      <c r="E11" s="15">
        <v>0.92600000000000005</v>
      </c>
      <c r="F11" s="23">
        <v>3.0587198515769898</v>
      </c>
    </row>
    <row r="12" spans="1:17" x14ac:dyDescent="0.3">
      <c r="A12" s="6">
        <v>8</v>
      </c>
      <c r="B12" s="28" t="s">
        <v>15</v>
      </c>
      <c r="C12" s="8"/>
      <c r="D12" s="14">
        <v>0.74399999999999999</v>
      </c>
      <c r="E12" s="15">
        <v>0.78500000000000003</v>
      </c>
      <c r="F12" s="23">
        <v>2.5336734693877601</v>
      </c>
    </row>
    <row r="13" spans="1:17" x14ac:dyDescent="0.3">
      <c r="A13" s="6">
        <v>9</v>
      </c>
      <c r="B13" s="28" t="s">
        <v>16</v>
      </c>
      <c r="C13" s="8"/>
      <c r="D13" s="14">
        <v>1.036</v>
      </c>
      <c r="E13" s="15">
        <v>1.026</v>
      </c>
      <c r="F13" s="23">
        <v>3.5225417439703199</v>
      </c>
    </row>
    <row r="14" spans="1:17" x14ac:dyDescent="0.3">
      <c r="A14" s="6">
        <v>10</v>
      </c>
      <c r="B14" s="28" t="s">
        <v>17</v>
      </c>
      <c r="C14" s="8"/>
      <c r="D14" s="14">
        <v>0.98199999999999998</v>
      </c>
      <c r="E14" s="15">
        <v>0.88900000000000001</v>
      </c>
      <c r="F14" s="23">
        <v>3.1681818181818202</v>
      </c>
    </row>
    <row r="15" spans="1:17" x14ac:dyDescent="0.3">
      <c r="A15" s="6">
        <v>11</v>
      </c>
      <c r="B15" s="28" t="s">
        <v>18</v>
      </c>
      <c r="C15" s="8"/>
      <c r="D15" s="14">
        <v>0.78300000000000003</v>
      </c>
      <c r="E15" s="15">
        <v>0.80300000000000005</v>
      </c>
      <c r="F15" s="23">
        <v>2.6394248608534299</v>
      </c>
    </row>
    <row r="16" spans="1:17" x14ac:dyDescent="0.3">
      <c r="A16" s="6">
        <v>12</v>
      </c>
      <c r="B16" s="28" t="s">
        <v>19</v>
      </c>
      <c r="C16" s="8"/>
      <c r="D16" s="14">
        <v>0.83299999999999996</v>
      </c>
      <c r="E16" s="15">
        <v>0.87</v>
      </c>
      <c r="F16" s="23">
        <v>2.8564935064935102</v>
      </c>
    </row>
    <row r="17" spans="1:6" ht="15" thickBot="1" x14ac:dyDescent="0.35">
      <c r="A17" s="11">
        <v>13</v>
      </c>
      <c r="B17" s="29" t="s">
        <v>20</v>
      </c>
      <c r="C17" s="12"/>
      <c r="D17" s="16">
        <v>0.92500000000000004</v>
      </c>
      <c r="E17" s="17">
        <v>0.84399999999999997</v>
      </c>
      <c r="F17" s="24">
        <v>2.97894248608534</v>
      </c>
    </row>
  </sheetData>
  <mergeCells count="1">
    <mergeCell ref="A1:F1"/>
  </mergeCells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Prism8.Document" shapeId="1026" r:id="rId4">
          <objectPr defaultSize="0" autoPict="0" r:id="rId5">
            <anchor moveWithCells="1">
              <from>
                <xdr:col>6</xdr:col>
                <xdr:colOff>22860</xdr:colOff>
                <xdr:row>0</xdr:row>
                <xdr:rowOff>7620</xdr:rowOff>
              </from>
              <to>
                <xdr:col>13</xdr:col>
                <xdr:colOff>0</xdr:colOff>
                <xdr:row>17</xdr:row>
                <xdr:rowOff>7620</xdr:rowOff>
              </to>
            </anchor>
          </objectPr>
        </oleObject>
      </mc:Choice>
      <mc:Fallback>
        <oleObject progId="Prism8.Document" shapeId="1026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7A973-15FA-4CBA-8140-2E263F7750B0}">
  <dimension ref="A1:G9"/>
  <sheetViews>
    <sheetView tabSelected="1" workbookViewId="0">
      <selection activeCell="H18" sqref="H18"/>
    </sheetView>
  </sheetViews>
  <sheetFormatPr defaultRowHeight="14.4" x14ac:dyDescent="0.3"/>
  <cols>
    <col min="1" max="1" width="23.5546875" bestFit="1" customWidth="1"/>
    <col min="2" max="2" width="9.33203125" bestFit="1" customWidth="1"/>
    <col min="3" max="3" width="13.44140625" bestFit="1" customWidth="1"/>
    <col min="4" max="4" width="14.33203125" bestFit="1" customWidth="1"/>
    <col min="5" max="7" width="13.6640625" bestFit="1" customWidth="1"/>
  </cols>
  <sheetData>
    <row r="1" spans="1:7" ht="15" thickBot="1" x14ac:dyDescent="0.35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 x14ac:dyDescent="0.3">
      <c r="A2" s="30" t="s">
        <v>13</v>
      </c>
      <c r="B2" s="33">
        <f>'BCA Assay'!F10</f>
        <v>3.1199443413729102</v>
      </c>
      <c r="C2" s="33">
        <f>10/B2</f>
        <v>3.205185383403208</v>
      </c>
      <c r="D2" s="33">
        <f>C2/3</f>
        <v>1.0683951278010693</v>
      </c>
      <c r="E2" s="33">
        <f>C2+D2</f>
        <v>4.2735805112042771</v>
      </c>
      <c r="F2" s="33">
        <f>E2*2</f>
        <v>8.5471610224085541</v>
      </c>
      <c r="G2" s="39">
        <f>E2*3</f>
        <v>12.820741533612832</v>
      </c>
    </row>
    <row r="3" spans="1:7" x14ac:dyDescent="0.3">
      <c r="A3" s="31" t="s">
        <v>14</v>
      </c>
      <c r="B3" s="34">
        <f>'BCA Assay'!F11</f>
        <v>3.0587198515769898</v>
      </c>
      <c r="C3" s="34">
        <f t="shared" ref="C3:C9" si="0">10/B3</f>
        <v>3.2693415825069048</v>
      </c>
      <c r="D3" s="34">
        <f t="shared" ref="D3:D9" si="1">C3/3</f>
        <v>1.0897805275023016</v>
      </c>
      <c r="E3" s="34">
        <f t="shared" ref="E3:E9" si="2">C3+D3</f>
        <v>4.3591221100092064</v>
      </c>
      <c r="F3" s="34">
        <f t="shared" ref="F3:F9" si="3">E3*2</f>
        <v>8.7182442200184127</v>
      </c>
      <c r="G3" s="40">
        <f t="shared" ref="G3:G9" si="4">E3*3</f>
        <v>13.077366330027619</v>
      </c>
    </row>
    <row r="4" spans="1:7" x14ac:dyDescent="0.3">
      <c r="A4" s="31" t="s">
        <v>15</v>
      </c>
      <c r="B4" s="34">
        <f>'BCA Assay'!F12</f>
        <v>2.5336734693877601</v>
      </c>
      <c r="C4" s="34">
        <f t="shared" si="0"/>
        <v>3.9468385018123162</v>
      </c>
      <c r="D4" s="34">
        <f t="shared" si="1"/>
        <v>1.3156128339374387</v>
      </c>
      <c r="E4" s="34">
        <f t="shared" si="2"/>
        <v>5.2624513357497547</v>
      </c>
      <c r="F4" s="34">
        <f t="shared" si="3"/>
        <v>10.524902671499509</v>
      </c>
      <c r="G4" s="40">
        <f t="shared" si="4"/>
        <v>15.787354007249263</v>
      </c>
    </row>
    <row r="5" spans="1:7" ht="15" thickBot="1" x14ac:dyDescent="0.35">
      <c r="A5" s="32" t="s">
        <v>16</v>
      </c>
      <c r="B5" s="35">
        <f>'BCA Assay'!F13</f>
        <v>3.5225417439703199</v>
      </c>
      <c r="C5" s="35">
        <f t="shared" si="0"/>
        <v>2.8388591894240607</v>
      </c>
      <c r="D5" s="35">
        <f t="shared" si="1"/>
        <v>0.94628639647468693</v>
      </c>
      <c r="E5" s="35">
        <f t="shared" si="2"/>
        <v>3.7851455858987477</v>
      </c>
      <c r="F5" s="35">
        <f t="shared" si="3"/>
        <v>7.5702911717974954</v>
      </c>
      <c r="G5" s="41">
        <f t="shared" si="4"/>
        <v>11.355436757696243</v>
      </c>
    </row>
    <row r="6" spans="1:7" x14ac:dyDescent="0.3">
      <c r="A6" s="30" t="s">
        <v>17</v>
      </c>
      <c r="B6" s="36">
        <f>'BCA Assay'!F14</f>
        <v>3.1681818181818202</v>
      </c>
      <c r="C6" s="36">
        <f t="shared" si="0"/>
        <v>3.1563845050215189</v>
      </c>
      <c r="D6" s="36">
        <f t="shared" si="1"/>
        <v>1.0521281683405064</v>
      </c>
      <c r="E6" s="36">
        <f t="shared" si="2"/>
        <v>4.2085126733620255</v>
      </c>
      <c r="F6" s="36">
        <f t="shared" si="3"/>
        <v>8.417025346724051</v>
      </c>
      <c r="G6" s="42">
        <f t="shared" si="4"/>
        <v>12.625538020086076</v>
      </c>
    </row>
    <row r="7" spans="1:7" x14ac:dyDescent="0.3">
      <c r="A7" s="31" t="s">
        <v>18</v>
      </c>
      <c r="B7" s="37">
        <f>'BCA Assay'!F15</f>
        <v>2.6394248608534299</v>
      </c>
      <c r="C7" s="37">
        <f t="shared" si="0"/>
        <v>3.7887041788212175</v>
      </c>
      <c r="D7" s="37">
        <f t="shared" si="1"/>
        <v>1.2629013929404058</v>
      </c>
      <c r="E7" s="37">
        <f t="shared" si="2"/>
        <v>5.0516055717616233</v>
      </c>
      <c r="F7" s="37">
        <f t="shared" si="3"/>
        <v>10.103211143523247</v>
      </c>
      <c r="G7" s="43">
        <f t="shared" si="4"/>
        <v>15.15481671528487</v>
      </c>
    </row>
    <row r="8" spans="1:7" x14ac:dyDescent="0.3">
      <c r="A8" s="31" t="s">
        <v>19</v>
      </c>
      <c r="B8" s="37">
        <f>'BCA Assay'!F16</f>
        <v>2.8564935064935102</v>
      </c>
      <c r="C8" s="37">
        <f t="shared" si="0"/>
        <v>3.5007956353716709</v>
      </c>
      <c r="D8" s="37">
        <f t="shared" si="1"/>
        <v>1.1669318784572236</v>
      </c>
      <c r="E8" s="37">
        <f t="shared" si="2"/>
        <v>4.6677275138288943</v>
      </c>
      <c r="F8" s="37">
        <f t="shared" si="3"/>
        <v>9.3354550276577886</v>
      </c>
      <c r="G8" s="43">
        <f t="shared" si="4"/>
        <v>14.003182541486684</v>
      </c>
    </row>
    <row r="9" spans="1:7" ht="15" thickBot="1" x14ac:dyDescent="0.35">
      <c r="A9" s="32" t="s">
        <v>20</v>
      </c>
      <c r="B9" s="38">
        <f>'BCA Assay'!F17</f>
        <v>2.97894248608534</v>
      </c>
      <c r="C9" s="38">
        <f t="shared" si="0"/>
        <v>3.356895961137238</v>
      </c>
      <c r="D9" s="38">
        <f t="shared" si="1"/>
        <v>1.1189653203790793</v>
      </c>
      <c r="E9" s="38">
        <f t="shared" si="2"/>
        <v>4.475861281516317</v>
      </c>
      <c r="F9" s="38">
        <f t="shared" si="3"/>
        <v>8.951722563032634</v>
      </c>
      <c r="G9" s="44">
        <f t="shared" si="4"/>
        <v>13.427583844548952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BCA Assay</vt:lpstr>
      <vt:lpstr>Protein Loading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2024-09-12T10:24:20Z</dcterms:created>
  <dcterms:modified xsi:type="dcterms:W3CDTF">2024-09-12T10:25:03Z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e4b1be8-281e-475d-98b0-21c3457e5a46_Enabled">
    <vt:lpwstr>true</vt:lpwstr>
  </property>
  <property fmtid="{D5CDD505-2E9C-101B-9397-08002B2CF9AE}" pid="3" name="MSIP_Label_5e4b1be8-281e-475d-98b0-21c3457e5a46_SetDate">
    <vt:lpwstr>2024-09-12T10:25:03Z</vt:lpwstr>
  </property>
  <property fmtid="{D5CDD505-2E9C-101B-9397-08002B2CF9AE}" pid="4" name="MSIP_Label_5e4b1be8-281e-475d-98b0-21c3457e5a46_Method">
    <vt:lpwstr>Standard</vt:lpwstr>
  </property>
  <property fmtid="{D5CDD505-2E9C-101B-9397-08002B2CF9AE}" pid="5" name="MSIP_Label_5e4b1be8-281e-475d-98b0-21c3457e5a46_Name">
    <vt:lpwstr>Public</vt:lpwstr>
  </property>
  <property fmtid="{D5CDD505-2E9C-101B-9397-08002B2CF9AE}" pid="6" name="MSIP_Label_5e4b1be8-281e-475d-98b0-21c3457e5a46_SiteId">
    <vt:lpwstr>8b3dd73e-4e72-4679-b191-56da1588712b</vt:lpwstr>
  </property>
  <property fmtid="{D5CDD505-2E9C-101B-9397-08002B2CF9AE}" pid="7" name="MSIP_Label_5e4b1be8-281e-475d-98b0-21c3457e5a46_ActionId">
    <vt:lpwstr>4c3b34be-f219-4f65-bdcf-e0453c36cff4</vt:lpwstr>
  </property>
  <property fmtid="{D5CDD505-2E9C-101B-9397-08002B2CF9AE}" pid="8" name="MSIP_Label_5e4b1be8-281e-475d-98b0-21c3457e5a46_ContentBits">
    <vt:lpwstr>0</vt:lpwstr>
  </property>
</Properties>
</file>