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exm\Desktop\"/>
    </mc:Choice>
  </mc:AlternateContent>
  <xr:revisionPtr revIDLastSave="0" documentId="13_ncr:1_{2D56A77A-8A4E-4F1F-8CAA-CAD6C07DF92D}" xr6:coauthVersionLast="47" xr6:coauthVersionMax="47" xr10:uidLastSave="{00000000-0000-0000-0000-000000000000}"/>
  <bookViews>
    <workbookView xWindow="-108" yWindow="-108" windowWidth="23256" windowHeight="12456" activeTab="2" xr2:uid="{7CE2297C-7695-4377-82F8-77B6D4E76DB2}"/>
  </bookViews>
  <sheets>
    <sheet name="Raw" sheetId="1" r:id="rId1"/>
    <sheet name="Data" sheetId="2" r:id="rId2"/>
    <sheet name="Table" sheetId="3" r:id="rId3"/>
  </sheets>
  <definedNames>
    <definedName name="Slicer_Dyno_progress">#N/A</definedName>
    <definedName name="Slicer_Jump_Progress">#N/A</definedName>
    <definedName name="Slicer_Team">#N/A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E3" i="2"/>
  <c r="E4" i="2"/>
  <c r="E5" i="2"/>
  <c r="E6" i="2"/>
  <c r="E7" i="2"/>
  <c r="E8" i="2"/>
  <c r="E9" i="2"/>
  <c r="E10" i="2"/>
  <c r="E11" i="2"/>
  <c r="E12" i="2"/>
  <c r="E13" i="2"/>
  <c r="E14" i="2"/>
  <c r="E15" i="2"/>
  <c r="E16" i="2"/>
  <c r="E17" i="2"/>
  <c r="E18" i="2"/>
  <c r="E19" i="2"/>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<sst xmlns="http://schemas.openxmlformats.org/spreadsheetml/2006/main" count="212" uniqueCount="62">
  <si>
    <t>Fall 2023</t>
  </si>
  <si>
    <t>Broadjump Benchmark</t>
  </si>
  <si>
    <t>Dyno Benchmarks</t>
  </si>
  <si>
    <t>Attempts (cm)</t>
  </si>
  <si>
    <t>Best Attempt</t>
  </si>
  <si>
    <t>Babstock, Nyomie</t>
  </si>
  <si>
    <t>Ferguson, Rundle</t>
  </si>
  <si>
    <t>Freeman, Escher</t>
  </si>
  <si>
    <t>Garcia, Dante</t>
  </si>
  <si>
    <t>Hyatt, Royson</t>
  </si>
  <si>
    <t>Latiff, Jake</t>
  </si>
  <si>
    <t>Lichty, Jediah</t>
  </si>
  <si>
    <t>Lorente Villar, Jairo</t>
  </si>
  <si>
    <t>Oguike, Mikael</t>
  </si>
  <si>
    <t>Scholten, Jonah</t>
  </si>
  <si>
    <t>Tizzard, Benjamin</t>
  </si>
  <si>
    <t>Xu, Oliver</t>
  </si>
  <si>
    <t>Broadjump Final</t>
  </si>
  <si>
    <t>Dyno Final</t>
  </si>
  <si>
    <t>(Injury)</t>
  </si>
  <si>
    <t>winter 2023/spring 2024</t>
  </si>
  <si>
    <t>Ben</t>
  </si>
  <si>
    <t>Nyomie</t>
  </si>
  <si>
    <t>Maxwell</t>
  </si>
  <si>
    <t>Jonah</t>
  </si>
  <si>
    <t>Paulina</t>
  </si>
  <si>
    <t>Royson</t>
  </si>
  <si>
    <t>Jairo</t>
  </si>
  <si>
    <t>Escher</t>
  </si>
  <si>
    <t>Emilio</t>
  </si>
  <si>
    <t>Wesley</t>
  </si>
  <si>
    <t>Oliver</t>
  </si>
  <si>
    <t>Aren</t>
  </si>
  <si>
    <t>Rundle</t>
  </si>
  <si>
    <t>Injuried</t>
  </si>
  <si>
    <t>NA</t>
  </si>
  <si>
    <t>Fall 2024</t>
  </si>
  <si>
    <t>Sidney</t>
  </si>
  <si>
    <t>Ishbel</t>
  </si>
  <si>
    <t>Elena</t>
  </si>
  <si>
    <t>Marshall</t>
  </si>
  <si>
    <t>mikael</t>
  </si>
  <si>
    <t>Athlete</t>
  </si>
  <si>
    <t>Jump-Base</t>
  </si>
  <si>
    <t>Jump-Final</t>
  </si>
  <si>
    <t>Dyno-Base</t>
  </si>
  <si>
    <t>Dyno-Final</t>
  </si>
  <si>
    <t>Dante</t>
  </si>
  <si>
    <t>Mikael</t>
  </si>
  <si>
    <t>Team</t>
  </si>
  <si>
    <t>Flame</t>
  </si>
  <si>
    <t>Ember</t>
  </si>
  <si>
    <t>Jump-Progress</t>
  </si>
  <si>
    <t>Dyno-progress</t>
  </si>
  <si>
    <t>Diff-J</t>
  </si>
  <si>
    <t>Diff-D</t>
  </si>
  <si>
    <t>Athlete ID</t>
  </si>
  <si>
    <t>Average</t>
  </si>
  <si>
    <t>Dyno-Base(cm)</t>
  </si>
  <si>
    <t xml:space="preserve"> Dyno-Final(cm)</t>
  </si>
  <si>
    <t>Jump-Base(cm)</t>
  </si>
  <si>
    <t>Jump-Final(cm)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</si>
</sst>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6" x14ac:knownFonts="1">
    <font>
      <sz val="11"/>
      <color theme="1"/>
      <name val="Aptos Narrow"/>
      <family val="2"/>
      <scheme val="minor"/>
    </font>
    <font>
      <sz val="10"/>
      <color theme="1"/>
      <name val="Arial"/>
      <family val="2"/>
    </font>
    <font>
      <b/>
      <sz val="10"/>
      <color rgb="FFFF0000"/>
      <name val="Arial"/>
      <family val="2"/>
    </font>
    <font>
      <b/>
      <sz val="24"/>
      <color theme="1"/>
      <name val="Arial"/>
      <family val="2"/>
    </font>
    <font>
      <u/>
      <sz val="10"/>
      <color rgb="FF1155CC"/>
      <name val="Arial"/>
      <family val="2"/>
    </font>
    <font>
      <b/>
      <sz val="10"/>
      <color theme="1"/>
      <name val="Arial"/>
      <family val="2"/>
    </font>
  </fonts>
  <fills count="5">
    <fill>
      <patternFill patternType="none"/>
    </fill>
    <fill>
      <patternFill patternType="gray125"/>
    </fill>
    <fill>
      <patternFill patternType="solid">
        <fgColor rgb="FF000000"/>
        <bgColor indexed="64"/>
      </patternFill>
    </fill>
    <fill>
      <patternFill patternType="solid">
        <fgColor rgb="FFFF0000"/>
        <bgColor indexed="64"/>
      </patternFill>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2" xfId="0" applyFont="1" applyBorder="1" applyAlignment="1">
      <alignment wrapText="1"/>
    </xf>
    <xf numFmtId="0" fontId="1" fillId="0" borderId="1" xfId="0" applyFont="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0" borderId="7" xfId="0" applyFont="1" applyBorder="1" applyAlignment="1">
      <alignment horizontal="center" wrapText="1"/>
    </xf>
    <xf numFmtId="0" fontId="1" fillId="0" borderId="7" xfId="0" applyFont="1" applyBorder="1" applyAlignment="1">
      <alignment wrapText="1"/>
    </xf>
    <xf numFmtId="0" fontId="4" fillId="4" borderId="3" xfId="0" applyFont="1" applyFill="1" applyBorder="1" applyAlignment="1">
      <alignment wrapText="1"/>
    </xf>
    <xf numFmtId="0" fontId="4" fillId="4" borderId="7" xfId="0" applyFont="1" applyFill="1" applyBorder="1" applyAlignment="1">
      <alignment wrapText="1"/>
    </xf>
    <xf numFmtId="0" fontId="5" fillId="0" borderId="7" xfId="0" applyFont="1" applyBorder="1" applyAlignment="1">
      <alignment horizontal="center" wrapText="1"/>
    </xf>
    <xf numFmtId="0" fontId="1" fillId="0" borderId="7" xfId="0" applyFont="1" applyBorder="1" applyAlignment="1">
      <alignment horizontal="right" wrapText="1"/>
    </xf>
    <xf numFmtId="0" fontId="5" fillId="0" borderId="6" xfId="0" applyFont="1" applyBorder="1" applyAlignment="1">
      <alignment wrapText="1"/>
    </xf>
    <xf numFmtId="0" fontId="2" fillId="2" borderId="1" xfId="0" applyFont="1" applyFill="1" applyBorder="1" applyAlignment="1">
      <alignment vertical="center"/>
    </xf>
    <xf numFmtId="0" fontId="4" fillId="0" borderId="3" xfId="0" applyFont="1" applyBorder="1" applyAlignment="1">
      <alignment wrapText="1"/>
    </xf>
    <xf numFmtId="0" fontId="4" fillId="0" borderId="7" xfId="0" applyFont="1" applyBorder="1" applyAlignment="1">
      <alignment wrapText="1"/>
    </xf>
    <xf numFmtId="0" fontId="1" fillId="4" borderId="3" xfId="0" applyFont="1" applyFill="1" applyBorder="1" applyAlignment="1">
      <alignment wrapText="1"/>
    </xf>
    <xf numFmtId="0" fontId="1" fillId="4" borderId="7" xfId="0" applyFont="1" applyFill="1" applyBorder="1" applyAlignment="1">
      <alignment wrapText="1"/>
    </xf>
    <xf numFmtId="0" fontId="3" fillId="3" borderId="9" xfId="0" applyFont="1" applyFill="1" applyBorder="1" applyAlignment="1">
      <alignment horizontal="center" wrapText="1"/>
    </xf>
    <xf numFmtId="0" fontId="3" fillId="3" borderId="10" xfId="0" applyFont="1" applyFill="1" applyBorder="1" applyAlignment="1">
      <alignment horizontal="center" wrapText="1"/>
    </xf>
    <xf numFmtId="0" fontId="3" fillId="3" borderId="11" xfId="0" applyFont="1" applyFill="1" applyBorder="1" applyAlignment="1">
      <alignment horizontal="center" wrapText="1"/>
    </xf>
    <xf numFmtId="0" fontId="3" fillId="3" borderId="8"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3" borderId="12" xfId="0" applyFont="1" applyFill="1" applyBorder="1" applyAlignment="1">
      <alignment horizontal="center" wrapText="1"/>
    </xf>
    <xf numFmtId="0" fontId="0" fillId="0" borderId="0" xfId="0" pivotButton="1"/>
    <xf numFmtId="0" fontId="0" fillId="0" borderId="0" xfId="0" applyAlignment="1">
      <alignment horizontal="left"/>
    </xf>
    <xf numFmtId="168" fontId="0" fillId="0" borderId="0" xfId="0" applyNumberFormat="1"/>
  </cellXfs>
  <cellStyles count="1">
    <cellStyle name="Normal" xfId="0" builtinId="0"/>
  </cellStyles>
  <dxfs count="40">
    <dxf>
      <numFmt numFmtId="2" formatCode="0.00"/>
    </dxf>
    <dxf>
      <numFmt numFmtId="168" formatCode="0.0"/>
    </dxf>
    <dxf>
      <numFmt numFmtId="1" formatCode="0"/>
    </dxf>
    <dxf>
      <numFmt numFmtId="168" formatCode="0.0"/>
    </dxf>
    <dxf>
      <numFmt numFmtId="2" formatCode="0.00"/>
    </dxf>
    <dxf>
      <numFmt numFmtId="168" formatCode="0.0"/>
    </dxf>
    <dxf>
      <numFmt numFmtId="2" formatCode="0.00"/>
    </dxf>
    <dxf>
      <numFmt numFmtId="168" formatCode="0.0"/>
    </dxf>
    <dxf>
      <numFmt numFmtId="2" formatCode="0.00"/>
    </dxf>
    <dxf>
      <numFmt numFmtId="168" formatCode="0.0"/>
    </dxf>
    <dxf>
      <numFmt numFmtId="173" formatCode="0.000"/>
    </dxf>
    <dxf>
      <numFmt numFmtId="172" formatCode="0.0000"/>
    </dxf>
    <dxf>
      <numFmt numFmtId="171" formatCode="0.00000"/>
    </dxf>
    <dxf>
      <numFmt numFmtId="170" formatCode="0.000000"/>
    </dxf>
    <dxf>
      <numFmt numFmtId="2" formatCode="0.00"/>
    </dxf>
    <dxf>
      <numFmt numFmtId="168" formatCode="0.0"/>
    </dxf>
    <dxf>
      <numFmt numFmtId="173" formatCode="0.000"/>
    </dxf>
    <dxf>
      <numFmt numFmtId="172" formatCode="0.0000"/>
    </dxf>
    <dxf>
      <numFmt numFmtId="171" formatCode="0.00000"/>
    </dxf>
    <dxf>
      <numFmt numFmtId="170" formatCode="0.000000"/>
    </dxf>
    <dxf>
      <numFmt numFmtId="2" formatCode="0.00"/>
    </dxf>
    <dxf>
      <numFmt numFmtId="168" formatCode="0.0"/>
    </dxf>
    <dxf>
      <numFmt numFmtId="173" formatCode="0.000"/>
    </dxf>
    <dxf>
      <numFmt numFmtId="172" formatCode="0.0000"/>
    </dxf>
    <dxf>
      <numFmt numFmtId="171" formatCode="0.00000"/>
    </dxf>
    <dxf>
      <numFmt numFmtId="170" formatCode="0.000000"/>
    </dxf>
    <dxf>
      <numFmt numFmtId="169" formatCode="0.0000000"/>
    </dxf>
    <dxf>
      <numFmt numFmtId="2" formatCode="0.00"/>
    </dxf>
    <dxf>
      <numFmt numFmtId="168" formatCode="0.0"/>
    </dxf>
    <dxf>
      <numFmt numFmtId="173" formatCode="0.000"/>
    </dxf>
    <dxf>
      <numFmt numFmtId="172" formatCode="0.0000"/>
    </dxf>
    <dxf>
      <numFmt numFmtId="171" formatCode="0.00000"/>
    </dxf>
    <dxf>
      <numFmt numFmtId="170" formatCode="0.000000"/>
    </dxf>
    <dxf>
      <numFmt numFmtId="169" formatCode="0.0000000"/>
    </dxf>
    <dxf>
      <fill>
        <patternFill>
          <bgColor theme="9" tint="0.79998168889431442"/>
        </patternFill>
      </fill>
    </dxf>
    <dxf>
      <fill>
        <patternFill>
          <bgColor rgb="FFBD7575"/>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BD7575"/>
      <color rgb="FFCD25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6</xdr:col>
      <xdr:colOff>15240</xdr:colOff>
      <xdr:row>14</xdr:row>
      <xdr:rowOff>22861</xdr:rowOff>
    </xdr:from>
    <xdr:to>
      <xdr:col>13</xdr:col>
      <xdr:colOff>129540</xdr:colOff>
      <xdr:row>19</xdr:row>
      <xdr:rowOff>114301</xdr:rowOff>
    </xdr:to>
    <mc:AlternateContent xmlns:mc="http://schemas.openxmlformats.org/markup-compatibility/2006">
      <mc:Choice xmlns:a14="http://schemas.microsoft.com/office/drawing/2010/main" Requires="a14">
        <xdr:graphicFrame macro="">
          <xdr:nvGraphicFramePr>
            <xdr:cNvPr id="2" name="Team">
              <a:extLst>
                <a:ext uri="{FF2B5EF4-FFF2-40B4-BE49-F238E27FC236}">
                  <a16:creationId xmlns:a16="http://schemas.microsoft.com/office/drawing/2014/main" id="{AD33EA22-0C8A-130A-234F-9A1DAE631AAC}"/>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4960620" y="2583181"/>
              <a:ext cx="1828800" cy="10058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xdr:colOff>
      <xdr:row>8</xdr:row>
      <xdr:rowOff>1</xdr:rowOff>
    </xdr:from>
    <xdr:to>
      <xdr:col>13</xdr:col>
      <xdr:colOff>121920</xdr:colOff>
      <xdr:row>13</xdr:row>
      <xdr:rowOff>30481</xdr:rowOff>
    </xdr:to>
    <mc:AlternateContent xmlns:mc="http://schemas.openxmlformats.org/markup-compatibility/2006">
      <mc:Choice xmlns:a14="http://schemas.microsoft.com/office/drawing/2010/main" Requires="a14">
        <xdr:graphicFrame macro="">
          <xdr:nvGraphicFramePr>
            <xdr:cNvPr id="3" name="Jump-Progress">
              <a:extLst>
                <a:ext uri="{FF2B5EF4-FFF2-40B4-BE49-F238E27FC236}">
                  <a16:creationId xmlns:a16="http://schemas.microsoft.com/office/drawing/2014/main" id="{B995F9BE-068A-8C5A-60E2-671015DE9002}"/>
                </a:ext>
              </a:extLst>
            </xdr:cNvPr>
            <xdr:cNvGraphicFramePr/>
          </xdr:nvGraphicFramePr>
          <xdr:xfrm>
            <a:off x="0" y="0"/>
            <a:ext cx="0" cy="0"/>
          </xdr:xfrm>
          <a:graphic>
            <a:graphicData uri="http://schemas.microsoft.com/office/drawing/2010/slicer">
              <sle:slicer xmlns:sle="http://schemas.microsoft.com/office/drawing/2010/slicer" name="Jump-Progress"/>
            </a:graphicData>
          </a:graphic>
        </xdr:graphicFrame>
      </mc:Choice>
      <mc:Fallback>
        <xdr:sp macro="" textlink="">
          <xdr:nvSpPr>
            <xdr:cNvPr id="0" name=""/>
            <xdr:cNvSpPr>
              <a:spLocks noTextEdit="1"/>
            </xdr:cNvSpPr>
          </xdr:nvSpPr>
          <xdr:spPr>
            <a:xfrm>
              <a:off x="4953000" y="1463041"/>
              <a:ext cx="1828800" cy="9448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xdr:colOff>
      <xdr:row>2</xdr:row>
      <xdr:rowOff>7621</xdr:rowOff>
    </xdr:from>
    <xdr:to>
      <xdr:col>13</xdr:col>
      <xdr:colOff>121920</xdr:colOff>
      <xdr:row>7</xdr:row>
      <xdr:rowOff>60961</xdr:rowOff>
    </xdr:to>
    <mc:AlternateContent xmlns:mc="http://schemas.openxmlformats.org/markup-compatibility/2006">
      <mc:Choice xmlns:a14="http://schemas.microsoft.com/office/drawing/2010/main" Requires="a14">
        <xdr:graphicFrame macro="">
          <xdr:nvGraphicFramePr>
            <xdr:cNvPr id="4" name="Dyno-progress">
              <a:extLst>
                <a:ext uri="{FF2B5EF4-FFF2-40B4-BE49-F238E27FC236}">
                  <a16:creationId xmlns:a16="http://schemas.microsoft.com/office/drawing/2014/main" id="{146F715B-78E6-2D97-77AB-792B9830BC70}"/>
                </a:ext>
              </a:extLst>
            </xdr:cNvPr>
            <xdr:cNvGraphicFramePr/>
          </xdr:nvGraphicFramePr>
          <xdr:xfrm>
            <a:off x="0" y="0"/>
            <a:ext cx="0" cy="0"/>
          </xdr:xfrm>
          <a:graphic>
            <a:graphicData uri="http://schemas.microsoft.com/office/drawing/2010/slicer">
              <sle:slicer xmlns:sle="http://schemas.microsoft.com/office/drawing/2010/slicer" name="Dyno-progress"/>
            </a:graphicData>
          </a:graphic>
        </xdr:graphicFrame>
      </mc:Choice>
      <mc:Fallback>
        <xdr:sp macro="" textlink="">
          <xdr:nvSpPr>
            <xdr:cNvPr id="0" name=""/>
            <xdr:cNvSpPr>
              <a:spLocks noTextEdit="1"/>
            </xdr:cNvSpPr>
          </xdr:nvSpPr>
          <xdr:spPr>
            <a:xfrm>
              <a:off x="4953000" y="373381"/>
              <a:ext cx="1828800" cy="9677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ra Oliveira" refreshedDate="45750.436323379632" createdVersion="8" refreshedVersion="8" minRefreshableVersion="3" recordCount="17" xr:uid="{D0B250CF-D5BB-40C1-BBE9-3BD23E7D902F}">
  <cacheSource type="worksheet">
    <worksheetSource name="Data"/>
  </cacheSource>
  <cacheFields count="10">
    <cacheField name="Athlete" numFmtId="0">
      <sharedItems containsSemiMixedTypes="0" containsString="0" containsNumber="1" containsInteger="1" minValue="1" maxValue="17" count="17">
        <n v="1"/>
        <n v="2"/>
        <n v="3"/>
        <n v="4"/>
        <n v="5"/>
        <n v="6"/>
        <n v="7"/>
        <n v="8"/>
        <n v="9"/>
        <n v="10"/>
        <n v="11"/>
        <n v="12"/>
        <n v="13"/>
        <n v="14"/>
        <n v="15"/>
        <n v="16"/>
        <n v="17"/>
      </sharedItems>
    </cacheField>
    <cacheField name="Jump-Base" numFmtId="0">
      <sharedItems containsSemiMixedTypes="0" containsString="0" containsNumber="1" minValue="183" maxValue="257.5"/>
    </cacheField>
    <cacheField name="Jump-Final" numFmtId="0">
      <sharedItems containsSemiMixedTypes="0" containsString="0" containsNumber="1" minValue="190" maxValue="263"/>
    </cacheField>
    <cacheField name="Diff-J" numFmtId="0">
      <sharedItems containsSemiMixedTypes="0" containsString="0" containsNumber="1" minValue="-22.5" maxValue="17"/>
    </cacheField>
    <cacheField name="Dyno-Base" numFmtId="0">
      <sharedItems containsSemiMixedTypes="0" containsString="0" containsNumber="1" minValue="43" maxValue="112.5" count="16">
        <n v="97"/>
        <n v="71"/>
        <n v="78"/>
        <n v="43"/>
        <n v="89"/>
        <n v="94.5"/>
        <n v="89.5"/>
        <n v="93"/>
        <n v="67"/>
        <n v="112.5"/>
        <n v="57"/>
        <n v="85"/>
        <n v="74"/>
        <n v="88"/>
        <n v="71.5"/>
        <n v="50.5"/>
      </sharedItems>
    </cacheField>
    <cacheField name="Dyno-Final" numFmtId="0">
      <sharedItems containsSemiMixedTypes="0" containsString="0" containsNumber="1" minValue="44" maxValue="116.5" count="15">
        <n v="101"/>
        <n v="76"/>
        <n v="80"/>
        <n v="44"/>
        <n v="90"/>
        <n v="98"/>
        <n v="94"/>
        <n v="95.5"/>
        <n v="116.5"/>
        <n v="64"/>
        <n v="75"/>
        <n v="83"/>
        <n v="86"/>
        <n v="87"/>
        <n v="50"/>
      </sharedItems>
    </cacheField>
    <cacheField name="Diff-D" numFmtId="0">
      <sharedItems containsSemiMixedTypes="0" containsString="0" containsNumber="1" minValue="-10" maxValue="23"/>
    </cacheField>
    <cacheField name="Team" numFmtId="0">
      <sharedItems count="2">
        <s v="Flame"/>
        <s v="Ember"/>
      </sharedItems>
    </cacheField>
    <cacheField name="Jump-Progress" numFmtId="0">
      <sharedItems count="2">
        <s v="NO"/>
        <s v="YES"/>
      </sharedItems>
    </cacheField>
    <cacheField name="Dyno-progress" numFmtId="0">
      <sharedItems count="2">
        <s v="YES"/>
        <s v="NO"/>
      </sharedItems>
    </cacheField>
  </cacheFields>
  <extLst>
    <ext xmlns:x14="http://schemas.microsoft.com/office/spreadsheetml/2009/9/main" uri="{725AE2AE-9491-48be-B2B4-4EB974FC3084}">
      <x14:pivotCacheDefinition pivotCacheId="216121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43"/>
    <n v="220.5"/>
    <n v="-22.5"/>
    <x v="0"/>
    <x v="0"/>
    <n v="4"/>
    <x v="0"/>
    <x v="0"/>
    <x v="0"/>
  </r>
  <r>
    <x v="1"/>
    <n v="195"/>
    <n v="204"/>
    <n v="9"/>
    <x v="1"/>
    <x v="1"/>
    <n v="5"/>
    <x v="0"/>
    <x v="1"/>
    <x v="0"/>
  </r>
  <r>
    <x v="2"/>
    <n v="209.5"/>
    <n v="221"/>
    <n v="11.5"/>
    <x v="2"/>
    <x v="2"/>
    <n v="2"/>
    <x v="0"/>
    <x v="1"/>
    <x v="0"/>
  </r>
  <r>
    <x v="3"/>
    <n v="205"/>
    <n v="197.5"/>
    <n v="-7.5"/>
    <x v="3"/>
    <x v="3"/>
    <n v="1"/>
    <x v="0"/>
    <x v="0"/>
    <x v="0"/>
  </r>
  <r>
    <x v="4"/>
    <n v="205.5"/>
    <n v="211"/>
    <n v="5.5"/>
    <x v="4"/>
    <x v="4"/>
    <n v="1"/>
    <x v="0"/>
    <x v="1"/>
    <x v="0"/>
  </r>
  <r>
    <x v="5"/>
    <n v="219.5"/>
    <n v="217"/>
    <n v="-2.5"/>
    <x v="5"/>
    <x v="5"/>
    <n v="3.5"/>
    <x v="0"/>
    <x v="0"/>
    <x v="0"/>
  </r>
  <r>
    <x v="6"/>
    <n v="219"/>
    <n v="216"/>
    <n v="-3"/>
    <x v="6"/>
    <x v="6"/>
    <n v="4.5"/>
    <x v="0"/>
    <x v="0"/>
    <x v="0"/>
  </r>
  <r>
    <x v="7"/>
    <n v="204"/>
    <n v="214"/>
    <n v="10"/>
    <x v="7"/>
    <x v="7"/>
    <n v="2.5"/>
    <x v="0"/>
    <x v="1"/>
    <x v="0"/>
  </r>
  <r>
    <x v="8"/>
    <n v="218"/>
    <n v="228"/>
    <n v="10"/>
    <x v="8"/>
    <x v="4"/>
    <n v="23"/>
    <x v="0"/>
    <x v="1"/>
    <x v="0"/>
  </r>
  <r>
    <x v="9"/>
    <n v="257.5"/>
    <n v="263"/>
    <n v="5.5"/>
    <x v="9"/>
    <x v="8"/>
    <n v="4"/>
    <x v="0"/>
    <x v="1"/>
    <x v="0"/>
  </r>
  <r>
    <x v="10"/>
    <n v="207"/>
    <n v="215"/>
    <n v="8"/>
    <x v="10"/>
    <x v="9"/>
    <n v="7"/>
    <x v="1"/>
    <x v="1"/>
    <x v="0"/>
  </r>
  <r>
    <x v="11"/>
    <n v="184"/>
    <n v="190"/>
    <n v="6"/>
    <x v="11"/>
    <x v="10"/>
    <n v="-10"/>
    <x v="1"/>
    <x v="1"/>
    <x v="1"/>
  </r>
  <r>
    <x v="12"/>
    <n v="212"/>
    <n v="225"/>
    <n v="13"/>
    <x v="12"/>
    <x v="11"/>
    <n v="9"/>
    <x v="1"/>
    <x v="1"/>
    <x v="0"/>
  </r>
  <r>
    <x v="13"/>
    <n v="210"/>
    <n v="227"/>
    <n v="17"/>
    <x v="13"/>
    <x v="6"/>
    <n v="6"/>
    <x v="1"/>
    <x v="1"/>
    <x v="0"/>
  </r>
  <r>
    <x v="14"/>
    <n v="218"/>
    <n v="229"/>
    <n v="11"/>
    <x v="14"/>
    <x v="12"/>
    <n v="14.5"/>
    <x v="1"/>
    <x v="1"/>
    <x v="0"/>
  </r>
  <r>
    <x v="15"/>
    <n v="192"/>
    <n v="191.5"/>
    <n v="-0.5"/>
    <x v="1"/>
    <x v="13"/>
    <n v="16"/>
    <x v="1"/>
    <x v="0"/>
    <x v="0"/>
  </r>
  <r>
    <x v="16"/>
    <n v="183"/>
    <n v="190.5"/>
    <n v="7.5"/>
    <x v="15"/>
    <x v="14"/>
    <n v="-0.5"/>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96524B-C9C5-4153-96B6-FEBBF36E9143}" name="PivotTable1" cacheId="10" applyNumberFormats="0" applyBorderFormats="0" applyFontFormats="0" applyPatternFormats="0" applyAlignmentFormats="0" applyWidthHeightFormats="1" dataCaption="Values" grandTotalCaption="Average" updatedVersion="8" minRefreshableVersion="3" useAutoFormatting="1" itemPrintTitles="1" createdVersion="8" indent="0" outline="1" outlineData="1" multipleFieldFilters="0" rowHeaderCaption="Athlete ID">
  <location ref="A3:E21" firstHeaderRow="0" firstDataRow="1" firstDataCol="1"/>
  <pivotFields count="10">
    <pivotField axis="axisRow" showAll="0">
      <items count="18">
        <item x="0"/>
        <item x="1"/>
        <item x="2"/>
        <item x="3"/>
        <item x="4"/>
        <item x="5"/>
        <item x="6"/>
        <item x="7"/>
        <item x="8"/>
        <item x="9"/>
        <item x="10"/>
        <item x="11"/>
        <item x="12"/>
        <item x="13"/>
        <item x="14"/>
        <item x="15"/>
        <item x="16"/>
        <item t="default"/>
      </items>
    </pivotField>
    <pivotField dataField="1" showAll="0"/>
    <pivotField dataField="1" showAll="0"/>
    <pivotField showAll="0"/>
    <pivotField dataField="1" showAll="0">
      <items count="17">
        <item x="3"/>
        <item x="15"/>
        <item x="10"/>
        <item x="8"/>
        <item x="1"/>
        <item x="14"/>
        <item x="12"/>
        <item x="2"/>
        <item x="11"/>
        <item x="13"/>
        <item x="4"/>
        <item x="6"/>
        <item x="7"/>
        <item x="5"/>
        <item x="0"/>
        <item x="9"/>
        <item t="default"/>
      </items>
    </pivotField>
    <pivotField dataField="1" showAll="0">
      <items count="16">
        <item x="3"/>
        <item x="14"/>
        <item x="9"/>
        <item x="10"/>
        <item x="1"/>
        <item x="2"/>
        <item x="11"/>
        <item x="12"/>
        <item x="13"/>
        <item x="4"/>
        <item x="6"/>
        <item x="7"/>
        <item x="5"/>
        <item x="0"/>
        <item x="8"/>
        <item t="default"/>
      </items>
    </pivotField>
    <pivotField showAll="0"/>
    <pivotField showAll="0">
      <items count="3">
        <item x="1"/>
        <item x="0"/>
        <item t="default"/>
      </items>
    </pivotField>
    <pivotField showAll="0">
      <items count="3">
        <item x="0"/>
        <item x="1"/>
        <item t="default"/>
      </items>
    </pivotField>
    <pivotField showAll="0">
      <items count="3">
        <item x="1"/>
        <item x="0"/>
        <item t="default"/>
      </items>
    </pivotField>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4">
    <i>
      <x/>
    </i>
    <i i="1">
      <x v="1"/>
    </i>
    <i i="2">
      <x v="2"/>
    </i>
    <i i="3">
      <x v="3"/>
    </i>
  </colItems>
  <dataFields count="4">
    <dataField name="Dyno-Base(cm)" fld="4" subtotal="average" baseField="0" baseItem="0"/>
    <dataField name=" Dyno-Final(cm)" fld="5" subtotal="average" baseField="0" baseItem="0"/>
    <dataField name="Jump-Base(cm)" fld="1" subtotal="average" baseField="0" baseItem="0"/>
    <dataField name="Jump-Final(cm)" fld="2" subtotal="average" baseField="0" baseItem="0"/>
  </dataFields>
  <formats count="8">
    <format dxfId="28">
      <pivotArea field="0" grandRow="1" outline="0" collapsedLevelsAreSubtotals="1" axis="axisRow" fieldPosition="0">
        <references count="1">
          <reference field="4294967294" count="1" selected="0">
            <x v="0"/>
          </reference>
        </references>
      </pivotArea>
    </format>
    <format dxfId="21">
      <pivotArea field="0" grandRow="1" outline="0" collapsedLevelsAreSubtotals="1" axis="axisRow" fieldPosition="0">
        <references count="1">
          <reference field="4294967294" count="1" selected="0">
            <x v="1"/>
          </reference>
        </references>
      </pivotArea>
    </format>
    <format dxfId="15">
      <pivotArea field="0" grandRow="1" outline="0" collapsedLevelsAreSubtotals="1" axis="axisRow" fieldPosition="0">
        <references count="1">
          <reference field="4294967294" count="1" selected="0">
            <x v="2"/>
          </reference>
        </references>
      </pivotArea>
    </format>
    <format dxfId="9">
      <pivotArea field="0" grandRow="1" outline="0" collapsedLevelsAreSubtotals="1" axis="axisRow" fieldPosition="0">
        <references count="1">
          <reference field="4294967294" count="1" selected="0">
            <x v="3"/>
          </reference>
        </references>
      </pivotArea>
    </format>
    <format dxfId="7">
      <pivotArea collapsedLevelsAreSubtotals="1" fieldPosition="0">
        <references count="2">
          <reference field="4294967294" count="1" selected="0">
            <x v="0"/>
          </reference>
          <reference field="0" count="0"/>
        </references>
      </pivotArea>
    </format>
    <format dxfId="5">
      <pivotArea collapsedLevelsAreSubtotals="1" fieldPosition="0">
        <references count="2">
          <reference field="4294967294" count="1" selected="0">
            <x v="1"/>
          </reference>
          <reference field="0" count="0"/>
        </references>
      </pivotArea>
    </format>
    <format dxfId="3">
      <pivotArea collapsedLevelsAreSubtotals="1" fieldPosition="0">
        <references count="2">
          <reference field="4294967294" count="1" selected="0">
            <x v="2"/>
          </reference>
          <reference field="0" count="0"/>
        </references>
      </pivotArea>
    </format>
    <format dxfId="1">
      <pivotArea collapsedLevelsAreSubtotals="1" fieldPosition="0">
        <references count="2">
          <reference field="4294967294" count="1" selected="0">
            <x v="3"/>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63CF2338-F9CC-4486-8F30-3863FFC02D66}" sourceName="Team">
  <pivotTables>
    <pivotTable tabId="3" name="PivotTable1"/>
  </pivotTables>
  <data>
    <tabular pivotCacheId="21612198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ump_Progress" xr10:uid="{D2E047A4-580C-4866-B80E-B0DD1BD4CC10}" sourceName="Jump-Progress">
  <pivotTables>
    <pivotTable tabId="3" name="PivotTable1"/>
  </pivotTables>
  <data>
    <tabular pivotCacheId="2161219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yno_progress" xr10:uid="{0BE1D6DC-4916-4172-81C2-21E6B9EDCCE8}" sourceName="Dyno-progress">
  <pivotTables>
    <pivotTable tabId="3" name="PivotTable1"/>
  </pivotTables>
  <data>
    <tabular pivotCacheId="21612198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1503019A-4C86-46C2-8480-29B46D8E3467}" cache="Slicer_Team" caption="Team" rowHeight="247650"/>
  <slicer name="Jump-Progress" xr10:uid="{A381E1A0-5132-44BB-8CE5-1EEBB4A10295}" cache="Slicer_Jump_Progress" caption="Jump-Progress" rowHeight="247650"/>
  <slicer name="Dyno-progress" xr10:uid="{DBE15466-EF07-4DB8-86E2-1AA421B69331}" cache="Slicer_Dyno_progress" caption="Dyno-progress"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6A5B2-0BA8-420E-BFD7-BD1E9758F777}" name="Data" displayName="Data" ref="B2:K19" totalsRowShown="0">
  <autoFilter ref="B2:K19" xr:uid="{0416A5B2-0BA8-420E-BFD7-BD1E9758F777}"/>
  <tableColumns count="10">
    <tableColumn id="1" xr3:uid="{4FF2107A-E5AF-4750-BA38-53EF6929A0AA}" name="Athlete"/>
    <tableColumn id="2" xr3:uid="{C4953051-B526-4347-AF78-B389D16C67F1}" name="Jump-Base"/>
    <tableColumn id="3" xr3:uid="{6C0B9F7C-58DD-4FEC-97D4-82B43933899F}" name="Jump-Final"/>
    <tableColumn id="10" xr3:uid="{34BEA47B-CDC6-4F4A-8A3B-4542EA648EAE}" name="Diff-J" dataDxfId="37">
      <calculatedColumnFormula>Data[[#This Row],[Jump-Final]]-Data[[#This Row],[Jump-Base]]</calculatedColumnFormula>
    </tableColumn>
    <tableColumn id="4" xr3:uid="{B98C91FB-5820-4A35-80EC-C80F559E764D}" name="Dyno-Base"/>
    <tableColumn id="5" xr3:uid="{3BAC0496-7230-4812-90BF-30F737753FC9}" name="Dyno-Final"/>
    <tableColumn id="11" xr3:uid="{0B1CF111-B9E4-4328-AB79-F9DB4C4FA587}" name="Diff-D" dataDxfId="36">
      <calculatedColumnFormula>Data[[#This Row],[Dyno-Final]]-Data[[#This Row],[Dyno-Base]]</calculatedColumnFormula>
    </tableColumn>
    <tableColumn id="6" xr3:uid="{000DE50F-0D80-4673-AA92-5AED0B2FBD1D}" name="Team"/>
    <tableColumn id="7" xr3:uid="{1084EE2F-8BCA-4303-8F53-4FAEDF237AE0}" name="Jump-Progress" dataDxfId="39">
      <calculatedColumnFormula array="1">_xlfn.IFS(Data[[#This Row],[Jump-Final]]&gt;Data[[#This Row],[Jump-Base]],"YES",Data[[#This Row],[Jump-Final]]&lt;=Data[[#This Row],[Jump-Base]],"NO")</calculatedColumnFormula>
    </tableColumn>
    <tableColumn id="8" xr3:uid="{8A4187C9-1052-49D3-8B17-14BCFB066E19}" name="Dyno-progress" dataDxfId="38">
      <calculatedColumnFormula array="1">_xlfn.IFS(Data[[#This Row],[Dyno-Final]]&gt;Data[[#This Row],[Dyno-Base]],"YES",Data[[#This Row],[Dyno-Final]]&lt;=Data[[#This Row],[Dyno-Base]],"NO")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00B94-6F47-4524-B1D9-A11386E01D98}">
  <dimension ref="A1:W85"/>
  <sheetViews>
    <sheetView topLeftCell="F22" workbookViewId="0">
      <selection activeCell="S27" sqref="S27:W31"/>
    </sheetView>
  </sheetViews>
  <sheetFormatPr defaultRowHeight="14.4" x14ac:dyDescent="0.3"/>
  <sheetData>
    <row r="1" spans="1:14" ht="15" thickBot="1" x14ac:dyDescent="0.35">
      <c r="A1" s="1"/>
      <c r="B1" s="1"/>
      <c r="C1" s="1"/>
      <c r="D1" s="1"/>
      <c r="E1" s="1"/>
      <c r="F1" s="2" t="s">
        <v>0</v>
      </c>
      <c r="G1" s="1"/>
      <c r="H1" s="1"/>
      <c r="I1" s="1"/>
      <c r="J1" s="1"/>
      <c r="K1" s="1"/>
      <c r="L1" s="1"/>
      <c r="M1" s="1"/>
      <c r="N1" s="1"/>
    </row>
    <row r="2" spans="1:14" ht="15" thickBot="1" x14ac:dyDescent="0.35">
      <c r="A2" s="3"/>
      <c r="B2" s="3"/>
      <c r="C2" s="3"/>
      <c r="D2" s="3"/>
      <c r="E2" s="3"/>
      <c r="F2" s="4"/>
      <c r="G2" s="3"/>
      <c r="H2" s="3"/>
      <c r="I2" s="3"/>
      <c r="J2" s="3"/>
      <c r="K2" s="3"/>
      <c r="L2" s="3"/>
      <c r="M2" s="3"/>
      <c r="N2" s="3"/>
    </row>
    <row r="3" spans="1:14" ht="60" customHeight="1" thickBot="1" x14ac:dyDescent="0.55000000000000004">
      <c r="A3" s="19" t="s">
        <v>1</v>
      </c>
      <c r="B3" s="20"/>
      <c r="C3" s="20"/>
      <c r="D3" s="20"/>
      <c r="E3" s="21"/>
      <c r="F3" s="5"/>
      <c r="G3" s="19" t="s">
        <v>2</v>
      </c>
      <c r="H3" s="20"/>
      <c r="I3" s="20"/>
      <c r="J3" s="20"/>
      <c r="K3" s="20"/>
      <c r="L3" s="20"/>
      <c r="M3" s="20"/>
      <c r="N3" s="21"/>
    </row>
    <row r="4" spans="1:14" ht="27.6" thickBot="1" x14ac:dyDescent="0.35">
      <c r="A4" s="6" t="s">
        <v>3</v>
      </c>
      <c r="B4" s="7">
        <v>1</v>
      </c>
      <c r="C4" s="7">
        <v>2</v>
      </c>
      <c r="D4" s="7">
        <v>3</v>
      </c>
      <c r="E4" s="7" t="s">
        <v>4</v>
      </c>
      <c r="F4" s="5"/>
      <c r="G4" s="8" t="s">
        <v>3</v>
      </c>
      <c r="H4" s="7">
        <v>1</v>
      </c>
      <c r="I4" s="7">
        <v>2</v>
      </c>
      <c r="J4" s="7">
        <v>3</v>
      </c>
      <c r="K4" s="7">
        <v>4</v>
      </c>
      <c r="L4" s="7">
        <v>5</v>
      </c>
      <c r="M4" s="7">
        <v>6</v>
      </c>
      <c r="N4" s="7" t="s">
        <v>4</v>
      </c>
    </row>
    <row r="5" spans="1:14" ht="27.6" thickBot="1" x14ac:dyDescent="0.35">
      <c r="A5" s="9" t="s">
        <v>5</v>
      </c>
      <c r="B5" s="7">
        <v>222</v>
      </c>
      <c r="C5" s="7">
        <v>235</v>
      </c>
      <c r="D5" s="7">
        <v>243</v>
      </c>
      <c r="E5" s="7">
        <v>243</v>
      </c>
      <c r="F5" s="5"/>
      <c r="G5" s="10" t="s">
        <v>5</v>
      </c>
      <c r="H5" s="7">
        <v>88.5</v>
      </c>
      <c r="I5" s="7">
        <v>97</v>
      </c>
      <c r="J5" s="8"/>
      <c r="K5" s="8"/>
      <c r="L5" s="8"/>
      <c r="M5" s="8"/>
      <c r="N5" s="11">
        <v>97</v>
      </c>
    </row>
    <row r="6" spans="1:14" ht="27.6" thickBot="1" x14ac:dyDescent="0.35">
      <c r="A6" s="9" t="s">
        <v>6</v>
      </c>
      <c r="B6" s="7">
        <v>195</v>
      </c>
      <c r="C6" s="8"/>
      <c r="D6" s="8"/>
      <c r="E6" s="7">
        <v>195</v>
      </c>
      <c r="F6" s="5"/>
      <c r="G6" s="10" t="s">
        <v>6</v>
      </c>
      <c r="H6" s="7">
        <v>71</v>
      </c>
      <c r="I6" s="8"/>
      <c r="J6" s="8"/>
      <c r="K6" s="8"/>
      <c r="L6" s="8"/>
      <c r="M6" s="8"/>
      <c r="N6" s="11">
        <v>71</v>
      </c>
    </row>
    <row r="7" spans="1:14" ht="27.6" thickBot="1" x14ac:dyDescent="0.35">
      <c r="A7" s="9" t="s">
        <v>7</v>
      </c>
      <c r="B7" s="7">
        <v>209.5</v>
      </c>
      <c r="C7" s="8"/>
      <c r="D7" s="8"/>
      <c r="E7" s="7">
        <v>209.5</v>
      </c>
      <c r="F7" s="5"/>
      <c r="G7" s="10" t="s">
        <v>7</v>
      </c>
      <c r="H7" s="7">
        <v>69</v>
      </c>
      <c r="I7" s="7">
        <v>73</v>
      </c>
      <c r="J7" s="7">
        <v>61.5</v>
      </c>
      <c r="K7" s="12">
        <v>78</v>
      </c>
      <c r="L7" s="12">
        <v>66</v>
      </c>
      <c r="M7" s="8"/>
      <c r="N7" s="11">
        <v>78</v>
      </c>
    </row>
    <row r="8" spans="1:14" ht="27.6" thickBot="1" x14ac:dyDescent="0.35">
      <c r="A8" s="9" t="s">
        <v>8</v>
      </c>
      <c r="B8" s="7">
        <v>205</v>
      </c>
      <c r="C8" s="8"/>
      <c r="D8" s="8"/>
      <c r="E8" s="7">
        <v>205</v>
      </c>
      <c r="F8" s="5"/>
      <c r="G8" s="10" t="s">
        <v>8</v>
      </c>
      <c r="H8" s="7">
        <v>39.5</v>
      </c>
      <c r="I8" s="7">
        <v>42</v>
      </c>
      <c r="J8" s="7">
        <v>43</v>
      </c>
      <c r="K8" s="8"/>
      <c r="L8" s="8"/>
      <c r="M8" s="8"/>
      <c r="N8" s="11">
        <v>43</v>
      </c>
    </row>
    <row r="9" spans="1:14" ht="27.6" thickBot="1" x14ac:dyDescent="0.35">
      <c r="A9" s="9" t="s">
        <v>9</v>
      </c>
      <c r="B9" s="7">
        <v>205.5</v>
      </c>
      <c r="C9" s="8"/>
      <c r="D9" s="8"/>
      <c r="E9" s="7">
        <v>205.5</v>
      </c>
      <c r="F9" s="5"/>
      <c r="G9" s="10" t="s">
        <v>9</v>
      </c>
      <c r="H9" s="7">
        <v>57.5</v>
      </c>
      <c r="I9" s="12">
        <v>71</v>
      </c>
      <c r="J9" s="12">
        <v>73.5</v>
      </c>
      <c r="K9" s="12">
        <v>86</v>
      </c>
      <c r="L9" s="12">
        <v>89</v>
      </c>
      <c r="M9" s="8"/>
      <c r="N9" s="11">
        <v>89</v>
      </c>
    </row>
    <row r="10" spans="1:14" ht="27.6" thickBot="1" x14ac:dyDescent="0.35">
      <c r="A10" s="9" t="s">
        <v>10</v>
      </c>
      <c r="B10" s="7">
        <v>205.5</v>
      </c>
      <c r="C10" s="8"/>
      <c r="D10" s="8"/>
      <c r="E10" s="7">
        <v>205.5</v>
      </c>
      <c r="F10" s="5"/>
      <c r="G10" s="10" t="s">
        <v>10</v>
      </c>
      <c r="H10" s="7">
        <v>79</v>
      </c>
      <c r="I10" s="7">
        <v>71</v>
      </c>
      <c r="J10" s="7">
        <v>74.5</v>
      </c>
      <c r="K10" s="8"/>
      <c r="L10" s="8"/>
      <c r="M10" s="8"/>
      <c r="N10" s="11">
        <v>79</v>
      </c>
    </row>
    <row r="11" spans="1:14" ht="27.6" thickBot="1" x14ac:dyDescent="0.35">
      <c r="A11" s="9" t="s">
        <v>11</v>
      </c>
      <c r="B11" s="7">
        <v>251.5</v>
      </c>
      <c r="C11" s="8"/>
      <c r="D11" s="8"/>
      <c r="E11" s="7">
        <v>251.5</v>
      </c>
      <c r="F11" s="5"/>
      <c r="G11" s="10" t="s">
        <v>11</v>
      </c>
      <c r="H11" s="7">
        <v>110.5</v>
      </c>
      <c r="I11" s="7">
        <v>106.5</v>
      </c>
      <c r="J11" s="12">
        <v>116</v>
      </c>
      <c r="K11" s="12">
        <v>124</v>
      </c>
      <c r="L11" s="12">
        <v>119.5</v>
      </c>
      <c r="M11" s="12">
        <v>122</v>
      </c>
      <c r="N11" s="11">
        <v>124</v>
      </c>
    </row>
    <row r="12" spans="1:14" ht="40.799999999999997" thickBot="1" x14ac:dyDescent="0.35">
      <c r="A12" s="9" t="s">
        <v>12</v>
      </c>
      <c r="B12" s="7">
        <v>208</v>
      </c>
      <c r="C12" s="7">
        <v>218</v>
      </c>
      <c r="D12" s="7">
        <v>219.5</v>
      </c>
      <c r="E12" s="7">
        <v>219.5</v>
      </c>
      <c r="F12" s="5"/>
      <c r="G12" s="10" t="s">
        <v>12</v>
      </c>
      <c r="H12" s="7">
        <v>91</v>
      </c>
      <c r="I12" s="7">
        <v>81.5</v>
      </c>
      <c r="J12" s="7">
        <v>87</v>
      </c>
      <c r="K12" s="12">
        <v>92</v>
      </c>
      <c r="L12" s="12">
        <v>91</v>
      </c>
      <c r="M12" s="12">
        <v>94.5</v>
      </c>
      <c r="N12" s="11">
        <v>94.5</v>
      </c>
    </row>
    <row r="13" spans="1:14" ht="27.6" thickBot="1" x14ac:dyDescent="0.35">
      <c r="A13" s="9" t="s">
        <v>13</v>
      </c>
      <c r="B13" s="7">
        <v>211</v>
      </c>
      <c r="C13" s="7">
        <v>219</v>
      </c>
      <c r="D13" s="8"/>
      <c r="E13" s="7">
        <v>219</v>
      </c>
      <c r="F13" s="5"/>
      <c r="G13" s="10" t="s">
        <v>13</v>
      </c>
      <c r="H13" s="7">
        <v>83</v>
      </c>
      <c r="I13" s="7">
        <v>89.5</v>
      </c>
      <c r="J13" s="8"/>
      <c r="K13" s="8"/>
      <c r="L13" s="8"/>
      <c r="M13" s="8"/>
      <c r="N13" s="11">
        <v>89.5</v>
      </c>
    </row>
    <row r="14" spans="1:14" ht="27.6" thickBot="1" x14ac:dyDescent="0.35">
      <c r="A14" s="9" t="s">
        <v>14</v>
      </c>
      <c r="B14" s="7">
        <v>204</v>
      </c>
      <c r="C14" s="8"/>
      <c r="D14" s="8"/>
      <c r="E14" s="7">
        <v>204</v>
      </c>
      <c r="F14" s="5"/>
      <c r="G14" s="10" t="s">
        <v>14</v>
      </c>
      <c r="H14" s="7">
        <v>80.5</v>
      </c>
      <c r="I14" s="7">
        <v>87</v>
      </c>
      <c r="J14" s="7">
        <v>83.5</v>
      </c>
      <c r="K14" s="12">
        <v>86</v>
      </c>
      <c r="L14" s="12">
        <v>93</v>
      </c>
      <c r="M14" s="8"/>
      <c r="N14" s="11">
        <v>93</v>
      </c>
    </row>
    <row r="15" spans="1:14" ht="27.6" thickBot="1" x14ac:dyDescent="0.35">
      <c r="A15" s="9" t="s">
        <v>15</v>
      </c>
      <c r="B15" s="7">
        <v>218</v>
      </c>
      <c r="C15" s="8"/>
      <c r="D15" s="8"/>
      <c r="E15" s="7">
        <v>218</v>
      </c>
      <c r="F15" s="5"/>
      <c r="G15" s="10" t="s">
        <v>15</v>
      </c>
      <c r="H15" s="7">
        <v>59</v>
      </c>
      <c r="I15" s="7">
        <v>67</v>
      </c>
      <c r="J15" s="8"/>
      <c r="K15" s="8"/>
      <c r="L15" s="8"/>
      <c r="M15" s="8"/>
      <c r="N15" s="11">
        <v>67</v>
      </c>
    </row>
    <row r="16" spans="1:14" ht="15" thickBot="1" x14ac:dyDescent="0.35">
      <c r="A16" s="9" t="s">
        <v>16</v>
      </c>
      <c r="B16" s="7">
        <v>258</v>
      </c>
      <c r="C16" s="8"/>
      <c r="D16" s="8"/>
      <c r="E16" s="7">
        <v>258</v>
      </c>
      <c r="F16" s="5"/>
      <c r="G16" s="10" t="s">
        <v>16</v>
      </c>
      <c r="H16" s="12">
        <v>105</v>
      </c>
      <c r="I16" s="12">
        <v>112.5</v>
      </c>
      <c r="J16" s="12">
        <v>110</v>
      </c>
      <c r="K16" s="8"/>
      <c r="L16" s="8"/>
      <c r="M16" s="8"/>
      <c r="N16" s="11">
        <v>112.5</v>
      </c>
    </row>
    <row r="17" spans="1:23" ht="15" thickBot="1" x14ac:dyDescent="0.35">
      <c r="A17" s="4"/>
      <c r="B17" s="4"/>
      <c r="C17" s="4"/>
      <c r="D17" s="4"/>
      <c r="E17" s="4"/>
      <c r="F17" s="4"/>
      <c r="G17" s="4"/>
      <c r="H17" s="4"/>
      <c r="I17" s="4"/>
      <c r="J17" s="4"/>
      <c r="K17" s="4"/>
      <c r="L17" s="4"/>
      <c r="M17" s="4"/>
      <c r="N17" s="4"/>
    </row>
    <row r="18" spans="1:23" ht="15" thickBot="1" x14ac:dyDescent="0.35">
      <c r="A18" s="3"/>
      <c r="B18" s="3"/>
      <c r="C18" s="3"/>
      <c r="D18" s="3"/>
      <c r="E18" s="3"/>
      <c r="F18" s="4"/>
      <c r="G18" s="3"/>
      <c r="H18" s="3"/>
      <c r="I18" s="3"/>
      <c r="J18" s="3"/>
      <c r="K18" s="3"/>
      <c r="L18" s="3"/>
      <c r="M18" s="3"/>
      <c r="N18" s="3"/>
    </row>
    <row r="19" spans="1:23" ht="30.6" thickBot="1" x14ac:dyDescent="0.55000000000000004">
      <c r="A19" s="19" t="s">
        <v>17</v>
      </c>
      <c r="B19" s="20"/>
      <c r="C19" s="20"/>
      <c r="D19" s="20"/>
      <c r="E19" s="21"/>
      <c r="F19" s="5"/>
      <c r="G19" s="19" t="s">
        <v>18</v>
      </c>
      <c r="H19" s="20"/>
      <c r="I19" s="20"/>
      <c r="J19" s="20"/>
      <c r="K19" s="20"/>
      <c r="L19" s="20"/>
      <c r="M19" s="20"/>
      <c r="N19" s="21"/>
    </row>
    <row r="20" spans="1:23" ht="27.6" thickBot="1" x14ac:dyDescent="0.35">
      <c r="A20" s="6" t="s">
        <v>3</v>
      </c>
      <c r="B20" s="7">
        <v>1</v>
      </c>
      <c r="C20" s="7">
        <v>2</v>
      </c>
      <c r="D20" s="7">
        <v>3</v>
      </c>
      <c r="E20" s="7" t="s">
        <v>4</v>
      </c>
      <c r="F20" s="5"/>
      <c r="G20" s="8" t="s">
        <v>3</v>
      </c>
      <c r="H20" s="7">
        <v>1</v>
      </c>
      <c r="I20" s="7">
        <v>2</v>
      </c>
      <c r="J20" s="7">
        <v>3</v>
      </c>
      <c r="K20" s="7">
        <v>4</v>
      </c>
      <c r="L20" s="7">
        <v>5</v>
      </c>
      <c r="M20" s="7">
        <v>6</v>
      </c>
      <c r="N20" s="7" t="s">
        <v>4</v>
      </c>
      <c r="R20" t="s">
        <v>22</v>
      </c>
      <c r="S20">
        <v>1</v>
      </c>
      <c r="T20">
        <v>243</v>
      </c>
      <c r="U20">
        <v>220.5</v>
      </c>
      <c r="V20">
        <v>97</v>
      </c>
      <c r="W20">
        <v>101</v>
      </c>
    </row>
    <row r="21" spans="1:23" ht="27.6" thickBot="1" x14ac:dyDescent="0.35">
      <c r="A21" s="9" t="s">
        <v>5</v>
      </c>
      <c r="B21" s="7">
        <v>202.5</v>
      </c>
      <c r="C21" s="8"/>
      <c r="D21" s="8"/>
      <c r="E21" s="7">
        <v>220.5</v>
      </c>
      <c r="F21" s="13" t="s">
        <v>19</v>
      </c>
      <c r="G21" s="10" t="s">
        <v>5</v>
      </c>
      <c r="H21" s="7">
        <v>87</v>
      </c>
      <c r="I21" s="7">
        <v>85</v>
      </c>
      <c r="J21" s="7">
        <v>98</v>
      </c>
      <c r="K21" s="7">
        <v>98.5</v>
      </c>
      <c r="L21" s="12">
        <v>101</v>
      </c>
      <c r="M21" s="8"/>
      <c r="N21" s="11">
        <v>101</v>
      </c>
      <c r="R21" t="s">
        <v>33</v>
      </c>
      <c r="S21">
        <v>2</v>
      </c>
      <c r="T21">
        <v>195</v>
      </c>
      <c r="U21">
        <v>204</v>
      </c>
      <c r="V21">
        <v>71</v>
      </c>
      <c r="W21">
        <v>76</v>
      </c>
    </row>
    <row r="22" spans="1:23" ht="27.6" thickBot="1" x14ac:dyDescent="0.35">
      <c r="A22" s="9" t="s">
        <v>6</v>
      </c>
      <c r="B22" s="7">
        <v>197</v>
      </c>
      <c r="C22" s="7">
        <v>198</v>
      </c>
      <c r="D22" s="7">
        <v>204</v>
      </c>
      <c r="E22" s="7">
        <v>204</v>
      </c>
      <c r="F22" s="5"/>
      <c r="G22" s="10" t="s">
        <v>6</v>
      </c>
      <c r="H22" s="7">
        <v>60</v>
      </c>
      <c r="I22" s="7">
        <v>67</v>
      </c>
      <c r="J22" s="7">
        <v>74</v>
      </c>
      <c r="K22" s="7">
        <v>76</v>
      </c>
      <c r="L22" s="8"/>
      <c r="M22" s="8"/>
      <c r="N22" s="11">
        <v>76</v>
      </c>
      <c r="R22" t="s">
        <v>28</v>
      </c>
      <c r="S22">
        <v>3</v>
      </c>
      <c r="T22">
        <v>209.5</v>
      </c>
      <c r="U22">
        <v>221</v>
      </c>
      <c r="V22">
        <v>78</v>
      </c>
      <c r="W22">
        <v>80</v>
      </c>
    </row>
    <row r="23" spans="1:23" ht="27.6" thickBot="1" x14ac:dyDescent="0.35">
      <c r="A23" s="9" t="s">
        <v>7</v>
      </c>
      <c r="B23" s="8"/>
      <c r="C23" s="8"/>
      <c r="D23" s="8"/>
      <c r="E23" s="8"/>
      <c r="F23" s="5"/>
      <c r="G23" s="10" t="s">
        <v>7</v>
      </c>
      <c r="H23" s="7">
        <v>80</v>
      </c>
      <c r="I23" s="7">
        <v>75</v>
      </c>
      <c r="J23" s="8"/>
      <c r="K23" s="8"/>
      <c r="L23" s="8"/>
      <c r="M23" s="8"/>
      <c r="N23" s="11">
        <v>80</v>
      </c>
      <c r="R23" t="s">
        <v>47</v>
      </c>
      <c r="S23">
        <v>4</v>
      </c>
      <c r="T23">
        <v>205</v>
      </c>
      <c r="U23">
        <v>197.5</v>
      </c>
      <c r="V23">
        <v>43</v>
      </c>
      <c r="W23">
        <v>44</v>
      </c>
    </row>
    <row r="24" spans="1:23" ht="27.6" thickBot="1" x14ac:dyDescent="0.35">
      <c r="A24" s="9" t="s">
        <v>8</v>
      </c>
      <c r="B24" s="7">
        <v>195</v>
      </c>
      <c r="C24" s="7">
        <v>197.5</v>
      </c>
      <c r="D24" s="8"/>
      <c r="E24" s="7">
        <v>197.5</v>
      </c>
      <c r="F24" s="5"/>
      <c r="G24" s="10" t="s">
        <v>8</v>
      </c>
      <c r="H24" s="7">
        <v>34</v>
      </c>
      <c r="I24" s="7">
        <v>32</v>
      </c>
      <c r="J24" s="7">
        <v>44</v>
      </c>
      <c r="K24" s="8"/>
      <c r="L24" s="8"/>
      <c r="M24" s="8"/>
      <c r="N24" s="11">
        <v>44</v>
      </c>
      <c r="R24" t="s">
        <v>26</v>
      </c>
      <c r="S24">
        <v>5</v>
      </c>
      <c r="T24">
        <v>205.5</v>
      </c>
      <c r="U24">
        <v>211</v>
      </c>
      <c r="V24">
        <v>89</v>
      </c>
      <c r="W24">
        <v>90</v>
      </c>
    </row>
    <row r="25" spans="1:23" ht="27.6" thickBot="1" x14ac:dyDescent="0.35">
      <c r="A25" s="9" t="s">
        <v>9</v>
      </c>
      <c r="B25" s="8"/>
      <c r="C25" s="8"/>
      <c r="D25" s="8"/>
      <c r="E25" s="8"/>
      <c r="F25" s="5"/>
      <c r="G25" s="10" t="s">
        <v>9</v>
      </c>
      <c r="H25" s="8"/>
      <c r="I25" s="8"/>
      <c r="J25" s="8"/>
      <c r="K25" s="8"/>
      <c r="L25" s="8"/>
      <c r="M25" s="8"/>
      <c r="N25" s="8"/>
    </row>
    <row r="26" spans="1:23" ht="27.6" thickBot="1" x14ac:dyDescent="0.35">
      <c r="A26" s="9" t="s">
        <v>10</v>
      </c>
      <c r="B26" s="8"/>
      <c r="C26" s="8"/>
      <c r="D26" s="8"/>
      <c r="E26" s="8"/>
      <c r="F26" s="5"/>
      <c r="G26" s="10" t="s">
        <v>10</v>
      </c>
      <c r="H26" s="8"/>
      <c r="I26" s="8"/>
      <c r="J26" s="8"/>
      <c r="K26" s="8"/>
      <c r="L26" s="8"/>
      <c r="M26" s="8"/>
      <c r="N26" s="8"/>
    </row>
    <row r="27" spans="1:23" ht="27.6" thickBot="1" x14ac:dyDescent="0.35">
      <c r="A27" s="9" t="s">
        <v>11</v>
      </c>
      <c r="B27" s="8"/>
      <c r="C27" s="8"/>
      <c r="D27" s="8"/>
      <c r="E27" s="8"/>
      <c r="F27" s="5"/>
      <c r="G27" s="10" t="s">
        <v>11</v>
      </c>
      <c r="H27" s="8"/>
      <c r="I27" s="8"/>
      <c r="J27" s="8"/>
      <c r="K27" s="8"/>
      <c r="L27" s="8"/>
      <c r="M27" s="8"/>
      <c r="N27" s="8"/>
      <c r="R27" t="s">
        <v>27</v>
      </c>
      <c r="S27">
        <v>6</v>
      </c>
      <c r="T27">
        <v>219.5</v>
      </c>
      <c r="U27">
        <v>217</v>
      </c>
      <c r="V27">
        <v>94.5</v>
      </c>
      <c r="W27">
        <v>98</v>
      </c>
    </row>
    <row r="28" spans="1:23" ht="40.799999999999997" thickBot="1" x14ac:dyDescent="0.35">
      <c r="A28" s="9" t="s">
        <v>12</v>
      </c>
      <c r="B28" s="8"/>
      <c r="C28" s="8"/>
      <c r="D28" s="8"/>
      <c r="E28" s="8"/>
      <c r="F28" s="5"/>
      <c r="G28" s="10" t="s">
        <v>12</v>
      </c>
      <c r="H28" s="7">
        <v>91</v>
      </c>
      <c r="I28" s="7">
        <v>93.5</v>
      </c>
      <c r="J28" s="7">
        <v>94.4</v>
      </c>
      <c r="K28" s="12">
        <v>96</v>
      </c>
      <c r="L28" s="12">
        <v>98</v>
      </c>
      <c r="M28" s="8"/>
      <c r="N28" s="11">
        <v>98</v>
      </c>
      <c r="R28" t="s">
        <v>48</v>
      </c>
      <c r="S28">
        <v>7</v>
      </c>
      <c r="T28">
        <v>219</v>
      </c>
      <c r="U28">
        <v>216</v>
      </c>
      <c r="V28">
        <v>89.5</v>
      </c>
      <c r="W28">
        <v>94</v>
      </c>
    </row>
    <row r="29" spans="1:23" ht="27.6" thickBot="1" x14ac:dyDescent="0.35">
      <c r="A29" s="9" t="s">
        <v>13</v>
      </c>
      <c r="B29" s="7">
        <v>208.5</v>
      </c>
      <c r="C29" s="7">
        <v>215</v>
      </c>
      <c r="D29" s="7">
        <v>216</v>
      </c>
      <c r="E29" s="7">
        <v>216</v>
      </c>
      <c r="F29" s="5"/>
      <c r="G29" s="10" t="s">
        <v>13</v>
      </c>
      <c r="H29" s="7">
        <v>76</v>
      </c>
      <c r="I29" s="7">
        <v>71</v>
      </c>
      <c r="J29" s="7">
        <v>86</v>
      </c>
      <c r="K29" s="12">
        <v>83</v>
      </c>
      <c r="L29" s="12">
        <v>94</v>
      </c>
      <c r="M29" s="8"/>
      <c r="N29" s="8"/>
      <c r="R29" t="s">
        <v>24</v>
      </c>
      <c r="S29">
        <v>8</v>
      </c>
      <c r="T29">
        <v>204</v>
      </c>
      <c r="U29">
        <v>214</v>
      </c>
      <c r="V29">
        <v>93</v>
      </c>
      <c r="W29">
        <v>95.5</v>
      </c>
    </row>
    <row r="30" spans="1:23" ht="27.6" thickBot="1" x14ac:dyDescent="0.35">
      <c r="A30" s="9" t="s">
        <v>14</v>
      </c>
      <c r="B30" s="7">
        <v>214</v>
      </c>
      <c r="C30" s="7">
        <v>204</v>
      </c>
      <c r="D30" s="8"/>
      <c r="E30" s="7">
        <v>214</v>
      </c>
      <c r="F30" s="5"/>
      <c r="G30" s="10" t="s">
        <v>14</v>
      </c>
      <c r="H30" s="7">
        <v>84</v>
      </c>
      <c r="I30" s="7">
        <v>89</v>
      </c>
      <c r="J30" s="7">
        <v>92</v>
      </c>
      <c r="K30" s="12">
        <v>91</v>
      </c>
      <c r="L30" s="12">
        <v>95.5</v>
      </c>
      <c r="M30" s="12">
        <v>92</v>
      </c>
      <c r="N30" s="11">
        <v>95.5</v>
      </c>
      <c r="R30" t="s">
        <v>21</v>
      </c>
      <c r="S30">
        <v>9</v>
      </c>
      <c r="T30">
        <v>218</v>
      </c>
      <c r="U30">
        <v>228</v>
      </c>
      <c r="V30">
        <v>67</v>
      </c>
      <c r="W30">
        <v>90</v>
      </c>
    </row>
    <row r="31" spans="1:23" ht="27.6" thickBot="1" x14ac:dyDescent="0.35">
      <c r="A31" s="9" t="s">
        <v>15</v>
      </c>
      <c r="B31" s="8"/>
      <c r="C31" s="8"/>
      <c r="D31" s="8"/>
      <c r="E31" s="8"/>
      <c r="F31" s="5"/>
      <c r="G31" s="10" t="s">
        <v>15</v>
      </c>
      <c r="H31" s="7">
        <v>81</v>
      </c>
      <c r="I31" s="7">
        <v>87</v>
      </c>
      <c r="J31" s="7">
        <v>90</v>
      </c>
      <c r="K31" s="8"/>
      <c r="L31" s="8"/>
      <c r="M31" s="8"/>
      <c r="N31" s="11">
        <v>90</v>
      </c>
      <c r="R31" t="s">
        <v>31</v>
      </c>
      <c r="S31">
        <v>10</v>
      </c>
      <c r="T31">
        <v>258</v>
      </c>
      <c r="U31">
        <v>263</v>
      </c>
      <c r="V31">
        <v>112.5</v>
      </c>
      <c r="W31">
        <v>116.5</v>
      </c>
    </row>
    <row r="32" spans="1:23" ht="15" thickBot="1" x14ac:dyDescent="0.35">
      <c r="A32" s="9" t="s">
        <v>16</v>
      </c>
      <c r="B32" s="7">
        <v>252</v>
      </c>
      <c r="C32" s="7">
        <v>263</v>
      </c>
      <c r="D32" s="8"/>
      <c r="E32" s="7">
        <v>263</v>
      </c>
      <c r="F32" s="5"/>
      <c r="G32" s="10" t="s">
        <v>16</v>
      </c>
      <c r="H32" s="12">
        <v>103</v>
      </c>
      <c r="I32" s="12">
        <v>116</v>
      </c>
      <c r="J32" s="12">
        <v>116.5</v>
      </c>
      <c r="K32" s="12">
        <v>107</v>
      </c>
      <c r="L32" s="8"/>
      <c r="M32" s="8"/>
      <c r="N32" s="8"/>
    </row>
    <row r="33" spans="1:14" ht="15" thickBot="1" x14ac:dyDescent="0.35">
      <c r="A33" s="4"/>
      <c r="B33" s="4"/>
      <c r="C33" s="4"/>
      <c r="D33" s="4"/>
      <c r="E33" s="4"/>
      <c r="F33" s="4"/>
      <c r="G33" s="4"/>
      <c r="H33" s="4"/>
      <c r="I33" s="4"/>
      <c r="J33" s="4"/>
      <c r="K33" s="4"/>
      <c r="L33" s="4"/>
      <c r="M33" s="4"/>
      <c r="N33" s="4"/>
    </row>
    <row r="34" spans="1:14" ht="15" thickBot="1" x14ac:dyDescent="0.35">
      <c r="A34" s="1"/>
      <c r="B34" s="1"/>
      <c r="C34" s="1"/>
      <c r="D34" s="1"/>
      <c r="E34" s="1"/>
      <c r="F34" s="14" t="s">
        <v>20</v>
      </c>
      <c r="G34" s="1"/>
      <c r="H34" s="1"/>
      <c r="I34" s="1"/>
      <c r="J34" s="1"/>
      <c r="K34" s="1"/>
      <c r="L34" s="1"/>
      <c r="M34" s="1"/>
      <c r="N34" s="1"/>
    </row>
    <row r="35" spans="1:14" ht="15" thickBot="1" x14ac:dyDescent="0.35">
      <c r="A35" s="4"/>
      <c r="B35" s="4"/>
      <c r="C35" s="4"/>
      <c r="D35" s="4"/>
      <c r="E35" s="4"/>
      <c r="F35" s="4"/>
      <c r="G35" s="4"/>
      <c r="H35" s="4"/>
      <c r="I35" s="4"/>
      <c r="J35" s="4"/>
      <c r="K35" s="4"/>
      <c r="L35" s="4"/>
      <c r="M35" s="4"/>
      <c r="N35" s="4"/>
    </row>
    <row r="36" spans="1:14" ht="60" customHeight="1" thickBot="1" x14ac:dyDescent="0.55000000000000004">
      <c r="A36" s="22" t="s">
        <v>1</v>
      </c>
      <c r="B36" s="23"/>
      <c r="C36" s="23"/>
      <c r="D36" s="23"/>
      <c r="E36" s="24"/>
      <c r="F36" s="4"/>
      <c r="G36" s="22" t="s">
        <v>2</v>
      </c>
      <c r="H36" s="23"/>
      <c r="I36" s="23"/>
      <c r="J36" s="23"/>
      <c r="K36" s="23"/>
      <c r="L36" s="23"/>
      <c r="M36" s="23"/>
      <c r="N36" s="24"/>
    </row>
    <row r="37" spans="1:14" ht="27.6" thickBot="1" x14ac:dyDescent="0.35">
      <c r="A37" s="8" t="s">
        <v>3</v>
      </c>
      <c r="B37" s="7">
        <v>1</v>
      </c>
      <c r="C37" s="7">
        <v>2</v>
      </c>
      <c r="D37" s="7">
        <v>3</v>
      </c>
      <c r="E37" s="7" t="s">
        <v>4</v>
      </c>
      <c r="F37" s="5"/>
      <c r="G37" s="8" t="s">
        <v>3</v>
      </c>
      <c r="H37" s="7">
        <v>1</v>
      </c>
      <c r="I37" s="7">
        <v>2</v>
      </c>
      <c r="J37" s="7">
        <v>3</v>
      </c>
      <c r="K37" s="7">
        <v>4</v>
      </c>
      <c r="L37" s="7">
        <v>5</v>
      </c>
      <c r="M37" s="7">
        <v>6</v>
      </c>
      <c r="N37" s="7" t="s">
        <v>4</v>
      </c>
    </row>
    <row r="38" spans="1:14" ht="15" thickBot="1" x14ac:dyDescent="0.35">
      <c r="A38" s="10" t="s">
        <v>21</v>
      </c>
      <c r="B38" s="7">
        <v>227</v>
      </c>
      <c r="C38" s="7">
        <v>228</v>
      </c>
      <c r="D38" s="8"/>
      <c r="E38" s="7">
        <v>228</v>
      </c>
      <c r="F38" s="5"/>
      <c r="G38" s="10" t="s">
        <v>21</v>
      </c>
      <c r="H38" s="7">
        <v>74</v>
      </c>
      <c r="I38" s="7">
        <v>82</v>
      </c>
      <c r="J38" s="7">
        <v>84</v>
      </c>
      <c r="K38" s="8"/>
      <c r="L38" s="8"/>
      <c r="M38" s="8"/>
      <c r="N38" s="11">
        <v>84</v>
      </c>
    </row>
    <row r="39" spans="1:14" ht="15" thickBot="1" x14ac:dyDescent="0.35">
      <c r="A39" s="10" t="s">
        <v>22</v>
      </c>
      <c r="B39" s="7">
        <v>233</v>
      </c>
      <c r="C39" s="7">
        <v>228</v>
      </c>
      <c r="D39" s="8"/>
      <c r="E39" s="7">
        <v>233</v>
      </c>
      <c r="F39" s="5"/>
      <c r="G39" s="10" t="s">
        <v>22</v>
      </c>
      <c r="H39" s="7">
        <v>110</v>
      </c>
      <c r="I39" s="7">
        <v>112</v>
      </c>
      <c r="J39" s="7">
        <v>111.5</v>
      </c>
      <c r="K39" s="7">
        <v>114</v>
      </c>
      <c r="L39" s="8"/>
      <c r="M39" s="8"/>
      <c r="N39" s="11">
        <v>114</v>
      </c>
    </row>
    <row r="40" spans="1:14" ht="15" thickBot="1" x14ac:dyDescent="0.35">
      <c r="A40" s="10" t="s">
        <v>23</v>
      </c>
      <c r="B40" s="7">
        <v>205</v>
      </c>
      <c r="C40" s="8"/>
      <c r="D40" s="8"/>
      <c r="E40" s="7">
        <v>205</v>
      </c>
      <c r="F40" s="5"/>
      <c r="G40" s="10" t="s">
        <v>23</v>
      </c>
      <c r="H40" s="7">
        <v>51</v>
      </c>
      <c r="I40" s="7">
        <v>52</v>
      </c>
      <c r="J40" s="7">
        <v>66</v>
      </c>
      <c r="K40" s="8"/>
      <c r="L40" s="8"/>
      <c r="M40" s="8"/>
      <c r="N40" s="11">
        <v>66</v>
      </c>
    </row>
    <row r="41" spans="1:14" ht="15" thickBot="1" x14ac:dyDescent="0.35">
      <c r="A41" s="10" t="s">
        <v>24</v>
      </c>
      <c r="B41" s="7">
        <v>214</v>
      </c>
      <c r="C41" s="8"/>
      <c r="D41" s="8"/>
      <c r="E41" s="7">
        <v>214</v>
      </c>
      <c r="F41" s="5"/>
      <c r="G41" s="10" t="s">
        <v>24</v>
      </c>
      <c r="H41" s="7">
        <v>92.5</v>
      </c>
      <c r="I41" s="7">
        <v>97</v>
      </c>
      <c r="J41" s="7">
        <v>100</v>
      </c>
      <c r="K41" s="7">
        <v>101</v>
      </c>
      <c r="L41" s="8"/>
      <c r="M41" s="8"/>
      <c r="N41" s="11">
        <v>101</v>
      </c>
    </row>
    <row r="42" spans="1:14" ht="15" thickBot="1" x14ac:dyDescent="0.35">
      <c r="A42" s="10" t="s">
        <v>25</v>
      </c>
      <c r="B42" s="7">
        <v>208</v>
      </c>
      <c r="C42" s="8"/>
      <c r="D42" s="8"/>
      <c r="E42" s="7">
        <v>208</v>
      </c>
      <c r="F42" s="5"/>
      <c r="G42" s="10" t="s">
        <v>25</v>
      </c>
      <c r="H42" s="7">
        <v>78</v>
      </c>
      <c r="I42" s="7">
        <v>70</v>
      </c>
      <c r="J42" s="7">
        <v>71</v>
      </c>
      <c r="K42" s="8"/>
      <c r="L42" s="8"/>
      <c r="M42" s="8"/>
      <c r="N42" s="11">
        <v>78</v>
      </c>
    </row>
    <row r="43" spans="1:14" ht="15" thickBot="1" x14ac:dyDescent="0.35">
      <c r="A43" s="10" t="s">
        <v>26</v>
      </c>
      <c r="B43" s="7">
        <v>211</v>
      </c>
      <c r="C43" s="8"/>
      <c r="D43" s="8"/>
      <c r="E43" s="7">
        <v>211</v>
      </c>
      <c r="F43" s="5"/>
      <c r="G43" s="10" t="s">
        <v>26</v>
      </c>
      <c r="H43" s="7">
        <v>61</v>
      </c>
      <c r="I43" s="7">
        <v>73</v>
      </c>
      <c r="J43" s="7">
        <v>80</v>
      </c>
      <c r="K43" s="7">
        <v>80.5</v>
      </c>
      <c r="L43" s="8"/>
      <c r="M43" s="8"/>
      <c r="N43" s="11">
        <v>80.5</v>
      </c>
    </row>
    <row r="44" spans="1:14" ht="15" thickBot="1" x14ac:dyDescent="0.35">
      <c r="A44" s="10" t="s">
        <v>27</v>
      </c>
      <c r="B44" s="7">
        <v>202</v>
      </c>
      <c r="C44" s="8"/>
      <c r="D44" s="8"/>
      <c r="E44" s="7">
        <v>202</v>
      </c>
      <c r="F44" s="5"/>
      <c r="G44" s="10" t="s">
        <v>27</v>
      </c>
      <c r="H44" s="7">
        <v>91</v>
      </c>
      <c r="I44" s="7">
        <v>98</v>
      </c>
      <c r="J44" s="7">
        <v>87</v>
      </c>
      <c r="K44" s="7">
        <v>91</v>
      </c>
      <c r="L44" s="8"/>
      <c r="M44" s="8"/>
      <c r="N44" s="11">
        <v>98</v>
      </c>
    </row>
    <row r="45" spans="1:14" ht="15" thickBot="1" x14ac:dyDescent="0.35">
      <c r="A45" s="10" t="s">
        <v>28</v>
      </c>
      <c r="B45" s="7">
        <v>221</v>
      </c>
      <c r="C45" s="8"/>
      <c r="D45" s="8"/>
      <c r="E45" s="7">
        <v>221</v>
      </c>
      <c r="F45" s="5"/>
      <c r="G45" s="10" t="s">
        <v>28</v>
      </c>
      <c r="H45" s="7">
        <v>92</v>
      </c>
      <c r="I45" s="7">
        <v>71</v>
      </c>
      <c r="J45" s="7">
        <v>90</v>
      </c>
      <c r="K45" s="8"/>
      <c r="L45" s="8"/>
      <c r="M45" s="8"/>
      <c r="N45" s="11">
        <v>92</v>
      </c>
    </row>
    <row r="46" spans="1:14" ht="15" thickBot="1" x14ac:dyDescent="0.35">
      <c r="A46" s="10" t="s">
        <v>29</v>
      </c>
      <c r="B46" s="7">
        <v>214</v>
      </c>
      <c r="C46" s="8"/>
      <c r="D46" s="8"/>
      <c r="E46" s="7">
        <v>214</v>
      </c>
      <c r="F46" s="5"/>
      <c r="G46" s="10" t="s">
        <v>29</v>
      </c>
      <c r="H46" s="7">
        <v>74</v>
      </c>
      <c r="I46" s="7">
        <v>89</v>
      </c>
      <c r="J46" s="7">
        <v>78</v>
      </c>
      <c r="K46" s="8"/>
      <c r="L46" s="8"/>
      <c r="M46" s="8"/>
      <c r="N46" s="11">
        <v>89</v>
      </c>
    </row>
    <row r="47" spans="1:14" ht="15" thickBot="1" x14ac:dyDescent="0.35">
      <c r="A47" s="10" t="s">
        <v>30</v>
      </c>
      <c r="B47" s="7">
        <v>190</v>
      </c>
      <c r="C47" s="8"/>
      <c r="D47" s="8"/>
      <c r="E47" s="7">
        <v>190</v>
      </c>
      <c r="F47" s="5"/>
      <c r="G47" s="10" t="s">
        <v>30</v>
      </c>
      <c r="H47" s="7">
        <v>47</v>
      </c>
      <c r="I47" s="7">
        <v>70</v>
      </c>
      <c r="J47" s="7">
        <v>53</v>
      </c>
      <c r="K47" s="8"/>
      <c r="L47" s="8"/>
      <c r="M47" s="8"/>
      <c r="N47" s="11">
        <v>70</v>
      </c>
    </row>
    <row r="48" spans="1:14" ht="15" thickBot="1" x14ac:dyDescent="0.35">
      <c r="A48" s="10" t="s">
        <v>31</v>
      </c>
      <c r="B48" s="8"/>
      <c r="C48" s="8"/>
      <c r="D48" s="8"/>
      <c r="E48" s="8"/>
      <c r="F48" s="5"/>
      <c r="G48" s="10" t="s">
        <v>31</v>
      </c>
      <c r="H48" s="7">
        <v>123.5</v>
      </c>
      <c r="I48" s="7">
        <v>113</v>
      </c>
      <c r="J48" s="7">
        <v>118.5</v>
      </c>
      <c r="K48" s="7">
        <v>126</v>
      </c>
      <c r="L48" s="8"/>
      <c r="M48" s="8"/>
      <c r="N48" s="11">
        <v>126</v>
      </c>
    </row>
    <row r="49" spans="1:14" ht="15" thickBot="1" x14ac:dyDescent="0.35">
      <c r="A49" s="10" t="s">
        <v>32</v>
      </c>
      <c r="B49" s="8"/>
      <c r="C49" s="8"/>
      <c r="D49" s="8"/>
      <c r="E49" s="8"/>
      <c r="F49" s="5"/>
      <c r="G49" s="10" t="s">
        <v>32</v>
      </c>
      <c r="H49" s="7">
        <v>27</v>
      </c>
      <c r="I49" s="7">
        <v>39</v>
      </c>
      <c r="J49" s="7">
        <v>28</v>
      </c>
      <c r="K49" s="8"/>
      <c r="L49" s="8"/>
      <c r="M49" s="8"/>
      <c r="N49" s="11">
        <v>39</v>
      </c>
    </row>
    <row r="50" spans="1:14" ht="15" thickBot="1" x14ac:dyDescent="0.35">
      <c r="A50" s="15" t="s">
        <v>33</v>
      </c>
      <c r="B50" s="8"/>
      <c r="C50" s="8"/>
      <c r="D50" s="8"/>
      <c r="E50" s="8" t="s">
        <v>34</v>
      </c>
      <c r="F50" s="5"/>
      <c r="G50" s="16" t="s">
        <v>33</v>
      </c>
      <c r="H50" s="8"/>
      <c r="I50" s="8"/>
      <c r="J50" s="8"/>
      <c r="K50" s="8"/>
      <c r="L50" s="8"/>
      <c r="M50" s="8"/>
      <c r="N50" s="7" t="s">
        <v>34</v>
      </c>
    </row>
    <row r="51" spans="1:14" ht="15" thickBot="1" x14ac:dyDescent="0.35">
      <c r="A51" s="3"/>
      <c r="B51" s="3"/>
      <c r="C51" s="3"/>
      <c r="D51" s="3"/>
      <c r="E51" s="3"/>
      <c r="F51" s="4"/>
      <c r="G51" s="3"/>
      <c r="H51" s="3"/>
      <c r="I51" s="3"/>
      <c r="J51" s="3"/>
      <c r="K51" s="3"/>
      <c r="L51" s="3"/>
      <c r="M51" s="3"/>
      <c r="N51" s="3"/>
    </row>
    <row r="52" spans="1:14" ht="30.6" thickBot="1" x14ac:dyDescent="0.55000000000000004">
      <c r="A52" s="25" t="s">
        <v>17</v>
      </c>
      <c r="B52" s="20"/>
      <c r="C52" s="20"/>
      <c r="D52" s="20"/>
      <c r="E52" s="21"/>
      <c r="F52" s="4"/>
      <c r="G52" s="25" t="s">
        <v>18</v>
      </c>
      <c r="H52" s="20"/>
      <c r="I52" s="20"/>
      <c r="J52" s="20"/>
      <c r="K52" s="20"/>
      <c r="L52" s="20"/>
      <c r="M52" s="20"/>
      <c r="N52" s="21"/>
    </row>
    <row r="53" spans="1:14" ht="27.6" thickBot="1" x14ac:dyDescent="0.35">
      <c r="A53" s="8" t="s">
        <v>3</v>
      </c>
      <c r="B53" s="7">
        <v>1</v>
      </c>
      <c r="C53" s="7">
        <v>2</v>
      </c>
      <c r="D53" s="7">
        <v>3</v>
      </c>
      <c r="E53" s="7" t="s">
        <v>4</v>
      </c>
      <c r="F53" s="5"/>
      <c r="G53" s="8" t="s">
        <v>3</v>
      </c>
      <c r="H53" s="7">
        <v>1</v>
      </c>
      <c r="I53" s="7">
        <v>2</v>
      </c>
      <c r="J53" s="7">
        <v>3</v>
      </c>
      <c r="K53" s="7">
        <v>4</v>
      </c>
      <c r="L53" s="7">
        <v>5</v>
      </c>
      <c r="M53" s="7">
        <v>6</v>
      </c>
      <c r="N53" s="7" t="s">
        <v>4</v>
      </c>
    </row>
    <row r="54" spans="1:14" ht="15" thickBot="1" x14ac:dyDescent="0.35">
      <c r="A54" s="10" t="s">
        <v>21</v>
      </c>
      <c r="B54" s="7">
        <v>237</v>
      </c>
      <c r="C54" s="7">
        <v>238</v>
      </c>
      <c r="D54" s="8"/>
      <c r="E54" s="11">
        <v>238</v>
      </c>
      <c r="F54" s="5"/>
      <c r="G54" s="10" t="s">
        <v>21</v>
      </c>
      <c r="H54" s="7">
        <v>81</v>
      </c>
      <c r="I54" s="7">
        <v>93</v>
      </c>
      <c r="J54" s="7">
        <v>91</v>
      </c>
      <c r="K54" s="7">
        <v>93</v>
      </c>
      <c r="L54" s="7">
        <v>96</v>
      </c>
      <c r="M54" s="7">
        <v>98</v>
      </c>
      <c r="N54" s="11">
        <v>98</v>
      </c>
    </row>
    <row r="55" spans="1:14" ht="15" thickBot="1" x14ac:dyDescent="0.35">
      <c r="A55" s="10" t="s">
        <v>22</v>
      </c>
      <c r="B55" s="7">
        <v>183</v>
      </c>
      <c r="C55" s="7">
        <v>240</v>
      </c>
      <c r="D55" s="8"/>
      <c r="E55" s="11">
        <v>240</v>
      </c>
      <c r="F55" s="5"/>
      <c r="G55" s="10" t="s">
        <v>22</v>
      </c>
      <c r="H55" s="7">
        <v>107</v>
      </c>
      <c r="I55" s="7">
        <v>112</v>
      </c>
      <c r="J55" s="7">
        <v>109</v>
      </c>
      <c r="K55" s="7">
        <v>107</v>
      </c>
      <c r="L55" s="7">
        <v>96</v>
      </c>
      <c r="M55" s="8"/>
      <c r="N55" s="11">
        <v>112</v>
      </c>
    </row>
    <row r="56" spans="1:14" ht="15" thickBot="1" x14ac:dyDescent="0.35">
      <c r="A56" s="10" t="s">
        <v>23</v>
      </c>
      <c r="B56" s="8"/>
      <c r="C56" s="8"/>
      <c r="D56" s="8"/>
      <c r="E56" s="8"/>
      <c r="F56" s="5"/>
      <c r="G56" s="10" t="s">
        <v>23</v>
      </c>
      <c r="H56" s="7">
        <v>63</v>
      </c>
      <c r="I56" s="7">
        <v>62</v>
      </c>
      <c r="J56" s="7">
        <v>79</v>
      </c>
      <c r="K56" s="7">
        <v>79</v>
      </c>
      <c r="L56" s="7">
        <v>78</v>
      </c>
      <c r="M56" s="7">
        <v>81</v>
      </c>
      <c r="N56" s="11">
        <v>81</v>
      </c>
    </row>
    <row r="57" spans="1:14" ht="15" thickBot="1" x14ac:dyDescent="0.35">
      <c r="A57" s="10" t="s">
        <v>24</v>
      </c>
      <c r="B57" s="7">
        <v>215.5</v>
      </c>
      <c r="C57" s="7">
        <v>222</v>
      </c>
      <c r="D57" s="8"/>
      <c r="E57" s="11">
        <v>222</v>
      </c>
      <c r="F57" s="5"/>
      <c r="G57" s="10" t="s">
        <v>24</v>
      </c>
      <c r="H57" s="7">
        <v>83</v>
      </c>
      <c r="I57" s="7">
        <v>95</v>
      </c>
      <c r="J57" s="8"/>
      <c r="K57" s="8"/>
      <c r="L57" s="8"/>
      <c r="M57" s="8"/>
      <c r="N57" s="11">
        <v>95</v>
      </c>
    </row>
    <row r="58" spans="1:14" ht="15" thickBot="1" x14ac:dyDescent="0.35">
      <c r="A58" s="10" t="s">
        <v>25</v>
      </c>
      <c r="B58" s="7">
        <v>200</v>
      </c>
      <c r="C58" s="8"/>
      <c r="D58" s="8"/>
      <c r="E58" s="11">
        <v>200</v>
      </c>
      <c r="F58" s="5"/>
      <c r="G58" s="10" t="s">
        <v>25</v>
      </c>
      <c r="H58" s="7">
        <v>65</v>
      </c>
      <c r="I58" s="7">
        <v>64</v>
      </c>
      <c r="J58" s="8"/>
      <c r="K58" s="8"/>
      <c r="L58" s="8"/>
      <c r="M58" s="8"/>
      <c r="N58" s="11">
        <v>65</v>
      </c>
    </row>
    <row r="59" spans="1:14" ht="15" thickBot="1" x14ac:dyDescent="0.35">
      <c r="A59" s="10" t="s">
        <v>26</v>
      </c>
      <c r="B59" s="7">
        <v>194</v>
      </c>
      <c r="C59" s="7">
        <v>202</v>
      </c>
      <c r="D59" s="7">
        <v>211.5</v>
      </c>
      <c r="E59" s="11">
        <v>211.5</v>
      </c>
      <c r="F59" s="5"/>
      <c r="G59" s="10" t="s">
        <v>26</v>
      </c>
      <c r="H59" s="8"/>
      <c r="I59" s="8"/>
      <c r="J59" s="8"/>
      <c r="K59" s="8"/>
      <c r="L59" s="8"/>
      <c r="M59" s="8"/>
      <c r="N59" s="11" t="s">
        <v>35</v>
      </c>
    </row>
    <row r="60" spans="1:14" ht="15" thickBot="1" x14ac:dyDescent="0.35">
      <c r="A60" s="10" t="s">
        <v>27</v>
      </c>
      <c r="B60" s="7">
        <v>215</v>
      </c>
      <c r="C60" s="7">
        <v>216</v>
      </c>
      <c r="D60" s="7">
        <v>217</v>
      </c>
      <c r="E60" s="11">
        <v>217</v>
      </c>
      <c r="F60" s="5"/>
      <c r="G60" s="10" t="s">
        <v>27</v>
      </c>
      <c r="H60" s="7">
        <v>86</v>
      </c>
      <c r="I60" s="7">
        <v>84</v>
      </c>
      <c r="J60" s="7">
        <v>99.5</v>
      </c>
      <c r="K60" s="7">
        <v>93</v>
      </c>
      <c r="L60" s="7">
        <v>93</v>
      </c>
      <c r="M60" s="8"/>
      <c r="N60" s="11">
        <v>99.5</v>
      </c>
    </row>
    <row r="61" spans="1:14" ht="15" thickBot="1" x14ac:dyDescent="0.35">
      <c r="A61" s="10" t="s">
        <v>28</v>
      </c>
      <c r="B61" s="7">
        <v>216</v>
      </c>
      <c r="C61" s="7">
        <v>232</v>
      </c>
      <c r="D61" s="8"/>
      <c r="E61" s="11">
        <v>232</v>
      </c>
      <c r="F61" s="5"/>
      <c r="G61" s="10" t="s">
        <v>28</v>
      </c>
      <c r="H61" s="8"/>
      <c r="I61" s="8"/>
      <c r="J61" s="8"/>
      <c r="K61" s="8"/>
      <c r="L61" s="8"/>
      <c r="M61" s="8"/>
      <c r="N61" s="11" t="s">
        <v>35</v>
      </c>
    </row>
    <row r="62" spans="1:14" ht="15" thickBot="1" x14ac:dyDescent="0.35">
      <c r="A62" s="10" t="s">
        <v>29</v>
      </c>
      <c r="B62" s="7">
        <v>220</v>
      </c>
      <c r="C62" s="7">
        <v>226</v>
      </c>
      <c r="D62" s="7">
        <v>228</v>
      </c>
      <c r="E62" s="11">
        <v>228</v>
      </c>
      <c r="F62" s="5"/>
      <c r="G62" s="10" t="s">
        <v>29</v>
      </c>
      <c r="H62" s="7">
        <v>69.5</v>
      </c>
      <c r="I62" s="7">
        <v>79</v>
      </c>
      <c r="J62" s="8"/>
      <c r="K62" s="8"/>
      <c r="L62" s="8"/>
      <c r="M62" s="8"/>
      <c r="N62" s="11">
        <v>79</v>
      </c>
    </row>
    <row r="63" spans="1:14" ht="15" thickBot="1" x14ac:dyDescent="0.35">
      <c r="A63" s="10" t="s">
        <v>30</v>
      </c>
      <c r="B63" s="7">
        <v>194</v>
      </c>
      <c r="C63" s="8"/>
      <c r="D63" s="8"/>
      <c r="E63" s="11">
        <v>194</v>
      </c>
      <c r="F63" s="5"/>
      <c r="G63" s="10" t="s">
        <v>30</v>
      </c>
      <c r="H63" s="7" t="s">
        <v>35</v>
      </c>
      <c r="I63" s="8"/>
      <c r="J63" s="8"/>
      <c r="K63" s="8"/>
      <c r="L63" s="8"/>
      <c r="M63" s="8"/>
      <c r="N63" s="11" t="s">
        <v>35</v>
      </c>
    </row>
    <row r="64" spans="1:14" ht="15" thickBot="1" x14ac:dyDescent="0.35">
      <c r="A64" s="10" t="s">
        <v>31</v>
      </c>
      <c r="B64" s="7">
        <v>253</v>
      </c>
      <c r="C64" s="7">
        <v>264.5</v>
      </c>
      <c r="D64" s="8"/>
      <c r="E64" s="11">
        <v>264.5</v>
      </c>
      <c r="F64" s="5"/>
      <c r="G64" s="10" t="s">
        <v>31</v>
      </c>
      <c r="H64" s="7">
        <v>110</v>
      </c>
      <c r="I64" s="7">
        <v>113</v>
      </c>
      <c r="J64" s="7">
        <v>109</v>
      </c>
      <c r="K64" s="8"/>
      <c r="L64" s="8"/>
      <c r="M64" s="8"/>
      <c r="N64" s="11">
        <v>113</v>
      </c>
    </row>
    <row r="65" spans="1:14" ht="15" thickBot="1" x14ac:dyDescent="0.35">
      <c r="A65" s="10" t="s">
        <v>32</v>
      </c>
      <c r="B65" s="8"/>
      <c r="C65" s="8"/>
      <c r="D65" s="8"/>
      <c r="E65" s="8"/>
      <c r="F65" s="5"/>
      <c r="G65" s="10" t="s">
        <v>32</v>
      </c>
      <c r="H65" s="7">
        <v>39</v>
      </c>
      <c r="I65" s="7">
        <v>40</v>
      </c>
      <c r="J65" s="8"/>
      <c r="K65" s="8"/>
      <c r="L65" s="8"/>
      <c r="M65" s="8"/>
      <c r="N65" s="11">
        <v>40</v>
      </c>
    </row>
    <row r="66" spans="1:14" ht="15" thickBot="1" x14ac:dyDescent="0.35">
      <c r="A66" s="15" t="s">
        <v>33</v>
      </c>
      <c r="B66" s="8"/>
      <c r="C66" s="8"/>
      <c r="D66" s="8"/>
      <c r="E66" s="8"/>
      <c r="F66" s="5"/>
      <c r="G66" s="16" t="s">
        <v>33</v>
      </c>
      <c r="H66" s="8"/>
      <c r="I66" s="8"/>
      <c r="J66" s="8"/>
      <c r="K66" s="8"/>
      <c r="L66" s="8"/>
      <c r="M66" s="8"/>
      <c r="N66" s="7" t="s">
        <v>34</v>
      </c>
    </row>
    <row r="67" spans="1:14" ht="15" thickBot="1" x14ac:dyDescent="0.35">
      <c r="A67" s="4"/>
      <c r="B67" s="4"/>
      <c r="C67" s="4"/>
      <c r="D67" s="4"/>
      <c r="E67" s="4"/>
      <c r="F67" s="4"/>
      <c r="G67" s="4"/>
      <c r="H67" s="4"/>
      <c r="I67" s="4"/>
      <c r="J67" s="4"/>
      <c r="K67" s="4"/>
      <c r="L67" s="4"/>
      <c r="M67" s="4"/>
      <c r="N67" s="4"/>
    </row>
    <row r="68" spans="1:14" ht="15" thickBot="1" x14ac:dyDescent="0.35">
      <c r="A68" s="1"/>
      <c r="B68" s="1"/>
      <c r="C68" s="1"/>
      <c r="D68" s="1"/>
      <c r="E68" s="1"/>
      <c r="F68" s="2" t="s">
        <v>36</v>
      </c>
      <c r="G68" s="1"/>
      <c r="H68" s="1"/>
      <c r="I68" s="1"/>
      <c r="J68" s="1"/>
      <c r="K68" s="1"/>
      <c r="L68" s="1"/>
      <c r="M68" s="1"/>
      <c r="N68" s="1"/>
    </row>
    <row r="69" spans="1:14" ht="15" thickBot="1" x14ac:dyDescent="0.35">
      <c r="A69" s="3"/>
      <c r="B69" s="3"/>
      <c r="C69" s="3"/>
      <c r="D69" s="3"/>
      <c r="E69" s="3"/>
      <c r="F69" s="4"/>
      <c r="G69" s="3"/>
      <c r="H69" s="3"/>
      <c r="I69" s="3"/>
      <c r="J69" s="3"/>
      <c r="K69" s="3"/>
      <c r="L69" s="3"/>
      <c r="M69" s="3"/>
      <c r="N69" s="3"/>
    </row>
    <row r="70" spans="1:14" ht="60" customHeight="1" thickBot="1" x14ac:dyDescent="0.55000000000000004">
      <c r="A70" s="19" t="s">
        <v>1</v>
      </c>
      <c r="B70" s="20"/>
      <c r="C70" s="20"/>
      <c r="D70" s="20"/>
      <c r="E70" s="21"/>
      <c r="F70" s="5"/>
      <c r="G70" s="19" t="s">
        <v>2</v>
      </c>
      <c r="H70" s="20"/>
      <c r="I70" s="20"/>
      <c r="J70" s="20"/>
      <c r="K70" s="20"/>
      <c r="L70" s="20"/>
      <c r="M70" s="20"/>
      <c r="N70" s="21"/>
    </row>
    <row r="71" spans="1:14" ht="27.6" thickBot="1" x14ac:dyDescent="0.35">
      <c r="A71" s="6" t="s">
        <v>3</v>
      </c>
      <c r="B71" s="7">
        <v>1</v>
      </c>
      <c r="C71" s="7">
        <v>2</v>
      </c>
      <c r="D71" s="7">
        <v>3</v>
      </c>
      <c r="E71" s="7" t="s">
        <v>4</v>
      </c>
      <c r="F71" s="5"/>
      <c r="G71" s="8" t="s">
        <v>3</v>
      </c>
      <c r="H71" s="7">
        <v>1</v>
      </c>
      <c r="I71" s="7">
        <v>2</v>
      </c>
      <c r="J71" s="7">
        <v>3</v>
      </c>
      <c r="K71" s="7">
        <v>4</v>
      </c>
      <c r="L71" s="7">
        <v>5</v>
      </c>
      <c r="M71" s="7">
        <v>6</v>
      </c>
      <c r="N71" s="7" t="s">
        <v>4</v>
      </c>
    </row>
    <row r="72" spans="1:14" ht="15" thickBot="1" x14ac:dyDescent="0.35">
      <c r="A72" s="17" t="s">
        <v>27</v>
      </c>
      <c r="B72" s="7">
        <v>222</v>
      </c>
      <c r="C72" s="8"/>
      <c r="D72" s="8"/>
      <c r="E72" s="11">
        <v>222</v>
      </c>
      <c r="F72" s="5"/>
      <c r="G72" s="18" t="s">
        <v>27</v>
      </c>
      <c r="H72" s="7">
        <v>87</v>
      </c>
      <c r="I72" s="7">
        <v>85</v>
      </c>
      <c r="J72" s="7">
        <v>90</v>
      </c>
      <c r="K72" s="7">
        <v>91</v>
      </c>
      <c r="L72" s="8"/>
      <c r="M72" s="8"/>
      <c r="N72" s="11">
        <v>91</v>
      </c>
    </row>
    <row r="73" spans="1:14" ht="15" thickBot="1" x14ac:dyDescent="0.35">
      <c r="A73" s="17" t="s">
        <v>21</v>
      </c>
      <c r="B73" s="8"/>
      <c r="C73" s="8"/>
      <c r="D73" s="8"/>
      <c r="E73" s="8"/>
      <c r="F73" s="5"/>
      <c r="G73" s="18" t="s">
        <v>21</v>
      </c>
      <c r="H73" s="8"/>
      <c r="I73" s="8"/>
      <c r="J73" s="8"/>
      <c r="K73" s="8"/>
      <c r="L73" s="8"/>
      <c r="M73" s="8"/>
      <c r="N73" s="8"/>
    </row>
    <row r="74" spans="1:14" ht="15" thickBot="1" x14ac:dyDescent="0.35">
      <c r="A74" s="17" t="s">
        <v>28</v>
      </c>
      <c r="B74" s="7">
        <v>236</v>
      </c>
      <c r="C74" s="7">
        <v>231</v>
      </c>
      <c r="D74" s="8"/>
      <c r="E74" s="11">
        <v>236</v>
      </c>
      <c r="F74" s="5"/>
      <c r="G74" s="18" t="s">
        <v>28</v>
      </c>
      <c r="H74" s="7">
        <v>71</v>
      </c>
      <c r="I74" s="7">
        <v>66</v>
      </c>
      <c r="J74" s="7">
        <v>86</v>
      </c>
      <c r="K74" s="7">
        <v>85</v>
      </c>
      <c r="L74" s="7">
        <v>80</v>
      </c>
      <c r="M74" s="8"/>
      <c r="N74" s="11">
        <v>86</v>
      </c>
    </row>
    <row r="75" spans="1:14" ht="15" thickBot="1" x14ac:dyDescent="0.35">
      <c r="A75" s="17" t="s">
        <v>24</v>
      </c>
      <c r="B75" s="7">
        <v>226</v>
      </c>
      <c r="C75" s="7">
        <v>222</v>
      </c>
      <c r="D75" s="7">
        <v>223</v>
      </c>
      <c r="E75" s="11">
        <v>223</v>
      </c>
      <c r="F75" s="5"/>
      <c r="G75" s="18" t="s">
        <v>24</v>
      </c>
      <c r="H75" s="7">
        <v>90</v>
      </c>
      <c r="I75" s="7">
        <v>93.5</v>
      </c>
      <c r="J75" s="8"/>
      <c r="K75" s="8"/>
      <c r="L75" s="8"/>
      <c r="M75" s="8"/>
      <c r="N75" s="11">
        <v>93.5</v>
      </c>
    </row>
    <row r="76" spans="1:14" ht="15" thickBot="1" x14ac:dyDescent="0.35">
      <c r="A76" s="17" t="s">
        <v>33</v>
      </c>
      <c r="B76" s="7">
        <v>212</v>
      </c>
      <c r="C76" s="7">
        <v>219</v>
      </c>
      <c r="D76" s="8"/>
      <c r="E76" s="11">
        <v>219</v>
      </c>
      <c r="F76" s="5"/>
      <c r="G76" s="18" t="s">
        <v>33</v>
      </c>
      <c r="H76" s="7">
        <v>81</v>
      </c>
      <c r="I76" s="7">
        <v>77</v>
      </c>
      <c r="J76" s="7">
        <v>85</v>
      </c>
      <c r="K76" s="7">
        <v>87.5</v>
      </c>
      <c r="L76" s="7">
        <v>83</v>
      </c>
      <c r="M76" s="8"/>
      <c r="N76" s="11">
        <v>87.5</v>
      </c>
    </row>
    <row r="77" spans="1:14" ht="15" thickBot="1" x14ac:dyDescent="0.35">
      <c r="A77" s="17" t="s">
        <v>25</v>
      </c>
      <c r="B77" s="7">
        <v>198</v>
      </c>
      <c r="C77" s="7">
        <v>207</v>
      </c>
      <c r="D77" s="7">
        <v>214</v>
      </c>
      <c r="E77" s="11">
        <v>214</v>
      </c>
      <c r="F77" s="5"/>
      <c r="G77" s="18" t="s">
        <v>25</v>
      </c>
      <c r="H77" s="7">
        <v>57</v>
      </c>
      <c r="I77" s="7">
        <v>68</v>
      </c>
      <c r="J77" s="8"/>
      <c r="K77" s="8"/>
      <c r="L77" s="8"/>
      <c r="M77" s="8"/>
      <c r="N77" s="11">
        <v>68</v>
      </c>
    </row>
    <row r="78" spans="1:14" ht="15" thickBot="1" x14ac:dyDescent="0.35">
      <c r="A78" s="17" t="s">
        <v>23</v>
      </c>
      <c r="B78" s="7">
        <v>190</v>
      </c>
      <c r="C78" s="8"/>
      <c r="D78" s="8"/>
      <c r="E78" s="11">
        <v>190</v>
      </c>
      <c r="F78" s="5"/>
      <c r="G78" s="18" t="s">
        <v>23</v>
      </c>
      <c r="H78" s="7">
        <v>54</v>
      </c>
      <c r="I78" s="7">
        <v>48</v>
      </c>
      <c r="J78" s="8"/>
      <c r="K78" s="8"/>
      <c r="L78" s="8"/>
      <c r="M78" s="8"/>
      <c r="N78" s="11">
        <v>54</v>
      </c>
    </row>
    <row r="79" spans="1:14" ht="15" thickBot="1" x14ac:dyDescent="0.35">
      <c r="A79" s="17" t="s">
        <v>29</v>
      </c>
      <c r="B79" s="7">
        <v>219</v>
      </c>
      <c r="C79" s="7">
        <v>223</v>
      </c>
      <c r="D79" s="8"/>
      <c r="E79" s="11">
        <v>223</v>
      </c>
      <c r="F79" s="5"/>
      <c r="G79" s="18" t="s">
        <v>29</v>
      </c>
      <c r="H79" s="7">
        <v>83</v>
      </c>
      <c r="I79" s="7">
        <v>71</v>
      </c>
      <c r="J79" s="8"/>
      <c r="K79" s="8"/>
      <c r="L79" s="8"/>
      <c r="M79" s="8"/>
      <c r="N79" s="11">
        <v>83</v>
      </c>
    </row>
    <row r="80" spans="1:14" ht="15" thickBot="1" x14ac:dyDescent="0.35">
      <c r="A80" s="17" t="s">
        <v>32</v>
      </c>
      <c r="B80" s="7">
        <v>192</v>
      </c>
      <c r="C80" s="7">
        <v>189</v>
      </c>
      <c r="D80" s="7">
        <v>183</v>
      </c>
      <c r="E80" s="11">
        <v>192</v>
      </c>
      <c r="F80" s="5"/>
      <c r="G80" s="18" t="s">
        <v>32</v>
      </c>
      <c r="H80" s="7">
        <v>65</v>
      </c>
      <c r="I80" s="7">
        <v>66</v>
      </c>
      <c r="J80" s="8"/>
      <c r="K80" s="8"/>
      <c r="L80" s="8"/>
      <c r="M80" s="8"/>
      <c r="N80" s="11">
        <v>66</v>
      </c>
    </row>
    <row r="81" spans="1:14" ht="15" thickBot="1" x14ac:dyDescent="0.35">
      <c r="A81" s="17" t="s">
        <v>37</v>
      </c>
      <c r="B81" s="7">
        <v>184</v>
      </c>
      <c r="C81" s="7">
        <v>188</v>
      </c>
      <c r="D81" s="7">
        <v>231</v>
      </c>
      <c r="E81" s="11">
        <v>231</v>
      </c>
      <c r="F81" s="5"/>
      <c r="G81" s="18" t="s">
        <v>37</v>
      </c>
      <c r="H81" s="7">
        <v>32</v>
      </c>
      <c r="I81" s="7">
        <v>65</v>
      </c>
      <c r="J81" s="7">
        <v>64</v>
      </c>
      <c r="K81" s="7">
        <v>68</v>
      </c>
      <c r="L81" s="7">
        <v>56</v>
      </c>
      <c r="M81" s="7">
        <v>72</v>
      </c>
      <c r="N81" s="11">
        <v>72</v>
      </c>
    </row>
    <row r="82" spans="1:14" ht="15" thickBot="1" x14ac:dyDescent="0.35">
      <c r="A82" s="17" t="s">
        <v>38</v>
      </c>
      <c r="B82" s="7">
        <v>198</v>
      </c>
      <c r="C82" s="7">
        <v>208</v>
      </c>
      <c r="D82" s="7">
        <v>198</v>
      </c>
      <c r="E82" s="11">
        <v>208</v>
      </c>
      <c r="F82" s="5"/>
      <c r="G82" s="18" t="s">
        <v>38</v>
      </c>
      <c r="H82" s="7">
        <v>57</v>
      </c>
      <c r="I82" s="7">
        <v>62</v>
      </c>
      <c r="J82" s="7">
        <v>52</v>
      </c>
      <c r="K82" s="7">
        <v>71</v>
      </c>
      <c r="L82" s="7">
        <v>68</v>
      </c>
      <c r="M82" s="8"/>
      <c r="N82" s="11">
        <v>71</v>
      </c>
    </row>
    <row r="83" spans="1:14" ht="15" thickBot="1" x14ac:dyDescent="0.35">
      <c r="A83" s="17" t="s">
        <v>39</v>
      </c>
      <c r="B83" s="7">
        <v>208</v>
      </c>
      <c r="C83" s="7">
        <v>203</v>
      </c>
      <c r="D83" s="8"/>
      <c r="E83" s="11">
        <v>208</v>
      </c>
      <c r="F83" s="5"/>
      <c r="G83" s="18" t="s">
        <v>39</v>
      </c>
      <c r="H83" s="7">
        <v>55</v>
      </c>
      <c r="I83" s="7">
        <v>63</v>
      </c>
      <c r="J83" s="7">
        <v>60</v>
      </c>
      <c r="K83" s="7">
        <v>58</v>
      </c>
      <c r="L83" s="7">
        <v>60</v>
      </c>
      <c r="M83" s="7">
        <v>60.5</v>
      </c>
      <c r="N83" s="11">
        <v>63</v>
      </c>
    </row>
    <row r="84" spans="1:14" ht="15" thickBot="1" x14ac:dyDescent="0.35">
      <c r="A84" s="6" t="s">
        <v>40</v>
      </c>
      <c r="B84" s="7">
        <v>204</v>
      </c>
      <c r="C84" s="7">
        <v>204</v>
      </c>
      <c r="D84" s="7">
        <v>214</v>
      </c>
      <c r="E84" s="11">
        <v>214</v>
      </c>
      <c r="F84" s="5"/>
      <c r="G84" s="8" t="s">
        <v>40</v>
      </c>
      <c r="H84" s="7">
        <v>76</v>
      </c>
      <c r="I84" s="7">
        <v>79</v>
      </c>
      <c r="J84" s="7">
        <v>79</v>
      </c>
      <c r="K84" s="7">
        <v>87</v>
      </c>
      <c r="L84" s="7">
        <v>75.5</v>
      </c>
      <c r="M84" s="8"/>
      <c r="N84" s="11">
        <v>87</v>
      </c>
    </row>
    <row r="85" spans="1:14" ht="15" thickBot="1" x14ac:dyDescent="0.35">
      <c r="A85" s="6" t="s">
        <v>41</v>
      </c>
      <c r="B85" s="7">
        <v>201</v>
      </c>
      <c r="C85" s="7">
        <v>210</v>
      </c>
      <c r="D85" s="7">
        <v>218</v>
      </c>
      <c r="E85" s="11">
        <v>218</v>
      </c>
      <c r="F85" s="5"/>
      <c r="G85" s="8" t="s">
        <v>41</v>
      </c>
      <c r="H85" s="7">
        <v>86</v>
      </c>
      <c r="I85" s="7">
        <v>77</v>
      </c>
      <c r="J85" s="8"/>
      <c r="K85" s="8"/>
      <c r="L85" s="8"/>
      <c r="M85" s="8"/>
      <c r="N85" s="11">
        <v>86</v>
      </c>
    </row>
  </sheetData>
  <mergeCells count="10">
    <mergeCell ref="A52:E52"/>
    <mergeCell ref="G52:N52"/>
    <mergeCell ref="A70:E70"/>
    <mergeCell ref="G70:N70"/>
    <mergeCell ref="A3:E3"/>
    <mergeCell ref="G3:N3"/>
    <mergeCell ref="A19:E19"/>
    <mergeCell ref="G19:N19"/>
    <mergeCell ref="A36:E36"/>
    <mergeCell ref="G36:N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2F3FC-8AC6-4166-9178-BAA8A8FD8321}">
  <dimension ref="B2:K19"/>
  <sheetViews>
    <sheetView zoomScale="69" workbookViewId="0">
      <selection activeCell="K5" sqref="K5"/>
    </sheetView>
  </sheetViews>
  <sheetFormatPr defaultRowHeight="14.4" x14ac:dyDescent="0.3"/>
  <cols>
    <col min="2" max="2" width="8.88671875" customWidth="1"/>
    <col min="3" max="3" width="12" customWidth="1"/>
    <col min="4" max="4" width="12.109375" customWidth="1"/>
    <col min="5" max="5" width="11.6640625" customWidth="1"/>
    <col min="6" max="6" width="11.77734375" customWidth="1"/>
    <col min="8" max="8" width="16" bestFit="1" customWidth="1"/>
    <col min="9" max="9" width="17" bestFit="1" customWidth="1"/>
  </cols>
  <sheetData>
    <row r="2" spans="2:11" x14ac:dyDescent="0.3">
      <c r="B2" t="s">
        <v>42</v>
      </c>
      <c r="C2" t="s">
        <v>43</v>
      </c>
      <c r="D2" t="s">
        <v>44</v>
      </c>
      <c r="E2" t="s">
        <v>54</v>
      </c>
      <c r="F2" t="s">
        <v>45</v>
      </c>
      <c r="G2" t="s">
        <v>46</v>
      </c>
      <c r="H2" t="s">
        <v>55</v>
      </c>
      <c r="I2" t="s">
        <v>49</v>
      </c>
      <c r="J2" t="s">
        <v>52</v>
      </c>
      <c r="K2" t="s">
        <v>53</v>
      </c>
    </row>
    <row r="3" spans="2:11" x14ac:dyDescent="0.3">
      <c r="B3">
        <v>1</v>
      </c>
      <c r="C3">
        <v>243</v>
      </c>
      <c r="D3">
        <v>220.5</v>
      </c>
      <c r="E3">
        <f>Data[[#This Row],[Jump-Final]]-Data[[#This Row],[Jump-Base]]</f>
        <v>-22.5</v>
      </c>
      <c r="F3">
        <v>97</v>
      </c>
      <c r="G3">
        <v>101</v>
      </c>
      <c r="H3">
        <f>Data[[#This Row],[Dyno-Final]]-Data[[#This Row],[Dyno-Base]]</f>
        <v>4</v>
      </c>
      <c r="I3" t="s">
        <v>50</v>
      </c>
      <c r="J3" t="str" cm="1">
        <f t="array" ref="J3">_xlfn.IFS(Data[[#This Row],[Jump-Final]]&gt;Data[[#This Row],[Jump-Base]],"YES",Data[[#This Row],[Jump-Final]]&lt;=Data[[#This Row],[Jump-Base]],"NO")</f>
        <v>NO</v>
      </c>
      <c r="K3" t="str" cm="1">
        <f t="array" ref="K3">_xlfn.IFS(Data[[#This Row],[Dyno-Final]]&gt;Data[[#This Row],[Dyno-Base]],"YES",Data[[#This Row],[Dyno-Final]]&lt;=Data[[#This Row],[Dyno-Base]],"NO")</f>
        <v>YES</v>
      </c>
    </row>
    <row r="4" spans="2:11" x14ac:dyDescent="0.3">
      <c r="B4">
        <v>2</v>
      </c>
      <c r="C4">
        <v>195</v>
      </c>
      <c r="D4">
        <v>204</v>
      </c>
      <c r="E4">
        <f>Data[[#This Row],[Jump-Final]]-Data[[#This Row],[Jump-Base]]</f>
        <v>9</v>
      </c>
      <c r="F4">
        <v>71</v>
      </c>
      <c r="G4">
        <v>76</v>
      </c>
      <c r="H4">
        <f>Data[[#This Row],[Dyno-Final]]-Data[[#This Row],[Dyno-Base]]</f>
        <v>5</v>
      </c>
      <c r="I4" t="s">
        <v>50</v>
      </c>
      <c r="J4" t="str" cm="1">
        <f t="array" ref="J4">_xlfn.IFS(Data[[#This Row],[Jump-Final]]&gt;Data[[#This Row],[Jump-Base]],"YES",Data[[#This Row],[Jump-Final]]&lt;=Data[[#This Row],[Jump-Base]],"NO")</f>
        <v>YES</v>
      </c>
      <c r="K4" t="str" cm="1">
        <f t="array" ref="K4">_xlfn.IFS(Data[[#This Row],[Dyno-Final]]&gt;Data[[#This Row],[Dyno-Base]],"YES",Data[[#This Row],[Dyno-Final]]&lt;=Data[[#This Row],[Dyno-Base]],"NO")</f>
        <v>YES</v>
      </c>
    </row>
    <row r="5" spans="2:11" x14ac:dyDescent="0.3">
      <c r="B5">
        <v>3</v>
      </c>
      <c r="C5">
        <v>209.5</v>
      </c>
      <c r="D5">
        <v>221</v>
      </c>
      <c r="E5">
        <f>Data[[#This Row],[Jump-Final]]-Data[[#This Row],[Jump-Base]]</f>
        <v>11.5</v>
      </c>
      <c r="F5">
        <v>78</v>
      </c>
      <c r="G5">
        <v>80</v>
      </c>
      <c r="H5">
        <f>Data[[#This Row],[Dyno-Final]]-Data[[#This Row],[Dyno-Base]]</f>
        <v>2</v>
      </c>
      <c r="I5" t="s">
        <v>50</v>
      </c>
      <c r="J5" t="str" cm="1">
        <f t="array" ref="J5">_xlfn.IFS(Data[[#This Row],[Jump-Final]]&gt;Data[[#This Row],[Jump-Base]],"YES",Data[[#This Row],[Jump-Final]]&lt;=Data[[#This Row],[Jump-Base]],"NO")</f>
        <v>YES</v>
      </c>
      <c r="K5" t="str" cm="1">
        <f t="array" ref="K5">_xlfn.IFS(Data[[#This Row],[Dyno-Final]]&gt;Data[[#This Row],[Dyno-Base]],"YES",Data[[#This Row],[Dyno-Final]]&lt;=Data[[#This Row],[Dyno-Base]],"NO")</f>
        <v>YES</v>
      </c>
    </row>
    <row r="6" spans="2:11" x14ac:dyDescent="0.3">
      <c r="B6">
        <v>4</v>
      </c>
      <c r="C6">
        <v>205</v>
      </c>
      <c r="D6">
        <v>197.5</v>
      </c>
      <c r="E6">
        <f>Data[[#This Row],[Jump-Final]]-Data[[#This Row],[Jump-Base]]</f>
        <v>-7.5</v>
      </c>
      <c r="F6">
        <v>43</v>
      </c>
      <c r="G6">
        <v>44</v>
      </c>
      <c r="H6">
        <f>Data[[#This Row],[Dyno-Final]]-Data[[#This Row],[Dyno-Base]]</f>
        <v>1</v>
      </c>
      <c r="I6" t="s">
        <v>50</v>
      </c>
      <c r="J6" t="str" cm="1">
        <f t="array" ref="J6">_xlfn.IFS(Data[[#This Row],[Jump-Final]]&gt;Data[[#This Row],[Jump-Base]],"YES",Data[[#This Row],[Jump-Final]]&lt;=Data[[#This Row],[Jump-Base]],"NO")</f>
        <v>NO</v>
      </c>
      <c r="K6" t="str" cm="1">
        <f t="array" ref="K6">_xlfn.IFS(Data[[#This Row],[Dyno-Final]]&gt;Data[[#This Row],[Dyno-Base]],"YES",Data[[#This Row],[Dyno-Final]]&lt;=Data[[#This Row],[Dyno-Base]],"NO")</f>
        <v>YES</v>
      </c>
    </row>
    <row r="7" spans="2:11" x14ac:dyDescent="0.3">
      <c r="B7">
        <v>5</v>
      </c>
      <c r="C7">
        <v>205.5</v>
      </c>
      <c r="D7">
        <v>211</v>
      </c>
      <c r="E7">
        <f>Data[[#This Row],[Jump-Final]]-Data[[#This Row],[Jump-Base]]</f>
        <v>5.5</v>
      </c>
      <c r="F7">
        <v>89</v>
      </c>
      <c r="G7">
        <v>90</v>
      </c>
      <c r="H7">
        <f>Data[[#This Row],[Dyno-Final]]-Data[[#This Row],[Dyno-Base]]</f>
        <v>1</v>
      </c>
      <c r="I7" t="s">
        <v>50</v>
      </c>
      <c r="J7" t="str" cm="1">
        <f t="array" ref="J7">_xlfn.IFS(Data[[#This Row],[Jump-Final]]&gt;Data[[#This Row],[Jump-Base]],"YES",Data[[#This Row],[Jump-Final]]&lt;=Data[[#This Row],[Jump-Base]],"NO")</f>
        <v>YES</v>
      </c>
      <c r="K7" t="str" cm="1">
        <f t="array" ref="K7">_xlfn.IFS(Data[[#This Row],[Dyno-Final]]&gt;Data[[#This Row],[Dyno-Base]],"YES",Data[[#This Row],[Dyno-Final]]&lt;=Data[[#This Row],[Dyno-Base]],"NO")</f>
        <v>YES</v>
      </c>
    </row>
    <row r="8" spans="2:11" x14ac:dyDescent="0.3">
      <c r="B8">
        <v>6</v>
      </c>
      <c r="C8">
        <v>219.5</v>
      </c>
      <c r="D8">
        <v>217</v>
      </c>
      <c r="E8">
        <f>Data[[#This Row],[Jump-Final]]-Data[[#This Row],[Jump-Base]]</f>
        <v>-2.5</v>
      </c>
      <c r="F8">
        <v>94.5</v>
      </c>
      <c r="G8">
        <v>98</v>
      </c>
      <c r="H8">
        <f>Data[[#This Row],[Dyno-Final]]-Data[[#This Row],[Dyno-Base]]</f>
        <v>3.5</v>
      </c>
      <c r="I8" t="s">
        <v>50</v>
      </c>
      <c r="J8" t="str" cm="1">
        <f t="array" ref="J8">_xlfn.IFS(Data[[#This Row],[Jump-Final]]&gt;Data[[#This Row],[Jump-Base]],"YES",Data[[#This Row],[Jump-Final]]&lt;=Data[[#This Row],[Jump-Base]],"NO")</f>
        <v>NO</v>
      </c>
      <c r="K8" t="str" cm="1">
        <f t="array" ref="K8">_xlfn.IFS(Data[[#This Row],[Dyno-Final]]&gt;Data[[#This Row],[Dyno-Base]],"YES",Data[[#This Row],[Dyno-Final]]&lt;=Data[[#This Row],[Dyno-Base]],"NO")</f>
        <v>YES</v>
      </c>
    </row>
    <row r="9" spans="2:11" x14ac:dyDescent="0.3">
      <c r="B9">
        <v>7</v>
      </c>
      <c r="C9">
        <v>219</v>
      </c>
      <c r="D9">
        <v>216</v>
      </c>
      <c r="E9">
        <f>Data[[#This Row],[Jump-Final]]-Data[[#This Row],[Jump-Base]]</f>
        <v>-3</v>
      </c>
      <c r="F9">
        <v>89.5</v>
      </c>
      <c r="G9">
        <v>94</v>
      </c>
      <c r="H9">
        <f>Data[[#This Row],[Dyno-Final]]-Data[[#This Row],[Dyno-Base]]</f>
        <v>4.5</v>
      </c>
      <c r="I9" t="s">
        <v>50</v>
      </c>
      <c r="J9" t="str" cm="1">
        <f t="array" ref="J9">_xlfn.IFS(Data[[#This Row],[Jump-Final]]&gt;Data[[#This Row],[Jump-Base]],"YES",Data[[#This Row],[Jump-Final]]&lt;=Data[[#This Row],[Jump-Base]],"NO")</f>
        <v>NO</v>
      </c>
      <c r="K9" t="str" cm="1">
        <f t="array" ref="K9">_xlfn.IFS(Data[[#This Row],[Dyno-Final]]&gt;Data[[#This Row],[Dyno-Base]],"YES",Data[[#This Row],[Dyno-Final]]&lt;=Data[[#This Row],[Dyno-Base]],"NO")</f>
        <v>YES</v>
      </c>
    </row>
    <row r="10" spans="2:11" x14ac:dyDescent="0.3">
      <c r="B10">
        <v>8</v>
      </c>
      <c r="C10">
        <v>204</v>
      </c>
      <c r="D10">
        <v>214</v>
      </c>
      <c r="E10">
        <f>Data[[#This Row],[Jump-Final]]-Data[[#This Row],[Jump-Base]]</f>
        <v>10</v>
      </c>
      <c r="F10">
        <v>93</v>
      </c>
      <c r="G10">
        <v>95.5</v>
      </c>
      <c r="H10">
        <f>Data[[#This Row],[Dyno-Final]]-Data[[#This Row],[Dyno-Base]]</f>
        <v>2.5</v>
      </c>
      <c r="I10" t="s">
        <v>50</v>
      </c>
      <c r="J10" t="str" cm="1">
        <f t="array" ref="J10">_xlfn.IFS(Data[[#This Row],[Jump-Final]]&gt;Data[[#This Row],[Jump-Base]],"YES",Data[[#This Row],[Jump-Final]]&lt;=Data[[#This Row],[Jump-Base]],"NO")</f>
        <v>YES</v>
      </c>
      <c r="K10" t="str" cm="1">
        <f t="array" ref="K10">_xlfn.IFS(Data[[#This Row],[Dyno-Final]]&gt;Data[[#This Row],[Dyno-Base]],"YES",Data[[#This Row],[Dyno-Final]]&lt;=Data[[#This Row],[Dyno-Base]],"NO")</f>
        <v>YES</v>
      </c>
    </row>
    <row r="11" spans="2:11" x14ac:dyDescent="0.3">
      <c r="B11">
        <v>9</v>
      </c>
      <c r="C11">
        <v>218</v>
      </c>
      <c r="D11">
        <v>228</v>
      </c>
      <c r="E11">
        <f>Data[[#This Row],[Jump-Final]]-Data[[#This Row],[Jump-Base]]</f>
        <v>10</v>
      </c>
      <c r="F11">
        <v>67</v>
      </c>
      <c r="G11">
        <v>90</v>
      </c>
      <c r="H11">
        <f>Data[[#This Row],[Dyno-Final]]-Data[[#This Row],[Dyno-Base]]</f>
        <v>23</v>
      </c>
      <c r="I11" t="s">
        <v>50</v>
      </c>
      <c r="J11" t="str" cm="1">
        <f t="array" ref="J11">_xlfn.IFS(Data[[#This Row],[Jump-Final]]&gt;Data[[#This Row],[Jump-Base]],"YES",Data[[#This Row],[Jump-Final]]&lt;=Data[[#This Row],[Jump-Base]],"NO")</f>
        <v>YES</v>
      </c>
      <c r="K11" t="str" cm="1">
        <f t="array" ref="K11">_xlfn.IFS(Data[[#This Row],[Dyno-Final]]&gt;Data[[#This Row],[Dyno-Base]],"YES",Data[[#This Row],[Dyno-Final]]&lt;=Data[[#This Row],[Dyno-Base]],"NO")</f>
        <v>YES</v>
      </c>
    </row>
    <row r="12" spans="2:11" x14ac:dyDescent="0.3">
      <c r="B12">
        <v>10</v>
      </c>
      <c r="C12">
        <v>257.5</v>
      </c>
      <c r="D12">
        <v>263</v>
      </c>
      <c r="E12">
        <f>Data[[#This Row],[Jump-Final]]-Data[[#This Row],[Jump-Base]]</f>
        <v>5.5</v>
      </c>
      <c r="F12">
        <v>112.5</v>
      </c>
      <c r="G12">
        <v>116.5</v>
      </c>
      <c r="H12">
        <f>Data[[#This Row],[Dyno-Final]]-Data[[#This Row],[Dyno-Base]]</f>
        <v>4</v>
      </c>
      <c r="I12" t="s">
        <v>50</v>
      </c>
      <c r="J12" t="str" cm="1">
        <f t="array" ref="J12">_xlfn.IFS(Data[[#This Row],[Jump-Final]]&gt;Data[[#This Row],[Jump-Base]],"YES",Data[[#This Row],[Jump-Final]]&lt;=Data[[#This Row],[Jump-Base]],"NO")</f>
        <v>YES</v>
      </c>
      <c r="K12" t="str" cm="1">
        <f t="array" ref="K12">_xlfn.IFS(Data[[#This Row],[Dyno-Final]]&gt;Data[[#This Row],[Dyno-Base]],"YES",Data[[#This Row],[Dyno-Final]]&lt;=Data[[#This Row],[Dyno-Base]],"NO")</f>
        <v>YES</v>
      </c>
    </row>
    <row r="13" spans="2:11" x14ac:dyDescent="0.3">
      <c r="B13">
        <v>11</v>
      </c>
      <c r="C13">
        <v>207</v>
      </c>
      <c r="D13">
        <v>215</v>
      </c>
      <c r="E13">
        <f>Data[[#This Row],[Jump-Final]]-Data[[#This Row],[Jump-Base]]</f>
        <v>8</v>
      </c>
      <c r="F13">
        <v>57</v>
      </c>
      <c r="G13">
        <v>64</v>
      </c>
      <c r="H13">
        <f>Data[[#This Row],[Dyno-Final]]-Data[[#This Row],[Dyno-Base]]</f>
        <v>7</v>
      </c>
      <c r="I13" t="s">
        <v>51</v>
      </c>
      <c r="J13" t="str" cm="1">
        <f t="array" ref="J13">_xlfn.IFS(Data[[#This Row],[Jump-Final]]&gt;Data[[#This Row],[Jump-Base]],"YES",Data[[#This Row],[Jump-Final]]&lt;=Data[[#This Row],[Jump-Base]],"NO")</f>
        <v>YES</v>
      </c>
      <c r="K13" t="str" cm="1">
        <f t="array" ref="K13">_xlfn.IFS(Data[[#This Row],[Dyno-Final]]&gt;Data[[#This Row],[Dyno-Base]],"YES",Data[[#This Row],[Dyno-Final]]&lt;=Data[[#This Row],[Dyno-Base]],"NO")</f>
        <v>YES</v>
      </c>
    </row>
    <row r="14" spans="2:11" x14ac:dyDescent="0.3">
      <c r="B14">
        <v>12</v>
      </c>
      <c r="C14">
        <v>184</v>
      </c>
      <c r="D14">
        <v>190</v>
      </c>
      <c r="E14">
        <f>Data[[#This Row],[Jump-Final]]-Data[[#This Row],[Jump-Base]]</f>
        <v>6</v>
      </c>
      <c r="F14">
        <v>85</v>
      </c>
      <c r="G14">
        <v>75</v>
      </c>
      <c r="H14">
        <f>Data[[#This Row],[Dyno-Final]]-Data[[#This Row],[Dyno-Base]]</f>
        <v>-10</v>
      </c>
      <c r="I14" t="s">
        <v>51</v>
      </c>
      <c r="J14" t="str" cm="1">
        <f t="array" ref="J14">_xlfn.IFS(Data[[#This Row],[Jump-Final]]&gt;Data[[#This Row],[Jump-Base]],"YES",Data[[#This Row],[Jump-Final]]&lt;=Data[[#This Row],[Jump-Base]],"NO")</f>
        <v>YES</v>
      </c>
      <c r="K14" t="str" cm="1">
        <f t="array" ref="K14">_xlfn.IFS(Data[[#This Row],[Dyno-Final]]&gt;Data[[#This Row],[Dyno-Base]],"YES",Data[[#This Row],[Dyno-Final]]&lt;=Data[[#This Row],[Dyno-Base]],"NO")</f>
        <v>NO</v>
      </c>
    </row>
    <row r="15" spans="2:11" x14ac:dyDescent="0.3">
      <c r="B15">
        <v>13</v>
      </c>
      <c r="C15">
        <v>212</v>
      </c>
      <c r="D15">
        <v>225</v>
      </c>
      <c r="E15">
        <f>Data[[#This Row],[Jump-Final]]-Data[[#This Row],[Jump-Base]]</f>
        <v>13</v>
      </c>
      <c r="F15">
        <v>74</v>
      </c>
      <c r="G15">
        <v>83</v>
      </c>
      <c r="H15">
        <f>Data[[#This Row],[Dyno-Final]]-Data[[#This Row],[Dyno-Base]]</f>
        <v>9</v>
      </c>
      <c r="I15" t="s">
        <v>51</v>
      </c>
      <c r="J15" t="str" cm="1">
        <f t="array" ref="J15">_xlfn.IFS(Data[[#This Row],[Jump-Final]]&gt;Data[[#This Row],[Jump-Base]],"YES",Data[[#This Row],[Jump-Final]]&lt;=Data[[#This Row],[Jump-Base]],"NO")</f>
        <v>YES</v>
      </c>
      <c r="K15" t="str" cm="1">
        <f t="array" ref="K15">_xlfn.IFS(Data[[#This Row],[Dyno-Final]]&gt;Data[[#This Row],[Dyno-Base]],"YES",Data[[#This Row],[Dyno-Final]]&lt;=Data[[#This Row],[Dyno-Base]],"NO")</f>
        <v>YES</v>
      </c>
    </row>
    <row r="16" spans="2:11" x14ac:dyDescent="0.3">
      <c r="B16">
        <v>14</v>
      </c>
      <c r="C16">
        <v>210</v>
      </c>
      <c r="D16">
        <v>227</v>
      </c>
      <c r="E16">
        <f>Data[[#This Row],[Jump-Final]]-Data[[#This Row],[Jump-Base]]</f>
        <v>17</v>
      </c>
      <c r="F16">
        <v>88</v>
      </c>
      <c r="G16">
        <v>94</v>
      </c>
      <c r="H16">
        <f>Data[[#This Row],[Dyno-Final]]-Data[[#This Row],[Dyno-Base]]</f>
        <v>6</v>
      </c>
      <c r="I16" t="s">
        <v>51</v>
      </c>
      <c r="J16" t="str" cm="1">
        <f t="array" ref="J16">_xlfn.IFS(Data[[#This Row],[Jump-Final]]&gt;Data[[#This Row],[Jump-Base]],"YES",Data[[#This Row],[Jump-Final]]&lt;=Data[[#This Row],[Jump-Base]],"NO")</f>
        <v>YES</v>
      </c>
      <c r="K16" t="str" cm="1">
        <f t="array" ref="K16">_xlfn.IFS(Data[[#This Row],[Dyno-Final]]&gt;Data[[#This Row],[Dyno-Base]],"YES",Data[[#This Row],[Dyno-Final]]&lt;=Data[[#This Row],[Dyno-Base]],"NO")</f>
        <v>YES</v>
      </c>
    </row>
    <row r="17" spans="2:11" x14ac:dyDescent="0.3">
      <c r="B17">
        <v>15</v>
      </c>
      <c r="C17">
        <v>218</v>
      </c>
      <c r="D17">
        <v>229</v>
      </c>
      <c r="E17">
        <f>Data[[#This Row],[Jump-Final]]-Data[[#This Row],[Jump-Base]]</f>
        <v>11</v>
      </c>
      <c r="F17">
        <v>71.5</v>
      </c>
      <c r="G17">
        <v>86</v>
      </c>
      <c r="H17">
        <f>Data[[#This Row],[Dyno-Final]]-Data[[#This Row],[Dyno-Base]]</f>
        <v>14.5</v>
      </c>
      <c r="I17" t="s">
        <v>51</v>
      </c>
      <c r="J17" t="str" cm="1">
        <f t="array" ref="J17">_xlfn.IFS(Data[[#This Row],[Jump-Final]]&gt;Data[[#This Row],[Jump-Base]],"YES",Data[[#This Row],[Jump-Final]]&lt;=Data[[#This Row],[Jump-Base]],"NO")</f>
        <v>YES</v>
      </c>
      <c r="K17" t="str" cm="1">
        <f t="array" ref="K17">_xlfn.IFS(Data[[#This Row],[Dyno-Final]]&gt;Data[[#This Row],[Dyno-Base]],"YES",Data[[#This Row],[Dyno-Final]]&lt;=Data[[#This Row],[Dyno-Base]],"NO")</f>
        <v>YES</v>
      </c>
    </row>
    <row r="18" spans="2:11" x14ac:dyDescent="0.3">
      <c r="B18">
        <v>16</v>
      </c>
      <c r="C18">
        <v>192</v>
      </c>
      <c r="D18">
        <v>191.5</v>
      </c>
      <c r="E18">
        <f>Data[[#This Row],[Jump-Final]]-Data[[#This Row],[Jump-Base]]</f>
        <v>-0.5</v>
      </c>
      <c r="F18">
        <v>71</v>
      </c>
      <c r="G18">
        <v>87</v>
      </c>
      <c r="H18">
        <f>Data[[#This Row],[Dyno-Final]]-Data[[#This Row],[Dyno-Base]]</f>
        <v>16</v>
      </c>
      <c r="I18" t="s">
        <v>51</v>
      </c>
      <c r="J18" t="str" cm="1">
        <f t="array" ref="J18">_xlfn.IFS(Data[[#This Row],[Jump-Final]]&gt;Data[[#This Row],[Jump-Base]],"YES",Data[[#This Row],[Jump-Final]]&lt;=Data[[#This Row],[Jump-Base]],"NO")</f>
        <v>NO</v>
      </c>
      <c r="K18" t="str" cm="1">
        <f t="array" ref="K18">_xlfn.IFS(Data[[#This Row],[Dyno-Final]]&gt;Data[[#This Row],[Dyno-Base]],"YES",Data[[#This Row],[Dyno-Final]]&lt;=Data[[#This Row],[Dyno-Base]],"NO")</f>
        <v>YES</v>
      </c>
    </row>
    <row r="19" spans="2:11" x14ac:dyDescent="0.3">
      <c r="B19">
        <v>17</v>
      </c>
      <c r="C19">
        <v>183</v>
      </c>
      <c r="D19">
        <v>190.5</v>
      </c>
      <c r="E19">
        <f>Data[[#This Row],[Jump-Final]]-Data[[#This Row],[Jump-Base]]</f>
        <v>7.5</v>
      </c>
      <c r="F19">
        <v>50.5</v>
      </c>
      <c r="G19">
        <v>50</v>
      </c>
      <c r="H19">
        <f>Data[[#This Row],[Dyno-Final]]-Data[[#This Row],[Dyno-Base]]</f>
        <v>-0.5</v>
      </c>
      <c r="I19" t="s">
        <v>51</v>
      </c>
      <c r="J19" t="str" cm="1">
        <f t="array" ref="J19">_xlfn.IFS(Data[[#This Row],[Jump-Final]]&gt;Data[[#This Row],[Jump-Base]],"YES",Data[[#This Row],[Jump-Final]]&lt;=Data[[#This Row],[Jump-Base]],"NO")</f>
        <v>YES</v>
      </c>
      <c r="K19" t="str" cm="1">
        <f t="array" ref="K19">_xlfn.IFS(Data[[#This Row],[Dyno-Final]]&gt;Data[[#This Row],[Dyno-Base]],"YES",Data[[#This Row],[Dyno-Final]]&lt;=Data[[#This Row],[Dyno-Base]],"NO")</f>
        <v>NO</v>
      </c>
    </row>
  </sheetData>
  <conditionalFormatting sqref="E3:E19">
    <cfRule type="colorScale" priority="2">
      <colorScale>
        <cfvo type="min"/>
        <cfvo type="percentile" val="50"/>
        <cfvo type="max"/>
        <color rgb="FFF8696B"/>
        <color rgb="FFFFEB84"/>
        <color rgb="FF63BE7B"/>
      </colorScale>
    </cfRule>
  </conditionalFormatting>
  <conditionalFormatting sqref="H3:H19">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A343-90BB-4AB7-B25B-D5978D3661A4}">
  <dimension ref="A3:E21"/>
  <sheetViews>
    <sheetView tabSelected="1" workbookViewId="0">
      <selection activeCell="R5" sqref="R5"/>
    </sheetView>
  </sheetViews>
  <sheetFormatPr defaultRowHeight="14.4" x14ac:dyDescent="0.3"/>
  <cols>
    <col min="1" max="1" width="11.33203125" bestFit="1" customWidth="1"/>
    <col min="2" max="2" width="13.88671875" bestFit="1" customWidth="1"/>
    <col min="3" max="3" width="14.33203125" bestFit="1" customWidth="1"/>
    <col min="4" max="4" width="14.21875" bestFit="1" customWidth="1"/>
    <col min="5" max="5" width="14.33203125" bestFit="1" customWidth="1"/>
    <col min="6" max="6" width="4" bestFit="1" customWidth="1"/>
    <col min="7" max="7" width="5" bestFit="1" customWidth="1"/>
    <col min="8" max="12" width="3" bestFit="1" customWidth="1"/>
    <col min="13" max="15" width="5" bestFit="1" customWidth="1"/>
    <col min="16" max="16" width="4" bestFit="1" customWidth="1"/>
    <col min="17" max="17" width="6" bestFit="1" customWidth="1"/>
    <col min="18" max="18" width="10.5546875" bestFit="1" customWidth="1"/>
    <col min="19" max="19" width="4.6640625" bestFit="1" customWidth="1"/>
    <col min="20" max="20" width="7.44140625" bestFit="1" customWidth="1"/>
    <col min="21" max="21" width="4.6640625" bestFit="1" customWidth="1"/>
    <col min="22" max="22" width="7.44140625" bestFit="1" customWidth="1"/>
    <col min="23" max="23" width="4.6640625" bestFit="1" customWidth="1"/>
    <col min="24" max="24" width="7.44140625" bestFit="1" customWidth="1"/>
    <col min="25" max="25" width="6.6640625" bestFit="1" customWidth="1"/>
    <col min="26" max="26" width="9" bestFit="1" customWidth="1"/>
    <col min="27" max="27" width="5" bestFit="1" customWidth="1"/>
    <col min="28" max="28" width="7.44140625" bestFit="1" customWidth="1"/>
    <col min="29" max="29" width="6.6640625" bestFit="1" customWidth="1"/>
    <col min="30" max="30" width="9" bestFit="1" customWidth="1"/>
    <col min="31" max="31" width="4.6640625" bestFit="1" customWidth="1"/>
    <col min="32" max="32" width="7.44140625" bestFit="1" customWidth="1"/>
    <col min="33" max="33" width="7.6640625" bestFit="1" customWidth="1"/>
    <col min="34" max="34" width="10" bestFit="1" customWidth="1"/>
    <col min="35" max="35" width="10.5546875" bestFit="1" customWidth="1"/>
  </cols>
  <sheetData>
    <row r="3" spans="1:5" x14ac:dyDescent="0.3">
      <c r="A3" s="26" t="s">
        <v>56</v>
      </c>
      <c r="B3" t="s">
        <v>58</v>
      </c>
      <c r="C3" t="s">
        <v>59</v>
      </c>
      <c r="D3" t="s">
        <v>60</v>
      </c>
      <c r="E3" t="s">
        <v>61</v>
      </c>
    </row>
    <row r="4" spans="1:5" x14ac:dyDescent="0.3">
      <c r="A4" s="27">
        <v>1</v>
      </c>
      <c r="B4" s="28">
        <v>97</v>
      </c>
      <c r="C4" s="28">
        <v>101</v>
      </c>
      <c r="D4" s="28">
        <v>243</v>
      </c>
      <c r="E4" s="28">
        <v>220.5</v>
      </c>
    </row>
    <row r="5" spans="1:5" x14ac:dyDescent="0.3">
      <c r="A5" s="27">
        <v>2</v>
      </c>
      <c r="B5" s="28">
        <v>71</v>
      </c>
      <c r="C5" s="28">
        <v>76</v>
      </c>
      <c r="D5" s="28">
        <v>195</v>
      </c>
      <c r="E5" s="28">
        <v>204</v>
      </c>
    </row>
    <row r="6" spans="1:5" x14ac:dyDescent="0.3">
      <c r="A6" s="27">
        <v>3</v>
      </c>
      <c r="B6" s="28">
        <v>78</v>
      </c>
      <c r="C6" s="28">
        <v>80</v>
      </c>
      <c r="D6" s="28">
        <v>209.5</v>
      </c>
      <c r="E6" s="28">
        <v>221</v>
      </c>
    </row>
    <row r="7" spans="1:5" x14ac:dyDescent="0.3">
      <c r="A7" s="27">
        <v>4</v>
      </c>
      <c r="B7" s="28">
        <v>43</v>
      </c>
      <c r="C7" s="28">
        <v>44</v>
      </c>
      <c r="D7" s="28">
        <v>205</v>
      </c>
      <c r="E7" s="28">
        <v>197.5</v>
      </c>
    </row>
    <row r="8" spans="1:5" x14ac:dyDescent="0.3">
      <c r="A8" s="27">
        <v>5</v>
      </c>
      <c r="B8" s="28">
        <v>89</v>
      </c>
      <c r="C8" s="28">
        <v>90</v>
      </c>
      <c r="D8" s="28">
        <v>205.5</v>
      </c>
      <c r="E8" s="28">
        <v>211</v>
      </c>
    </row>
    <row r="9" spans="1:5" x14ac:dyDescent="0.3">
      <c r="A9" s="27">
        <v>6</v>
      </c>
      <c r="B9" s="28">
        <v>94.5</v>
      </c>
      <c r="C9" s="28">
        <v>98</v>
      </c>
      <c r="D9" s="28">
        <v>219.5</v>
      </c>
      <c r="E9" s="28">
        <v>217</v>
      </c>
    </row>
    <row r="10" spans="1:5" x14ac:dyDescent="0.3">
      <c r="A10" s="27">
        <v>7</v>
      </c>
      <c r="B10" s="28">
        <v>89.5</v>
      </c>
      <c r="C10" s="28">
        <v>94</v>
      </c>
      <c r="D10" s="28">
        <v>219</v>
      </c>
      <c r="E10" s="28">
        <v>216</v>
      </c>
    </row>
    <row r="11" spans="1:5" x14ac:dyDescent="0.3">
      <c r="A11" s="27">
        <v>8</v>
      </c>
      <c r="B11" s="28">
        <v>93</v>
      </c>
      <c r="C11" s="28">
        <v>95.5</v>
      </c>
      <c r="D11" s="28">
        <v>204</v>
      </c>
      <c r="E11" s="28">
        <v>214</v>
      </c>
    </row>
    <row r="12" spans="1:5" x14ac:dyDescent="0.3">
      <c r="A12" s="27">
        <v>9</v>
      </c>
      <c r="B12" s="28">
        <v>67</v>
      </c>
      <c r="C12" s="28">
        <v>90</v>
      </c>
      <c r="D12" s="28">
        <v>218</v>
      </c>
      <c r="E12" s="28">
        <v>228</v>
      </c>
    </row>
    <row r="13" spans="1:5" x14ac:dyDescent="0.3">
      <c r="A13" s="27">
        <v>10</v>
      </c>
      <c r="B13" s="28">
        <v>112.5</v>
      </c>
      <c r="C13" s="28">
        <v>116.5</v>
      </c>
      <c r="D13" s="28">
        <v>257.5</v>
      </c>
      <c r="E13" s="28">
        <v>263</v>
      </c>
    </row>
    <row r="14" spans="1:5" x14ac:dyDescent="0.3">
      <c r="A14" s="27">
        <v>11</v>
      </c>
      <c r="B14" s="28">
        <v>57</v>
      </c>
      <c r="C14" s="28">
        <v>64</v>
      </c>
      <c r="D14" s="28">
        <v>207</v>
      </c>
      <c r="E14" s="28">
        <v>215</v>
      </c>
    </row>
    <row r="15" spans="1:5" x14ac:dyDescent="0.3">
      <c r="A15" s="27">
        <v>12</v>
      </c>
      <c r="B15" s="28">
        <v>85</v>
      </c>
      <c r="C15" s="28">
        <v>75</v>
      </c>
      <c r="D15" s="28">
        <v>184</v>
      </c>
      <c r="E15" s="28">
        <v>190</v>
      </c>
    </row>
    <row r="16" spans="1:5" x14ac:dyDescent="0.3">
      <c r="A16" s="27">
        <v>13</v>
      </c>
      <c r="B16" s="28">
        <v>74</v>
      </c>
      <c r="C16" s="28">
        <v>83</v>
      </c>
      <c r="D16" s="28">
        <v>212</v>
      </c>
      <c r="E16" s="28">
        <v>225</v>
      </c>
    </row>
    <row r="17" spans="1:5" x14ac:dyDescent="0.3">
      <c r="A17" s="27">
        <v>14</v>
      </c>
      <c r="B17" s="28">
        <v>88</v>
      </c>
      <c r="C17" s="28">
        <v>94</v>
      </c>
      <c r="D17" s="28">
        <v>210</v>
      </c>
      <c r="E17" s="28">
        <v>227</v>
      </c>
    </row>
    <row r="18" spans="1:5" x14ac:dyDescent="0.3">
      <c r="A18" s="27">
        <v>15</v>
      </c>
      <c r="B18" s="28">
        <v>71.5</v>
      </c>
      <c r="C18" s="28">
        <v>86</v>
      </c>
      <c r="D18" s="28">
        <v>218</v>
      </c>
      <c r="E18" s="28">
        <v>229</v>
      </c>
    </row>
    <row r="19" spans="1:5" x14ac:dyDescent="0.3">
      <c r="A19" s="27">
        <v>16</v>
      </c>
      <c r="B19" s="28">
        <v>71</v>
      </c>
      <c r="C19" s="28">
        <v>87</v>
      </c>
      <c r="D19" s="28">
        <v>192</v>
      </c>
      <c r="E19" s="28">
        <v>191.5</v>
      </c>
    </row>
    <row r="20" spans="1:5" x14ac:dyDescent="0.3">
      <c r="A20" s="27">
        <v>17</v>
      </c>
      <c r="B20" s="28">
        <v>50.5</v>
      </c>
      <c r="C20" s="28">
        <v>50</v>
      </c>
      <c r="D20" s="28">
        <v>183</v>
      </c>
      <c r="E20" s="28">
        <v>190.5</v>
      </c>
    </row>
    <row r="21" spans="1:5" x14ac:dyDescent="0.3">
      <c r="A21" s="27" t="s">
        <v>57</v>
      </c>
      <c r="B21" s="28">
        <v>78.32352941176471</v>
      </c>
      <c r="C21" s="28">
        <v>83.764705882352942</v>
      </c>
      <c r="D21" s="28">
        <v>210.70588235294119</v>
      </c>
      <c r="E21" s="28">
        <v>215.29411764705881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B39D2457B32248B7D47839739F39F2" ma:contentTypeVersion="15" ma:contentTypeDescription="Create a new document." ma:contentTypeScope="" ma:versionID="89f42335851ca5f60c6dbf751950c08b">
  <xsd:schema xmlns:xsd="http://www.w3.org/2001/XMLSchema" xmlns:xs="http://www.w3.org/2001/XMLSchema" xmlns:p="http://schemas.microsoft.com/office/2006/metadata/properties" xmlns:ns3="8543c8d9-d5e7-4b0e-8c2a-e354b97aeb4d" xmlns:ns4="aa7a7847-2f95-4964-8364-413e1e14e0c2" targetNamespace="http://schemas.microsoft.com/office/2006/metadata/properties" ma:root="true" ma:fieldsID="0ec978a0a5da4826fbca30c2e1d2144e" ns3:_="" ns4:_="">
    <xsd:import namespace="8543c8d9-d5e7-4b0e-8c2a-e354b97aeb4d"/>
    <xsd:import namespace="aa7a7847-2f95-4964-8364-413e1e14e0c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43c8d9-d5e7-4b0e-8c2a-e354b97aeb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_activity" ma:index="14"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a7a7847-2f95-4964-8364-413e1e14e0c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543c8d9-d5e7-4b0e-8c2a-e354b97aeb4d" xsi:nil="true"/>
  </documentManagement>
</p:properties>
</file>

<file path=customXml/itemProps1.xml><?xml version="1.0" encoding="utf-8"?>
<ds:datastoreItem xmlns:ds="http://schemas.openxmlformats.org/officeDocument/2006/customXml" ds:itemID="{1D8DCCDA-AF7C-4609-9CEF-DC9EF6088F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43c8d9-d5e7-4b0e-8c2a-e354b97aeb4d"/>
    <ds:schemaRef ds:uri="aa7a7847-2f95-4964-8364-413e1e14e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56A9DB-90B1-443E-9B4D-0FA82C872860}">
  <ds:schemaRefs>
    <ds:schemaRef ds:uri="http://schemas.microsoft.com/sharepoint/v3/contenttype/forms"/>
  </ds:schemaRefs>
</ds:datastoreItem>
</file>

<file path=customXml/itemProps3.xml><?xml version="1.0" encoding="utf-8"?>
<ds:datastoreItem xmlns:ds="http://schemas.openxmlformats.org/officeDocument/2006/customXml" ds:itemID="{1C94A637-D7C7-49A4-9E27-8F1F4A3FF1ED}">
  <ds:schemaRefs>
    <ds:schemaRef ds:uri="http://schemas.microsoft.com/office/infopath/2007/PartnerControls"/>
    <ds:schemaRef ds:uri="8543c8d9-d5e7-4b0e-8c2a-e354b97aeb4d"/>
    <ds:schemaRef ds:uri="http://schemas.microsoft.com/office/2006/documentManagement/types"/>
    <ds:schemaRef ds:uri="http://purl.org/dc/elements/1.1/"/>
    <ds:schemaRef ds:uri="http://purl.org/dc/terms/"/>
    <ds:schemaRef ds:uri="http://schemas.openxmlformats.org/package/2006/metadata/core-properties"/>
    <ds:schemaRef ds:uri="http://www.w3.org/XML/1998/namespace"/>
    <ds:schemaRef ds:uri="http://purl.org/dc/dcmitype/"/>
    <ds:schemaRef ds:uri="aa7a7847-2f95-4964-8364-413e1e14e0c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Data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Nyx Oliveira</dc:creator>
  <cp:lastModifiedBy>Nyx Oliveira</cp:lastModifiedBy>
  <dcterms:created xsi:type="dcterms:W3CDTF">2025-04-03T15:31:44Z</dcterms:created>
  <dcterms:modified xsi:type="dcterms:W3CDTF">2025-04-03T16:59:03Z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0x010100E5B39D2457B32248B7D47839739F39F2</vt:lpwstr>
  </property>
</Properties>
</file>