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6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8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9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col\Desktop\Dissertation\cpp\dynamic_programming\"/>
    </mc:Choice>
  </mc:AlternateContent>
  <xr:revisionPtr revIDLastSave="0" documentId="13_ncr:1_{2DE17382-7166-4F7E-906C-B634A439A572}" xr6:coauthVersionLast="45" xr6:coauthVersionMax="45" xr10:uidLastSave="{00000000-0000-0000-0000-000000000000}"/>
  <bookViews>
    <workbookView xWindow="10980" yWindow="3480" windowWidth="13350" windowHeight="11385" tabRatio="500" firstSheet="7" activeTab="8" xr2:uid="{00000000-000D-0000-FFFF-FFFF00000000}"/>
  </bookViews>
  <sheets>
    <sheet name="Constants" sheetId="1" r:id="rId1"/>
    <sheet name="MCSS" sheetId="2" r:id="rId2"/>
    <sheet name="LISS" sheetId="3" r:id="rId3"/>
    <sheet name="LISS2" sheetId="4" r:id="rId4"/>
    <sheet name="ChainMatrixMuliplication" sheetId="5" r:id="rId5"/>
    <sheet name="Knapsack" sheetId="6" r:id="rId6"/>
    <sheet name="Dijkstra" sheetId="7" r:id="rId7"/>
    <sheet name="IndependentSets" sheetId="8" r:id="rId8"/>
    <sheet name="KTrees" sheetId="9" r:id="rId9"/>
    <sheet name="TreeDiameter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O9" i="9" l="1"/>
  <c r="Q9" i="9" s="1"/>
  <c r="P9" i="9"/>
  <c r="W3" i="9" l="1"/>
  <c r="W4" i="9"/>
  <c r="W5" i="9"/>
  <c r="W6" i="9"/>
  <c r="W7" i="9"/>
  <c r="W8" i="9"/>
  <c r="W9" i="9"/>
  <c r="V38" i="6"/>
  <c r="W16" i="7"/>
  <c r="W17" i="7"/>
  <c r="W18" i="7"/>
  <c r="W19" i="7"/>
  <c r="W20" i="7"/>
  <c r="W21" i="7"/>
  <c r="W22" i="7"/>
  <c r="W23" i="7"/>
  <c r="W3" i="6" l="1"/>
  <c r="W4" i="6"/>
  <c r="W5" i="6"/>
  <c r="W6" i="6"/>
  <c r="W7" i="6"/>
  <c r="W8" i="6"/>
  <c r="W9" i="6"/>
  <c r="U36" i="6" s="1"/>
  <c r="V36" i="6" s="1"/>
  <c r="W10" i="6"/>
  <c r="U37" i="6" s="1"/>
  <c r="V37" i="6" s="1"/>
  <c r="W11" i="6"/>
  <c r="W16" i="6"/>
  <c r="W17" i="6"/>
  <c r="W18" i="6"/>
  <c r="W19" i="6"/>
  <c r="W20" i="6"/>
  <c r="W21" i="6"/>
  <c r="W22" i="6"/>
  <c r="W23" i="6"/>
  <c r="W24" i="6"/>
  <c r="W23" i="5"/>
  <c r="W22" i="5"/>
  <c r="W21" i="5"/>
  <c r="W20" i="5"/>
  <c r="U48" i="5" s="1"/>
  <c r="V48" i="5" s="1"/>
  <c r="W19" i="5"/>
  <c r="W18" i="5"/>
  <c r="W17" i="5"/>
  <c r="W16" i="5"/>
  <c r="W10" i="5"/>
  <c r="W9" i="5"/>
  <c r="W8" i="5"/>
  <c r="U36" i="5" s="1"/>
  <c r="V36" i="5" s="1"/>
  <c r="W7" i="5"/>
  <c r="W6" i="5"/>
  <c r="U34" i="5" s="1"/>
  <c r="V34" i="5" s="1"/>
  <c r="W5" i="5"/>
  <c r="W4" i="5"/>
  <c r="U32" i="5" s="1"/>
  <c r="V32" i="5" s="1"/>
  <c r="W3" i="5"/>
  <c r="M75" i="10"/>
  <c r="F75" i="10"/>
  <c r="M74" i="10"/>
  <c r="F74" i="10"/>
  <c r="M73" i="10"/>
  <c r="F73" i="10"/>
  <c r="M69" i="10"/>
  <c r="F69" i="10"/>
  <c r="S37" i="10" s="1"/>
  <c r="M68" i="10"/>
  <c r="F68" i="10"/>
  <c r="M67" i="10"/>
  <c r="F67" i="10"/>
  <c r="M63" i="10"/>
  <c r="F63" i="10"/>
  <c r="S36" i="10" s="1"/>
  <c r="M62" i="10"/>
  <c r="F62" i="10"/>
  <c r="R36" i="10" s="1"/>
  <c r="M61" i="10"/>
  <c r="F61" i="10"/>
  <c r="M57" i="10"/>
  <c r="F57" i="10"/>
  <c r="S35" i="10" s="1"/>
  <c r="M56" i="10"/>
  <c r="R47" i="10" s="1"/>
  <c r="F56" i="10"/>
  <c r="R35" i="10" s="1"/>
  <c r="M55" i="10"/>
  <c r="Q47" i="10" s="1"/>
  <c r="F55" i="10"/>
  <c r="Q35" i="10" s="1"/>
  <c r="M51" i="10"/>
  <c r="F51" i="10"/>
  <c r="M50" i="10"/>
  <c r="F50" i="10"/>
  <c r="R34" i="10" s="1"/>
  <c r="M49" i="10"/>
  <c r="F49" i="10"/>
  <c r="Q34" i="10" s="1"/>
  <c r="T49" i="10"/>
  <c r="R49" i="10"/>
  <c r="Q49" i="10"/>
  <c r="T48" i="10"/>
  <c r="R48" i="10"/>
  <c r="Q48" i="10"/>
  <c r="T47" i="10"/>
  <c r="M45" i="10"/>
  <c r="F45" i="10"/>
  <c r="T46" i="10"/>
  <c r="R46" i="10"/>
  <c r="Q46" i="10"/>
  <c r="M44" i="10"/>
  <c r="R45" i="10" s="1"/>
  <c r="F44" i="10"/>
  <c r="T45" i="10"/>
  <c r="M43" i="10"/>
  <c r="Q45" i="10" s="1"/>
  <c r="F43" i="10"/>
  <c r="Q33" i="10" s="1"/>
  <c r="T44" i="10"/>
  <c r="T43" i="10"/>
  <c r="M39" i="10"/>
  <c r="F39" i="10"/>
  <c r="M38" i="10"/>
  <c r="R44" i="10" s="1"/>
  <c r="F38" i="10"/>
  <c r="R32" i="10" s="1"/>
  <c r="R37" i="10"/>
  <c r="Q37" i="10"/>
  <c r="M37" i="10"/>
  <c r="Q44" i="10" s="1"/>
  <c r="F37" i="10"/>
  <c r="Q32" i="10" s="1"/>
  <c r="T36" i="10"/>
  <c r="Q36" i="10"/>
  <c r="T35" i="10"/>
  <c r="U35" i="10" s="1"/>
  <c r="T34" i="10"/>
  <c r="S34" i="10"/>
  <c r="T33" i="10"/>
  <c r="S33" i="10"/>
  <c r="R33" i="10"/>
  <c r="M33" i="10"/>
  <c r="F33" i="10"/>
  <c r="S31" i="10" s="1"/>
  <c r="T32" i="10"/>
  <c r="S32" i="10"/>
  <c r="M32" i="10"/>
  <c r="R43" i="10" s="1"/>
  <c r="U43" i="10" s="1"/>
  <c r="F32" i="10"/>
  <c r="R31" i="10" s="1"/>
  <c r="T31" i="10"/>
  <c r="M31" i="10"/>
  <c r="Q43" i="10" s="1"/>
  <c r="F31" i="10"/>
  <c r="Q31" i="10" s="1"/>
  <c r="W22" i="10"/>
  <c r="V49" i="10" s="1"/>
  <c r="W49" i="10" s="1"/>
  <c r="P22" i="10"/>
  <c r="O22" i="10"/>
  <c r="W21" i="10"/>
  <c r="V48" i="10" s="1"/>
  <c r="W48" i="10" s="1"/>
  <c r="P21" i="10"/>
  <c r="O21" i="10"/>
  <c r="Q21" i="10" s="1"/>
  <c r="W20" i="10"/>
  <c r="V47" i="10" s="1"/>
  <c r="W47" i="10" s="1"/>
  <c r="P20" i="10"/>
  <c r="O20" i="10"/>
  <c r="W19" i="10"/>
  <c r="V46" i="10" s="1"/>
  <c r="W46" i="10" s="1"/>
  <c r="P19" i="10"/>
  <c r="O19" i="10"/>
  <c r="W18" i="10"/>
  <c r="V45" i="10" s="1"/>
  <c r="W45" i="10" s="1"/>
  <c r="P18" i="10"/>
  <c r="O18" i="10"/>
  <c r="W17" i="10"/>
  <c r="V44" i="10" s="1"/>
  <c r="W44" i="10" s="1"/>
  <c r="P17" i="10"/>
  <c r="O17" i="10"/>
  <c r="W16" i="10"/>
  <c r="V43" i="10" s="1"/>
  <c r="W43" i="10" s="1"/>
  <c r="P16" i="10"/>
  <c r="Q16" i="10" s="1"/>
  <c r="O16" i="10"/>
  <c r="W9" i="10"/>
  <c r="W37" i="10" s="1"/>
  <c r="P9" i="10"/>
  <c r="O9" i="10"/>
  <c r="W8" i="10"/>
  <c r="V36" i="10" s="1"/>
  <c r="W36" i="10" s="1"/>
  <c r="P8" i="10"/>
  <c r="O8" i="10"/>
  <c r="W7" i="10"/>
  <c r="V35" i="10" s="1"/>
  <c r="W35" i="10" s="1"/>
  <c r="P7" i="10"/>
  <c r="O7" i="10"/>
  <c r="W6" i="10"/>
  <c r="V34" i="10" s="1"/>
  <c r="W34" i="10" s="1"/>
  <c r="P6" i="10"/>
  <c r="O6" i="10"/>
  <c r="W5" i="10"/>
  <c r="V33" i="10" s="1"/>
  <c r="W33" i="10" s="1"/>
  <c r="P5" i="10"/>
  <c r="O5" i="10"/>
  <c r="W4" i="10"/>
  <c r="V32" i="10" s="1"/>
  <c r="W32" i="10" s="1"/>
  <c r="P4" i="10"/>
  <c r="O4" i="10"/>
  <c r="W3" i="10"/>
  <c r="V31" i="10" s="1"/>
  <c r="W31" i="10" s="1"/>
  <c r="P3" i="10"/>
  <c r="O3" i="10"/>
  <c r="M69" i="9"/>
  <c r="F69" i="9"/>
  <c r="S37" i="9" s="1"/>
  <c r="M68" i="9"/>
  <c r="R49" i="9" s="1"/>
  <c r="F68" i="9"/>
  <c r="R37" i="9" s="1"/>
  <c r="M67" i="9"/>
  <c r="F67" i="9"/>
  <c r="Q37" i="9" s="1"/>
  <c r="M63" i="9"/>
  <c r="F63" i="9"/>
  <c r="S36" i="9" s="1"/>
  <c r="M62" i="9"/>
  <c r="F62" i="9"/>
  <c r="M61" i="9"/>
  <c r="Q48" i="9" s="1"/>
  <c r="F61" i="9"/>
  <c r="Q36" i="9" s="1"/>
  <c r="T36" i="9" s="1"/>
  <c r="M57" i="9"/>
  <c r="F57" i="9"/>
  <c r="S35" i="9" s="1"/>
  <c r="M56" i="9"/>
  <c r="R47" i="9" s="1"/>
  <c r="F56" i="9"/>
  <c r="M55" i="9"/>
  <c r="Q47" i="9" s="1"/>
  <c r="F55" i="9"/>
  <c r="Q35" i="9" s="1"/>
  <c r="M51" i="9"/>
  <c r="F51" i="9"/>
  <c r="S34" i="9" s="1"/>
  <c r="M50" i="9"/>
  <c r="F50" i="9"/>
  <c r="M49" i="9"/>
  <c r="F49" i="9"/>
  <c r="Q34" i="9" s="1"/>
  <c r="Q49" i="9"/>
  <c r="R48" i="9"/>
  <c r="M45" i="9"/>
  <c r="F45" i="9"/>
  <c r="R46" i="9"/>
  <c r="Q46" i="9"/>
  <c r="M44" i="9"/>
  <c r="R45" i="9" s="1"/>
  <c r="T45" i="9" s="1"/>
  <c r="F44" i="9"/>
  <c r="R33" i="9" s="1"/>
  <c r="M43" i="9"/>
  <c r="Q45" i="9" s="1"/>
  <c r="F43" i="9"/>
  <c r="Q33" i="9" s="1"/>
  <c r="R44" i="9"/>
  <c r="M39" i="9"/>
  <c r="F39" i="9"/>
  <c r="M38" i="9"/>
  <c r="F38" i="9"/>
  <c r="R32" i="9" s="1"/>
  <c r="M37" i="9"/>
  <c r="Q44" i="9" s="1"/>
  <c r="T44" i="9" s="1"/>
  <c r="F37" i="9"/>
  <c r="Q32" i="9" s="1"/>
  <c r="R36" i="9"/>
  <c r="R35" i="9"/>
  <c r="R34" i="9"/>
  <c r="S33" i="9"/>
  <c r="T33" i="9" s="1"/>
  <c r="M33" i="9"/>
  <c r="F33" i="9"/>
  <c r="S32" i="9"/>
  <c r="M32" i="9"/>
  <c r="R43" i="9" s="1"/>
  <c r="F32" i="9"/>
  <c r="R31" i="9" s="1"/>
  <c r="S31" i="9"/>
  <c r="M31" i="9"/>
  <c r="Q43" i="9" s="1"/>
  <c r="F31" i="9"/>
  <c r="Q31" i="9" s="1"/>
  <c r="W22" i="9"/>
  <c r="U49" i="9" s="1"/>
  <c r="V49" i="9" s="1"/>
  <c r="P22" i="9"/>
  <c r="O22" i="9"/>
  <c r="Q22" i="9" s="1"/>
  <c r="W21" i="9"/>
  <c r="U48" i="9" s="1"/>
  <c r="V48" i="9" s="1"/>
  <c r="P21" i="9"/>
  <c r="O21" i="9"/>
  <c r="W20" i="9"/>
  <c r="U47" i="9" s="1"/>
  <c r="V47" i="9" s="1"/>
  <c r="P20" i="9"/>
  <c r="O20" i="9"/>
  <c r="Q20" i="9" s="1"/>
  <c r="W19" i="9"/>
  <c r="U46" i="9" s="1"/>
  <c r="V46" i="9" s="1"/>
  <c r="P19" i="9"/>
  <c r="O19" i="9"/>
  <c r="W18" i="9"/>
  <c r="U45" i="9" s="1"/>
  <c r="V45" i="9" s="1"/>
  <c r="P18" i="9"/>
  <c r="O18" i="9"/>
  <c r="W17" i="9"/>
  <c r="U44" i="9" s="1"/>
  <c r="V44" i="9" s="1"/>
  <c r="P17" i="9"/>
  <c r="O17" i="9"/>
  <c r="W16" i="9"/>
  <c r="U43" i="9" s="1"/>
  <c r="V43" i="9" s="1"/>
  <c r="P16" i="9"/>
  <c r="O16" i="9"/>
  <c r="U37" i="9"/>
  <c r="V37" i="9" s="1"/>
  <c r="U36" i="9"/>
  <c r="V36" i="9" s="1"/>
  <c r="P8" i="9"/>
  <c r="O8" i="9"/>
  <c r="U35" i="9"/>
  <c r="V35" i="9" s="1"/>
  <c r="P7" i="9"/>
  <c r="O7" i="9"/>
  <c r="U34" i="9"/>
  <c r="V34" i="9" s="1"/>
  <c r="P6" i="9"/>
  <c r="O6" i="9"/>
  <c r="Q6" i="9" s="1"/>
  <c r="U33" i="9"/>
  <c r="V33" i="9" s="1"/>
  <c r="P5" i="9"/>
  <c r="O5" i="9"/>
  <c r="U32" i="9"/>
  <c r="V32" i="9" s="1"/>
  <c r="P4" i="9"/>
  <c r="O4" i="9"/>
  <c r="U31" i="9"/>
  <c r="V31" i="9" s="1"/>
  <c r="P3" i="9"/>
  <c r="O3" i="9"/>
  <c r="M74" i="8"/>
  <c r="F74" i="8"/>
  <c r="S37" i="8" s="1"/>
  <c r="M73" i="8"/>
  <c r="R49" i="8" s="1"/>
  <c r="F73" i="8"/>
  <c r="M72" i="8"/>
  <c r="Q49" i="8" s="1"/>
  <c r="F72" i="8"/>
  <c r="Q37" i="8" s="1"/>
  <c r="M68" i="8"/>
  <c r="F68" i="8"/>
  <c r="M67" i="8"/>
  <c r="R48" i="8" s="1"/>
  <c r="F67" i="8"/>
  <c r="R36" i="8" s="1"/>
  <c r="M66" i="8"/>
  <c r="Q48" i="8" s="1"/>
  <c r="F66" i="8"/>
  <c r="M62" i="8"/>
  <c r="F62" i="8"/>
  <c r="S35" i="8" s="1"/>
  <c r="M61" i="8"/>
  <c r="R47" i="8" s="1"/>
  <c r="F61" i="8"/>
  <c r="R35" i="8" s="1"/>
  <c r="M60" i="8"/>
  <c r="Q47" i="8" s="1"/>
  <c r="F60" i="8"/>
  <c r="Q35" i="8" s="1"/>
  <c r="M56" i="8"/>
  <c r="F56" i="8"/>
  <c r="S34" i="8" s="1"/>
  <c r="M55" i="8"/>
  <c r="R46" i="8" s="1"/>
  <c r="F55" i="8"/>
  <c r="R34" i="8" s="1"/>
  <c r="M54" i="8"/>
  <c r="Q46" i="8" s="1"/>
  <c r="T46" i="8" s="1"/>
  <c r="F54" i="8"/>
  <c r="Q34" i="8" s="1"/>
  <c r="T34" i="8" s="1"/>
  <c r="M50" i="8"/>
  <c r="F50" i="8"/>
  <c r="S33" i="8" s="1"/>
  <c r="M49" i="8"/>
  <c r="R45" i="8" s="1"/>
  <c r="T45" i="8" s="1"/>
  <c r="F49" i="8"/>
  <c r="M48" i="8"/>
  <c r="Q45" i="8" s="1"/>
  <c r="F48" i="8"/>
  <c r="Q33" i="8" s="1"/>
  <c r="M44" i="8"/>
  <c r="F44" i="8"/>
  <c r="S32" i="8" s="1"/>
  <c r="M43" i="8"/>
  <c r="R44" i="8" s="1"/>
  <c r="F43" i="8"/>
  <c r="R32" i="8" s="1"/>
  <c r="M42" i="8"/>
  <c r="Q44" i="8" s="1"/>
  <c r="F42" i="8"/>
  <c r="Q32" i="8" s="1"/>
  <c r="M38" i="8"/>
  <c r="F38" i="8"/>
  <c r="S31" i="8" s="1"/>
  <c r="R37" i="8"/>
  <c r="M37" i="8"/>
  <c r="R43" i="8" s="1"/>
  <c r="F37" i="8"/>
  <c r="S36" i="8"/>
  <c r="Q36" i="8"/>
  <c r="M36" i="8"/>
  <c r="Q43" i="8" s="1"/>
  <c r="F36" i="8"/>
  <c r="Q31" i="8" s="1"/>
  <c r="R33" i="8"/>
  <c r="M32" i="8"/>
  <c r="F32" i="8"/>
  <c r="R31" i="8"/>
  <c r="M31" i="8"/>
  <c r="R42" i="8" s="1"/>
  <c r="F31" i="8"/>
  <c r="R30" i="8" s="1"/>
  <c r="S30" i="8"/>
  <c r="Q30" i="8"/>
  <c r="M30" i="8"/>
  <c r="Q42" i="8" s="1"/>
  <c r="F30" i="8"/>
  <c r="W23" i="8"/>
  <c r="U49" i="8" s="1"/>
  <c r="V49" i="8" s="1"/>
  <c r="P23" i="8"/>
  <c r="O23" i="8"/>
  <c r="W22" i="8"/>
  <c r="U48" i="8" s="1"/>
  <c r="V48" i="8" s="1"/>
  <c r="P22" i="8"/>
  <c r="O22" i="8"/>
  <c r="Q22" i="8" s="1"/>
  <c r="W21" i="8"/>
  <c r="U47" i="8" s="1"/>
  <c r="V47" i="8" s="1"/>
  <c r="P21" i="8"/>
  <c r="O21" i="8"/>
  <c r="Q21" i="8" s="1"/>
  <c r="W20" i="8"/>
  <c r="U46" i="8" s="1"/>
  <c r="V46" i="8" s="1"/>
  <c r="P20" i="8"/>
  <c r="O20" i="8"/>
  <c r="Q20" i="8" s="1"/>
  <c r="W19" i="8"/>
  <c r="U45" i="8" s="1"/>
  <c r="V45" i="8" s="1"/>
  <c r="P19" i="8"/>
  <c r="O19" i="8"/>
  <c r="W18" i="8"/>
  <c r="U44" i="8" s="1"/>
  <c r="V44" i="8" s="1"/>
  <c r="P18" i="8"/>
  <c r="O18" i="8"/>
  <c r="W17" i="8"/>
  <c r="U43" i="8" s="1"/>
  <c r="V43" i="8" s="1"/>
  <c r="P17" i="8"/>
  <c r="O17" i="8"/>
  <c r="W16" i="8"/>
  <c r="U42" i="8" s="1"/>
  <c r="V42" i="8" s="1"/>
  <c r="P16" i="8"/>
  <c r="O16" i="8"/>
  <c r="Q16" i="8" s="1"/>
  <c r="W10" i="8"/>
  <c r="U37" i="8" s="1"/>
  <c r="V37" i="8" s="1"/>
  <c r="P10" i="8"/>
  <c r="O10" i="8"/>
  <c r="W9" i="8"/>
  <c r="U36" i="8" s="1"/>
  <c r="V36" i="8" s="1"/>
  <c r="P9" i="8"/>
  <c r="O9" i="8"/>
  <c r="W8" i="8"/>
  <c r="U35" i="8" s="1"/>
  <c r="V35" i="8" s="1"/>
  <c r="P8" i="8"/>
  <c r="O8" i="8"/>
  <c r="W7" i="8"/>
  <c r="U34" i="8" s="1"/>
  <c r="V34" i="8" s="1"/>
  <c r="P7" i="8"/>
  <c r="O7" i="8"/>
  <c r="W6" i="8"/>
  <c r="U33" i="8" s="1"/>
  <c r="V33" i="8" s="1"/>
  <c r="P6" i="8"/>
  <c r="O6" i="8"/>
  <c r="W5" i="8"/>
  <c r="U32" i="8" s="1"/>
  <c r="V32" i="8" s="1"/>
  <c r="P5" i="8"/>
  <c r="O5" i="8"/>
  <c r="W4" i="8"/>
  <c r="U31" i="8" s="1"/>
  <c r="V31" i="8" s="1"/>
  <c r="P4" i="8"/>
  <c r="O4" i="8"/>
  <c r="W3" i="8"/>
  <c r="U30" i="8" s="1"/>
  <c r="V30" i="8" s="1"/>
  <c r="P3" i="8"/>
  <c r="O3" i="8"/>
  <c r="Q3" i="8" s="1"/>
  <c r="M74" i="7"/>
  <c r="F74" i="7"/>
  <c r="S37" i="7" s="1"/>
  <c r="M73" i="7"/>
  <c r="R51" i="7" s="1"/>
  <c r="F73" i="7"/>
  <c r="R37" i="7" s="1"/>
  <c r="M72" i="7"/>
  <c r="Q51" i="7" s="1"/>
  <c r="F72" i="7"/>
  <c r="Q37" i="7" s="1"/>
  <c r="M68" i="7"/>
  <c r="S50" i="7" s="1"/>
  <c r="F68" i="7"/>
  <c r="M67" i="7"/>
  <c r="R50" i="7" s="1"/>
  <c r="F67" i="7"/>
  <c r="R36" i="7" s="1"/>
  <c r="M66" i="7"/>
  <c r="Q50" i="7" s="1"/>
  <c r="F66" i="7"/>
  <c r="Q36" i="7" s="1"/>
  <c r="M62" i="7"/>
  <c r="S49" i="7" s="1"/>
  <c r="F62" i="7"/>
  <c r="M61" i="7"/>
  <c r="F61" i="7"/>
  <c r="M60" i="7"/>
  <c r="Q49" i="7" s="1"/>
  <c r="F60" i="7"/>
  <c r="Q35" i="7" s="1"/>
  <c r="M56" i="7"/>
  <c r="S48" i="7" s="1"/>
  <c r="F56" i="7"/>
  <c r="S34" i="7" s="1"/>
  <c r="M55" i="7"/>
  <c r="R48" i="7" s="1"/>
  <c r="F55" i="7"/>
  <c r="R34" i="7" s="1"/>
  <c r="M54" i="7"/>
  <c r="F54" i="7"/>
  <c r="M50" i="7"/>
  <c r="S47" i="7" s="1"/>
  <c r="F50" i="7"/>
  <c r="S33" i="7" s="1"/>
  <c r="M49" i="7"/>
  <c r="R47" i="7" s="1"/>
  <c r="F49" i="7"/>
  <c r="R33" i="7" s="1"/>
  <c r="M48" i="7"/>
  <c r="Q47" i="7" s="1"/>
  <c r="F48" i="7"/>
  <c r="Q33" i="7" s="1"/>
  <c r="S51" i="7"/>
  <c r="R49" i="7"/>
  <c r="Q48" i="7"/>
  <c r="M44" i="7"/>
  <c r="S46" i="7" s="1"/>
  <c r="F44" i="7"/>
  <c r="S32" i="7" s="1"/>
  <c r="M43" i="7"/>
  <c r="R46" i="7" s="1"/>
  <c r="F43" i="7"/>
  <c r="M42" i="7"/>
  <c r="Q46" i="7" s="1"/>
  <c r="F42" i="7"/>
  <c r="M38" i="7"/>
  <c r="S45" i="7" s="1"/>
  <c r="F38" i="7"/>
  <c r="S31" i="7" s="1"/>
  <c r="M37" i="7"/>
  <c r="R45" i="7" s="1"/>
  <c r="F37" i="7"/>
  <c r="R31" i="7" s="1"/>
  <c r="S36" i="7"/>
  <c r="M36" i="7"/>
  <c r="Q45" i="7" s="1"/>
  <c r="F36" i="7"/>
  <c r="Q31" i="7" s="1"/>
  <c r="S35" i="7"/>
  <c r="R35" i="7"/>
  <c r="Q34" i="7"/>
  <c r="T34" i="7" s="1"/>
  <c r="R32" i="7"/>
  <c r="Q32" i="7"/>
  <c r="M32" i="7"/>
  <c r="S44" i="7" s="1"/>
  <c r="F32" i="7"/>
  <c r="S30" i="7" s="1"/>
  <c r="M31" i="7"/>
  <c r="R44" i="7" s="1"/>
  <c r="F31" i="7"/>
  <c r="R30" i="7" s="1"/>
  <c r="Q30" i="7"/>
  <c r="M30" i="7"/>
  <c r="Q44" i="7" s="1"/>
  <c r="F30" i="7"/>
  <c r="U51" i="7"/>
  <c r="V51" i="7" s="1"/>
  <c r="P23" i="7"/>
  <c r="O23" i="7"/>
  <c r="U50" i="7"/>
  <c r="V50" i="7" s="1"/>
  <c r="P22" i="7"/>
  <c r="O22" i="7"/>
  <c r="U49" i="7"/>
  <c r="V49" i="7" s="1"/>
  <c r="P21" i="7"/>
  <c r="O21" i="7"/>
  <c r="Q21" i="7" s="1"/>
  <c r="U48" i="7"/>
  <c r="V48" i="7" s="1"/>
  <c r="P20" i="7"/>
  <c r="O20" i="7"/>
  <c r="U47" i="7"/>
  <c r="V47" i="7" s="1"/>
  <c r="P19" i="7"/>
  <c r="O19" i="7"/>
  <c r="U46" i="7"/>
  <c r="V46" i="7" s="1"/>
  <c r="P18" i="7"/>
  <c r="O18" i="7"/>
  <c r="U45" i="7"/>
  <c r="V45" i="7" s="1"/>
  <c r="P17" i="7"/>
  <c r="O17" i="7"/>
  <c r="Q17" i="7" s="1"/>
  <c r="U44" i="7"/>
  <c r="V44" i="7" s="1"/>
  <c r="P16" i="7"/>
  <c r="Q16" i="7" s="1"/>
  <c r="O16" i="7"/>
  <c r="W10" i="7"/>
  <c r="U37" i="7" s="1"/>
  <c r="V37" i="7" s="1"/>
  <c r="P10" i="7"/>
  <c r="O10" i="7"/>
  <c r="W9" i="7"/>
  <c r="U36" i="7" s="1"/>
  <c r="V36" i="7" s="1"/>
  <c r="P9" i="7"/>
  <c r="O9" i="7"/>
  <c r="W8" i="7"/>
  <c r="U35" i="7" s="1"/>
  <c r="V35" i="7" s="1"/>
  <c r="P8" i="7"/>
  <c r="O8" i="7"/>
  <c r="Q8" i="7" s="1"/>
  <c r="W7" i="7"/>
  <c r="U34" i="7" s="1"/>
  <c r="V34" i="7" s="1"/>
  <c r="P7" i="7"/>
  <c r="O7" i="7"/>
  <c r="W6" i="7"/>
  <c r="U33" i="7" s="1"/>
  <c r="V33" i="7" s="1"/>
  <c r="P6" i="7"/>
  <c r="O6" i="7"/>
  <c r="W5" i="7"/>
  <c r="U32" i="7" s="1"/>
  <c r="V32" i="7" s="1"/>
  <c r="P5" i="7"/>
  <c r="O5" i="7"/>
  <c r="W4" i="7"/>
  <c r="U31" i="7" s="1"/>
  <c r="V31" i="7" s="1"/>
  <c r="P4" i="7"/>
  <c r="O4" i="7"/>
  <c r="W3" i="7"/>
  <c r="U30" i="7" s="1"/>
  <c r="V30" i="7" s="1"/>
  <c r="P3" i="7"/>
  <c r="O3" i="7"/>
  <c r="M81" i="6"/>
  <c r="F81" i="6"/>
  <c r="S38" i="6" s="1"/>
  <c r="M80" i="6"/>
  <c r="R51" i="6" s="1"/>
  <c r="T51" i="6" s="1"/>
  <c r="F80" i="6"/>
  <c r="M79" i="6"/>
  <c r="Q51" i="6" s="1"/>
  <c r="F79" i="6"/>
  <c r="Q38" i="6" s="1"/>
  <c r="M78" i="6"/>
  <c r="F78" i="6"/>
  <c r="M75" i="6"/>
  <c r="F75" i="6"/>
  <c r="S37" i="6" s="1"/>
  <c r="M74" i="6"/>
  <c r="F74" i="6"/>
  <c r="M73" i="6"/>
  <c r="Q50" i="6" s="1"/>
  <c r="F73" i="6"/>
  <c r="Q37" i="6" s="1"/>
  <c r="M72" i="6"/>
  <c r="F72" i="6"/>
  <c r="M69" i="6"/>
  <c r="F69" i="6"/>
  <c r="M68" i="6"/>
  <c r="R49" i="6" s="1"/>
  <c r="F68" i="6"/>
  <c r="M67" i="6"/>
  <c r="Q49" i="6" s="1"/>
  <c r="F67" i="6"/>
  <c r="Q36" i="6" s="1"/>
  <c r="M66" i="6"/>
  <c r="F66" i="6"/>
  <c r="M63" i="6"/>
  <c r="F63" i="6"/>
  <c r="M62" i="6"/>
  <c r="F62" i="6"/>
  <c r="M61" i="6"/>
  <c r="Q48" i="6" s="1"/>
  <c r="F61" i="6"/>
  <c r="M60" i="6"/>
  <c r="F60" i="6"/>
  <c r="M57" i="6"/>
  <c r="F57" i="6"/>
  <c r="S34" i="6" s="1"/>
  <c r="M56" i="6"/>
  <c r="R47" i="6" s="1"/>
  <c r="F56" i="6"/>
  <c r="M55" i="6"/>
  <c r="Q47" i="6" s="1"/>
  <c r="F55" i="6"/>
  <c r="Q34" i="6" s="1"/>
  <c r="M54" i="6"/>
  <c r="F54" i="6"/>
  <c r="M51" i="6"/>
  <c r="F51" i="6"/>
  <c r="S33" i="6" s="1"/>
  <c r="S51" i="6"/>
  <c r="M50" i="6"/>
  <c r="F50" i="6"/>
  <c r="R33" i="6" s="1"/>
  <c r="S50" i="6"/>
  <c r="R50" i="6"/>
  <c r="M49" i="6"/>
  <c r="F49" i="6"/>
  <c r="Q33" i="6" s="1"/>
  <c r="T33" i="6" s="1"/>
  <c r="S49" i="6"/>
  <c r="M48" i="6"/>
  <c r="F48" i="6"/>
  <c r="S48" i="6"/>
  <c r="R48" i="6"/>
  <c r="T48" i="6" s="1"/>
  <c r="S47" i="6"/>
  <c r="S46" i="6"/>
  <c r="R46" i="6"/>
  <c r="Q46" i="6"/>
  <c r="M45" i="6"/>
  <c r="S45" i="6" s="1"/>
  <c r="F45" i="6"/>
  <c r="S32" i="6" s="1"/>
  <c r="M44" i="6"/>
  <c r="R45" i="6" s="1"/>
  <c r="F44" i="6"/>
  <c r="R32" i="6" s="1"/>
  <c r="T32" i="6" s="1"/>
  <c r="S44" i="6"/>
  <c r="R44" i="6"/>
  <c r="M43" i="6"/>
  <c r="Q45" i="6" s="1"/>
  <c r="F43" i="6"/>
  <c r="Q32" i="6" s="1"/>
  <c r="M42" i="6"/>
  <c r="F42" i="6"/>
  <c r="R38" i="6"/>
  <c r="M39" i="6"/>
  <c r="F39" i="6"/>
  <c r="S31" i="6" s="1"/>
  <c r="R37" i="6"/>
  <c r="M38" i="6"/>
  <c r="F38" i="6"/>
  <c r="R31" i="6" s="1"/>
  <c r="T31" i="6" s="1"/>
  <c r="S36" i="6"/>
  <c r="R36" i="6"/>
  <c r="M37" i="6"/>
  <c r="Q44" i="6" s="1"/>
  <c r="F37" i="6"/>
  <c r="Q31" i="6" s="1"/>
  <c r="S35" i="6"/>
  <c r="R35" i="6"/>
  <c r="Q35" i="6"/>
  <c r="T35" i="6" s="1"/>
  <c r="M36" i="6"/>
  <c r="F36" i="6"/>
  <c r="R34" i="6"/>
  <c r="M33" i="6"/>
  <c r="S43" i="6" s="1"/>
  <c r="F33" i="6"/>
  <c r="S30" i="6" s="1"/>
  <c r="M32" i="6"/>
  <c r="R43" i="6" s="1"/>
  <c r="F32" i="6"/>
  <c r="R30" i="6" s="1"/>
  <c r="M31" i="6"/>
  <c r="Q43" i="6" s="1"/>
  <c r="F31" i="6"/>
  <c r="Q30" i="6" s="1"/>
  <c r="T30" i="6" s="1"/>
  <c r="U51" i="6"/>
  <c r="V51" i="6" s="1"/>
  <c r="P24" i="6"/>
  <c r="O24" i="6"/>
  <c r="Q24" i="6" s="1"/>
  <c r="U50" i="6"/>
  <c r="V50" i="6" s="1"/>
  <c r="P23" i="6"/>
  <c r="O23" i="6"/>
  <c r="Q23" i="6" s="1"/>
  <c r="U49" i="6"/>
  <c r="V49" i="6" s="1"/>
  <c r="P22" i="6"/>
  <c r="O22" i="6"/>
  <c r="U48" i="6"/>
  <c r="V48" i="6" s="1"/>
  <c r="P21" i="6"/>
  <c r="O21" i="6"/>
  <c r="U47" i="6"/>
  <c r="V47" i="6" s="1"/>
  <c r="P20" i="6"/>
  <c r="O20" i="6"/>
  <c r="U46" i="6"/>
  <c r="V46" i="6" s="1"/>
  <c r="P19" i="6"/>
  <c r="O19" i="6"/>
  <c r="U45" i="6"/>
  <c r="V45" i="6" s="1"/>
  <c r="P18" i="6"/>
  <c r="O18" i="6"/>
  <c r="U44" i="6"/>
  <c r="V44" i="6" s="1"/>
  <c r="P17" i="6"/>
  <c r="O17" i="6"/>
  <c r="U43" i="6"/>
  <c r="V43" i="6" s="1"/>
  <c r="P16" i="6"/>
  <c r="O16" i="6"/>
  <c r="U38" i="6"/>
  <c r="P11" i="6"/>
  <c r="O11" i="6"/>
  <c r="Q11" i="6" s="1"/>
  <c r="P10" i="6"/>
  <c r="O10" i="6"/>
  <c r="Q10" i="6" s="1"/>
  <c r="P9" i="6"/>
  <c r="O9" i="6"/>
  <c r="Q9" i="6" s="1"/>
  <c r="U35" i="6"/>
  <c r="V35" i="6" s="1"/>
  <c r="P8" i="6"/>
  <c r="O8" i="6"/>
  <c r="U34" i="6"/>
  <c r="V34" i="6" s="1"/>
  <c r="P7" i="6"/>
  <c r="O7" i="6"/>
  <c r="U33" i="6"/>
  <c r="V33" i="6" s="1"/>
  <c r="P6" i="6"/>
  <c r="O6" i="6"/>
  <c r="U32" i="6"/>
  <c r="V32" i="6" s="1"/>
  <c r="P5" i="6"/>
  <c r="O5" i="6"/>
  <c r="U31" i="6"/>
  <c r="V31" i="6" s="1"/>
  <c r="P4" i="6"/>
  <c r="O4" i="6"/>
  <c r="V30" i="6"/>
  <c r="P3" i="6"/>
  <c r="O3" i="6"/>
  <c r="U50" i="5"/>
  <c r="V50" i="5" s="1"/>
  <c r="T50" i="5"/>
  <c r="S50" i="5"/>
  <c r="R50" i="5"/>
  <c r="Q50" i="5"/>
  <c r="U49" i="5"/>
  <c r="V49" i="5" s="1"/>
  <c r="S49" i="5"/>
  <c r="R49" i="5"/>
  <c r="Q49" i="5"/>
  <c r="T49" i="5" s="1"/>
  <c r="S48" i="5"/>
  <c r="R48" i="5"/>
  <c r="Q48" i="5"/>
  <c r="T48" i="5" s="1"/>
  <c r="U47" i="5"/>
  <c r="V47" i="5" s="1"/>
  <c r="T47" i="5"/>
  <c r="S47" i="5"/>
  <c r="R47" i="5"/>
  <c r="Q47" i="5"/>
  <c r="U46" i="5"/>
  <c r="V46" i="5" s="1"/>
  <c r="S46" i="5"/>
  <c r="R46" i="5"/>
  <c r="T46" i="5" s="1"/>
  <c r="Q46" i="5"/>
  <c r="U45" i="5"/>
  <c r="V45" i="5" s="1"/>
  <c r="S45" i="5"/>
  <c r="R45" i="5"/>
  <c r="Q45" i="5"/>
  <c r="T45" i="5" s="1"/>
  <c r="V44" i="5"/>
  <c r="U44" i="5"/>
  <c r="S44" i="5"/>
  <c r="R44" i="5"/>
  <c r="Q44" i="5"/>
  <c r="U43" i="5"/>
  <c r="V43" i="5" s="1"/>
  <c r="T43" i="5"/>
  <c r="S43" i="5"/>
  <c r="R43" i="5"/>
  <c r="Q43" i="5"/>
  <c r="U37" i="5"/>
  <c r="V37" i="5" s="1"/>
  <c r="S37" i="5"/>
  <c r="R37" i="5"/>
  <c r="T37" i="5" s="1"/>
  <c r="Q37" i="5"/>
  <c r="S36" i="5"/>
  <c r="R36" i="5"/>
  <c r="Q36" i="5"/>
  <c r="T36" i="5" s="1"/>
  <c r="U35" i="5"/>
  <c r="V35" i="5" s="1"/>
  <c r="S35" i="5"/>
  <c r="R35" i="5"/>
  <c r="Q35" i="5"/>
  <c r="S34" i="5"/>
  <c r="R34" i="5"/>
  <c r="Q34" i="5"/>
  <c r="T34" i="5" s="1"/>
  <c r="U33" i="5"/>
  <c r="V33" i="5" s="1"/>
  <c r="T33" i="5"/>
  <c r="S33" i="5"/>
  <c r="R33" i="5"/>
  <c r="Q33" i="5"/>
  <c r="S32" i="5"/>
  <c r="T32" i="5" s="1"/>
  <c r="R32" i="5"/>
  <c r="Q32" i="5"/>
  <c r="U31" i="5"/>
  <c r="V31" i="5" s="1"/>
  <c r="S31" i="5"/>
  <c r="R31" i="5"/>
  <c r="Q31" i="5"/>
  <c r="T31" i="5" s="1"/>
  <c r="U30" i="5"/>
  <c r="V30" i="5" s="1"/>
  <c r="T30" i="5"/>
  <c r="S30" i="5"/>
  <c r="R30" i="5"/>
  <c r="Q30" i="5"/>
  <c r="P23" i="5"/>
  <c r="O23" i="5"/>
  <c r="Q23" i="5" s="1"/>
  <c r="P22" i="5"/>
  <c r="Q22" i="5" s="1"/>
  <c r="O22" i="5"/>
  <c r="P21" i="5"/>
  <c r="O21" i="5"/>
  <c r="Q21" i="5" s="1"/>
  <c r="P20" i="5"/>
  <c r="O20" i="5"/>
  <c r="Q20" i="5" s="1"/>
  <c r="Q19" i="5"/>
  <c r="P19" i="5"/>
  <c r="O19" i="5"/>
  <c r="P18" i="5"/>
  <c r="O18" i="5"/>
  <c r="Q18" i="5" s="1"/>
  <c r="P17" i="5"/>
  <c r="Q17" i="5" s="1"/>
  <c r="O17" i="5"/>
  <c r="P16" i="5"/>
  <c r="O16" i="5"/>
  <c r="Q16" i="5" s="1"/>
  <c r="P10" i="5"/>
  <c r="O10" i="5"/>
  <c r="Q10" i="5" s="1"/>
  <c r="P9" i="5"/>
  <c r="Q9" i="5" s="1"/>
  <c r="O9" i="5"/>
  <c r="P8" i="5"/>
  <c r="O8" i="5"/>
  <c r="P7" i="5"/>
  <c r="O7" i="5"/>
  <c r="Q7" i="5" s="1"/>
  <c r="P6" i="5"/>
  <c r="O6" i="5"/>
  <c r="Q6" i="5" s="1"/>
  <c r="P5" i="5"/>
  <c r="O5" i="5"/>
  <c r="P4" i="5"/>
  <c r="O4" i="5"/>
  <c r="Q4" i="5" s="1"/>
  <c r="P3" i="5"/>
  <c r="O3" i="5"/>
  <c r="Q3" i="5" s="1"/>
  <c r="M69" i="4"/>
  <c r="S49" i="4" s="1"/>
  <c r="F69" i="4"/>
  <c r="S36" i="4" s="1"/>
  <c r="M68" i="4"/>
  <c r="F68" i="4"/>
  <c r="M67" i="4"/>
  <c r="Q49" i="4" s="1"/>
  <c r="F67" i="4"/>
  <c r="M63" i="4"/>
  <c r="S48" i="4" s="1"/>
  <c r="F63" i="4"/>
  <c r="S35" i="4" s="1"/>
  <c r="M62" i="4"/>
  <c r="R48" i="4" s="1"/>
  <c r="F62" i="4"/>
  <c r="R35" i="4" s="1"/>
  <c r="M61" i="4"/>
  <c r="F61" i="4"/>
  <c r="Q35" i="4" s="1"/>
  <c r="T35" i="4" s="1"/>
  <c r="M57" i="4"/>
  <c r="S47" i="4" s="1"/>
  <c r="F57" i="4"/>
  <c r="M56" i="4"/>
  <c r="F56" i="4"/>
  <c r="R34" i="4" s="1"/>
  <c r="M55" i="4"/>
  <c r="Q47" i="4" s="1"/>
  <c r="T47" i="4" s="1"/>
  <c r="F55" i="4"/>
  <c r="Q34" i="4" s="1"/>
  <c r="T34" i="4" s="1"/>
  <c r="M51" i="4"/>
  <c r="S46" i="4" s="1"/>
  <c r="F51" i="4"/>
  <c r="M50" i="4"/>
  <c r="R46" i="4" s="1"/>
  <c r="F50" i="4"/>
  <c r="R33" i="4" s="1"/>
  <c r="M49" i="4"/>
  <c r="F49" i="4"/>
  <c r="V49" i="4"/>
  <c r="U49" i="4"/>
  <c r="R49" i="4"/>
  <c r="U48" i="4"/>
  <c r="V48" i="4" s="1"/>
  <c r="Q48" i="4"/>
  <c r="M45" i="4"/>
  <c r="S45" i="4" s="1"/>
  <c r="F45" i="4"/>
  <c r="S32" i="4" s="1"/>
  <c r="U47" i="4"/>
  <c r="V47" i="4" s="1"/>
  <c r="R47" i="4"/>
  <c r="M44" i="4"/>
  <c r="F44" i="4"/>
  <c r="Q46" i="4"/>
  <c r="M43" i="4"/>
  <c r="Q45" i="4" s="1"/>
  <c r="F43" i="4"/>
  <c r="Q32" i="4" s="1"/>
  <c r="U45" i="4"/>
  <c r="V45" i="4" s="1"/>
  <c r="R45" i="4"/>
  <c r="U43" i="4"/>
  <c r="V43" i="4" s="1"/>
  <c r="Q43" i="4"/>
  <c r="M39" i="4"/>
  <c r="S44" i="4" s="1"/>
  <c r="F39" i="4"/>
  <c r="S31" i="4" s="1"/>
  <c r="M38" i="4"/>
  <c r="R44" i="4" s="1"/>
  <c r="F38" i="4"/>
  <c r="R31" i="4" s="1"/>
  <c r="M37" i="4"/>
  <c r="Q44" i="4" s="1"/>
  <c r="F37" i="4"/>
  <c r="R36" i="4"/>
  <c r="Q36" i="4"/>
  <c r="S34" i="4"/>
  <c r="S33" i="4"/>
  <c r="Q33" i="4"/>
  <c r="M33" i="4"/>
  <c r="S43" i="4" s="1"/>
  <c r="F33" i="4"/>
  <c r="S30" i="4" s="1"/>
  <c r="R32" i="4"/>
  <c r="M32" i="4"/>
  <c r="R43" i="4" s="1"/>
  <c r="F32" i="4"/>
  <c r="R30" i="4" s="1"/>
  <c r="U31" i="4"/>
  <c r="V31" i="4" s="1"/>
  <c r="Q31" i="4"/>
  <c r="M31" i="4"/>
  <c r="F31" i="4"/>
  <c r="Q30" i="4" s="1"/>
  <c r="W22" i="4"/>
  <c r="P22" i="4"/>
  <c r="O22" i="4"/>
  <c r="Q22" i="4" s="1"/>
  <c r="W21" i="4"/>
  <c r="P21" i="4"/>
  <c r="O21" i="4"/>
  <c r="Q21" i="4" s="1"/>
  <c r="W20" i="4"/>
  <c r="P20" i="4"/>
  <c r="O20" i="4"/>
  <c r="Q20" i="4" s="1"/>
  <c r="W19" i="4"/>
  <c r="U46" i="4" s="1"/>
  <c r="V46" i="4" s="1"/>
  <c r="P19" i="4"/>
  <c r="O19" i="4"/>
  <c r="W18" i="4"/>
  <c r="Q18" i="4"/>
  <c r="P18" i="4"/>
  <c r="O18" i="4"/>
  <c r="W17" i="4"/>
  <c r="U44" i="4" s="1"/>
  <c r="V44" i="4" s="1"/>
  <c r="P17" i="4"/>
  <c r="O17" i="4"/>
  <c r="Q17" i="4" s="1"/>
  <c r="W16" i="4"/>
  <c r="P16" i="4"/>
  <c r="O16" i="4"/>
  <c r="W9" i="4"/>
  <c r="U36" i="4" s="1"/>
  <c r="V36" i="4" s="1"/>
  <c r="P9" i="4"/>
  <c r="O9" i="4"/>
  <c r="Q9" i="4" s="1"/>
  <c r="W8" i="4"/>
  <c r="U35" i="4" s="1"/>
  <c r="V35" i="4" s="1"/>
  <c r="P8" i="4"/>
  <c r="O8" i="4"/>
  <c r="Q8" i="4" s="1"/>
  <c r="W7" i="4"/>
  <c r="U34" i="4" s="1"/>
  <c r="V34" i="4" s="1"/>
  <c r="P7" i="4"/>
  <c r="O7" i="4"/>
  <c r="W6" i="4"/>
  <c r="U33" i="4" s="1"/>
  <c r="V33" i="4" s="1"/>
  <c r="P6" i="4"/>
  <c r="O6" i="4"/>
  <c r="W5" i="4"/>
  <c r="U32" i="4" s="1"/>
  <c r="V32" i="4" s="1"/>
  <c r="P5" i="4"/>
  <c r="O5" i="4"/>
  <c r="W4" i="4"/>
  <c r="P4" i="4"/>
  <c r="O4" i="4"/>
  <c r="W3" i="4"/>
  <c r="U30" i="4" s="1"/>
  <c r="V30" i="4" s="1"/>
  <c r="P3" i="4"/>
  <c r="O3" i="4"/>
  <c r="M69" i="3"/>
  <c r="F69" i="3"/>
  <c r="S36" i="3" s="1"/>
  <c r="M68" i="3"/>
  <c r="R49" i="3" s="1"/>
  <c r="F68" i="3"/>
  <c r="R36" i="3" s="1"/>
  <c r="M67" i="3"/>
  <c r="F67" i="3"/>
  <c r="M63" i="3"/>
  <c r="S48" i="3" s="1"/>
  <c r="F63" i="3"/>
  <c r="S35" i="3" s="1"/>
  <c r="M62" i="3"/>
  <c r="R48" i="3" s="1"/>
  <c r="F62" i="3"/>
  <c r="R35" i="3" s="1"/>
  <c r="M61" i="3"/>
  <c r="Q48" i="3" s="1"/>
  <c r="F61" i="3"/>
  <c r="M57" i="3"/>
  <c r="S47" i="3" s="1"/>
  <c r="F57" i="3"/>
  <c r="M56" i="3"/>
  <c r="R47" i="3" s="1"/>
  <c r="F56" i="3"/>
  <c r="R34" i="3" s="1"/>
  <c r="M55" i="3"/>
  <c r="Q47" i="3" s="1"/>
  <c r="F55" i="3"/>
  <c r="Q34" i="3" s="1"/>
  <c r="M51" i="3"/>
  <c r="S46" i="3" s="1"/>
  <c r="F51" i="3"/>
  <c r="S33" i="3" s="1"/>
  <c r="M50" i="3"/>
  <c r="R46" i="3" s="1"/>
  <c r="F50" i="3"/>
  <c r="M49" i="3"/>
  <c r="Q46" i="3" s="1"/>
  <c r="F49" i="3"/>
  <c r="Q33" i="3" s="1"/>
  <c r="S49" i="3"/>
  <c r="Q49" i="3"/>
  <c r="M45" i="3"/>
  <c r="S45" i="3" s="1"/>
  <c r="F45" i="3"/>
  <c r="M44" i="3"/>
  <c r="R45" i="3" s="1"/>
  <c r="F44" i="3"/>
  <c r="R32" i="3" s="1"/>
  <c r="M43" i="3"/>
  <c r="Q45" i="3" s="1"/>
  <c r="F43" i="3"/>
  <c r="Q32" i="3" s="1"/>
  <c r="M39" i="3"/>
  <c r="S44" i="3" s="1"/>
  <c r="F39" i="3"/>
  <c r="M38" i="3"/>
  <c r="R44" i="3" s="1"/>
  <c r="F38" i="3"/>
  <c r="R31" i="3" s="1"/>
  <c r="M37" i="3"/>
  <c r="Q44" i="3" s="1"/>
  <c r="T44" i="3" s="1"/>
  <c r="F37" i="3"/>
  <c r="Q31" i="3" s="1"/>
  <c r="Q36" i="3"/>
  <c r="Q35" i="3"/>
  <c r="S34" i="3"/>
  <c r="R33" i="3"/>
  <c r="M33" i="3"/>
  <c r="S43" i="3" s="1"/>
  <c r="F33" i="3"/>
  <c r="S30" i="3" s="1"/>
  <c r="S32" i="3"/>
  <c r="M32" i="3"/>
  <c r="R43" i="3" s="1"/>
  <c r="F32" i="3"/>
  <c r="R30" i="3" s="1"/>
  <c r="S31" i="3"/>
  <c r="M31" i="3"/>
  <c r="Q43" i="3" s="1"/>
  <c r="F31" i="3"/>
  <c r="Q30" i="3" s="1"/>
  <c r="W22" i="3"/>
  <c r="U49" i="3" s="1"/>
  <c r="V49" i="3" s="1"/>
  <c r="P22" i="3"/>
  <c r="O22" i="3"/>
  <c r="W21" i="3"/>
  <c r="U48" i="3" s="1"/>
  <c r="V48" i="3" s="1"/>
  <c r="P21" i="3"/>
  <c r="O21" i="3"/>
  <c r="W20" i="3"/>
  <c r="U47" i="3" s="1"/>
  <c r="V47" i="3" s="1"/>
  <c r="P20" i="3"/>
  <c r="O20" i="3"/>
  <c r="Q20" i="3" s="1"/>
  <c r="W19" i="3"/>
  <c r="U46" i="3" s="1"/>
  <c r="V46" i="3" s="1"/>
  <c r="P19" i="3"/>
  <c r="O19" i="3"/>
  <c r="W18" i="3"/>
  <c r="U45" i="3" s="1"/>
  <c r="V45" i="3" s="1"/>
  <c r="P18" i="3"/>
  <c r="Q18" i="3" s="1"/>
  <c r="O18" i="3"/>
  <c r="W17" i="3"/>
  <c r="U44" i="3" s="1"/>
  <c r="V44" i="3" s="1"/>
  <c r="P17" i="3"/>
  <c r="O17" i="3"/>
  <c r="W16" i="3"/>
  <c r="U43" i="3" s="1"/>
  <c r="V43" i="3" s="1"/>
  <c r="P16" i="3"/>
  <c r="O16" i="3"/>
  <c r="W9" i="3"/>
  <c r="U36" i="3" s="1"/>
  <c r="V36" i="3" s="1"/>
  <c r="P9" i="3"/>
  <c r="O9" i="3"/>
  <c r="W8" i="3"/>
  <c r="U35" i="3" s="1"/>
  <c r="V35" i="3" s="1"/>
  <c r="P8" i="3"/>
  <c r="O8" i="3"/>
  <c r="W7" i="3"/>
  <c r="U34" i="3" s="1"/>
  <c r="V34" i="3" s="1"/>
  <c r="P7" i="3"/>
  <c r="O7" i="3"/>
  <c r="W6" i="3"/>
  <c r="U33" i="3" s="1"/>
  <c r="V33" i="3" s="1"/>
  <c r="P6" i="3"/>
  <c r="O6" i="3"/>
  <c r="Q6" i="3" s="1"/>
  <c r="W5" i="3"/>
  <c r="U32" i="3" s="1"/>
  <c r="V32" i="3" s="1"/>
  <c r="P5" i="3"/>
  <c r="O5" i="3"/>
  <c r="W4" i="3"/>
  <c r="U31" i="3" s="1"/>
  <c r="V31" i="3" s="1"/>
  <c r="P4" i="3"/>
  <c r="O4" i="3"/>
  <c r="W3" i="3"/>
  <c r="U30" i="3" s="1"/>
  <c r="V30" i="3" s="1"/>
  <c r="P3" i="3"/>
  <c r="O3" i="3"/>
  <c r="M75" i="2"/>
  <c r="F75" i="2"/>
  <c r="S37" i="2" s="1"/>
  <c r="M74" i="2"/>
  <c r="F74" i="2"/>
  <c r="M73" i="2"/>
  <c r="Q50" i="2" s="1"/>
  <c r="T50" i="2" s="1"/>
  <c r="F73" i="2"/>
  <c r="M69" i="2"/>
  <c r="S49" i="2" s="1"/>
  <c r="F69" i="2"/>
  <c r="S36" i="2" s="1"/>
  <c r="M68" i="2"/>
  <c r="F68" i="2"/>
  <c r="R36" i="2" s="1"/>
  <c r="M67" i="2"/>
  <c r="F67" i="2"/>
  <c r="M63" i="2"/>
  <c r="F63" i="2"/>
  <c r="S35" i="2" s="1"/>
  <c r="M62" i="2"/>
  <c r="F62" i="2"/>
  <c r="R35" i="2" s="1"/>
  <c r="M61" i="2"/>
  <c r="F61" i="2"/>
  <c r="Q35" i="2" s="1"/>
  <c r="M57" i="2"/>
  <c r="F57" i="2"/>
  <c r="M56" i="2"/>
  <c r="F56" i="2"/>
  <c r="R34" i="2" s="1"/>
  <c r="M55" i="2"/>
  <c r="Q47" i="2" s="1"/>
  <c r="T47" i="2" s="1"/>
  <c r="F55" i="2"/>
  <c r="M51" i="2"/>
  <c r="F51" i="2"/>
  <c r="M50" i="2"/>
  <c r="F50" i="2"/>
  <c r="M49" i="2"/>
  <c r="F49" i="2"/>
  <c r="Q33" i="2" s="1"/>
  <c r="T33" i="2" s="1"/>
  <c r="S50" i="2"/>
  <c r="R50" i="2"/>
  <c r="T49" i="2"/>
  <c r="R49" i="2"/>
  <c r="Q49" i="2"/>
  <c r="S48" i="2"/>
  <c r="R48" i="2"/>
  <c r="Q48" i="2"/>
  <c r="T48" i="2" s="1"/>
  <c r="M45" i="2"/>
  <c r="F45" i="2"/>
  <c r="S47" i="2"/>
  <c r="R47" i="2"/>
  <c r="M44" i="2"/>
  <c r="F44" i="2"/>
  <c r="S46" i="2"/>
  <c r="R46" i="2"/>
  <c r="Q46" i="2"/>
  <c r="T46" i="2" s="1"/>
  <c r="M43" i="2"/>
  <c r="F43" i="2"/>
  <c r="Q32" i="2" s="1"/>
  <c r="S45" i="2"/>
  <c r="R45" i="2"/>
  <c r="Q45" i="2"/>
  <c r="T45" i="2" s="1"/>
  <c r="V43" i="2"/>
  <c r="U43" i="2"/>
  <c r="S43" i="2"/>
  <c r="M39" i="2"/>
  <c r="S44" i="2" s="1"/>
  <c r="F39" i="2"/>
  <c r="M38" i="2"/>
  <c r="R44" i="2" s="1"/>
  <c r="F38" i="2"/>
  <c r="R37" i="2"/>
  <c r="Q37" i="2"/>
  <c r="T37" i="2" s="1"/>
  <c r="M37" i="2"/>
  <c r="Q44" i="2" s="1"/>
  <c r="T44" i="2" s="1"/>
  <c r="F37" i="2"/>
  <c r="U36" i="2"/>
  <c r="V36" i="2" s="1"/>
  <c r="Q36" i="2"/>
  <c r="T36" i="2" s="1"/>
  <c r="T34" i="2"/>
  <c r="S34" i="2"/>
  <c r="Q34" i="2"/>
  <c r="S33" i="2"/>
  <c r="R33" i="2"/>
  <c r="M33" i="2"/>
  <c r="F33" i="2"/>
  <c r="S32" i="2"/>
  <c r="R32" i="2"/>
  <c r="M32" i="2"/>
  <c r="R43" i="2" s="1"/>
  <c r="F32" i="2"/>
  <c r="S31" i="2"/>
  <c r="R31" i="2"/>
  <c r="Q31" i="2"/>
  <c r="T31" i="2" s="1"/>
  <c r="M31" i="2"/>
  <c r="Q43" i="2" s="1"/>
  <c r="F31" i="2"/>
  <c r="Q30" i="2" s="1"/>
  <c r="S30" i="2"/>
  <c r="R30" i="2"/>
  <c r="W23" i="2"/>
  <c r="W22" i="2"/>
  <c r="W21" i="2"/>
  <c r="W20" i="2"/>
  <c r="U47" i="2" s="1"/>
  <c r="V47" i="2" s="1"/>
  <c r="W19" i="2"/>
  <c r="U46" i="2" s="1"/>
  <c r="V46" i="2" s="1"/>
  <c r="W18" i="2"/>
  <c r="U45" i="2" s="1"/>
  <c r="V45" i="2" s="1"/>
  <c r="W17" i="2"/>
  <c r="U44" i="2" s="1"/>
  <c r="V44" i="2" s="1"/>
  <c r="P17" i="2"/>
  <c r="O17" i="2"/>
  <c r="Q17" i="2" s="1"/>
  <c r="W16" i="2"/>
  <c r="P16" i="2"/>
  <c r="O16" i="2"/>
  <c r="Q16" i="2" s="1"/>
  <c r="W10" i="2"/>
  <c r="U37" i="2" s="1"/>
  <c r="V37" i="2" s="1"/>
  <c r="P10" i="2"/>
  <c r="O10" i="2"/>
  <c r="Q10" i="2" s="1"/>
  <c r="W9" i="2"/>
  <c r="P9" i="2"/>
  <c r="O9" i="2"/>
  <c r="W8" i="2"/>
  <c r="U35" i="2" s="1"/>
  <c r="V35" i="2" s="1"/>
  <c r="P8" i="2"/>
  <c r="O8" i="2"/>
  <c r="Q8" i="2" s="1"/>
  <c r="W7" i="2"/>
  <c r="U34" i="2" s="1"/>
  <c r="V34" i="2" s="1"/>
  <c r="P7" i="2"/>
  <c r="O7" i="2"/>
  <c r="W6" i="2"/>
  <c r="U33" i="2" s="1"/>
  <c r="V33" i="2" s="1"/>
  <c r="P6" i="2"/>
  <c r="O6" i="2"/>
  <c r="W5" i="2"/>
  <c r="U32" i="2" s="1"/>
  <c r="V32" i="2" s="1"/>
  <c r="P5" i="2"/>
  <c r="O5" i="2"/>
  <c r="W4" i="2"/>
  <c r="U31" i="2" s="1"/>
  <c r="V31" i="2" s="1"/>
  <c r="P4" i="2"/>
  <c r="O4" i="2"/>
  <c r="Q4" i="2" s="1"/>
  <c r="W3" i="2"/>
  <c r="U30" i="2" s="1"/>
  <c r="V30" i="2" s="1"/>
  <c r="P3" i="2"/>
  <c r="O3" i="2"/>
  <c r="Q6" i="2" l="1"/>
  <c r="T44" i="4"/>
  <c r="T45" i="4"/>
  <c r="T43" i="4"/>
  <c r="T36" i="4"/>
  <c r="T32" i="4"/>
  <c r="T33" i="4"/>
  <c r="T31" i="4"/>
  <c r="T49" i="3"/>
  <c r="T33" i="3"/>
  <c r="Q16" i="4"/>
  <c r="Q19" i="4"/>
  <c r="Q22" i="3"/>
  <c r="Q3" i="4"/>
  <c r="Q6" i="4"/>
  <c r="Q4" i="4"/>
  <c r="Q7" i="4"/>
  <c r="Q16" i="9"/>
  <c r="Q5" i="9"/>
  <c r="Q4" i="6"/>
  <c r="Q21" i="6"/>
  <c r="Q17" i="6"/>
  <c r="Q18" i="8"/>
  <c r="Q4" i="8"/>
  <c r="U33" i="10"/>
  <c r="U36" i="10"/>
  <c r="U47" i="10"/>
  <c r="U44" i="10"/>
  <c r="U45" i="10"/>
  <c r="U46" i="10"/>
  <c r="T44" i="8"/>
  <c r="T42" i="8"/>
  <c r="T43" i="8"/>
  <c r="T30" i="8"/>
  <c r="T35" i="8"/>
  <c r="Q8" i="8"/>
  <c r="Q6" i="8"/>
  <c r="Q23" i="8"/>
  <c r="T33" i="8"/>
  <c r="T32" i="8"/>
  <c r="Q9" i="8"/>
  <c r="Q19" i="8"/>
  <c r="T47" i="8"/>
  <c r="Q17" i="8"/>
  <c r="T31" i="8"/>
  <c r="T48" i="8"/>
  <c r="Q5" i="5"/>
  <c r="Q5" i="7"/>
  <c r="Q18" i="7"/>
  <c r="T48" i="7"/>
  <c r="T43" i="6"/>
  <c r="Q22" i="6"/>
  <c r="T50" i="6"/>
  <c r="Q3" i="6"/>
  <c r="Q8" i="6"/>
  <c r="Q20" i="6"/>
  <c r="T44" i="6"/>
  <c r="T49" i="6"/>
  <c r="Q18" i="6"/>
  <c r="Q16" i="6"/>
  <c r="Q19" i="6"/>
  <c r="Q17" i="10"/>
  <c r="Q22" i="10"/>
  <c r="Q20" i="10"/>
  <c r="Q5" i="10"/>
  <c r="Q19" i="10"/>
  <c r="Q4" i="10"/>
  <c r="Q18" i="10"/>
  <c r="U48" i="10"/>
  <c r="U49" i="10"/>
  <c r="Q9" i="10"/>
  <c r="Q7" i="10"/>
  <c r="Q6" i="10"/>
  <c r="Q3" i="10"/>
  <c r="Q8" i="10"/>
  <c r="U31" i="10"/>
  <c r="T32" i="9"/>
  <c r="Q18" i="9"/>
  <c r="T46" i="9"/>
  <c r="T35" i="9"/>
  <c r="T37" i="9"/>
  <c r="T31" i="9"/>
  <c r="T48" i="9"/>
  <c r="T49" i="9"/>
  <c r="Q4" i="9"/>
  <c r="Q8" i="9"/>
  <c r="Q7" i="9"/>
  <c r="Q3" i="9"/>
  <c r="Q5" i="8"/>
  <c r="Q10" i="8"/>
  <c r="Q7" i="8"/>
  <c r="T50" i="7"/>
  <c r="T32" i="7"/>
  <c r="Q20" i="7"/>
  <c r="T30" i="7"/>
  <c r="Q6" i="7"/>
  <c r="Q19" i="7"/>
  <c r="Q9" i="7"/>
  <c r="Q22" i="7"/>
  <c r="T49" i="7"/>
  <c r="Q23" i="7"/>
  <c r="T47" i="7"/>
  <c r="T51" i="7"/>
  <c r="T31" i="7"/>
  <c r="T36" i="7"/>
  <c r="T46" i="7"/>
  <c r="Q3" i="7"/>
  <c r="Q4" i="7"/>
  <c r="Q7" i="7"/>
  <c r="Q10" i="7"/>
  <c r="Q5" i="6"/>
  <c r="Q7" i="6"/>
  <c r="Q6" i="6"/>
  <c r="Q3" i="2"/>
  <c r="Q9" i="2"/>
  <c r="Q7" i="2"/>
  <c r="Q5" i="2"/>
  <c r="Q4" i="3"/>
  <c r="Q9" i="3"/>
  <c r="Q16" i="3"/>
  <c r="Q21" i="3"/>
  <c r="T43" i="3"/>
  <c r="Q19" i="3"/>
  <c r="T48" i="3"/>
  <c r="Q17" i="3"/>
  <c r="T31" i="3"/>
  <c r="Q7" i="3"/>
  <c r="T35" i="3"/>
  <c r="T45" i="3"/>
  <c r="Q8" i="3"/>
  <c r="Q5" i="3"/>
  <c r="Q3" i="3"/>
  <c r="Q5" i="4"/>
  <c r="T45" i="7"/>
  <c r="T30" i="4"/>
  <c r="T48" i="4"/>
  <c r="T30" i="2"/>
  <c r="T30" i="3"/>
  <c r="T46" i="4"/>
  <c r="T45" i="6"/>
  <c r="T34" i="6"/>
  <c r="T36" i="6"/>
  <c r="T37" i="6"/>
  <c r="T38" i="6"/>
  <c r="T33" i="7"/>
  <c r="T37" i="7"/>
  <c r="T43" i="2"/>
  <c r="T49" i="4"/>
  <c r="T47" i="6"/>
  <c r="T32" i="2"/>
  <c r="T32" i="3"/>
  <c r="T44" i="7"/>
  <c r="T35" i="2"/>
  <c r="T34" i="3"/>
  <c r="T46" i="3"/>
  <c r="T43" i="9"/>
  <c r="T47" i="3"/>
  <c r="T46" i="6"/>
  <c r="T36" i="8"/>
  <c r="Q21" i="9"/>
  <c r="T47" i="9"/>
  <c r="U32" i="10"/>
  <c r="T37" i="8"/>
  <c r="T49" i="8"/>
  <c r="T34" i="9"/>
  <c r="U34" i="10"/>
  <c r="Q8" i="5"/>
  <c r="T44" i="5"/>
  <c r="Q19" i="9"/>
  <c r="T36" i="3"/>
  <c r="T35" i="7"/>
  <c r="T35" i="5"/>
  <c r="Q17" i="9"/>
</calcChain>
</file>

<file path=xl/sharedStrings.xml><?xml version="1.0" encoding="utf-8"?>
<sst xmlns="http://schemas.openxmlformats.org/spreadsheetml/2006/main" count="951" uniqueCount="19">
  <si>
    <t>System Usable Memory</t>
  </si>
  <si>
    <t>Time</t>
  </si>
  <si>
    <t>Iterative</t>
  </si>
  <si>
    <t>Attempt</t>
  </si>
  <si>
    <t>Min</t>
  </si>
  <si>
    <t>Max</t>
  </si>
  <si>
    <t>AVG</t>
  </si>
  <si>
    <t>Recursive</t>
  </si>
  <si>
    <t>Memory</t>
  </si>
  <si>
    <t>Size</t>
  </si>
  <si>
    <t>Heap</t>
  </si>
  <si>
    <t>E.Heap</t>
  </si>
  <si>
    <t>Stack</t>
  </si>
  <si>
    <t>Total (B)</t>
  </si>
  <si>
    <t>% Memory Usage</t>
  </si>
  <si>
    <t>% Total Estimate (B)</t>
  </si>
  <si>
    <t>Extra Heap</t>
  </si>
  <si>
    <t>Recurisve</t>
  </si>
  <si>
    <t>MEM%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</si>
</sst>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Liberation Sans1"/>
      <charset val="1"/>
    </font>
    <font>
      <b/>
      <sz val="11"/>
      <color rgb="FF000000"/>
      <name val="Liberation Sans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MCSS!$B$16:$B$23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MCSS!$Q$3:$Q$10</c:f>
              <c:numCache>
                <c:formatCode>General</c:formatCode>
                <c:ptCount val="8"/>
                <c:pt idx="0">
                  <c:v>0.16221000000000002</c:v>
                </c:pt>
                <c:pt idx="1">
                  <c:v>0.62084000000000006</c:v>
                </c:pt>
                <c:pt idx="2">
                  <c:v>1.3797200000000003</c:v>
                </c:pt>
                <c:pt idx="3">
                  <c:v>2.4428200000000002</c:v>
                </c:pt>
                <c:pt idx="4">
                  <c:v>3.8479899999999994</c:v>
                </c:pt>
                <c:pt idx="5">
                  <c:v>5.4926300000000001</c:v>
                </c:pt>
                <c:pt idx="6">
                  <c:v>7.4807100000000002</c:v>
                </c:pt>
                <c:pt idx="7">
                  <c:v>9.7394400000000001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6-4DE7-9AD9-253960B8D595}"/>
            </c:ext>
          </c:extLst>
        </c:ser>
        <c:ser>
          <c:idx val="1"/>
          <c:order val="1"/>
          <c:tx>
            <c:strRef>
              <c:f>MCSS!$A$15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MCSS!$B$16:$B$23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MCSS!$Q$16:$Q$17</c:f>
              <c:numCache>
                <c:formatCode>General</c:formatCode>
                <c:ptCount val="2"/>
                <c:pt idx="0">
                  <c:v>659.77279999999996</c:v>
                </c:pt>
                <c:pt idx="1">
                  <c:v>4970.4399000000003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6-4DE7-9AD9-253960B8D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</a:t>
            </a: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 Heap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LISS!$R$43:$R$49</c:f>
              <c:numCache>
                <c:formatCode>General</c:formatCode>
                <c:ptCount val="7"/>
                <c:pt idx="0">
                  <c:v>571</c:v>
                </c:pt>
                <c:pt idx="1">
                  <c:v>506</c:v>
                </c:pt>
                <c:pt idx="2">
                  <c:v>506</c:v>
                </c:pt>
                <c:pt idx="3">
                  <c:v>506</c:v>
                </c:pt>
                <c:pt idx="4">
                  <c:v>506</c:v>
                </c:pt>
                <c:pt idx="5">
                  <c:v>506</c:v>
                </c:pt>
                <c:pt idx="6">
                  <c:v>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1-47A5-89B0-52B58DD073F5}"/>
            </c:ext>
          </c:extLst>
        </c:ser>
        <c:ser>
          <c:idx val="1"/>
          <c:order val="1"/>
          <c:tx>
            <c:strRef>
              <c:f>LISS!$O$29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LISS!$R$30:$R$36</c:f>
              <c:numCache>
                <c:formatCode>General</c:formatCode>
                <c:ptCount val="7"/>
                <c:pt idx="0">
                  <c:v>571</c:v>
                </c:pt>
                <c:pt idx="1">
                  <c:v>506</c:v>
                </c:pt>
                <c:pt idx="2">
                  <c:v>506</c:v>
                </c:pt>
                <c:pt idx="3">
                  <c:v>506</c:v>
                </c:pt>
                <c:pt idx="4">
                  <c:v>506</c:v>
                </c:pt>
                <c:pt idx="5">
                  <c:v>506</c:v>
                </c:pt>
                <c:pt idx="6">
                  <c:v>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1-47A5-89B0-52B58DD07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Heap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LISS!$Q$43:$Q$49</c:f>
              <c:numCache>
                <c:formatCode>General</c:formatCode>
                <c:ptCount val="7"/>
                <c:pt idx="0">
                  <c:v>138389</c:v>
                </c:pt>
                <c:pt idx="1">
                  <c:v>202390</c:v>
                </c:pt>
                <c:pt idx="2">
                  <c:v>266390</c:v>
                </c:pt>
                <c:pt idx="3">
                  <c:v>330390</c:v>
                </c:pt>
                <c:pt idx="4">
                  <c:v>394390</c:v>
                </c:pt>
                <c:pt idx="5">
                  <c:v>458390</c:v>
                </c:pt>
                <c:pt idx="6">
                  <c:v>522390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C-4BEB-80AE-331CA8180353}"/>
            </c:ext>
          </c:extLst>
        </c:ser>
        <c:ser>
          <c:idx val="1"/>
          <c:order val="1"/>
          <c:tx>
            <c:strRef>
              <c:f>LISS!$O$29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LISS!$Q$30:$Q$36</c:f>
              <c:numCache>
                <c:formatCode>General</c:formatCode>
                <c:ptCount val="7"/>
                <c:pt idx="0">
                  <c:v>138389</c:v>
                </c:pt>
                <c:pt idx="1">
                  <c:v>202390</c:v>
                </c:pt>
                <c:pt idx="2">
                  <c:v>266390</c:v>
                </c:pt>
                <c:pt idx="3">
                  <c:v>330390</c:v>
                </c:pt>
                <c:pt idx="4">
                  <c:v>394390</c:v>
                </c:pt>
                <c:pt idx="5">
                  <c:v>458390</c:v>
                </c:pt>
                <c:pt idx="6">
                  <c:v>522390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C-4BEB-80AE-331CA8180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Stack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LISS!$S$43:$S$49</c:f>
              <c:numCache>
                <c:formatCode>General</c:formatCode>
                <c:ptCount val="7"/>
                <c:pt idx="0">
                  <c:v>7496</c:v>
                </c:pt>
                <c:pt idx="1">
                  <c:v>3848</c:v>
                </c:pt>
                <c:pt idx="2">
                  <c:v>4360</c:v>
                </c:pt>
                <c:pt idx="3">
                  <c:v>3848</c:v>
                </c:pt>
                <c:pt idx="4">
                  <c:v>3848</c:v>
                </c:pt>
                <c:pt idx="5">
                  <c:v>3088</c:v>
                </c:pt>
                <c:pt idx="6">
                  <c:v>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2-4129-85D5-85AE22E11B94}"/>
            </c:ext>
          </c:extLst>
        </c:ser>
        <c:ser>
          <c:idx val="1"/>
          <c:order val="1"/>
          <c:tx>
            <c:strRef>
              <c:f>LISS!$O$29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LISS!$S$30:$S$36</c:f>
              <c:numCache>
                <c:formatCode>General</c:formatCode>
                <c:ptCount val="7"/>
                <c:pt idx="0">
                  <c:v>7496</c:v>
                </c:pt>
                <c:pt idx="1">
                  <c:v>3848</c:v>
                </c:pt>
                <c:pt idx="2">
                  <c:v>4360</c:v>
                </c:pt>
                <c:pt idx="3">
                  <c:v>3848</c:v>
                </c:pt>
                <c:pt idx="4">
                  <c:v>3848</c:v>
                </c:pt>
                <c:pt idx="5">
                  <c:v>3080</c:v>
                </c:pt>
                <c:pt idx="6">
                  <c:v>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B2-4129-85D5-85AE22E11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LISS!$T$29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LISS!$T$30:$T$36</c:f>
              <c:numCache>
                <c:formatCode>General</c:formatCode>
                <c:ptCount val="7"/>
                <c:pt idx="0">
                  <c:v>146456</c:v>
                </c:pt>
                <c:pt idx="1">
                  <c:v>206744</c:v>
                </c:pt>
                <c:pt idx="2">
                  <c:v>271256</c:v>
                </c:pt>
                <c:pt idx="3">
                  <c:v>334744</c:v>
                </c:pt>
                <c:pt idx="4">
                  <c:v>398744</c:v>
                </c:pt>
                <c:pt idx="5">
                  <c:v>461976</c:v>
                </c:pt>
                <c:pt idx="6">
                  <c:v>525792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6-4FD1-83DA-8F42A2D26762}"/>
            </c:ext>
          </c:extLst>
        </c:ser>
        <c:ser>
          <c:idx val="1"/>
          <c:order val="1"/>
          <c:tx>
            <c:strRef>
              <c:f>LISS!$V$29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LISS!$V$30:$V$36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6-4FD1-83DA-8F42A2D26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</c:lineChart>
      <c:lineChart>
        <c:grouping val="standard"/>
        <c:varyColors val="0"/>
        <c:ser>
          <c:idx val="2"/>
          <c:order val="2"/>
          <c:tx>
            <c:strRef>
              <c:f>LISS!$U$29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LISS!$U$30:$U$36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6-4FD1-83DA-8F42A2D26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LISS!$T$42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  <c:extLst xmlns:c15="http://schemas.microsoft.com/office/drawing/2012/chart"/>
            </c:numRef>
          </c:cat>
          <c:val>
            <c:numRef>
              <c:f>LISS!$T$43:$T$49</c:f>
              <c:numCache>
                <c:formatCode>General</c:formatCode>
                <c:ptCount val="7"/>
                <c:pt idx="0">
                  <c:v>146456</c:v>
                </c:pt>
                <c:pt idx="1">
                  <c:v>206744</c:v>
                </c:pt>
                <c:pt idx="2">
                  <c:v>271256</c:v>
                </c:pt>
                <c:pt idx="3">
                  <c:v>334744</c:v>
                </c:pt>
                <c:pt idx="4">
                  <c:v>398744</c:v>
                </c:pt>
                <c:pt idx="5">
                  <c:v>461984</c:v>
                </c:pt>
                <c:pt idx="6">
                  <c:v>526000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6DF-44E3-9457-1E9E065CC210}"/>
            </c:ext>
          </c:extLst>
        </c:ser>
        <c:ser>
          <c:idx val="1"/>
          <c:order val="1"/>
          <c:tx>
            <c:strRef>
              <c:f>LISS!$V$42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LISS!$V$43:$V$49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F-44E3-9457-1E9E065CC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  <c:extLst/>
      </c:lineChart>
      <c:lineChart>
        <c:grouping val="standard"/>
        <c:varyColors val="0"/>
        <c:ser>
          <c:idx val="2"/>
          <c:order val="2"/>
          <c:tx>
            <c:strRef>
              <c:f>LISS!$U$42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LISS!$P$43:$P$49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LISS!$U$43:$U$49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F-44E3-9457-1E9E065CC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Total Memory Usage (B)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LISS!$T$43:$T$49</c:f>
              <c:numCache>
                <c:formatCode>General</c:formatCode>
                <c:ptCount val="7"/>
                <c:pt idx="0">
                  <c:v>146456</c:v>
                </c:pt>
                <c:pt idx="1">
                  <c:v>206744</c:v>
                </c:pt>
                <c:pt idx="2">
                  <c:v>271256</c:v>
                </c:pt>
                <c:pt idx="3">
                  <c:v>334744</c:v>
                </c:pt>
                <c:pt idx="4">
                  <c:v>398744</c:v>
                </c:pt>
                <c:pt idx="5">
                  <c:v>461984</c:v>
                </c:pt>
                <c:pt idx="6">
                  <c:v>526000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7-4251-B134-4CC3557509C7}"/>
            </c:ext>
          </c:extLst>
        </c:ser>
        <c:ser>
          <c:idx val="1"/>
          <c:order val="1"/>
          <c:tx>
            <c:strRef>
              <c:f>LISS!$O$29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LISS!$T$30:$T$36</c:f>
              <c:numCache>
                <c:formatCode>General</c:formatCode>
                <c:ptCount val="7"/>
                <c:pt idx="0">
                  <c:v>146456</c:v>
                </c:pt>
                <c:pt idx="1">
                  <c:v>206744</c:v>
                </c:pt>
                <c:pt idx="2">
                  <c:v>271256</c:v>
                </c:pt>
                <c:pt idx="3">
                  <c:v>334744</c:v>
                </c:pt>
                <c:pt idx="4">
                  <c:v>398744</c:v>
                </c:pt>
                <c:pt idx="5">
                  <c:v>461976</c:v>
                </c:pt>
                <c:pt idx="6">
                  <c:v>525792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7-4251-B134-4CC355750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4426425"/>
        <c:axId val="58551751"/>
      </c:lineChart>
      <c:catAx>
        <c:axId val="144264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551751"/>
        <c:crosses val="autoZero"/>
        <c:auto val="1"/>
        <c:lblAlgn val="ctr"/>
        <c:lblOffset val="100"/>
        <c:noMultiLvlLbl val="0"/>
      </c:catAx>
      <c:valAx>
        <c:axId val="585517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42642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%</a:t>
            </a:r>
            <a:r>
              <a:rPr lang="en-GB" sz="1400" b="0" strike="noStrike" spc="-1" baseline="0">
                <a:solidFill>
                  <a:srgbClr val="595959"/>
                </a:solidFill>
                <a:latin typeface="Calibri"/>
              </a:rPr>
              <a:t> Memory Usage</a:t>
            </a:r>
            <a:endParaRPr lang="en-GB" sz="1400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  <c:extLst xmlns:c15="http://schemas.microsoft.com/office/drawing/2012/chart"/>
            </c:numRef>
          </c:cat>
          <c:val>
            <c:numRef>
              <c:f>LISS!$U$43:$U$49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D9F-48DF-BD96-B9F70986E2BA}"/>
            </c:ext>
          </c:extLst>
        </c:ser>
        <c:ser>
          <c:idx val="1"/>
          <c:order val="1"/>
          <c:tx>
            <c:strRef>
              <c:f>LISS!$O$29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LISS!$U$30:$U$36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F-48DF-BD96-B9F70986E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  <c:extLst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 (s)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LISS2!$A$15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LISS2!$B$3:$B$9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LISS2!$Q$16:$Q$22</c:f>
              <c:numCache>
                <c:formatCode>General</c:formatCode>
                <c:ptCount val="7"/>
                <c:pt idx="0">
                  <c:v>0.71399999999999997</c:v>
                </c:pt>
                <c:pt idx="1">
                  <c:v>4.8325000000000005</c:v>
                </c:pt>
                <c:pt idx="2">
                  <c:v>15.359900000000005</c:v>
                </c:pt>
                <c:pt idx="3">
                  <c:v>31.909499999999998</c:v>
                </c:pt>
                <c:pt idx="4">
                  <c:v>54.511699999999998</c:v>
                </c:pt>
                <c:pt idx="5">
                  <c:v>83.685900000000004</c:v>
                </c:pt>
                <c:pt idx="6">
                  <c:v>118.3801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9-4E3E-8FF5-316195DBE28C}"/>
            </c:ext>
          </c:extLst>
        </c:ser>
        <c:ser>
          <c:idx val="1"/>
          <c:order val="1"/>
          <c:tx>
            <c:strRef>
              <c:f>LISS2!$A$2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LISS2!$B$3:$B$9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LISS2!$Q$3:$Q$9</c:f>
              <c:numCache>
                <c:formatCode>General</c:formatCode>
                <c:ptCount val="7"/>
                <c:pt idx="0">
                  <c:v>0.22445999999999997</c:v>
                </c:pt>
                <c:pt idx="1">
                  <c:v>0.73757000000000017</c:v>
                </c:pt>
                <c:pt idx="2">
                  <c:v>1.1496500000000001</c:v>
                </c:pt>
                <c:pt idx="3">
                  <c:v>2.0264099999999998</c:v>
                </c:pt>
                <c:pt idx="4">
                  <c:v>3.2065799999999998</c:v>
                </c:pt>
                <c:pt idx="5">
                  <c:v>4.5983299999999998</c:v>
                </c:pt>
                <c:pt idx="6">
                  <c:v>6.3044100000000007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9-4E3E-8FF5-316195DBE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Problem Size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</a:t>
            </a: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 Heap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LISS!$R$43:$R$49</c:f>
              <c:numCache>
                <c:formatCode>General</c:formatCode>
                <c:ptCount val="7"/>
                <c:pt idx="0">
                  <c:v>571</c:v>
                </c:pt>
                <c:pt idx="1">
                  <c:v>506</c:v>
                </c:pt>
                <c:pt idx="2">
                  <c:v>506</c:v>
                </c:pt>
                <c:pt idx="3">
                  <c:v>506</c:v>
                </c:pt>
                <c:pt idx="4">
                  <c:v>506</c:v>
                </c:pt>
                <c:pt idx="5">
                  <c:v>506</c:v>
                </c:pt>
                <c:pt idx="6">
                  <c:v>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B-44E7-9D7B-38A65FC7EBAF}"/>
            </c:ext>
          </c:extLst>
        </c:ser>
        <c:ser>
          <c:idx val="1"/>
          <c:order val="1"/>
          <c:tx>
            <c:strRef>
              <c:f>LISS2!$O$29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LISS2!$R$30:$R$36</c:f>
              <c:numCache>
                <c:formatCode>General</c:formatCode>
                <c:ptCount val="7"/>
                <c:pt idx="0">
                  <c:v>64491</c:v>
                </c:pt>
                <c:pt idx="1">
                  <c:v>128506</c:v>
                </c:pt>
                <c:pt idx="2">
                  <c:v>192506</c:v>
                </c:pt>
                <c:pt idx="3">
                  <c:v>256506</c:v>
                </c:pt>
                <c:pt idx="4">
                  <c:v>320506</c:v>
                </c:pt>
                <c:pt idx="5">
                  <c:v>384506</c:v>
                </c:pt>
                <c:pt idx="6">
                  <c:v>448506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B-44E7-9D7B-38A65FC7E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Heap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LISS2!$O$42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LISS2!$Q$43:$Q$49</c:f>
              <c:numCache>
                <c:formatCode>General</c:formatCode>
                <c:ptCount val="7"/>
                <c:pt idx="0">
                  <c:v>256170389</c:v>
                </c:pt>
                <c:pt idx="1">
                  <c:v>1024266390</c:v>
                </c:pt>
                <c:pt idx="2">
                  <c:v>2304362390</c:v>
                </c:pt>
                <c:pt idx="3">
                  <c:v>4096458390</c:v>
                </c:pt>
                <c:pt idx="4">
                  <c:v>6400554390</c:v>
                </c:pt>
                <c:pt idx="5">
                  <c:v>9216650390</c:v>
                </c:pt>
                <c:pt idx="6">
                  <c:v>12544746390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4-4EA9-A615-9FF1D7B4A12C}"/>
            </c:ext>
          </c:extLst>
        </c:ser>
        <c:ser>
          <c:idx val="1"/>
          <c:order val="1"/>
          <c:tx>
            <c:strRef>
              <c:f>LISS2!$O$29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LISS2!$Q$30:$Q$36</c:f>
              <c:numCache>
                <c:formatCode>General</c:formatCode>
                <c:ptCount val="7"/>
                <c:pt idx="0">
                  <c:v>256170389</c:v>
                </c:pt>
                <c:pt idx="1">
                  <c:v>1024266390</c:v>
                </c:pt>
                <c:pt idx="2">
                  <c:v>2304362390</c:v>
                </c:pt>
                <c:pt idx="3">
                  <c:v>4096458390</c:v>
                </c:pt>
                <c:pt idx="4">
                  <c:v>6400554390</c:v>
                </c:pt>
                <c:pt idx="5">
                  <c:v>9216650390</c:v>
                </c:pt>
                <c:pt idx="6">
                  <c:v>12544746390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24-4EA9-A615-9FF1D7B4A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</a:t>
            </a: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 Heap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MCSS!$R$43:$R$50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E-43A5-B3A3-73652F7E554E}"/>
            </c:ext>
          </c:extLst>
        </c:ser>
        <c:ser>
          <c:idx val="1"/>
          <c:order val="1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MCSS!$R$30:$R$37</c:f>
              <c:numCache>
                <c:formatCode>General</c:formatCode>
                <c:ptCount val="8"/>
                <c:pt idx="0">
                  <c:v>150535</c:v>
                </c:pt>
                <c:pt idx="1">
                  <c:v>120542</c:v>
                </c:pt>
                <c:pt idx="2">
                  <c:v>360566</c:v>
                </c:pt>
                <c:pt idx="3">
                  <c:v>480630</c:v>
                </c:pt>
                <c:pt idx="4">
                  <c:v>750534</c:v>
                </c:pt>
                <c:pt idx="5">
                  <c:v>360542</c:v>
                </c:pt>
                <c:pt idx="6">
                  <c:v>840566</c:v>
                </c:pt>
                <c:pt idx="7">
                  <c:v>960630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E-43A5-B3A3-73652F7E5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Stack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LISS2!$O$42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LISS2!$S$43:$S$49</c:f>
              <c:numCache>
                <c:formatCode>General</c:formatCode>
                <c:ptCount val="7"/>
                <c:pt idx="0">
                  <c:v>590392</c:v>
                </c:pt>
                <c:pt idx="1">
                  <c:v>1131912</c:v>
                </c:pt>
                <c:pt idx="2">
                  <c:v>1597592</c:v>
                </c:pt>
                <c:pt idx="3">
                  <c:v>2411352</c:v>
                </c:pt>
                <c:pt idx="4">
                  <c:v>2739112</c:v>
                </c:pt>
                <c:pt idx="5">
                  <c:v>3603832</c:v>
                </c:pt>
                <c:pt idx="6">
                  <c:v>3381352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4-46EB-B12D-41FE8480DF49}"/>
            </c:ext>
          </c:extLst>
        </c:ser>
        <c:ser>
          <c:idx val="1"/>
          <c:order val="1"/>
          <c:tx>
            <c:strRef>
              <c:f>LISS2!$O$29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LISS2!$S$30:$S$36</c:f>
              <c:numCache>
                <c:formatCode>General</c:formatCode>
                <c:ptCount val="7"/>
                <c:pt idx="0">
                  <c:v>2928</c:v>
                </c:pt>
                <c:pt idx="1">
                  <c:v>2928</c:v>
                </c:pt>
                <c:pt idx="2">
                  <c:v>2928</c:v>
                </c:pt>
                <c:pt idx="3">
                  <c:v>2928</c:v>
                </c:pt>
                <c:pt idx="4">
                  <c:v>2928</c:v>
                </c:pt>
                <c:pt idx="5">
                  <c:v>2928</c:v>
                </c:pt>
                <c:pt idx="6">
                  <c:v>2928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04-46EB-B12D-41FE8480D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LISS2!$T$29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LISS2!$T$30:$T$36</c:f>
              <c:numCache>
                <c:formatCode>General</c:formatCode>
                <c:ptCount val="7"/>
                <c:pt idx="0">
                  <c:v>256237808</c:v>
                </c:pt>
                <c:pt idx="1">
                  <c:v>1024397824</c:v>
                </c:pt>
                <c:pt idx="2">
                  <c:v>2304557824</c:v>
                </c:pt>
                <c:pt idx="3">
                  <c:v>4096717824</c:v>
                </c:pt>
                <c:pt idx="4">
                  <c:v>6400877824</c:v>
                </c:pt>
                <c:pt idx="5">
                  <c:v>9217037824</c:v>
                </c:pt>
                <c:pt idx="6">
                  <c:v>12545197824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6-432C-812F-3B7446230CED}"/>
            </c:ext>
          </c:extLst>
        </c:ser>
        <c:ser>
          <c:idx val="1"/>
          <c:order val="1"/>
          <c:tx>
            <c:strRef>
              <c:f>LISS2!$V$29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LISS2!$V$30:$V$36</c:f>
              <c:numCache>
                <c:formatCode>0</c:formatCode>
                <c:ptCount val="7"/>
                <c:pt idx="0">
                  <c:v>281749854.61760002</c:v>
                </c:pt>
                <c:pt idx="1">
                  <c:v>1074171320.7295997</c:v>
                </c:pt>
                <c:pt idx="2">
                  <c:v>2430092496.0768003</c:v>
                </c:pt>
                <c:pt idx="3">
                  <c:v>4314294648.8319998</c:v>
                </c:pt>
                <c:pt idx="4">
                  <c:v>6902871438.1311998</c:v>
                </c:pt>
                <c:pt idx="5">
                  <c:v>9737979350.2207966</c:v>
                </c:pt>
                <c:pt idx="6">
                  <c:v>13277461898.854399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96-432C-812F-3B7446230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</c:lineChart>
      <c:lineChart>
        <c:grouping val="standard"/>
        <c:varyColors val="0"/>
        <c:ser>
          <c:idx val="2"/>
          <c:order val="2"/>
          <c:tx>
            <c:strRef>
              <c:f>LISS2!$U$29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LISS2!$U$30:$U$36</c:f>
              <c:numCache>
                <c:formatCode>General</c:formatCode>
                <c:ptCount val="7"/>
                <c:pt idx="0">
                  <c:v>1.6000000000000003</c:v>
                </c:pt>
                <c:pt idx="1">
                  <c:v>6.0999999999999988</c:v>
                </c:pt>
                <c:pt idx="2">
                  <c:v>13.800000000000002</c:v>
                </c:pt>
                <c:pt idx="3">
                  <c:v>24.5</c:v>
                </c:pt>
                <c:pt idx="4">
                  <c:v>39.200000000000003</c:v>
                </c:pt>
                <c:pt idx="5">
                  <c:v>55.29999999999999</c:v>
                </c:pt>
                <c:pt idx="6">
                  <c:v>75.400000000000006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96-432C-812F-3B7446230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LISS2!$T$42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  <c:extLst xmlns:c15="http://schemas.microsoft.com/office/drawing/2012/chart"/>
            </c:numRef>
          </c:cat>
          <c:val>
            <c:numRef>
              <c:f>LISS2!$T$43:$T$49</c:f>
              <c:numCache>
                <c:formatCode>General</c:formatCode>
                <c:ptCount val="7"/>
                <c:pt idx="0">
                  <c:v>256825272</c:v>
                </c:pt>
                <c:pt idx="1">
                  <c:v>1025526808</c:v>
                </c:pt>
                <c:pt idx="2">
                  <c:v>2306152488</c:v>
                </c:pt>
                <c:pt idx="3">
                  <c:v>4099126248</c:v>
                </c:pt>
                <c:pt idx="4">
                  <c:v>6403614008</c:v>
                </c:pt>
                <c:pt idx="5">
                  <c:v>9220638728</c:v>
                </c:pt>
                <c:pt idx="6">
                  <c:v>12548576248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F29A-471E-A693-0DBA1FE57A52}"/>
            </c:ext>
          </c:extLst>
        </c:ser>
        <c:ser>
          <c:idx val="1"/>
          <c:order val="1"/>
          <c:tx>
            <c:strRef>
              <c:f>LISS2!$V$42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LISS2!$V$43:$V$49</c:f>
              <c:numCache>
                <c:formatCode>0</c:formatCode>
                <c:ptCount val="7"/>
                <c:pt idx="0">
                  <c:v>281749854.61760002</c:v>
                </c:pt>
                <c:pt idx="1">
                  <c:v>1074171320.7295997</c:v>
                </c:pt>
                <c:pt idx="2">
                  <c:v>2430092496.0768003</c:v>
                </c:pt>
                <c:pt idx="3">
                  <c:v>4314294648.8319998</c:v>
                </c:pt>
                <c:pt idx="4">
                  <c:v>6902871438.1311998</c:v>
                </c:pt>
                <c:pt idx="5">
                  <c:v>9737979350.2207966</c:v>
                </c:pt>
                <c:pt idx="6">
                  <c:v>13277461898.854399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A-471E-A693-0DBA1FE57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  <c:extLst/>
      </c:lineChart>
      <c:lineChart>
        <c:grouping val="standard"/>
        <c:varyColors val="0"/>
        <c:ser>
          <c:idx val="2"/>
          <c:order val="2"/>
          <c:tx>
            <c:strRef>
              <c:f>LISS2!$U$42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LISS2!$P$43:$P$49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LISS2!$U$43:$U$49</c:f>
              <c:numCache>
                <c:formatCode>General</c:formatCode>
                <c:ptCount val="7"/>
                <c:pt idx="0">
                  <c:v>1.6000000000000003</c:v>
                </c:pt>
                <c:pt idx="1">
                  <c:v>6.0999999999999988</c:v>
                </c:pt>
                <c:pt idx="2">
                  <c:v>13.800000000000002</c:v>
                </c:pt>
                <c:pt idx="3">
                  <c:v>24.5</c:v>
                </c:pt>
                <c:pt idx="4">
                  <c:v>39.200000000000003</c:v>
                </c:pt>
                <c:pt idx="5">
                  <c:v>55.29999999999999</c:v>
                </c:pt>
                <c:pt idx="6">
                  <c:v>75.400000000000006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A-471E-A693-0DBA1FE57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Total Memory Usage (B)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LISS2!$O$42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LISS2!$T$43:$T$49</c:f>
              <c:numCache>
                <c:formatCode>General</c:formatCode>
                <c:ptCount val="7"/>
                <c:pt idx="0">
                  <c:v>256825272</c:v>
                </c:pt>
                <c:pt idx="1">
                  <c:v>1025526808</c:v>
                </c:pt>
                <c:pt idx="2">
                  <c:v>2306152488</c:v>
                </c:pt>
                <c:pt idx="3">
                  <c:v>4099126248</c:v>
                </c:pt>
                <c:pt idx="4">
                  <c:v>6403614008</c:v>
                </c:pt>
                <c:pt idx="5">
                  <c:v>9220638728</c:v>
                </c:pt>
                <c:pt idx="6">
                  <c:v>12548576248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F-4D75-8CA9-5E5C9F8B9D85}"/>
            </c:ext>
          </c:extLst>
        </c:ser>
        <c:ser>
          <c:idx val="1"/>
          <c:order val="1"/>
          <c:tx>
            <c:strRef>
              <c:f>LISS2!$O$29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LISS2!$T$30:$T$36</c:f>
              <c:numCache>
                <c:formatCode>General</c:formatCode>
                <c:ptCount val="7"/>
                <c:pt idx="0">
                  <c:v>256237808</c:v>
                </c:pt>
                <c:pt idx="1">
                  <c:v>1024397824</c:v>
                </c:pt>
                <c:pt idx="2">
                  <c:v>2304557824</c:v>
                </c:pt>
                <c:pt idx="3">
                  <c:v>4096717824</c:v>
                </c:pt>
                <c:pt idx="4">
                  <c:v>6400877824</c:v>
                </c:pt>
                <c:pt idx="5">
                  <c:v>9217037824</c:v>
                </c:pt>
                <c:pt idx="6">
                  <c:v>12545197824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4F-4D75-8CA9-5E5C9F8B9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4426425"/>
        <c:axId val="58551751"/>
      </c:lineChart>
      <c:catAx>
        <c:axId val="144264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551751"/>
        <c:crosses val="autoZero"/>
        <c:auto val="1"/>
        <c:lblAlgn val="ctr"/>
        <c:lblOffset val="100"/>
        <c:noMultiLvlLbl val="0"/>
      </c:catAx>
      <c:valAx>
        <c:axId val="585517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42642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%</a:t>
            </a:r>
            <a:r>
              <a:rPr lang="en-GB" sz="1400" b="0" strike="noStrike" spc="-1" baseline="0">
                <a:solidFill>
                  <a:srgbClr val="595959"/>
                </a:solidFill>
                <a:latin typeface="Calibri"/>
              </a:rPr>
              <a:t> Memory Usage</a:t>
            </a:r>
            <a:endParaRPr lang="en-GB" sz="1400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LISS2!$O$42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LISS2!$U$43:$U$49</c:f>
              <c:numCache>
                <c:formatCode>General</c:formatCode>
                <c:ptCount val="7"/>
                <c:pt idx="0">
                  <c:v>1.6000000000000003</c:v>
                </c:pt>
                <c:pt idx="1">
                  <c:v>6.0999999999999988</c:v>
                </c:pt>
                <c:pt idx="2">
                  <c:v>13.800000000000002</c:v>
                </c:pt>
                <c:pt idx="3">
                  <c:v>24.5</c:v>
                </c:pt>
                <c:pt idx="4">
                  <c:v>39.200000000000003</c:v>
                </c:pt>
                <c:pt idx="5">
                  <c:v>55.29999999999999</c:v>
                </c:pt>
                <c:pt idx="6">
                  <c:v>75.400000000000006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4FE-4E42-AD70-916C0AFA91A7}"/>
            </c:ext>
          </c:extLst>
        </c:ser>
        <c:ser>
          <c:idx val="1"/>
          <c:order val="1"/>
          <c:tx>
            <c:strRef>
              <c:f>LISS2!$O$29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LISS2!$U$30:$U$36</c:f>
              <c:numCache>
                <c:formatCode>General</c:formatCode>
                <c:ptCount val="7"/>
                <c:pt idx="0">
                  <c:v>1.6000000000000003</c:v>
                </c:pt>
                <c:pt idx="1">
                  <c:v>6.0999999999999988</c:v>
                </c:pt>
                <c:pt idx="2">
                  <c:v>13.800000000000002</c:v>
                </c:pt>
                <c:pt idx="3">
                  <c:v>24.5</c:v>
                </c:pt>
                <c:pt idx="4">
                  <c:v>39.200000000000003</c:v>
                </c:pt>
                <c:pt idx="5">
                  <c:v>55.29999999999999</c:v>
                </c:pt>
                <c:pt idx="6">
                  <c:v>75.400000000000006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E-4E42-AD70-916C0AFA9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  <c:extLst/>
      </c:lineChart>
      <c:catAx>
        <c:axId val="69389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Problem Size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ChainMatrixMuliplication!$A$15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ChainMatrixMuliplication!$B$3:$B$10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ChainMatrixMuliplication!$Q$16:$Q$23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A-4739-AE0E-0363C74B37E0}"/>
            </c:ext>
          </c:extLst>
        </c:ser>
        <c:ser>
          <c:idx val="1"/>
          <c:order val="1"/>
          <c:tx>
            <c:strRef>
              <c:f>ChainMatrixMuliplication!$A$2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ChainMatrixMuliplication!$B$3:$B$10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ChainMatrixMuliplication!$Q$3:$Q$10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A-4739-AE0E-0363C74B3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</a:t>
            </a: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 Heap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ChainMatrixMuliplication!$O$42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ChainMatrixMuliplication!$R$43:$R$50</c:f>
              <c:numCache>
                <c:formatCode>General</c:formatCode>
                <c:ptCount val="8"/>
                <c:pt idx="0">
                  <c:v>160404</c:v>
                </c:pt>
                <c:pt idx="1">
                  <c:v>320404</c:v>
                </c:pt>
                <c:pt idx="2">
                  <c:v>480404</c:v>
                </c:pt>
                <c:pt idx="3">
                  <c:v>640404</c:v>
                </c:pt>
                <c:pt idx="4">
                  <c:v>800404</c:v>
                </c:pt>
                <c:pt idx="5">
                  <c:v>960404</c:v>
                </c:pt>
                <c:pt idx="6">
                  <c:v>1120404</c:v>
                </c:pt>
                <c:pt idx="7">
                  <c:v>1280404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E-40BC-B4DF-F4FB7F05C980}"/>
            </c:ext>
          </c:extLst>
        </c:ser>
        <c:ser>
          <c:idx val="1"/>
          <c:order val="1"/>
          <c:tx>
            <c:strRef>
              <c:f>ChainMatrixMuliplication!$O$29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ChainMatrixMuliplication!$R$30:$R$37</c:f>
              <c:numCache>
                <c:formatCode>General</c:formatCode>
                <c:ptCount val="8"/>
                <c:pt idx="0">
                  <c:v>160404</c:v>
                </c:pt>
                <c:pt idx="1">
                  <c:v>320404</c:v>
                </c:pt>
                <c:pt idx="2">
                  <c:v>480404</c:v>
                </c:pt>
                <c:pt idx="3">
                  <c:v>640404</c:v>
                </c:pt>
                <c:pt idx="4">
                  <c:v>800404</c:v>
                </c:pt>
                <c:pt idx="5">
                  <c:v>960404</c:v>
                </c:pt>
                <c:pt idx="6">
                  <c:v>1120404</c:v>
                </c:pt>
                <c:pt idx="7">
                  <c:v>1280404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E-40BC-B4DF-F4FB7F05C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Heap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ChainMatrixMuliplication!$O$42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ChainMatrixMuliplication!$Q$43:$Q$50</c:f>
              <c:numCache>
                <c:formatCode>General</c:formatCode>
                <c:ptCount val="8"/>
                <c:pt idx="0">
                  <c:v>400353812</c:v>
                </c:pt>
                <c:pt idx="1">
                  <c:v>1600633812</c:v>
                </c:pt>
                <c:pt idx="2">
                  <c:v>3600913812</c:v>
                </c:pt>
                <c:pt idx="3">
                  <c:v>6401193812</c:v>
                </c:pt>
                <c:pt idx="4">
                  <c:v>10001473812</c:v>
                </c:pt>
                <c:pt idx="5">
                  <c:v>14401753812</c:v>
                </c:pt>
                <c:pt idx="6">
                  <c:v>19602033812</c:v>
                </c:pt>
                <c:pt idx="7">
                  <c:v>25602313812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F-459B-B7B7-6A12A2559A77}"/>
            </c:ext>
          </c:extLst>
        </c:ser>
        <c:ser>
          <c:idx val="1"/>
          <c:order val="1"/>
          <c:tx>
            <c:strRef>
              <c:f>ChainMatrixMuliplication!$O$29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ChainMatrixMuliplication!$Q$30:$Q$37</c:f>
              <c:numCache>
                <c:formatCode>General</c:formatCode>
                <c:ptCount val="8"/>
                <c:pt idx="0">
                  <c:v>400353812</c:v>
                </c:pt>
                <c:pt idx="1">
                  <c:v>1600633812</c:v>
                </c:pt>
                <c:pt idx="2">
                  <c:v>3600913812</c:v>
                </c:pt>
                <c:pt idx="3">
                  <c:v>6401193812</c:v>
                </c:pt>
                <c:pt idx="4">
                  <c:v>10001473812</c:v>
                </c:pt>
                <c:pt idx="5">
                  <c:v>14401753812</c:v>
                </c:pt>
                <c:pt idx="6">
                  <c:v>19602033812</c:v>
                </c:pt>
                <c:pt idx="7">
                  <c:v>25602313812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6F-459B-B7B7-6A12A2559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Stack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ChainMatrixMuliplication!$O$42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ChainMatrixMuliplication!$S$43:$S$50</c:f>
              <c:numCache>
                <c:formatCode>General</c:formatCode>
                <c:ptCount val="8"/>
                <c:pt idx="0">
                  <c:v>2496</c:v>
                </c:pt>
                <c:pt idx="1">
                  <c:v>2496</c:v>
                </c:pt>
                <c:pt idx="2">
                  <c:v>2496</c:v>
                </c:pt>
                <c:pt idx="3">
                  <c:v>2496</c:v>
                </c:pt>
                <c:pt idx="4">
                  <c:v>2496</c:v>
                </c:pt>
                <c:pt idx="5">
                  <c:v>2496</c:v>
                </c:pt>
                <c:pt idx="6">
                  <c:v>2496</c:v>
                </c:pt>
                <c:pt idx="7">
                  <c:v>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4-4E57-93CA-BC32EF01E7CF}"/>
            </c:ext>
          </c:extLst>
        </c:ser>
        <c:ser>
          <c:idx val="1"/>
          <c:order val="1"/>
          <c:tx>
            <c:strRef>
              <c:f>ChainMatrixMuliplication!$O$29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ChainMatrixMuliplication!$S$30:$S$37</c:f>
              <c:numCache>
                <c:formatCode>General</c:formatCode>
                <c:ptCount val="8"/>
                <c:pt idx="0">
                  <c:v>2496</c:v>
                </c:pt>
                <c:pt idx="1">
                  <c:v>2496</c:v>
                </c:pt>
                <c:pt idx="2">
                  <c:v>2496</c:v>
                </c:pt>
                <c:pt idx="3">
                  <c:v>2496</c:v>
                </c:pt>
                <c:pt idx="4">
                  <c:v>2496</c:v>
                </c:pt>
                <c:pt idx="5">
                  <c:v>2496</c:v>
                </c:pt>
                <c:pt idx="6">
                  <c:v>2496</c:v>
                </c:pt>
                <c:pt idx="7">
                  <c:v>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04-4E57-93CA-BC32EF01E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ChainMatrixMuliplication!$T$29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ChainMatrixMuliplication!$T$30:$T$37</c:f>
              <c:numCache>
                <c:formatCode>General</c:formatCode>
                <c:ptCount val="8"/>
                <c:pt idx="0">
                  <c:v>400516712</c:v>
                </c:pt>
                <c:pt idx="1">
                  <c:v>1600956712</c:v>
                </c:pt>
                <c:pt idx="2">
                  <c:v>3601396712</c:v>
                </c:pt>
                <c:pt idx="3">
                  <c:v>6401836712</c:v>
                </c:pt>
                <c:pt idx="4">
                  <c:v>10002276712</c:v>
                </c:pt>
                <c:pt idx="5">
                  <c:v>14402716712</c:v>
                </c:pt>
                <c:pt idx="6">
                  <c:v>19603156712</c:v>
                </c:pt>
                <c:pt idx="7">
                  <c:v>25603596712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C-4027-A565-5B4168B7FA9B}"/>
            </c:ext>
          </c:extLst>
        </c:ser>
        <c:ser>
          <c:idx val="1"/>
          <c:order val="1"/>
          <c:tx>
            <c:strRef>
              <c:f>ChainMatrixMuliplication!$V$29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ChainMatrixMuliplication!$V$30:$V$37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5C-4027-A565-5B4168B7F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</c:lineChart>
      <c:lineChart>
        <c:grouping val="standard"/>
        <c:varyColors val="0"/>
        <c:ser>
          <c:idx val="2"/>
          <c:order val="2"/>
          <c:tx>
            <c:strRef>
              <c:f>ChainMatrixMuliplication!$U$29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ChainMatrixMuliplication!$U$30:$U$37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5C-4027-A565-5B4168B7F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Heap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MCSS!$Q$43:$Q$50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A-4F34-92AF-A6A413F3CD92}"/>
            </c:ext>
          </c:extLst>
        </c:ser>
        <c:ser>
          <c:idx val="1"/>
          <c:order val="1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MCSS!$Q$30:$Q$37</c:f>
              <c:numCache>
                <c:formatCode>General</c:formatCode>
                <c:ptCount val="8"/>
                <c:pt idx="0">
                  <c:v>225224409</c:v>
                </c:pt>
                <c:pt idx="1">
                  <c:v>900734506</c:v>
                </c:pt>
                <c:pt idx="2">
                  <c:v>2025704434</c:v>
                </c:pt>
                <c:pt idx="3">
                  <c:v>3601874610</c:v>
                </c:pt>
                <c:pt idx="4">
                  <c:v>5625824410</c:v>
                </c:pt>
                <c:pt idx="5">
                  <c:v>8102054506</c:v>
                </c:pt>
                <c:pt idx="6">
                  <c:v>11026544434</c:v>
                </c:pt>
                <c:pt idx="7">
                  <c:v>14403674610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A-4F34-92AF-A6A413F3C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ChainMatrixMuliplication!$T$42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ChainMatrixMuliplication!$T$43:$T$50</c:f>
              <c:numCache>
                <c:formatCode>General</c:formatCode>
                <c:ptCount val="8"/>
                <c:pt idx="0">
                  <c:v>400516712</c:v>
                </c:pt>
                <c:pt idx="1">
                  <c:v>1600956712</c:v>
                </c:pt>
                <c:pt idx="2">
                  <c:v>3601396712</c:v>
                </c:pt>
                <c:pt idx="3">
                  <c:v>6401836712</c:v>
                </c:pt>
                <c:pt idx="4">
                  <c:v>10002276712</c:v>
                </c:pt>
                <c:pt idx="5">
                  <c:v>14402716712</c:v>
                </c:pt>
                <c:pt idx="6">
                  <c:v>19603156712</c:v>
                </c:pt>
                <c:pt idx="7">
                  <c:v>25603596712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9C2-451B-BA4F-A6DB771039A6}"/>
            </c:ext>
          </c:extLst>
        </c:ser>
        <c:ser>
          <c:idx val="1"/>
          <c:order val="1"/>
          <c:tx>
            <c:strRef>
              <c:f>ChainMatrixMuliplication!$V$42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ChainMatrixMuliplication!$V$43:$V$50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C2-451B-BA4F-A6DB77103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  <c:extLst/>
      </c:lineChart>
      <c:lineChart>
        <c:grouping val="standard"/>
        <c:varyColors val="0"/>
        <c:ser>
          <c:idx val="2"/>
          <c:order val="2"/>
          <c:tx>
            <c:strRef>
              <c:f>ChainMatrixMuliplication!$U$42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ChainMatrixMuliplication!$P$43:$P$50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ChainMatrixMuliplication!$U$43:$U$50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C2-451B-BA4F-A6DB77103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Total Memory Usage (B)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ChainMatrixMuliplication!$O$42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ChainMatrixMuliplication!$P$30:$P$36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cat>
          <c:val>
            <c:numRef>
              <c:f>ChainMatrixMuliplication!$T$43:$T$49</c:f>
              <c:numCache>
                <c:formatCode>General</c:formatCode>
                <c:ptCount val="7"/>
                <c:pt idx="0">
                  <c:v>400516712</c:v>
                </c:pt>
                <c:pt idx="1">
                  <c:v>1600956712</c:v>
                </c:pt>
                <c:pt idx="2">
                  <c:v>3601396712</c:v>
                </c:pt>
                <c:pt idx="3">
                  <c:v>6401836712</c:v>
                </c:pt>
                <c:pt idx="4">
                  <c:v>10002276712</c:v>
                </c:pt>
                <c:pt idx="5">
                  <c:v>14402716712</c:v>
                </c:pt>
                <c:pt idx="6">
                  <c:v>19603156712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8-4A1E-9B94-0575CFEB08C5}"/>
            </c:ext>
          </c:extLst>
        </c:ser>
        <c:ser>
          <c:idx val="1"/>
          <c:order val="1"/>
          <c:tx>
            <c:strRef>
              <c:f>ChainMatrixMuliplication!$O$29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ChainMatrixMuliplication!$P$30:$P$36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cat>
          <c:val>
            <c:numRef>
              <c:f>ChainMatrixMuliplication!$T$30:$T$36</c:f>
              <c:numCache>
                <c:formatCode>General</c:formatCode>
                <c:ptCount val="7"/>
                <c:pt idx="0">
                  <c:v>400516712</c:v>
                </c:pt>
                <c:pt idx="1">
                  <c:v>1600956712</c:v>
                </c:pt>
                <c:pt idx="2">
                  <c:v>3601396712</c:v>
                </c:pt>
                <c:pt idx="3">
                  <c:v>6401836712</c:v>
                </c:pt>
                <c:pt idx="4">
                  <c:v>10002276712</c:v>
                </c:pt>
                <c:pt idx="5">
                  <c:v>14402716712</c:v>
                </c:pt>
                <c:pt idx="6">
                  <c:v>19603156712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8-4A1E-9B94-0575CFEB0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4426425"/>
        <c:axId val="58551751"/>
      </c:lineChart>
      <c:catAx>
        <c:axId val="144264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551751"/>
        <c:crosses val="autoZero"/>
        <c:auto val="1"/>
        <c:lblAlgn val="ctr"/>
        <c:lblOffset val="100"/>
        <c:noMultiLvlLbl val="0"/>
      </c:catAx>
      <c:valAx>
        <c:axId val="585517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42642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 (s)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Knapsack!$A$2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Knapsack!$B$16:$B$24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Knapsack!$Q$3:$Q$11</c:f>
              <c:numCache>
                <c:formatCode>General</c:formatCode>
                <c:ptCount val="9"/>
                <c:pt idx="0">
                  <c:v>9.2090000000000005E-2</c:v>
                </c:pt>
                <c:pt idx="1">
                  <c:v>0.35281000000000001</c:v>
                </c:pt>
                <c:pt idx="2">
                  <c:v>0.78143000000000007</c:v>
                </c:pt>
                <c:pt idx="3">
                  <c:v>1.3807400000000001</c:v>
                </c:pt>
                <c:pt idx="4">
                  <c:v>2.1207599999999998</c:v>
                </c:pt>
                <c:pt idx="5">
                  <c:v>3.0858600000000003</c:v>
                </c:pt>
                <c:pt idx="6">
                  <c:v>4.1746600000000003</c:v>
                </c:pt>
                <c:pt idx="7">
                  <c:v>5.4336900000000004</c:v>
                </c:pt>
                <c:pt idx="8">
                  <c:v>6.9064400000000008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4-4036-8DED-0E58292401A8}"/>
            </c:ext>
          </c:extLst>
        </c:ser>
        <c:ser>
          <c:idx val="1"/>
          <c:order val="1"/>
          <c:tx>
            <c:strRef>
              <c:f>Knapsack!$A$15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Knapsack!$B$16:$B$24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Knapsack!$Q$16:$Q$24</c:f>
              <c:numCache>
                <c:formatCode>General</c:formatCode>
                <c:ptCount val="9"/>
                <c:pt idx="0">
                  <c:v>0.99170000000000003</c:v>
                </c:pt>
                <c:pt idx="1">
                  <c:v>8.8067999999999991</c:v>
                </c:pt>
                <c:pt idx="2">
                  <c:v>23.05</c:v>
                </c:pt>
                <c:pt idx="3">
                  <c:v>45.98940000000001</c:v>
                </c:pt>
                <c:pt idx="4">
                  <c:v>84.626700000000014</c:v>
                </c:pt>
                <c:pt idx="5">
                  <c:v>149.34700000000004</c:v>
                </c:pt>
                <c:pt idx="6">
                  <c:v>229.21239999999997</c:v>
                </c:pt>
                <c:pt idx="7">
                  <c:v>321.06869999999992</c:v>
                </c:pt>
                <c:pt idx="8">
                  <c:v>418.17709999999988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A4-4036-8DED-0E5829240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</a:t>
            </a: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 Heap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MCSS!$R$43:$R$50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4A-4275-A08F-A70D773939DB}"/>
            </c:ext>
          </c:extLst>
        </c:ser>
        <c:ser>
          <c:idx val="1"/>
          <c:order val="1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MCSS!$R$30:$R$37</c:f>
              <c:numCache>
                <c:formatCode>General</c:formatCode>
                <c:ptCount val="8"/>
                <c:pt idx="0">
                  <c:v>150535</c:v>
                </c:pt>
                <c:pt idx="1">
                  <c:v>120542</c:v>
                </c:pt>
                <c:pt idx="2">
                  <c:v>360566</c:v>
                </c:pt>
                <c:pt idx="3">
                  <c:v>480630</c:v>
                </c:pt>
                <c:pt idx="4">
                  <c:v>750534</c:v>
                </c:pt>
                <c:pt idx="5">
                  <c:v>360542</c:v>
                </c:pt>
                <c:pt idx="6">
                  <c:v>840566</c:v>
                </c:pt>
                <c:pt idx="7">
                  <c:v>960630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4A-4275-A08F-A70D77393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Heap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Knapsack!$O$42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Knapsack!$Q$43:$Q$51</c:f>
              <c:numCache>
                <c:formatCode>General</c:formatCode>
                <c:ptCount val="9"/>
                <c:pt idx="0">
                  <c:v>180506332</c:v>
                </c:pt>
                <c:pt idx="1">
                  <c:v>720938332</c:v>
                </c:pt>
                <c:pt idx="2">
                  <c:v>1621370332</c:v>
                </c:pt>
                <c:pt idx="3">
                  <c:v>2881802332</c:v>
                </c:pt>
                <c:pt idx="4">
                  <c:v>4502234332</c:v>
                </c:pt>
                <c:pt idx="5">
                  <c:v>6482666332</c:v>
                </c:pt>
                <c:pt idx="6">
                  <c:v>8823098333</c:v>
                </c:pt>
                <c:pt idx="7">
                  <c:v>11523530333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B-477C-9A20-CA5F9DB187F4}"/>
            </c:ext>
          </c:extLst>
        </c:ser>
        <c:ser>
          <c:idx val="1"/>
          <c:order val="1"/>
          <c:tx>
            <c:strRef>
              <c:f>Knapsack!$O$29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Knapsack!$Q$30:$Q$38</c:f>
              <c:numCache>
                <c:formatCode>General</c:formatCode>
                <c:ptCount val="9"/>
                <c:pt idx="0">
                  <c:v>180506332</c:v>
                </c:pt>
                <c:pt idx="1">
                  <c:v>720938332</c:v>
                </c:pt>
                <c:pt idx="2">
                  <c:v>1621370332</c:v>
                </c:pt>
                <c:pt idx="3">
                  <c:v>2881802332</c:v>
                </c:pt>
                <c:pt idx="4">
                  <c:v>4502234332</c:v>
                </c:pt>
                <c:pt idx="5">
                  <c:v>6482666332</c:v>
                </c:pt>
                <c:pt idx="6">
                  <c:v>8823098333</c:v>
                </c:pt>
                <c:pt idx="7">
                  <c:v>11523530333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B-477C-9A20-CA5F9DB18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Stack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MCSS!$S$43:$S$50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3-4CF5-8FB0-88C93E9B8FCA}"/>
            </c:ext>
          </c:extLst>
        </c:ser>
        <c:ser>
          <c:idx val="1"/>
          <c:order val="1"/>
          <c:tx>
            <c:strRef>
              <c:f>Knapsack!$O$29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Knapsack!$S$30:$S$38</c:f>
              <c:numCache>
                <c:formatCode>General</c:formatCode>
                <c:ptCount val="9"/>
                <c:pt idx="0">
                  <c:v>2992</c:v>
                </c:pt>
                <c:pt idx="1">
                  <c:v>2992</c:v>
                </c:pt>
                <c:pt idx="2">
                  <c:v>2992</c:v>
                </c:pt>
                <c:pt idx="3">
                  <c:v>2992</c:v>
                </c:pt>
                <c:pt idx="4">
                  <c:v>2992</c:v>
                </c:pt>
                <c:pt idx="5">
                  <c:v>2992</c:v>
                </c:pt>
                <c:pt idx="6">
                  <c:v>2992</c:v>
                </c:pt>
                <c:pt idx="7">
                  <c:v>2992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3-4CF5-8FB0-88C93E9B8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Total Memory Usage (B)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Knapsack!$O$42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Knapsack!$P$43:$P$50</c:f>
              <c:numCache>
                <c:formatCode>General</c:formatCode>
                <c:ptCount val="8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</c:numCache>
            </c:numRef>
          </c:cat>
          <c:val>
            <c:numRef>
              <c:f>Knapsack!$T$43:$T$50</c:f>
              <c:numCache>
                <c:formatCode>General</c:formatCode>
                <c:ptCount val="8"/>
                <c:pt idx="0">
                  <c:v>182489632</c:v>
                </c:pt>
                <c:pt idx="1">
                  <c:v>724901632</c:v>
                </c:pt>
                <c:pt idx="2">
                  <c:v>1627308160</c:v>
                </c:pt>
                <c:pt idx="3">
                  <c:v>2889698088</c:v>
                </c:pt>
                <c:pt idx="4">
                  <c:v>4512094576</c:v>
                </c:pt>
                <c:pt idx="5">
                  <c:v>6494444176</c:v>
                </c:pt>
                <c:pt idx="6">
                  <c:v>8836814608</c:v>
                </c:pt>
                <c:pt idx="7">
                  <c:v>11539356784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C9-4E2A-9286-127E33D89F3F}"/>
            </c:ext>
          </c:extLst>
        </c:ser>
        <c:ser>
          <c:idx val="1"/>
          <c:order val="1"/>
          <c:tx>
            <c:strRef>
              <c:f>Knapsack!$O$29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Knapsack!$P$43:$P$50</c:f>
              <c:numCache>
                <c:formatCode>General</c:formatCode>
                <c:ptCount val="8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</c:numCache>
            </c:numRef>
          </c:cat>
          <c:val>
            <c:numRef>
              <c:f>Knapsack!$T$30:$T$37</c:f>
              <c:numCache>
                <c:formatCode>General</c:formatCode>
                <c:ptCount val="8"/>
                <c:pt idx="0">
                  <c:v>181049832</c:v>
                </c:pt>
                <c:pt idx="1">
                  <c:v>722021832</c:v>
                </c:pt>
                <c:pt idx="2">
                  <c:v>1622993832</c:v>
                </c:pt>
                <c:pt idx="3">
                  <c:v>2883965832</c:v>
                </c:pt>
                <c:pt idx="4">
                  <c:v>4504937832</c:v>
                </c:pt>
                <c:pt idx="5">
                  <c:v>6485909832</c:v>
                </c:pt>
                <c:pt idx="6">
                  <c:v>8826881832</c:v>
                </c:pt>
                <c:pt idx="7">
                  <c:v>11527853832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C9-4E2A-9286-127E33D89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4426425"/>
        <c:axId val="58551751"/>
      </c:lineChart>
      <c:catAx>
        <c:axId val="144264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551751"/>
        <c:crosses val="autoZero"/>
        <c:auto val="1"/>
        <c:lblAlgn val="ctr"/>
        <c:lblOffset val="100"/>
        <c:noMultiLvlLbl val="0"/>
      </c:catAx>
      <c:valAx>
        <c:axId val="585517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42642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Knapsack!$T$29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Knapsack!$T$30:$T$38</c:f>
              <c:numCache>
                <c:formatCode>General</c:formatCode>
                <c:ptCount val="9"/>
                <c:pt idx="0">
                  <c:v>181049832</c:v>
                </c:pt>
                <c:pt idx="1">
                  <c:v>722021832</c:v>
                </c:pt>
                <c:pt idx="2">
                  <c:v>1622993832</c:v>
                </c:pt>
                <c:pt idx="3">
                  <c:v>2883965832</c:v>
                </c:pt>
                <c:pt idx="4">
                  <c:v>4504937832</c:v>
                </c:pt>
                <c:pt idx="5">
                  <c:v>6485909832</c:v>
                </c:pt>
                <c:pt idx="6">
                  <c:v>8826881832</c:v>
                </c:pt>
                <c:pt idx="7">
                  <c:v>11527853832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6-4F42-A5BD-0E023734A48C}"/>
            </c:ext>
          </c:extLst>
        </c:ser>
        <c:ser>
          <c:idx val="1"/>
          <c:order val="1"/>
          <c:tx>
            <c:strRef>
              <c:f>Knapsack!$V$29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Knapsack!$V$30:$V$38</c:f>
              <c:numCache>
                <c:formatCode>0</c:formatCode>
                <c:ptCount val="9"/>
                <c:pt idx="0">
                  <c:v>0</c:v>
                </c:pt>
                <c:pt idx="1">
                  <c:v>792421466.11199987</c:v>
                </c:pt>
                <c:pt idx="2">
                  <c:v>1760936591.3599997</c:v>
                </c:pt>
                <c:pt idx="3">
                  <c:v>3134467132.6207995</c:v>
                </c:pt>
                <c:pt idx="4">
                  <c:v>4895403723.9807997</c:v>
                </c:pt>
                <c:pt idx="5">
                  <c:v>7043746365.4399986</c:v>
                </c:pt>
                <c:pt idx="6">
                  <c:v>9597104422.9119987</c:v>
                </c:pt>
                <c:pt idx="7">
                  <c:v>12537868530.483198</c:v>
                </c:pt>
                <c:pt idx="8">
                  <c:v>15866038688.153595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6-4F42-A5BD-0E023734A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</c:lineChart>
      <c:lineChart>
        <c:grouping val="standard"/>
        <c:varyColors val="0"/>
        <c:ser>
          <c:idx val="2"/>
          <c:order val="2"/>
          <c:tx>
            <c:strRef>
              <c:f>Knapsack!$U$29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Knapsack!$U$30:$U$38</c:f>
              <c:numCache>
                <c:formatCode>0.00</c:formatCode>
                <c:ptCount val="9"/>
                <c:pt idx="0">
                  <c:v>0</c:v>
                </c:pt>
                <c:pt idx="1">
                  <c:v>4.5</c:v>
                </c:pt>
                <c:pt idx="2">
                  <c:v>10</c:v>
                </c:pt>
                <c:pt idx="3">
                  <c:v>17.8</c:v>
                </c:pt>
                <c:pt idx="4">
                  <c:v>27.8</c:v>
                </c:pt>
                <c:pt idx="5">
                  <c:v>40</c:v>
                </c:pt>
                <c:pt idx="6">
                  <c:v>54.5</c:v>
                </c:pt>
                <c:pt idx="7">
                  <c:v>71.2</c:v>
                </c:pt>
                <c:pt idx="8">
                  <c:v>90.09999999999998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C6-4F42-A5BD-0E023734A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Knapsack!$T$42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Knapsack!$T$43:$T$51</c:f>
              <c:numCache>
                <c:formatCode>General</c:formatCode>
                <c:ptCount val="9"/>
                <c:pt idx="0">
                  <c:v>182489632</c:v>
                </c:pt>
                <c:pt idx="1">
                  <c:v>724901632</c:v>
                </c:pt>
                <c:pt idx="2">
                  <c:v>1627308160</c:v>
                </c:pt>
                <c:pt idx="3">
                  <c:v>2889698088</c:v>
                </c:pt>
                <c:pt idx="4">
                  <c:v>4512094576</c:v>
                </c:pt>
                <c:pt idx="5">
                  <c:v>6494444176</c:v>
                </c:pt>
                <c:pt idx="6">
                  <c:v>8836814608</c:v>
                </c:pt>
                <c:pt idx="7">
                  <c:v>11539356784</c:v>
                </c:pt>
                <c:pt idx="8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208-408B-9512-9E294AEBBA68}"/>
            </c:ext>
          </c:extLst>
        </c:ser>
        <c:ser>
          <c:idx val="1"/>
          <c:order val="1"/>
          <c:tx>
            <c:strRef>
              <c:f>Knapsack!$V$42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Knapsack!$V$43:$V$51</c:f>
              <c:numCache>
                <c:formatCode>0</c:formatCode>
                <c:ptCount val="9"/>
                <c:pt idx="0">
                  <c:v>193703025.04960001</c:v>
                </c:pt>
                <c:pt idx="1">
                  <c:v>792421466.11199987</c:v>
                </c:pt>
                <c:pt idx="2">
                  <c:v>1778545957.2735996</c:v>
                </c:pt>
                <c:pt idx="3">
                  <c:v>3152076498.5343995</c:v>
                </c:pt>
                <c:pt idx="4">
                  <c:v>4913013089.8943987</c:v>
                </c:pt>
                <c:pt idx="5">
                  <c:v>7061355731.3535995</c:v>
                </c:pt>
                <c:pt idx="6">
                  <c:v>9614713788.8255997</c:v>
                </c:pt>
                <c:pt idx="7">
                  <c:v>12537868530.483198</c:v>
                </c:pt>
                <c:pt idx="8">
                  <c:v>15866038688.153595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8-408B-9512-9E294AEBB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  <c:extLst/>
      </c:lineChart>
      <c:lineChart>
        <c:grouping val="standard"/>
        <c:varyColors val="0"/>
        <c:ser>
          <c:idx val="2"/>
          <c:order val="2"/>
          <c:tx>
            <c:strRef>
              <c:f>Knapsack!$U$42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Knapsack!$P$43:$P$51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Knapsack!$U$43:$U$51</c:f>
              <c:numCache>
                <c:formatCode>0.00</c:formatCode>
                <c:ptCount val="9"/>
                <c:pt idx="0">
                  <c:v>1.1000000000000001</c:v>
                </c:pt>
                <c:pt idx="1">
                  <c:v>4.5</c:v>
                </c:pt>
                <c:pt idx="2">
                  <c:v>10.1</c:v>
                </c:pt>
                <c:pt idx="3">
                  <c:v>17.899999999999999</c:v>
                </c:pt>
                <c:pt idx="4">
                  <c:v>27.899999999999995</c:v>
                </c:pt>
                <c:pt idx="5">
                  <c:v>40.1</c:v>
                </c:pt>
                <c:pt idx="6">
                  <c:v>54.6</c:v>
                </c:pt>
                <c:pt idx="7">
                  <c:v>71.2</c:v>
                </c:pt>
                <c:pt idx="8">
                  <c:v>90.09999999999998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8-408B-9512-9E294AEBB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% Memory</a:t>
            </a:r>
            <a:r>
              <a:rPr lang="en-GB" sz="1400" b="0" strike="noStrike" spc="-1" baseline="0">
                <a:solidFill>
                  <a:srgbClr val="595959"/>
                </a:solidFill>
                <a:latin typeface="Calibri"/>
              </a:rPr>
              <a:t> Usage</a:t>
            </a:r>
            <a:endParaRPr lang="en-GB" sz="1400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Knapsack!$O$42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Knapsack!$U$43:$U$51</c:f>
              <c:numCache>
                <c:formatCode>0.00</c:formatCode>
                <c:ptCount val="9"/>
                <c:pt idx="0">
                  <c:v>1.1000000000000001</c:v>
                </c:pt>
                <c:pt idx="1">
                  <c:v>4.5</c:v>
                </c:pt>
                <c:pt idx="2">
                  <c:v>10.1</c:v>
                </c:pt>
                <c:pt idx="3">
                  <c:v>17.899999999999999</c:v>
                </c:pt>
                <c:pt idx="4">
                  <c:v>27.899999999999995</c:v>
                </c:pt>
                <c:pt idx="5">
                  <c:v>40.1</c:v>
                </c:pt>
                <c:pt idx="6">
                  <c:v>54.6</c:v>
                </c:pt>
                <c:pt idx="7">
                  <c:v>71.2</c:v>
                </c:pt>
                <c:pt idx="8">
                  <c:v>90.09999999999998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E-4143-9CDD-997D9F5D1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</c:lineChart>
      <c:lineChart>
        <c:grouping val="standard"/>
        <c:varyColors val="0"/>
        <c:ser>
          <c:idx val="2"/>
          <c:order val="1"/>
          <c:tx>
            <c:strRef>
              <c:f>Knapsack!$O$29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Knapsack!$U$30:$U$38</c:f>
              <c:numCache>
                <c:formatCode>0.00</c:formatCode>
                <c:ptCount val="9"/>
                <c:pt idx="0">
                  <c:v>0</c:v>
                </c:pt>
                <c:pt idx="1">
                  <c:v>4.5</c:v>
                </c:pt>
                <c:pt idx="2">
                  <c:v>10</c:v>
                </c:pt>
                <c:pt idx="3">
                  <c:v>17.8</c:v>
                </c:pt>
                <c:pt idx="4">
                  <c:v>27.8</c:v>
                </c:pt>
                <c:pt idx="5">
                  <c:v>40</c:v>
                </c:pt>
                <c:pt idx="6">
                  <c:v>54.5</c:v>
                </c:pt>
                <c:pt idx="7">
                  <c:v>71.2</c:v>
                </c:pt>
                <c:pt idx="8">
                  <c:v>90.09999999999998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EE-4143-9CDD-997D9F5D1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Problem Size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Stack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MCSS!$S$43:$S$50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A-46D2-894F-149E72817DDB}"/>
            </c:ext>
          </c:extLst>
        </c:ser>
        <c:ser>
          <c:idx val="1"/>
          <c:order val="1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MCSS!$S$30:$S$37</c:f>
              <c:numCache>
                <c:formatCode>General</c:formatCode>
                <c:ptCount val="8"/>
                <c:pt idx="0">
                  <c:v>10320</c:v>
                </c:pt>
                <c:pt idx="1">
                  <c:v>3136</c:v>
                </c:pt>
                <c:pt idx="2">
                  <c:v>3136</c:v>
                </c:pt>
                <c:pt idx="3">
                  <c:v>3136</c:v>
                </c:pt>
                <c:pt idx="4">
                  <c:v>3136</c:v>
                </c:pt>
                <c:pt idx="5">
                  <c:v>3136</c:v>
                </c:pt>
                <c:pt idx="6">
                  <c:v>3136</c:v>
                </c:pt>
                <c:pt idx="7">
                  <c:v>3136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A-46D2-894F-149E72817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 (s)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Dijkstra!$A$2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Dijkstra!$B$16:$B$23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Dijkstra!$Q$3:$Q$10</c:f>
              <c:numCache>
                <c:formatCode>General</c:formatCode>
                <c:ptCount val="8"/>
                <c:pt idx="0">
                  <c:v>0.12544</c:v>
                </c:pt>
                <c:pt idx="1">
                  <c:v>0.59030999999999989</c:v>
                </c:pt>
                <c:pt idx="2">
                  <c:v>1.37033</c:v>
                </c:pt>
                <c:pt idx="3">
                  <c:v>2.47871</c:v>
                </c:pt>
                <c:pt idx="4">
                  <c:v>3.903999999999999</c:v>
                </c:pt>
                <c:pt idx="5">
                  <c:v>5.6096400000000006</c:v>
                </c:pt>
                <c:pt idx="6">
                  <c:v>7.6525500000000006</c:v>
                </c:pt>
                <c:pt idx="7">
                  <c:v>10.027339999999999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1-4867-BCB2-2306967DD707}"/>
            </c:ext>
          </c:extLst>
        </c:ser>
        <c:ser>
          <c:idx val="1"/>
          <c:order val="1"/>
          <c:tx>
            <c:strRef>
              <c:f>Dijkstra!$A$15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Dijkstra!$B$16:$B$23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Dijkstra!$Q$16:$Q$23</c:f>
              <c:numCache>
                <c:formatCode>General</c:formatCode>
                <c:ptCount val="8"/>
                <c:pt idx="0">
                  <c:v>0.1061</c:v>
                </c:pt>
                <c:pt idx="1">
                  <c:v>0.5233000000000001</c:v>
                </c:pt>
                <c:pt idx="2">
                  <c:v>1.2642999999999998</c:v>
                </c:pt>
                <c:pt idx="3">
                  <c:v>2.3295000000000003</c:v>
                </c:pt>
                <c:pt idx="4">
                  <c:v>3.6409999999999996</c:v>
                </c:pt>
                <c:pt idx="5">
                  <c:v>5.2669000000000006</c:v>
                </c:pt>
                <c:pt idx="6">
                  <c:v>7.2273000000000014</c:v>
                </c:pt>
                <c:pt idx="7">
                  <c:v>9.395900000000001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1-4867-BCB2-2306967DD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</a:t>
            </a: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 Heap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Dijkstra!$O$43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Dijkstra!$R$44:$R$51</c:f>
              <c:numCache>
                <c:formatCode>General</c:formatCode>
                <c:ptCount val="8"/>
                <c:pt idx="0">
                  <c:v>60453</c:v>
                </c:pt>
                <c:pt idx="1">
                  <c:v>120452</c:v>
                </c:pt>
                <c:pt idx="2">
                  <c:v>180452</c:v>
                </c:pt>
                <c:pt idx="3">
                  <c:v>240452</c:v>
                </c:pt>
                <c:pt idx="4">
                  <c:v>300452</c:v>
                </c:pt>
                <c:pt idx="5">
                  <c:v>360452</c:v>
                </c:pt>
                <c:pt idx="6">
                  <c:v>420452</c:v>
                </c:pt>
                <c:pt idx="7">
                  <c:v>480452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3-404C-9F34-867FFEFED95A}"/>
            </c:ext>
          </c:extLst>
        </c:ser>
        <c:ser>
          <c:idx val="1"/>
          <c:order val="1"/>
          <c:tx>
            <c:strRef>
              <c:f>Dijkstra!$O$29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Dijkstra!$R$30:$R$37</c:f>
              <c:numCache>
                <c:formatCode>General</c:formatCode>
                <c:ptCount val="8"/>
                <c:pt idx="0">
                  <c:v>60453</c:v>
                </c:pt>
                <c:pt idx="1">
                  <c:v>120452</c:v>
                </c:pt>
                <c:pt idx="2">
                  <c:v>180452</c:v>
                </c:pt>
                <c:pt idx="3">
                  <c:v>240452</c:v>
                </c:pt>
                <c:pt idx="4">
                  <c:v>300452</c:v>
                </c:pt>
                <c:pt idx="5">
                  <c:v>360452</c:v>
                </c:pt>
                <c:pt idx="6">
                  <c:v>420452</c:v>
                </c:pt>
                <c:pt idx="7">
                  <c:v>480452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3-404C-9F34-867FFEFED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Heap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Dijkstra!$O$43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Dijkstra!$Q$44:$Q$51</c:f>
              <c:numCache>
                <c:formatCode>General</c:formatCode>
                <c:ptCount val="8"/>
                <c:pt idx="0">
                  <c:v>225194163</c:v>
                </c:pt>
                <c:pt idx="1">
                  <c:v>900314164</c:v>
                </c:pt>
                <c:pt idx="2">
                  <c:v>2025434164</c:v>
                </c:pt>
                <c:pt idx="3">
                  <c:v>3600554164</c:v>
                </c:pt>
                <c:pt idx="4">
                  <c:v>5625674164</c:v>
                </c:pt>
                <c:pt idx="5">
                  <c:v>8100794164</c:v>
                </c:pt>
                <c:pt idx="6">
                  <c:v>11025914164</c:v>
                </c:pt>
                <c:pt idx="7">
                  <c:v>14401034164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AD-4BE6-84B1-A3F083AB337D}"/>
            </c:ext>
          </c:extLst>
        </c:ser>
        <c:ser>
          <c:idx val="1"/>
          <c:order val="1"/>
          <c:tx>
            <c:strRef>
              <c:f>Dijkstra!$O$29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Dijkstra!$Q$30:$Q$37</c:f>
              <c:numCache>
                <c:formatCode>General</c:formatCode>
                <c:ptCount val="8"/>
                <c:pt idx="0">
                  <c:v>225194163</c:v>
                </c:pt>
                <c:pt idx="1">
                  <c:v>900314164</c:v>
                </c:pt>
                <c:pt idx="2">
                  <c:v>2025434164</c:v>
                </c:pt>
                <c:pt idx="3">
                  <c:v>3600554164</c:v>
                </c:pt>
                <c:pt idx="4">
                  <c:v>5625674164</c:v>
                </c:pt>
                <c:pt idx="5">
                  <c:v>8100794164</c:v>
                </c:pt>
                <c:pt idx="6">
                  <c:v>11025914164</c:v>
                </c:pt>
                <c:pt idx="7">
                  <c:v>14401034164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AD-4BE6-84B1-A3F083AB3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Stack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Dijkstra!$O$43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Dijkstra!$S$44:$S$51</c:f>
              <c:numCache>
                <c:formatCode>General</c:formatCode>
                <c:ptCount val="8"/>
                <c:pt idx="0">
                  <c:v>722248</c:v>
                </c:pt>
                <c:pt idx="1">
                  <c:v>1457808</c:v>
                </c:pt>
                <c:pt idx="2">
                  <c:v>2172648</c:v>
                </c:pt>
                <c:pt idx="3">
                  <c:v>2895048</c:v>
                </c:pt>
                <c:pt idx="4">
                  <c:v>3605080</c:v>
                </c:pt>
                <c:pt idx="5">
                  <c:v>4307336</c:v>
                </c:pt>
                <c:pt idx="6">
                  <c:v>5030040</c:v>
                </c:pt>
                <c:pt idx="7">
                  <c:v>5801592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3-4B8A-BD39-31747DC0B64E}"/>
            </c:ext>
          </c:extLst>
        </c:ser>
        <c:ser>
          <c:idx val="1"/>
          <c:order val="1"/>
          <c:tx>
            <c:strRef>
              <c:f>Dijkstra!$O$29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Dijkstra!$S$30:$S$37</c:f>
              <c:numCache>
                <c:formatCode>General</c:formatCode>
                <c:ptCount val="8"/>
                <c:pt idx="0">
                  <c:v>2768</c:v>
                </c:pt>
                <c:pt idx="1">
                  <c:v>2768</c:v>
                </c:pt>
                <c:pt idx="2">
                  <c:v>2768</c:v>
                </c:pt>
                <c:pt idx="3">
                  <c:v>2768</c:v>
                </c:pt>
                <c:pt idx="4">
                  <c:v>2768</c:v>
                </c:pt>
                <c:pt idx="5">
                  <c:v>2768</c:v>
                </c:pt>
                <c:pt idx="6">
                  <c:v>2768</c:v>
                </c:pt>
                <c:pt idx="7">
                  <c:v>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D3-4B8A-BD39-31747DC0B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Total Memory Usage (B)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Dijkstra!$O$43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Dijkstra!$P$44:$P$51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Dijkstra!$T$44:$T$51</c:f>
              <c:numCache>
                <c:formatCode>General</c:formatCode>
                <c:ptCount val="8"/>
                <c:pt idx="0">
                  <c:v>225976864</c:v>
                </c:pt>
                <c:pt idx="1">
                  <c:v>901892424</c:v>
                </c:pt>
                <c:pt idx="2">
                  <c:v>2027787264</c:v>
                </c:pt>
                <c:pt idx="3">
                  <c:v>3603689664</c:v>
                </c:pt>
                <c:pt idx="4">
                  <c:v>5629579696</c:v>
                </c:pt>
                <c:pt idx="5">
                  <c:v>8105461952</c:v>
                </c:pt>
                <c:pt idx="6">
                  <c:v>11031364656</c:v>
                </c:pt>
                <c:pt idx="7">
                  <c:v>14407316208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F-4785-9229-CF0E516971E0}"/>
            </c:ext>
          </c:extLst>
        </c:ser>
        <c:ser>
          <c:idx val="1"/>
          <c:order val="1"/>
          <c:tx>
            <c:strRef>
              <c:f>Dijkstra!$O$29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Dijkstra!$P$44:$P$51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Dijkstra!$T$30:$T$37</c:f>
              <c:numCache>
                <c:formatCode>General</c:formatCode>
                <c:ptCount val="8"/>
                <c:pt idx="0">
                  <c:v>225257384</c:v>
                </c:pt>
                <c:pt idx="1">
                  <c:v>900437384</c:v>
                </c:pt>
                <c:pt idx="2">
                  <c:v>2025617384</c:v>
                </c:pt>
                <c:pt idx="3">
                  <c:v>3600797384</c:v>
                </c:pt>
                <c:pt idx="4">
                  <c:v>5625977384</c:v>
                </c:pt>
                <c:pt idx="5">
                  <c:v>8101157384</c:v>
                </c:pt>
                <c:pt idx="6">
                  <c:v>11026337384</c:v>
                </c:pt>
                <c:pt idx="7">
                  <c:v>14401517384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7F-4785-9229-CF0E51697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4426425"/>
        <c:axId val="58551751"/>
      </c:lineChart>
      <c:catAx>
        <c:axId val="144264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551751"/>
        <c:crosses val="autoZero"/>
        <c:auto val="1"/>
        <c:lblAlgn val="ctr"/>
        <c:lblOffset val="100"/>
        <c:noMultiLvlLbl val="0"/>
      </c:catAx>
      <c:valAx>
        <c:axId val="585517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42642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Dijkstra!$T$29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Dijkstra!$T$30:$T$37</c:f>
              <c:numCache>
                <c:formatCode>General</c:formatCode>
                <c:ptCount val="8"/>
                <c:pt idx="0">
                  <c:v>225257384</c:v>
                </c:pt>
                <c:pt idx="1">
                  <c:v>900437384</c:v>
                </c:pt>
                <c:pt idx="2">
                  <c:v>2025617384</c:v>
                </c:pt>
                <c:pt idx="3">
                  <c:v>3600797384</c:v>
                </c:pt>
                <c:pt idx="4">
                  <c:v>5625977384</c:v>
                </c:pt>
                <c:pt idx="5">
                  <c:v>8101157384</c:v>
                </c:pt>
                <c:pt idx="6">
                  <c:v>11026337384</c:v>
                </c:pt>
                <c:pt idx="7">
                  <c:v>14401517384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0-40E9-85E4-5B1A9C4640A6}"/>
            </c:ext>
          </c:extLst>
        </c:ser>
        <c:ser>
          <c:idx val="1"/>
          <c:order val="1"/>
          <c:tx>
            <c:strRef>
              <c:f>Dijkstra!$V$29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Dijkstra!$V$30:$V$37</c:f>
              <c:numCache>
                <c:formatCode>0</c:formatCode>
                <c:ptCount val="8"/>
                <c:pt idx="0">
                  <c:v>246531122.79039991</c:v>
                </c:pt>
                <c:pt idx="1">
                  <c:v>986124491.16159964</c:v>
                </c:pt>
                <c:pt idx="2">
                  <c:v>2201170739.1999998</c:v>
                </c:pt>
                <c:pt idx="3">
                  <c:v>3909279232.8191996</c:v>
                </c:pt>
                <c:pt idx="4">
                  <c:v>6180887435.6735992</c:v>
                </c:pt>
                <c:pt idx="5">
                  <c:v>8822292322.7135983</c:v>
                </c:pt>
                <c:pt idx="6">
                  <c:v>12150462480.383999</c:v>
                </c:pt>
                <c:pt idx="7">
                  <c:v>15760382492.671997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90-40E9-85E4-5B1A9C464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</c:lineChart>
      <c:lineChart>
        <c:grouping val="standard"/>
        <c:varyColors val="0"/>
        <c:ser>
          <c:idx val="2"/>
          <c:order val="2"/>
          <c:tx>
            <c:strRef>
              <c:f>Dijkstra!$U$29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Dijkstra!$U$30:$U$37</c:f>
              <c:numCache>
                <c:formatCode>General</c:formatCode>
                <c:ptCount val="8"/>
                <c:pt idx="0">
                  <c:v>1.3999999999999997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90-40E9-85E4-5B1A9C464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Dijkstra!$V$43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Dijkstra!$V$44:$V$51</c:f>
              <c:numCache>
                <c:formatCode>0</c:formatCode>
                <c:ptCount val="8"/>
                <c:pt idx="0">
                  <c:v>246531122.79039991</c:v>
                </c:pt>
                <c:pt idx="1">
                  <c:v>986124491.16159964</c:v>
                </c:pt>
                <c:pt idx="2">
                  <c:v>2201170739.1999998</c:v>
                </c:pt>
                <c:pt idx="3">
                  <c:v>3909279232.8191996</c:v>
                </c:pt>
                <c:pt idx="4">
                  <c:v>6180887435.6735992</c:v>
                </c:pt>
                <c:pt idx="5">
                  <c:v>8822292322.7135983</c:v>
                </c:pt>
                <c:pt idx="6">
                  <c:v>12150462480.383999</c:v>
                </c:pt>
                <c:pt idx="7">
                  <c:v>15760382492.671997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7-4744-A34C-2C1E2D093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MCSS!$T$42</c15:sqref>
                        </c15:formulaRef>
                      </c:ext>
                    </c:extLst>
                    <c:strCache>
                      <c:ptCount val="1"/>
                      <c:pt idx="0">
                        <c:v>Total (B)</c:v>
                      </c:pt>
                    </c:strCache>
                  </c:strRef>
                </c:tx>
                <c:spPr>
                  <a:ln w="28440" cap="rnd">
                    <a:solidFill>
                      <a:srgbClr val="ED7D31"/>
                    </a:solidFill>
                    <a:round/>
                  </a:ln>
                </c:spPr>
                <c:marker>
                  <c:symbol val="circle"/>
                  <c:size val="5"/>
                  <c:spPr>
                    <a:solidFill>
                      <a:srgbClr val="ED7D3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Dijkstra!$P$30:$P$37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7500</c:v>
                      </c:pt>
                      <c:pt idx="1">
                        <c:v>15000</c:v>
                      </c:pt>
                      <c:pt idx="2">
                        <c:v>22500</c:v>
                      </c:pt>
                      <c:pt idx="3">
                        <c:v>30000</c:v>
                      </c:pt>
                      <c:pt idx="4">
                        <c:v>37500</c:v>
                      </c:pt>
                      <c:pt idx="5">
                        <c:v>45000</c:v>
                      </c:pt>
                      <c:pt idx="6">
                        <c:v>52500</c:v>
                      </c:pt>
                      <c:pt idx="7">
                        <c:v>60000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MCSS!$T$43:$T$50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477-4744-A34C-2C1E2D093348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Dijkstra!$U$43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Dijkstra!$P$44:$P$51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Dijkstra!$U$44:$U$51</c:f>
              <c:numCache>
                <c:formatCode>General</c:formatCode>
                <c:ptCount val="8"/>
                <c:pt idx="0">
                  <c:v>1.3999999999999997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7-4744-A34C-2C1E2D093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% Memory</a:t>
            </a:r>
            <a:r>
              <a:rPr lang="en-GB" sz="1400" b="0" strike="noStrike" spc="-1" baseline="0">
                <a:solidFill>
                  <a:srgbClr val="595959"/>
                </a:solidFill>
                <a:latin typeface="Calibri"/>
              </a:rPr>
              <a:t> Usage</a:t>
            </a:r>
            <a:endParaRPr lang="en-GB" sz="1400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Dijkstra!$O$29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Dijkstra!$U$30:$U$37</c:f>
              <c:numCache>
                <c:formatCode>General</c:formatCode>
                <c:ptCount val="8"/>
                <c:pt idx="0">
                  <c:v>1.3999999999999997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9-4A02-A4DB-6B28C045E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  <c:extLst/>
      </c:lineChart>
      <c:lineChart>
        <c:grouping val="standard"/>
        <c:varyColors val="0"/>
        <c:ser>
          <c:idx val="2"/>
          <c:order val="1"/>
          <c:tx>
            <c:strRef>
              <c:f>Dijkstra!$O$43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Dijkstra!$P$44:$P$51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Dijkstra!$U$44:$U$51</c:f>
              <c:numCache>
                <c:formatCode>General</c:formatCode>
                <c:ptCount val="8"/>
                <c:pt idx="0">
                  <c:v>1.3999999999999997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9-4A02-A4DB-6B28C045E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</c:lineChart>
      <c:catAx>
        <c:axId val="69389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Problem Size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Memory</a:t>
            </a:r>
            <a:r>
              <a:rPr lang="en-GB" sz="1400" b="0" strike="noStrike" spc="-1" baseline="0">
                <a:solidFill>
                  <a:srgbClr val="595959"/>
                </a:solidFill>
                <a:latin typeface="Calibri"/>
              </a:rPr>
              <a:t> Usage</a:t>
            </a:r>
            <a:endParaRPr lang="en-GB" sz="1400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2"/>
          <c:tx>
            <c:v>Iterative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Dijkstra!$T$30:$T$37</c:f>
              <c:numCache>
                <c:formatCode>General</c:formatCode>
                <c:ptCount val="8"/>
                <c:pt idx="0">
                  <c:v>225257384</c:v>
                </c:pt>
                <c:pt idx="1">
                  <c:v>900437384</c:v>
                </c:pt>
                <c:pt idx="2">
                  <c:v>2025617384</c:v>
                </c:pt>
                <c:pt idx="3">
                  <c:v>3600797384</c:v>
                </c:pt>
                <c:pt idx="4">
                  <c:v>5625977384</c:v>
                </c:pt>
                <c:pt idx="5">
                  <c:v>8101157384</c:v>
                </c:pt>
                <c:pt idx="6">
                  <c:v>11026337384</c:v>
                </c:pt>
                <c:pt idx="7">
                  <c:v>14401517384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FB-4A75-BF2F-2AF87C5A281C}"/>
            </c:ext>
          </c:extLst>
        </c:ser>
        <c:ser>
          <c:idx val="3"/>
          <c:order val="3"/>
          <c:tx>
            <c:v>Recursive</c:v>
          </c:tx>
          <c:spPr>
            <a:ln>
              <a:solidFill>
                <a:schemeClr val="accent2"/>
              </a:solidFill>
            </a:ln>
          </c:spPr>
          <c:marker>
            <c:symbol val="diamond"/>
            <c:size val="5"/>
            <c:spPr>
              <a:solidFill>
                <a:schemeClr val="accent2"/>
              </a:solidFill>
            </c:spPr>
          </c:marker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Dijkstra!$T$44:$T$51</c:f>
              <c:numCache>
                <c:formatCode>General</c:formatCode>
                <c:ptCount val="8"/>
                <c:pt idx="0">
                  <c:v>225976864</c:v>
                </c:pt>
                <c:pt idx="1">
                  <c:v>901892424</c:v>
                </c:pt>
                <c:pt idx="2">
                  <c:v>2027787264</c:v>
                </c:pt>
                <c:pt idx="3">
                  <c:v>3603689664</c:v>
                </c:pt>
                <c:pt idx="4">
                  <c:v>5629579696</c:v>
                </c:pt>
                <c:pt idx="5">
                  <c:v>8105461952</c:v>
                </c:pt>
                <c:pt idx="6">
                  <c:v>11031364656</c:v>
                </c:pt>
                <c:pt idx="7">
                  <c:v>14407316208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FB-4A75-BF2F-2AF87C5A2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</c:lineChart>
      <c:lineChart>
        <c:grouping val="standard"/>
        <c:varyColors val="0"/>
        <c:ser>
          <c:idx val="1"/>
          <c:order val="0"/>
          <c:tx>
            <c:v/>
          </c:tx>
          <c:spPr>
            <a:ln w="28440" cap="rnd">
              <a:solidFill>
                <a:srgbClr val="4472C4">
                  <a:alpha val="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Dijkstra!$U$30:$U$37</c:f>
              <c:numCache>
                <c:formatCode>General</c:formatCode>
                <c:ptCount val="8"/>
                <c:pt idx="0">
                  <c:v>1.3999999999999997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B-4A75-BF2F-2AF87C5A281C}"/>
            </c:ext>
          </c:extLst>
        </c:ser>
        <c:ser>
          <c:idx val="2"/>
          <c:order val="1"/>
          <c:tx>
            <c:v/>
          </c:tx>
          <c:spPr>
            <a:ln w="28440" cap="rnd">
              <a:noFill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Dijkstra!$U$44:$U$51</c:f>
              <c:numCache>
                <c:formatCode>General</c:formatCode>
                <c:ptCount val="8"/>
                <c:pt idx="0">
                  <c:v>1.3999999999999997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FB-4A75-BF2F-2AF87C5A2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273407"/>
        <c:axId val="1156035647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Bytes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valAx>
        <c:axId val="1156035647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1273407"/>
        <c:crosses val="max"/>
        <c:crossBetween val="between"/>
      </c:valAx>
      <c:catAx>
        <c:axId val="11912734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6035647"/>
        <c:crosses val="autoZero"/>
        <c:auto val="1"/>
        <c:lblAlgn val="ctr"/>
        <c:lblOffset val="100"/>
        <c:noMultiLvlLbl val="0"/>
      </c:cat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IndependentSets!$B$16:$B$23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MCSS!$Q$3:$Q$10</c:f>
              <c:numCache>
                <c:formatCode>General</c:formatCode>
                <c:ptCount val="8"/>
                <c:pt idx="0">
                  <c:v>0.16221000000000002</c:v>
                </c:pt>
                <c:pt idx="1">
                  <c:v>0.62084000000000006</c:v>
                </c:pt>
                <c:pt idx="2">
                  <c:v>1.3797200000000003</c:v>
                </c:pt>
                <c:pt idx="3">
                  <c:v>2.4428200000000002</c:v>
                </c:pt>
                <c:pt idx="4">
                  <c:v>3.8479899999999994</c:v>
                </c:pt>
                <c:pt idx="5">
                  <c:v>5.4926300000000001</c:v>
                </c:pt>
                <c:pt idx="6">
                  <c:v>7.4807100000000002</c:v>
                </c:pt>
                <c:pt idx="7">
                  <c:v>9.7394400000000001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1-466D-B742-84204A1B058D}"/>
            </c:ext>
          </c:extLst>
        </c:ser>
        <c:ser>
          <c:idx val="1"/>
          <c:order val="1"/>
          <c:tx>
            <c:strRef>
              <c:f>IndependentSets!$A$15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IndependentSets!$B$16:$B$23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IndependentSets!$Q$16:$Q$23</c:f>
              <c:numCache>
                <c:formatCode>General</c:formatCode>
                <c:ptCount val="8"/>
                <c:pt idx="0">
                  <c:v>3.3600000000000005E-2</c:v>
                </c:pt>
                <c:pt idx="1">
                  <c:v>0.13320000000000001</c:v>
                </c:pt>
                <c:pt idx="2">
                  <c:v>0.2969</c:v>
                </c:pt>
                <c:pt idx="3">
                  <c:v>0.52429999999999999</c:v>
                </c:pt>
                <c:pt idx="4">
                  <c:v>0.74859999999999993</c:v>
                </c:pt>
                <c:pt idx="5">
                  <c:v>1.0794000000000001</c:v>
                </c:pt>
                <c:pt idx="6">
                  <c:v>1.4867000000000001</c:v>
                </c:pt>
                <c:pt idx="7">
                  <c:v>1.9472000000000005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1-466D-B742-84204A1B0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Total Memory Usage (B)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MCSS!$P$43:$P$50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MCSS!$T$43:$T$50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4-4354-A9CA-8F3D3C92CB4D}"/>
            </c:ext>
          </c:extLst>
        </c:ser>
        <c:ser>
          <c:idx val="1"/>
          <c:order val="1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MCSS!$P$43:$P$50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MCSS!$T$30:$T$37</c:f>
              <c:numCache>
                <c:formatCode>General</c:formatCode>
                <c:ptCount val="8"/>
                <c:pt idx="0">
                  <c:v>225385264</c:v>
                </c:pt>
                <c:pt idx="1">
                  <c:v>900858184</c:v>
                </c:pt>
                <c:pt idx="2">
                  <c:v>2026068136</c:v>
                </c:pt>
                <c:pt idx="3">
                  <c:v>3602358376</c:v>
                </c:pt>
                <c:pt idx="4">
                  <c:v>5626578080</c:v>
                </c:pt>
                <c:pt idx="5">
                  <c:v>8102418184</c:v>
                </c:pt>
                <c:pt idx="6">
                  <c:v>11027388136</c:v>
                </c:pt>
                <c:pt idx="7">
                  <c:v>14404638376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4-4354-A9CA-8F3D3C92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4426425"/>
        <c:axId val="58551751"/>
      </c:lineChart>
      <c:catAx>
        <c:axId val="144264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551751"/>
        <c:crosses val="autoZero"/>
        <c:auto val="1"/>
        <c:lblAlgn val="ctr"/>
        <c:lblOffset val="100"/>
        <c:noMultiLvlLbl val="0"/>
      </c:catAx>
      <c:valAx>
        <c:axId val="585517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42642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</a:t>
            </a: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 Heap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IndependentSets!$O$41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IndependentSets!$R$42:$R$49</c:f>
              <c:numCache>
                <c:formatCode>General</c:formatCode>
                <c:ptCount val="8"/>
                <c:pt idx="0">
                  <c:v>314620</c:v>
                </c:pt>
                <c:pt idx="1">
                  <c:v>600458</c:v>
                </c:pt>
                <c:pt idx="2">
                  <c:v>900474</c:v>
                </c:pt>
                <c:pt idx="3">
                  <c:v>1229724</c:v>
                </c:pt>
                <c:pt idx="4">
                  <c:v>1531852</c:v>
                </c:pt>
                <c:pt idx="5">
                  <c:v>1835980</c:v>
                </c:pt>
                <c:pt idx="6">
                  <c:v>2100138</c:v>
                </c:pt>
                <c:pt idx="7">
                  <c:v>2471276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E-44E9-B2BA-C8530D1F710A}"/>
            </c:ext>
          </c:extLst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IndependentSets!$R$30:$R$37</c:f>
              <c:numCache>
                <c:formatCode>General</c:formatCode>
                <c:ptCount val="8"/>
                <c:pt idx="0">
                  <c:v>301507</c:v>
                </c:pt>
                <c:pt idx="1">
                  <c:v>603842</c:v>
                </c:pt>
                <c:pt idx="2">
                  <c:v>900442</c:v>
                </c:pt>
                <c:pt idx="3">
                  <c:v>1202876</c:v>
                </c:pt>
                <c:pt idx="4">
                  <c:v>1500458</c:v>
                </c:pt>
                <c:pt idx="5">
                  <c:v>1830828</c:v>
                </c:pt>
                <c:pt idx="6">
                  <c:v>2100842</c:v>
                </c:pt>
                <c:pt idx="7">
                  <c:v>2459436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E-44E9-B2BA-C8530D1F7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Heap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IndependentSets!$O$42</c:f>
              <c:strCache>
                <c:ptCount val="1"/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IndependentSets!$Q$43:$Q$50</c:f>
              <c:numCache>
                <c:formatCode>General</c:formatCode>
                <c:ptCount val="8"/>
                <c:pt idx="0">
                  <c:v>901274158</c:v>
                </c:pt>
                <c:pt idx="1">
                  <c:v>2026874158</c:v>
                </c:pt>
                <c:pt idx="2">
                  <c:v>3602474110</c:v>
                </c:pt>
                <c:pt idx="3">
                  <c:v>5628074110</c:v>
                </c:pt>
                <c:pt idx="4">
                  <c:v>8103674086</c:v>
                </c:pt>
                <c:pt idx="5">
                  <c:v>11029273678</c:v>
                </c:pt>
                <c:pt idx="6">
                  <c:v>14404874038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9-49A5-BF2E-F8DCCF11516A}"/>
            </c:ext>
          </c:extLst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IndependentSets!$Q$30:$Q$37</c:f>
              <c:numCache>
                <c:formatCode>General</c:formatCode>
                <c:ptCount val="8"/>
                <c:pt idx="0">
                  <c:v>225742189</c:v>
                </c:pt>
                <c:pt idx="1">
                  <c:v>901498174</c:v>
                </c:pt>
                <c:pt idx="2">
                  <c:v>2026874110</c:v>
                </c:pt>
                <c:pt idx="3">
                  <c:v>3602474158</c:v>
                </c:pt>
                <c:pt idx="4">
                  <c:v>5628074158</c:v>
                </c:pt>
                <c:pt idx="5">
                  <c:v>8103674158</c:v>
                </c:pt>
                <c:pt idx="6">
                  <c:v>11029297374</c:v>
                </c:pt>
                <c:pt idx="7">
                  <c:v>14404873942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9-49A5-BF2E-F8DCCF115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Stack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IndependentSets!$O$42</c:f>
              <c:strCache>
                <c:ptCount val="1"/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IndependentSets!$S$43:$S$50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8-43F9-B1F2-038AA2C8D7B2}"/>
            </c:ext>
          </c:extLst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IndependentSets!$S$30:$S$37</c:f>
              <c:numCache>
                <c:formatCode>General</c:formatCode>
                <c:ptCount val="8"/>
                <c:pt idx="0">
                  <c:v>11136</c:v>
                </c:pt>
                <c:pt idx="1">
                  <c:v>18224</c:v>
                </c:pt>
                <c:pt idx="2">
                  <c:v>3080</c:v>
                </c:pt>
                <c:pt idx="3">
                  <c:v>3080</c:v>
                </c:pt>
                <c:pt idx="4">
                  <c:v>3080</c:v>
                </c:pt>
                <c:pt idx="5">
                  <c:v>3080</c:v>
                </c:pt>
                <c:pt idx="6">
                  <c:v>55496</c:v>
                </c:pt>
                <c:pt idx="7">
                  <c:v>3080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8-43F9-B1F2-038AA2C8D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Total Memory Usage (B)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IndependentSets!$O$41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IndependentSets!$P$42:$P$49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IndependentSets!$T$42:$T$49</c:f>
              <c:numCache>
                <c:formatCode>General</c:formatCode>
                <c:ptCount val="8"/>
                <c:pt idx="0">
                  <c:v>225988729</c:v>
                </c:pt>
                <c:pt idx="1">
                  <c:v>901874616</c:v>
                </c:pt>
                <c:pt idx="2">
                  <c:v>2027774632</c:v>
                </c:pt>
                <c:pt idx="3">
                  <c:v>3603703834</c:v>
                </c:pt>
                <c:pt idx="4">
                  <c:v>5629605962</c:v>
                </c:pt>
                <c:pt idx="5">
                  <c:v>8105510066</c:v>
                </c:pt>
                <c:pt idx="6">
                  <c:v>11031373816</c:v>
                </c:pt>
                <c:pt idx="7">
                  <c:v>14407345314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A-46CA-80A0-28EA8BED8B95}"/>
            </c:ext>
          </c:extLst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IndependentSets!$P$42:$P$49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IndependentSets!$T$30:$T$37</c:f>
              <c:numCache>
                <c:formatCode>General</c:formatCode>
                <c:ptCount val="8"/>
                <c:pt idx="0">
                  <c:v>226054832</c:v>
                </c:pt>
                <c:pt idx="1">
                  <c:v>902120240</c:v>
                </c:pt>
                <c:pt idx="2">
                  <c:v>2027777632</c:v>
                </c:pt>
                <c:pt idx="3">
                  <c:v>3603680114</c:v>
                </c:pt>
                <c:pt idx="4">
                  <c:v>5629577696</c:v>
                </c:pt>
                <c:pt idx="5">
                  <c:v>8105508066</c:v>
                </c:pt>
                <c:pt idx="6">
                  <c:v>11031453712</c:v>
                </c:pt>
                <c:pt idx="7">
                  <c:v>14407336458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9A-46CA-80A0-28EA8BED8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4426425"/>
        <c:axId val="58551751"/>
      </c:lineChart>
      <c:catAx>
        <c:axId val="144264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551751"/>
        <c:crosses val="autoZero"/>
        <c:auto val="1"/>
        <c:lblAlgn val="ctr"/>
        <c:lblOffset val="100"/>
        <c:noMultiLvlLbl val="0"/>
      </c:catAx>
      <c:valAx>
        <c:axId val="585517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42642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IndependentSets!$T$29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IndependentSets!$T$30:$T$37</c:f>
              <c:numCache>
                <c:formatCode>General</c:formatCode>
                <c:ptCount val="8"/>
                <c:pt idx="0">
                  <c:v>226054832</c:v>
                </c:pt>
                <c:pt idx="1">
                  <c:v>902120240</c:v>
                </c:pt>
                <c:pt idx="2">
                  <c:v>2027777632</c:v>
                </c:pt>
                <c:pt idx="3">
                  <c:v>3603680114</c:v>
                </c:pt>
                <c:pt idx="4">
                  <c:v>5629577696</c:v>
                </c:pt>
                <c:pt idx="5">
                  <c:v>8105508066</c:v>
                </c:pt>
                <c:pt idx="6">
                  <c:v>11031453712</c:v>
                </c:pt>
                <c:pt idx="7">
                  <c:v>14407336458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8-4851-87EE-F0808CFE5FBB}"/>
            </c:ext>
          </c:extLst>
        </c:ser>
        <c:ser>
          <c:idx val="1"/>
          <c:order val="1"/>
          <c:tx>
            <c:strRef>
              <c:f>IndependentSets!$V$29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IndependentSets!$V$30:$V$37</c:f>
              <c:numCache>
                <c:formatCode>0</c:formatCode>
                <c:ptCount val="8"/>
                <c:pt idx="0">
                  <c:v>0</c:v>
                </c:pt>
                <c:pt idx="1">
                  <c:v>986124491.16159964</c:v>
                </c:pt>
                <c:pt idx="2">
                  <c:v>2201170739.1999998</c:v>
                </c:pt>
                <c:pt idx="3">
                  <c:v>3926888598.7327995</c:v>
                </c:pt>
                <c:pt idx="4">
                  <c:v>6180887435.6735992</c:v>
                </c:pt>
                <c:pt idx="5">
                  <c:v>8822292322.7135983</c:v>
                </c:pt>
                <c:pt idx="6">
                  <c:v>12168071846.297598</c:v>
                </c:pt>
                <c:pt idx="7">
                  <c:v>15760382492.671997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8-4851-87EE-F0808CFE5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</c:lineChart>
      <c:lineChart>
        <c:grouping val="standard"/>
        <c:varyColors val="0"/>
        <c:ser>
          <c:idx val="2"/>
          <c:order val="2"/>
          <c:tx>
            <c:strRef>
              <c:f>IndependentSets!$U$29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IndependentSets!$U$30:$U$37</c:f>
              <c:numCache>
                <c:formatCode>General</c:formatCode>
                <c:ptCount val="8"/>
                <c:pt idx="0">
                  <c:v>0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69.099999999999994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28-4851-87EE-F0808CFE5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IndependentSets!$T$41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IndependentSets!$T$42:$T$49</c:f>
              <c:numCache>
                <c:formatCode>General</c:formatCode>
                <c:ptCount val="8"/>
                <c:pt idx="0">
                  <c:v>225988729</c:v>
                </c:pt>
                <c:pt idx="1">
                  <c:v>901874616</c:v>
                </c:pt>
                <c:pt idx="2">
                  <c:v>2027774632</c:v>
                </c:pt>
                <c:pt idx="3">
                  <c:v>3603703834</c:v>
                </c:pt>
                <c:pt idx="4">
                  <c:v>5629605962</c:v>
                </c:pt>
                <c:pt idx="5">
                  <c:v>8105510066</c:v>
                </c:pt>
                <c:pt idx="6">
                  <c:v>11031373816</c:v>
                </c:pt>
                <c:pt idx="7">
                  <c:v>14407345314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A35-48B9-A60C-FE40F43B9C12}"/>
            </c:ext>
          </c:extLst>
        </c:ser>
        <c:ser>
          <c:idx val="1"/>
          <c:order val="1"/>
          <c:tx>
            <c:strRef>
              <c:f>IndependentSets!$V$41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IndependentSets!$V$42:$V$49</c:f>
              <c:numCache>
                <c:formatCode>0</c:formatCode>
                <c:ptCount val="8"/>
                <c:pt idx="0">
                  <c:v>0</c:v>
                </c:pt>
                <c:pt idx="1">
                  <c:v>986124491.16159964</c:v>
                </c:pt>
                <c:pt idx="2">
                  <c:v>2201170739.1999998</c:v>
                </c:pt>
                <c:pt idx="3">
                  <c:v>3926888598.7327995</c:v>
                </c:pt>
                <c:pt idx="4">
                  <c:v>6180887435.6735992</c:v>
                </c:pt>
                <c:pt idx="5">
                  <c:v>8822292322.7135983</c:v>
                </c:pt>
                <c:pt idx="6">
                  <c:v>12168071846.297598</c:v>
                </c:pt>
                <c:pt idx="7">
                  <c:v>15760382492.671997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5-48B9-A60C-FE40F43B9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  <c:extLst/>
      </c:lineChart>
      <c:lineChart>
        <c:grouping val="standard"/>
        <c:varyColors val="0"/>
        <c:ser>
          <c:idx val="2"/>
          <c:order val="2"/>
          <c:tx>
            <c:strRef>
              <c:f>IndependentSets!$U$41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IndependentSets!$P$42:$P$49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IndependentSets!$U$42:$U$49</c:f>
              <c:numCache>
                <c:formatCode>General</c:formatCode>
                <c:ptCount val="8"/>
                <c:pt idx="0">
                  <c:v>0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69.099999999999994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5-48B9-A60C-FE40F43B9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Memory</a:t>
            </a:r>
            <a:r>
              <a:rPr lang="en-GB" sz="1400" b="0" strike="noStrike" spc="-1" baseline="0">
                <a:solidFill>
                  <a:srgbClr val="595959"/>
                </a:solidFill>
                <a:latin typeface="Calibri"/>
              </a:rPr>
              <a:t> Usage</a:t>
            </a:r>
            <a:endParaRPr lang="en-GB" sz="1400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2"/>
          <c:tx>
            <c:v>Iterative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IndependentSets!$T$30:$T$37</c:f>
              <c:numCache>
                <c:formatCode>General</c:formatCode>
                <c:ptCount val="8"/>
                <c:pt idx="0">
                  <c:v>226054832</c:v>
                </c:pt>
                <c:pt idx="1">
                  <c:v>902120240</c:v>
                </c:pt>
                <c:pt idx="2">
                  <c:v>2027777632</c:v>
                </c:pt>
                <c:pt idx="3">
                  <c:v>3603680114</c:v>
                </c:pt>
                <c:pt idx="4">
                  <c:v>5629577696</c:v>
                </c:pt>
                <c:pt idx="5">
                  <c:v>8105508066</c:v>
                </c:pt>
                <c:pt idx="6">
                  <c:v>11031453712</c:v>
                </c:pt>
                <c:pt idx="7">
                  <c:v>14407336458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C-47F6-A965-8F529C819030}"/>
            </c:ext>
          </c:extLst>
        </c:ser>
        <c:ser>
          <c:idx val="3"/>
          <c:order val="3"/>
          <c:spPr>
            <a:ln>
              <a:solidFill>
                <a:schemeClr val="accent2"/>
              </a:solidFill>
            </a:ln>
          </c:spPr>
          <c:marker>
            <c:symbol val="diamond"/>
            <c:size val="5"/>
            <c:spPr>
              <a:solidFill>
                <a:schemeClr val="accent2"/>
              </a:solidFill>
            </c:spPr>
          </c:marker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IndependentSets!$T$42:$T$49</c:f>
              <c:numCache>
                <c:formatCode>General</c:formatCode>
                <c:ptCount val="8"/>
                <c:pt idx="0">
                  <c:v>225988729</c:v>
                </c:pt>
                <c:pt idx="1">
                  <c:v>901874616</c:v>
                </c:pt>
                <c:pt idx="2">
                  <c:v>2027774632</c:v>
                </c:pt>
                <c:pt idx="3">
                  <c:v>3603703834</c:v>
                </c:pt>
                <c:pt idx="4">
                  <c:v>5629605962</c:v>
                </c:pt>
                <c:pt idx="5">
                  <c:v>8105510066</c:v>
                </c:pt>
                <c:pt idx="6">
                  <c:v>11031373816</c:v>
                </c:pt>
                <c:pt idx="7">
                  <c:v>14407345314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C-47F6-A965-8F529C819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</c:lineChart>
      <c:lineChart>
        <c:grouping val="standard"/>
        <c:varyColors val="0"/>
        <c:ser>
          <c:idx val="1"/>
          <c:order val="0"/>
          <c:tx>
            <c:v/>
          </c:tx>
          <c:spPr>
            <a:ln w="28440" cap="rnd">
              <a:solidFill>
                <a:srgbClr val="4472C4">
                  <a:alpha val="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IndependentSets!$U$30:$U$37</c:f>
              <c:numCache>
                <c:formatCode>General</c:formatCode>
                <c:ptCount val="8"/>
                <c:pt idx="0">
                  <c:v>0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69.099999999999994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C-47F6-A965-8F529C819030}"/>
            </c:ext>
          </c:extLst>
        </c:ser>
        <c:ser>
          <c:idx val="2"/>
          <c:order val="1"/>
          <c:tx>
            <c:v/>
          </c:tx>
          <c:spPr>
            <a:ln w="28440" cap="rnd">
              <a:noFill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IndependentSets!$U$42:$U$49</c:f>
              <c:numCache>
                <c:formatCode>General</c:formatCode>
                <c:ptCount val="8"/>
                <c:pt idx="0">
                  <c:v>0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69.099999999999994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0C-47F6-A965-8F529C819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273407"/>
        <c:axId val="1156035647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Bytes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valAx>
        <c:axId val="1156035647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1273407"/>
        <c:crosses val="max"/>
        <c:crossBetween val="between"/>
      </c:valAx>
      <c:catAx>
        <c:axId val="11912734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6035647"/>
        <c:crosses val="autoZero"/>
        <c:auto val="1"/>
        <c:lblAlgn val="ctr"/>
        <c:lblOffset val="100"/>
        <c:noMultiLvlLbl val="0"/>
      </c:cat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IndependentSets!$O$41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IndependentSets!$P$42:$P$49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IndependentSets!$U$42:$U$49</c:f>
              <c:numCache>
                <c:formatCode>General</c:formatCode>
                <c:ptCount val="8"/>
                <c:pt idx="0">
                  <c:v>0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69.099999999999994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F-45E6-9289-17DF8D525885}"/>
            </c:ext>
          </c:extLst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IndependentSets!$P$42:$P$49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IndependentSets!$U$30:$U$37</c:f>
              <c:numCache>
                <c:formatCode>General</c:formatCode>
                <c:ptCount val="8"/>
                <c:pt idx="0">
                  <c:v>0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69.099999999999994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F-45E6-9289-17DF8D525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4426425"/>
        <c:axId val="58551751"/>
      </c:lineChart>
      <c:catAx>
        <c:axId val="14426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Size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551751"/>
        <c:crosses val="autoZero"/>
        <c:auto val="1"/>
        <c:lblAlgn val="ctr"/>
        <c:lblOffset val="100"/>
        <c:noMultiLvlLbl val="0"/>
      </c:catAx>
      <c:valAx>
        <c:axId val="585517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42642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 (s)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KTrees!$A$2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KTrees!$B$16:$B$22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KTrees!$Q$3:$Q$9</c:f>
              <c:numCache>
                <c:formatCode>General</c:formatCode>
                <c:ptCount val="7"/>
                <c:pt idx="0">
                  <c:v>1.8949499999999997</c:v>
                </c:pt>
                <c:pt idx="1">
                  <c:v>3.7819100000000008</c:v>
                </c:pt>
                <c:pt idx="2">
                  <c:v>5.6698799999999983</c:v>
                </c:pt>
                <c:pt idx="3">
                  <c:v>7.7111300000000016</c:v>
                </c:pt>
                <c:pt idx="4">
                  <c:v>9.5168700000000008</c:v>
                </c:pt>
                <c:pt idx="5">
                  <c:v>11.3592</c:v>
                </c:pt>
                <c:pt idx="6">
                  <c:v>45.989059999999981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3-42E1-B36A-31926E8B46F6}"/>
            </c:ext>
          </c:extLst>
        </c:ser>
        <c:ser>
          <c:idx val="1"/>
          <c:order val="1"/>
          <c:tx>
            <c:strRef>
              <c:f>KTrees!$A$15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KTrees!$B$16:$B$22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KTrees!$Q$16:$Q$22</c:f>
              <c:numCache>
                <c:formatCode>General</c:formatCode>
                <c:ptCount val="7"/>
                <c:pt idx="0">
                  <c:v>0.23799999999999999</c:v>
                </c:pt>
                <c:pt idx="1">
                  <c:v>0.46999999999999992</c:v>
                </c:pt>
                <c:pt idx="2">
                  <c:v>0.7137</c:v>
                </c:pt>
                <c:pt idx="3">
                  <c:v>0.96459999999999968</c:v>
                </c:pt>
                <c:pt idx="4">
                  <c:v>1.2132000000000001</c:v>
                </c:pt>
                <c:pt idx="5">
                  <c:v>1.4626000000000003</c:v>
                </c:pt>
                <c:pt idx="6">
                  <c:v>1.6995999999999996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33-42E1-B36A-31926E8B4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Problem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Total Memory Usage (B)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IndependentSets!$O$41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IndependentSets!$P$42:$P$49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IndependentSets!$T$42:$T$49</c:f>
              <c:numCache>
                <c:formatCode>General</c:formatCode>
                <c:ptCount val="8"/>
                <c:pt idx="0">
                  <c:v>225988729</c:v>
                </c:pt>
                <c:pt idx="1">
                  <c:v>901874616</c:v>
                </c:pt>
                <c:pt idx="2">
                  <c:v>2027774632</c:v>
                </c:pt>
                <c:pt idx="3">
                  <c:v>3603703834</c:v>
                </c:pt>
                <c:pt idx="4">
                  <c:v>5629605962</c:v>
                </c:pt>
                <c:pt idx="5">
                  <c:v>8105510066</c:v>
                </c:pt>
                <c:pt idx="6">
                  <c:v>11031373816</c:v>
                </c:pt>
                <c:pt idx="7">
                  <c:v>14407345314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03-4B29-B403-8F7AD976B195}"/>
            </c:ext>
          </c:extLst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IndependentSets!$P$42:$P$49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IndependentSets!$T$30:$T$37</c:f>
              <c:numCache>
                <c:formatCode>General</c:formatCode>
                <c:ptCount val="8"/>
                <c:pt idx="0">
                  <c:v>226054832</c:v>
                </c:pt>
                <c:pt idx="1">
                  <c:v>902120240</c:v>
                </c:pt>
                <c:pt idx="2">
                  <c:v>2027777632</c:v>
                </c:pt>
                <c:pt idx="3">
                  <c:v>3603680114</c:v>
                </c:pt>
                <c:pt idx="4">
                  <c:v>5629577696</c:v>
                </c:pt>
                <c:pt idx="5">
                  <c:v>8105508066</c:v>
                </c:pt>
                <c:pt idx="6">
                  <c:v>11031453712</c:v>
                </c:pt>
                <c:pt idx="7">
                  <c:v>14407336458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03-4B29-B403-8F7AD976B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4426425"/>
        <c:axId val="58551751"/>
      </c:lineChart>
      <c:catAx>
        <c:axId val="144264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551751"/>
        <c:crosses val="autoZero"/>
        <c:auto val="1"/>
        <c:lblAlgn val="ctr"/>
        <c:lblOffset val="100"/>
        <c:noMultiLvlLbl val="0"/>
      </c:catAx>
      <c:valAx>
        <c:axId val="585517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42642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89631"/>
        <c:axId val="518033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MCSS!$T$29</c15:sqref>
                        </c15:formulaRef>
                      </c:ext>
                    </c:extLst>
                    <c:strCache>
                      <c:ptCount val="1"/>
                      <c:pt idx="0">
                        <c:v>Total (B)</c:v>
                      </c:pt>
                    </c:strCache>
                  </c:strRef>
                </c:tx>
                <c:spPr>
                  <a:ln w="28440" cap="rnd">
                    <a:solidFill>
                      <a:srgbClr val="ED7D31"/>
                    </a:solidFill>
                    <a:round/>
                  </a:ln>
                </c:spPr>
                <c:marker>
                  <c:symbol val="circle"/>
                  <c:size val="5"/>
                  <c:spPr>
                    <a:solidFill>
                      <a:srgbClr val="ED7D3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MCSS!$P$30:$P$37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MCSS!$T$30:$T$37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225385264</c:v>
                      </c:pt>
                      <c:pt idx="1">
                        <c:v>900858184</c:v>
                      </c:pt>
                      <c:pt idx="2">
                        <c:v>2026068136</c:v>
                      </c:pt>
                      <c:pt idx="3">
                        <c:v>3602358376</c:v>
                      </c:pt>
                      <c:pt idx="4">
                        <c:v>5626578080</c:v>
                      </c:pt>
                      <c:pt idx="5">
                        <c:v>8102418184</c:v>
                      </c:pt>
                      <c:pt idx="6">
                        <c:v>11027388136</c:v>
                      </c:pt>
                      <c:pt idx="7">
                        <c:v>14404638376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BEC-47B4-8E06-336006BC8F9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MCSS!$V$29</c15:sqref>
                        </c15:formulaRef>
                      </c:ext>
                    </c:extLst>
                    <c:strCache>
                      <c:ptCount val="1"/>
                      <c:pt idx="0">
                        <c:v>% Total Estimate (B)</c:v>
                      </c:pt>
                    </c:strCache>
                  </c:strRef>
                </c:tx>
                <c:spPr>
                  <a:ln w="28440" cap="rnd">
                    <a:solidFill>
                      <a:srgbClr val="4472C4"/>
                    </a:solidFill>
                    <a:round/>
                  </a:ln>
                </c:spPr>
                <c:marker>
                  <c:symbol val="circle"/>
                  <c:size val="5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MCSS!$P$30:$P$37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MCSS!$V$30:$V$37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246531122.79039991</c:v>
                      </c:pt>
                      <c:pt idx="1">
                        <c:v>986124491.16159964</c:v>
                      </c:pt>
                      <c:pt idx="2">
                        <c:v>2201170739.1999998</c:v>
                      </c:pt>
                      <c:pt idx="3">
                        <c:v>3909279232.8191996</c:v>
                      </c:pt>
                      <c:pt idx="4">
                        <c:v>6180887435.6735992</c:v>
                      </c:pt>
                      <c:pt idx="5">
                        <c:v>8822292322.7135983</c:v>
                      </c:pt>
                      <c:pt idx="6">
                        <c:v>12150462480.383999</c:v>
                      </c:pt>
                      <c:pt idx="7">
                        <c:v>15760382492.671997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BEC-47B4-8E06-336006BC8F93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MCSS!$U$29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MCSS!$U$30:$U$37</c:f>
              <c:numCache>
                <c:formatCode>General</c:formatCode>
                <c:ptCount val="8"/>
                <c:pt idx="0">
                  <c:v>1.3999999999999997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C-47B4-8E06-336006BC8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KTrees!$T$29</c:f>
              <c:strCache>
                <c:ptCount val="1"/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KTrees!$P$30:$P$37</c:f>
              <c:strCache>
                <c:ptCount val="8"/>
                <c:pt idx="0">
                  <c:v>Size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120000000</c:v>
                </c:pt>
                <c:pt idx="7">
                  <c:v>140000000</c:v>
                </c:pt>
              </c:strCache>
            </c:strRef>
          </c:cat>
          <c:val>
            <c:numRef>
              <c:f>KTrees!$T$30:$T$37</c:f>
              <c:numCache>
                <c:formatCode>General</c:formatCode>
                <c:ptCount val="8"/>
                <c:pt idx="0">
                  <c:v>0</c:v>
                </c:pt>
                <c:pt idx="1">
                  <c:v>2306645040</c:v>
                </c:pt>
                <c:pt idx="2">
                  <c:v>4628892424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4FFC-A701-F85A08A88FE5}"/>
            </c:ext>
          </c:extLst>
        </c:ser>
        <c:ser>
          <c:idx val="1"/>
          <c:order val="1"/>
          <c:tx>
            <c:strRef>
              <c:f>KTrees!$V$29</c:f>
              <c:strCache>
                <c:ptCount val="1"/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KTrees!$P$30:$P$37</c:f>
              <c:strCache>
                <c:ptCount val="8"/>
                <c:pt idx="0">
                  <c:v>Size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120000000</c:v>
                </c:pt>
                <c:pt idx="7">
                  <c:v>140000000</c:v>
                </c:pt>
              </c:strCache>
            </c:strRef>
          </c:cat>
          <c:val>
            <c:numRef>
              <c:f>KTrees!$V$30:$V$37</c:f>
              <c:numCache>
                <c:formatCode>0</c:formatCode>
                <c:ptCount val="8"/>
                <c:pt idx="0" formatCode="General">
                  <c:v>0</c:v>
                </c:pt>
                <c:pt idx="1">
                  <c:v>2553358057.4719996</c:v>
                </c:pt>
                <c:pt idx="2">
                  <c:v>5089106749.0303984</c:v>
                </c:pt>
                <c:pt idx="3">
                  <c:v>7624855440.5887976</c:v>
                </c:pt>
                <c:pt idx="4">
                  <c:v>10178213498.060797</c:v>
                </c:pt>
                <c:pt idx="5">
                  <c:v>12696352823.705597</c:v>
                </c:pt>
                <c:pt idx="6">
                  <c:v>15249710881.177595</c:v>
                </c:pt>
                <c:pt idx="7">
                  <c:v>16464757129.215998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2D-4FFC-A701-F85A08A88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</c:lineChart>
      <c:lineChart>
        <c:grouping val="standard"/>
        <c:varyColors val="0"/>
        <c:ser>
          <c:idx val="2"/>
          <c:order val="2"/>
          <c:tx>
            <c:strRef>
              <c:f>KTrees!$U$29</c:f>
              <c:strCache>
                <c:ptCount val="1"/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KTrees!$P$30:$P$37</c:f>
              <c:strCache>
                <c:ptCount val="8"/>
                <c:pt idx="0">
                  <c:v>Size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120000000</c:v>
                </c:pt>
                <c:pt idx="7">
                  <c:v>140000000</c:v>
                </c:pt>
              </c:strCache>
            </c:strRef>
          </c:cat>
          <c:val>
            <c:numRef>
              <c:f>KTrees!$U$30:$U$37</c:f>
              <c:numCache>
                <c:formatCode>General</c:formatCode>
                <c:ptCount val="8"/>
                <c:pt idx="0">
                  <c:v>0</c:v>
                </c:pt>
                <c:pt idx="1">
                  <c:v>14.5</c:v>
                </c:pt>
                <c:pt idx="2">
                  <c:v>28.899999999999995</c:v>
                </c:pt>
                <c:pt idx="3">
                  <c:v>43.29999999999999</c:v>
                </c:pt>
                <c:pt idx="4">
                  <c:v>57.79999999999999</c:v>
                </c:pt>
                <c:pt idx="5">
                  <c:v>72.099999999999994</c:v>
                </c:pt>
                <c:pt idx="6">
                  <c:v>86.59999999999998</c:v>
                </c:pt>
                <c:pt idx="7">
                  <c:v>93.5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2D-4FFC-A701-F85A08A88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KTrees!$T$42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KTrees!$P$31:$P$37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KTrees!$T$43:$T$49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0FFF-4E91-ABB3-25858D935205}"/>
            </c:ext>
          </c:extLst>
        </c:ser>
        <c:ser>
          <c:idx val="1"/>
          <c:order val="1"/>
          <c:tx>
            <c:strRef>
              <c:f>KTrees!$V$42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KTrees!$P$31:$P$37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KTrees!$V$43:$V$49</c:f>
              <c:numCache>
                <c:formatCode>0</c:formatCode>
                <c:ptCount val="7"/>
                <c:pt idx="0">
                  <c:v>2183561373.2863998</c:v>
                </c:pt>
                <c:pt idx="1">
                  <c:v>4349513380.6591997</c:v>
                </c:pt>
                <c:pt idx="2">
                  <c:v>6533074753.9455996</c:v>
                </c:pt>
                <c:pt idx="3">
                  <c:v>8699026761.3183994</c:v>
                </c:pt>
                <c:pt idx="4">
                  <c:v>10864978768.6912</c:v>
                </c:pt>
                <c:pt idx="5">
                  <c:v>13048540141.977598</c:v>
                </c:pt>
                <c:pt idx="6">
                  <c:v>15214492149.350401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F-4E91-ABB3-25858D935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  <c:extLst/>
      </c:lineChart>
      <c:lineChart>
        <c:grouping val="standard"/>
        <c:varyColors val="0"/>
        <c:ser>
          <c:idx val="2"/>
          <c:order val="2"/>
          <c:tx>
            <c:strRef>
              <c:f>KTrees!$U$42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KTrees!$P$43:$P$49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KTrees!$U$43:$U$49</c:f>
              <c:numCache>
                <c:formatCode>General</c:formatCode>
                <c:ptCount val="7"/>
                <c:pt idx="0">
                  <c:v>12.4</c:v>
                </c:pt>
                <c:pt idx="1">
                  <c:v>24.7</c:v>
                </c:pt>
                <c:pt idx="2">
                  <c:v>37.1</c:v>
                </c:pt>
                <c:pt idx="3">
                  <c:v>49.4</c:v>
                </c:pt>
                <c:pt idx="4">
                  <c:v>61.70000000000001</c:v>
                </c:pt>
                <c:pt idx="5">
                  <c:v>74.099999999999994</c:v>
                </c:pt>
                <c:pt idx="6">
                  <c:v>86.40000000000002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FF-4E91-ABB3-25858D935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% Memory</a:t>
            </a:r>
            <a:r>
              <a:rPr lang="en-GB" sz="1400" b="0" strike="noStrike" spc="-1" baseline="0">
                <a:solidFill>
                  <a:srgbClr val="595959"/>
                </a:solidFill>
                <a:latin typeface="Calibri"/>
              </a:rPr>
              <a:t> Usage</a:t>
            </a:r>
            <a:endParaRPr lang="en-GB" sz="1400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KTrees!$O$42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KTrees!$P$31:$P$37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KTrees!$U$43:$U$49</c:f>
              <c:numCache>
                <c:formatCode>General</c:formatCode>
                <c:ptCount val="7"/>
                <c:pt idx="0">
                  <c:v>12.4</c:v>
                </c:pt>
                <c:pt idx="1">
                  <c:v>24.7</c:v>
                </c:pt>
                <c:pt idx="2">
                  <c:v>37.1</c:v>
                </c:pt>
                <c:pt idx="3">
                  <c:v>49.4</c:v>
                </c:pt>
                <c:pt idx="4">
                  <c:v>61.70000000000001</c:v>
                </c:pt>
                <c:pt idx="5">
                  <c:v>74.099999999999994</c:v>
                </c:pt>
                <c:pt idx="6">
                  <c:v>86.40000000000002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D-4816-ACF7-54B1927EF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</c:lineChart>
      <c:lineChart>
        <c:grouping val="standard"/>
        <c:varyColors val="0"/>
        <c:ser>
          <c:idx val="2"/>
          <c:order val="1"/>
          <c:tx>
            <c:strRef>
              <c:f>KTrees!$O$30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KTrees!$P$31:$P$37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KTrees!$U$31:$U$37</c:f>
              <c:numCache>
                <c:formatCode>General</c:formatCode>
                <c:ptCount val="7"/>
                <c:pt idx="0">
                  <c:v>14.5</c:v>
                </c:pt>
                <c:pt idx="1">
                  <c:v>28.899999999999995</c:v>
                </c:pt>
                <c:pt idx="2">
                  <c:v>43.29999999999999</c:v>
                </c:pt>
                <c:pt idx="3">
                  <c:v>57.79999999999999</c:v>
                </c:pt>
                <c:pt idx="4">
                  <c:v>72.099999999999994</c:v>
                </c:pt>
                <c:pt idx="5">
                  <c:v>86.59999999999998</c:v>
                </c:pt>
                <c:pt idx="6">
                  <c:v>93.5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1D-4816-ACF7-54B1927EF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Problem Size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 (s)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TreeDiameter!$A$2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TreeDiameter!$B$16:$B$22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TreeDiameter!$Q$3:$Q$8</c:f>
              <c:numCache>
                <c:formatCode>General</c:formatCode>
                <c:ptCount val="6"/>
                <c:pt idx="0">
                  <c:v>1.7083399999999997</c:v>
                </c:pt>
                <c:pt idx="1">
                  <c:v>3.3966700000000012</c:v>
                </c:pt>
                <c:pt idx="2">
                  <c:v>5.05769</c:v>
                </c:pt>
                <c:pt idx="3">
                  <c:v>6.826559999999998</c:v>
                </c:pt>
                <c:pt idx="4">
                  <c:v>8.521449999999998</c:v>
                </c:pt>
                <c:pt idx="5">
                  <c:v>10.299849999999999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5-4AD6-9D63-D502A583F354}"/>
            </c:ext>
          </c:extLst>
        </c:ser>
        <c:ser>
          <c:idx val="1"/>
          <c:order val="1"/>
          <c:tx>
            <c:strRef>
              <c:f>TreeDiameter!$A$15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TreeDiameter!$B$16:$B$22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TreeDiameter!$Q$16:$Q$22</c:f>
              <c:numCache>
                <c:formatCode>General</c:formatCode>
                <c:ptCount val="7"/>
                <c:pt idx="0">
                  <c:v>0.59799999999999986</c:v>
                </c:pt>
                <c:pt idx="1">
                  <c:v>1.2188999999999999</c:v>
                </c:pt>
                <c:pt idx="2">
                  <c:v>1.8335000000000001</c:v>
                </c:pt>
                <c:pt idx="3">
                  <c:v>2.4531000000000001</c:v>
                </c:pt>
                <c:pt idx="4">
                  <c:v>3.0507</c:v>
                </c:pt>
                <c:pt idx="5">
                  <c:v>3.6283000000000003</c:v>
                </c:pt>
                <c:pt idx="6">
                  <c:v>4.2430000000000003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5-4AD6-9D63-D502A583F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Problem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TreeDiameter!$T$30</c:f>
              <c:strCache>
                <c:ptCount val="1"/>
                <c:pt idx="0">
                  <c:v>MEM%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TreeDiameter!$P$31:$P$38</c:f>
              <c:numCache>
                <c:formatCode>General</c:formatCode>
                <c:ptCount val="8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TreeDiameter!$T$31:$T$37</c:f>
              <c:numCache>
                <c:formatCode>General</c:formatCode>
                <c:ptCount val="7"/>
                <c:pt idx="0">
                  <c:v>14.9</c:v>
                </c:pt>
                <c:pt idx="1">
                  <c:v>29.899999999999995</c:v>
                </c:pt>
                <c:pt idx="2">
                  <c:v>44.79999999999999</c:v>
                </c:pt>
                <c:pt idx="3">
                  <c:v>59.70000000000001</c:v>
                </c:pt>
                <c:pt idx="4">
                  <c:v>74.599999999999994</c:v>
                </c:pt>
                <c:pt idx="5">
                  <c:v>89.59999999999998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8-4C05-82FB-E7844EEBBCDF}"/>
            </c:ext>
          </c:extLst>
        </c:ser>
        <c:ser>
          <c:idx val="1"/>
          <c:order val="1"/>
          <c:tx>
            <c:strRef>
              <c:f>TreeDiameter!$V$30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TreeDiameter!$P$31:$P$38</c:f>
              <c:numCache>
                <c:formatCode>General</c:formatCode>
                <c:ptCount val="8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TreeDiameter!$V$31:$V$37</c:f>
              <c:numCache>
                <c:formatCode>General</c:formatCode>
                <c:ptCount val="7"/>
                <c:pt idx="0">
                  <c:v>14.9</c:v>
                </c:pt>
                <c:pt idx="1">
                  <c:v>29.899999999999995</c:v>
                </c:pt>
                <c:pt idx="2">
                  <c:v>44.79999999999999</c:v>
                </c:pt>
                <c:pt idx="3">
                  <c:v>59.70000000000001</c:v>
                </c:pt>
                <c:pt idx="4">
                  <c:v>74.599999999999994</c:v>
                </c:pt>
                <c:pt idx="5">
                  <c:v>89.59999999999998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8-4C05-82FB-E7844EEBB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</c:lineChart>
      <c:lineChart>
        <c:grouping val="standard"/>
        <c:varyColors val="0"/>
        <c:ser>
          <c:idx val="2"/>
          <c:order val="2"/>
          <c:tx>
            <c:strRef>
              <c:f>TreeDiameter!$U$30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TreeDiameter!$U$31:$U$37</c:f>
              <c:numCache>
                <c:formatCode>General</c:formatCode>
                <c:ptCount val="7"/>
                <c:pt idx="0">
                  <c:v>14.9</c:v>
                </c:pt>
                <c:pt idx="1">
                  <c:v>29.899999999999995</c:v>
                </c:pt>
                <c:pt idx="2">
                  <c:v>44.79999999999999</c:v>
                </c:pt>
                <c:pt idx="3">
                  <c:v>59.70000000000001</c:v>
                </c:pt>
                <c:pt idx="4">
                  <c:v>74.599999999999994</c:v>
                </c:pt>
                <c:pt idx="5">
                  <c:v>89.59999999999998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A8-4C05-82FB-E7844EEBB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TreeDiameter!$T$41</c:f>
              <c:strCache>
                <c:ptCount val="1"/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TreeDiameter!$T$42:$T$49</c:f>
              <c:numCache>
                <c:formatCode>General</c:formatCode>
                <c:ptCount val="8"/>
                <c:pt idx="0">
                  <c:v>0</c:v>
                </c:pt>
                <c:pt idx="1">
                  <c:v>12.9</c:v>
                </c:pt>
                <c:pt idx="2">
                  <c:v>25.7</c:v>
                </c:pt>
                <c:pt idx="3">
                  <c:v>38.5</c:v>
                </c:pt>
                <c:pt idx="4">
                  <c:v>51.4</c:v>
                </c:pt>
                <c:pt idx="5">
                  <c:v>64.2</c:v>
                </c:pt>
                <c:pt idx="6">
                  <c:v>77</c:v>
                </c:pt>
                <c:pt idx="7">
                  <c:v>89.90000000000002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B8E2-4FA6-9BDB-FA738D344F5D}"/>
            </c:ext>
          </c:extLst>
        </c:ser>
        <c:ser>
          <c:idx val="1"/>
          <c:order val="1"/>
          <c:tx>
            <c:strRef>
              <c:f>TreeDiameter!$V$42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TreeDiameter!$V$43:$V$49</c:f>
              <c:numCache>
                <c:formatCode>General</c:formatCode>
                <c:ptCount val="7"/>
                <c:pt idx="0">
                  <c:v>12.9</c:v>
                </c:pt>
                <c:pt idx="1">
                  <c:v>25.7</c:v>
                </c:pt>
                <c:pt idx="2">
                  <c:v>38.5</c:v>
                </c:pt>
                <c:pt idx="3">
                  <c:v>51.4</c:v>
                </c:pt>
                <c:pt idx="4">
                  <c:v>64.2</c:v>
                </c:pt>
                <c:pt idx="5">
                  <c:v>77</c:v>
                </c:pt>
                <c:pt idx="6">
                  <c:v>89.90000000000002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2-4FA6-9BDB-FA738D344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  <c:extLst/>
      </c:lineChart>
      <c:lineChart>
        <c:grouping val="standard"/>
        <c:varyColors val="0"/>
        <c:ser>
          <c:idx val="2"/>
          <c:order val="2"/>
          <c:tx>
            <c:strRef>
              <c:f>TreeDiameter!$U$41</c:f>
              <c:strCache>
                <c:ptCount val="1"/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TreeDiameter!$P$42:$P$49</c:f>
              <c:strCache>
                <c:ptCount val="8"/>
                <c:pt idx="0">
                  <c:v>Size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120000000</c:v>
                </c:pt>
                <c:pt idx="7">
                  <c:v>140000000</c:v>
                </c:pt>
              </c:strCache>
            </c:strRef>
          </c:cat>
          <c:val>
            <c:numRef>
              <c:f>TreeDiameter!$U$42:$U$49</c:f>
              <c:numCache>
                <c:formatCode>General</c:formatCode>
                <c:ptCount val="8"/>
                <c:pt idx="0">
                  <c:v>0</c:v>
                </c:pt>
                <c:pt idx="1">
                  <c:v>12.9</c:v>
                </c:pt>
                <c:pt idx="2">
                  <c:v>25.7</c:v>
                </c:pt>
                <c:pt idx="3">
                  <c:v>38.5</c:v>
                </c:pt>
                <c:pt idx="4">
                  <c:v>51.4</c:v>
                </c:pt>
                <c:pt idx="5">
                  <c:v>64.2</c:v>
                </c:pt>
                <c:pt idx="6">
                  <c:v>77</c:v>
                </c:pt>
                <c:pt idx="7">
                  <c:v>89.90000000000002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E2-4FA6-9BDB-FA738D344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% Memory</a:t>
            </a:r>
            <a:r>
              <a:rPr lang="en-GB" sz="1400" b="0" strike="noStrike" spc="-1" baseline="0">
                <a:solidFill>
                  <a:srgbClr val="595959"/>
                </a:solidFill>
                <a:latin typeface="Calibri"/>
              </a:rPr>
              <a:t> Usage</a:t>
            </a:r>
            <a:endParaRPr lang="en-GB" sz="1400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TreeDiameter!$O$30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TreeDiameter!$U$31:$U$37</c:f>
              <c:numCache>
                <c:formatCode>General</c:formatCode>
                <c:ptCount val="7"/>
                <c:pt idx="0">
                  <c:v>14.9</c:v>
                </c:pt>
                <c:pt idx="1">
                  <c:v>29.899999999999995</c:v>
                </c:pt>
                <c:pt idx="2">
                  <c:v>44.79999999999999</c:v>
                </c:pt>
                <c:pt idx="3">
                  <c:v>59.70000000000001</c:v>
                </c:pt>
                <c:pt idx="4">
                  <c:v>74.599999999999994</c:v>
                </c:pt>
                <c:pt idx="5">
                  <c:v>89.59999999999998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0-4DEF-98E6-9DB12D088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</c:lineChart>
      <c:lineChart>
        <c:grouping val="standard"/>
        <c:varyColors val="0"/>
        <c:ser>
          <c:idx val="2"/>
          <c:order val="0"/>
          <c:tx>
            <c:strRef>
              <c:f>TreeDiameter!$O$42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Pt>
            <c:idx val="1"/>
            <c:bubble3D val="0"/>
            <c:spPr>
              <a:ln w="28440" cap="rnd">
                <a:solidFill>
                  <a:schemeClr val="accent2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2-4B30-4DEF-98E6-9DB12D088B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TreeDiameter!$U$43:$U$49</c:f>
              <c:numCache>
                <c:formatCode>General</c:formatCode>
                <c:ptCount val="7"/>
                <c:pt idx="0">
                  <c:v>12.9</c:v>
                </c:pt>
                <c:pt idx="1">
                  <c:v>25.7</c:v>
                </c:pt>
                <c:pt idx="2">
                  <c:v>38.5</c:v>
                </c:pt>
                <c:pt idx="3">
                  <c:v>51.4</c:v>
                </c:pt>
                <c:pt idx="4">
                  <c:v>64.2</c:v>
                </c:pt>
                <c:pt idx="5">
                  <c:v>77</c:v>
                </c:pt>
                <c:pt idx="6">
                  <c:v>89.90000000000002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30-4DEF-98E6-9DB12D088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Problem Size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MCSS!$V$42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MCSS!$V$43:$V$50</c:f>
              <c:numCache>
                <c:formatCode>0</c:formatCode>
                <c:ptCount val="8"/>
                <c:pt idx="0">
                  <c:v>610458018.33813334</c:v>
                </c:pt>
                <c:pt idx="1">
                  <c:v>2412483130.1631994</c:v>
                </c:pt>
                <c:pt idx="2">
                  <c:v>5423684701.3887997</c:v>
                </c:pt>
                <c:pt idx="3">
                  <c:v>9638192943.3770638</c:v>
                </c:pt>
                <c:pt idx="4">
                  <c:v>15126445319.782398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1B-4427-B9E2-F1298B2CC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MCSS!$T$42</c15:sqref>
                        </c15:formulaRef>
                      </c:ext>
                    </c:extLst>
                    <c:strCache>
                      <c:ptCount val="1"/>
                      <c:pt idx="0">
                        <c:v>Total (B)</c:v>
                      </c:pt>
                    </c:strCache>
                  </c:strRef>
                </c:tx>
                <c:spPr>
                  <a:ln w="28440" cap="rnd">
                    <a:solidFill>
                      <a:srgbClr val="ED7D31"/>
                    </a:solidFill>
                    <a:round/>
                  </a:ln>
                </c:spPr>
                <c:marker>
                  <c:symbol val="circle"/>
                  <c:size val="5"/>
                  <c:spPr>
                    <a:solidFill>
                      <a:srgbClr val="ED7D3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MCSS!$P$30:$P$37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MCSS!$T$43:$T$50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81B-4427-B9E2-F1298B2CC4C2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MCSS!$U$42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MCSS!$P$43:$P$50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MCSS!$U$43:$U$50</c:f>
              <c:numCache>
                <c:formatCode>0.00</c:formatCode>
                <c:ptCount val="8"/>
                <c:pt idx="0">
                  <c:v>3.4666666666666668</c:v>
                </c:pt>
                <c:pt idx="1">
                  <c:v>13.699999999999998</c:v>
                </c:pt>
                <c:pt idx="2">
                  <c:v>30.8</c:v>
                </c:pt>
                <c:pt idx="3">
                  <c:v>54.733333333333327</c:v>
                </c:pt>
                <c:pt idx="4">
                  <c:v>85.9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B-4427-B9E2-F1298B2CC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090053"/>
        <c:axId val="3466592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catAx>
        <c:axId val="880900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2"/>
        <c:crosses val="autoZero"/>
        <c:auto val="1"/>
        <c:lblAlgn val="ctr"/>
        <c:lblOffset val="100"/>
        <c:noMultiLvlLbl val="0"/>
      </c:catAx>
      <c:valAx>
        <c:axId val="34665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09005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%</a:t>
            </a:r>
            <a:r>
              <a:rPr lang="en-GB" sz="1400" b="0" strike="noStrike" spc="-1" baseline="0">
                <a:solidFill>
                  <a:srgbClr val="595959"/>
                </a:solidFill>
                <a:latin typeface="Calibri"/>
              </a:rPr>
              <a:t> Memory Usage</a:t>
            </a:r>
            <a:endParaRPr lang="en-GB" sz="1400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cat>
            <c:numRef>
              <c:f>MCSS!$P$30:$P$37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MCSS!$U$30:$U$37</c:f>
              <c:numCache>
                <c:formatCode>General</c:formatCode>
                <c:ptCount val="8"/>
                <c:pt idx="0">
                  <c:v>1.3999999999999997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76-4E04-8D7B-E2528F4C0FB7}"/>
            </c:ext>
          </c:extLst>
        </c:ser>
        <c:ser>
          <c:idx val="1"/>
          <c:order val="1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cat>
            <c:numRef>
              <c:f>MCSS!$P$30:$P$37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MCSS!$U$43:$U$50</c:f>
              <c:numCache>
                <c:formatCode>0.00</c:formatCode>
                <c:ptCount val="8"/>
                <c:pt idx="0">
                  <c:v>3.4666666666666668</c:v>
                </c:pt>
                <c:pt idx="1">
                  <c:v>13.699999999999998</c:v>
                </c:pt>
                <c:pt idx="2">
                  <c:v>30.8</c:v>
                </c:pt>
                <c:pt idx="3">
                  <c:v>54.733333333333327</c:v>
                </c:pt>
                <c:pt idx="4">
                  <c:v>85.9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76-4E04-8D7B-E2528F4C0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389631"/>
        <c:axId val="51803396"/>
      </c:lineChart>
      <c:catAx>
        <c:axId val="693896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03396"/>
        <c:crosses val="autoZero"/>
        <c:auto val="1"/>
        <c:lblAlgn val="ctr"/>
        <c:lblOffset val="100"/>
        <c:noMultiLvlLbl val="0"/>
      </c:catAx>
      <c:valAx>
        <c:axId val="5180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38963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</a:t>
            </a:r>
            <a:r>
              <a:rPr lang="en-GB" sz="1399" b="0" strike="noStrike" spc="-1" baseline="0">
                <a:solidFill>
                  <a:srgbClr val="595959"/>
                </a:solidFill>
                <a:latin typeface="Calibri"/>
              </a:rPr>
              <a:t> (s)</a:t>
            </a:r>
            <a:endParaRPr lang="en-GB" sz="1399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LISS!$B$3:$B$9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LISS!$Q$3:$Q$9</c:f>
              <c:numCache>
                <c:formatCode>General</c:formatCode>
                <c:ptCount val="7"/>
                <c:pt idx="0">
                  <c:v>7.9300000000000009E-2</c:v>
                </c:pt>
                <c:pt idx="1">
                  <c:v>0.29631000000000002</c:v>
                </c:pt>
                <c:pt idx="2">
                  <c:v>0.66852000000000011</c:v>
                </c:pt>
                <c:pt idx="3">
                  <c:v>1.18493</c:v>
                </c:pt>
                <c:pt idx="4">
                  <c:v>1.8392900000000001</c:v>
                </c:pt>
                <c:pt idx="5">
                  <c:v>2.62676</c:v>
                </c:pt>
                <c:pt idx="6">
                  <c:v>3.5896300000000005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4-4972-A5BE-65E85724E674}"/>
            </c:ext>
          </c:extLst>
        </c:ser>
        <c:ser>
          <c:idx val="1"/>
          <c:order val="1"/>
          <c:tx>
            <c:strRef>
              <c:f>LISS!$A$15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LISS!$B$3:$B$9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LISS!$Q$16:$Q$22</c:f>
              <c:numCache>
                <c:formatCode>General</c:formatCode>
                <c:ptCount val="7"/>
                <c:pt idx="0">
                  <c:v>8.2399999999999987E-2</c:v>
                </c:pt>
                <c:pt idx="1">
                  <c:v>0.32119999999999993</c:v>
                </c:pt>
                <c:pt idx="2">
                  <c:v>0.71830000000000005</c:v>
                </c:pt>
                <c:pt idx="3">
                  <c:v>1.2736000000000001</c:v>
                </c:pt>
                <c:pt idx="4">
                  <c:v>1.9958000000000002</c:v>
                </c:pt>
                <c:pt idx="5">
                  <c:v>2.879</c:v>
                </c:pt>
                <c:pt idx="6">
                  <c:v>3.9013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B4-4972-A5BE-65E85724E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760269"/>
        <c:axId val="64418118"/>
      </c:lineChart>
      <c:catAx>
        <c:axId val="437602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418118"/>
        <c:crosses val="autoZero"/>
        <c:auto val="1"/>
        <c:lblAlgn val="ctr"/>
        <c:lblOffset val="100"/>
        <c:noMultiLvlLbl val="0"/>
      </c:catAx>
      <c:valAx>
        <c:axId val="64418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7602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5" Type="http://schemas.openxmlformats.org/officeDocument/2006/relationships/chart" Target="../charts/chart62.xml"/><Relationship Id="rId4" Type="http://schemas.openxmlformats.org/officeDocument/2006/relationships/chart" Target="../charts/chart6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4" Type="http://schemas.openxmlformats.org/officeDocument/2006/relationships/chart" Target="../charts/chart6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1</xdr:row>
      <xdr:rowOff>0</xdr:rowOff>
    </xdr:from>
    <xdr:to>
      <xdr:col>29</xdr:col>
      <xdr:colOff>257550</xdr:colOff>
      <xdr:row>16</xdr:row>
      <xdr:rowOff>117020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CEF4ECE-49B6-473C-A040-369EDE3FF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0</xdr:colOff>
      <xdr:row>17</xdr:row>
      <xdr:rowOff>0</xdr:rowOff>
    </xdr:from>
    <xdr:to>
      <xdr:col>29</xdr:col>
      <xdr:colOff>257550</xdr:colOff>
      <xdr:row>32</xdr:row>
      <xdr:rowOff>117020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D62B74D-4BD9-4196-9E3C-0680A74A1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30</xdr:col>
      <xdr:colOff>0</xdr:colOff>
      <xdr:row>1</xdr:row>
      <xdr:rowOff>0</xdr:rowOff>
    </xdr:from>
    <xdr:to>
      <xdr:col>36</xdr:col>
      <xdr:colOff>352800</xdr:colOff>
      <xdr:row>16</xdr:row>
      <xdr:rowOff>117020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9669ECA-BC96-4F10-BF0C-6C1859DD3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30</xdr:col>
      <xdr:colOff>0</xdr:colOff>
      <xdr:row>17</xdr:row>
      <xdr:rowOff>0</xdr:rowOff>
    </xdr:from>
    <xdr:to>
      <xdr:col>36</xdr:col>
      <xdr:colOff>352800</xdr:colOff>
      <xdr:row>32</xdr:row>
      <xdr:rowOff>117020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B2BF316-1F2B-4357-9BE5-6A9A55FA2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0</xdr:colOff>
      <xdr:row>34</xdr:row>
      <xdr:rowOff>0</xdr:rowOff>
    </xdr:from>
    <xdr:to>
      <xdr:col>32</xdr:col>
      <xdr:colOff>100720</xdr:colOff>
      <xdr:row>49</xdr:row>
      <xdr:rowOff>184700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C7C44E9-EBB7-4ED6-8041-6B9AA1921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15</xdr:col>
      <xdr:colOff>0</xdr:colOff>
      <xdr:row>54</xdr:row>
      <xdr:rowOff>0</xdr:rowOff>
    </xdr:from>
    <xdr:to>
      <xdr:col>21</xdr:col>
      <xdr:colOff>980955</xdr:colOff>
      <xdr:row>71</xdr:row>
      <xdr:rowOff>98065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D450540-256D-46DF-8E35-1244F18F3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22</xdr:col>
      <xdr:colOff>114300</xdr:colOff>
      <xdr:row>53</xdr:row>
      <xdr:rowOff>171450</xdr:rowOff>
    </xdr:from>
    <xdr:to>
      <xdr:col>29</xdr:col>
      <xdr:colOff>533400</xdr:colOff>
      <xdr:row>71</xdr:row>
      <xdr:rowOff>79015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F0F7A200-73CA-446E-A8CC-CCB02CE02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31</xdr:col>
      <xdr:colOff>0</xdr:colOff>
      <xdr:row>54</xdr:row>
      <xdr:rowOff>0</xdr:rowOff>
    </xdr:from>
    <xdr:to>
      <xdr:col>40</xdr:col>
      <xdr:colOff>209550</xdr:colOff>
      <xdr:row>71</xdr:row>
      <xdr:rowOff>98065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C8B3126-F246-4DEE-9B42-7C8C46AB3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647700</xdr:colOff>
      <xdr:row>0</xdr:row>
      <xdr:rowOff>190499</xdr:rowOff>
    </xdr:from>
    <xdr:to>
      <xdr:col>32</xdr:col>
      <xdr:colOff>502200</xdr:colOff>
      <xdr:row>17</xdr:row>
      <xdr:rowOff>85999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CB6DFB0-F771-4C20-A95F-CEED50123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647700</xdr:colOff>
      <xdr:row>17</xdr:row>
      <xdr:rowOff>0</xdr:rowOff>
    </xdr:from>
    <xdr:to>
      <xdr:col>29</xdr:col>
      <xdr:colOff>200400</xdr:colOff>
      <xdr:row>32</xdr:row>
      <xdr:rowOff>117020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1143364-F30D-4B15-9ECC-358895966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85725</xdr:colOff>
      <xdr:row>1</xdr:row>
      <xdr:rowOff>15875</xdr:rowOff>
    </xdr:from>
    <xdr:to>
      <xdr:col>40</xdr:col>
      <xdr:colOff>438525</xdr:colOff>
      <xdr:row>16</xdr:row>
      <xdr:rowOff>132895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FA14035-6B7C-4C8A-AABE-AAAB54EAB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29</xdr:col>
      <xdr:colOff>514350</xdr:colOff>
      <xdr:row>17</xdr:row>
      <xdr:rowOff>0</xdr:rowOff>
    </xdr:from>
    <xdr:to>
      <xdr:col>36</xdr:col>
      <xdr:colOff>295650</xdr:colOff>
      <xdr:row>32</xdr:row>
      <xdr:rowOff>117020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99CC3CC-75C1-4F7C-982B-606551485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0</xdr:colOff>
      <xdr:row>51</xdr:row>
      <xdr:rowOff>0</xdr:rowOff>
    </xdr:from>
    <xdr:to>
      <xdr:col>21</xdr:col>
      <xdr:colOff>923805</xdr:colOff>
      <xdr:row>68</xdr:row>
      <xdr:rowOff>98065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A476672-BC05-4FD0-B408-8330D131A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107951</xdr:colOff>
      <xdr:row>51</xdr:row>
      <xdr:rowOff>79375</xdr:rowOff>
    </xdr:from>
    <xdr:to>
      <xdr:col>31</xdr:col>
      <xdr:colOff>88901</xdr:colOff>
      <xdr:row>69</xdr:row>
      <xdr:rowOff>2815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9F9CA79-68E6-491A-8437-AE503AFAB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23</xdr:col>
      <xdr:colOff>123825</xdr:colOff>
      <xdr:row>34</xdr:row>
      <xdr:rowOff>31750</xdr:rowOff>
    </xdr:from>
    <xdr:to>
      <xdr:col>31</xdr:col>
      <xdr:colOff>91195</xdr:colOff>
      <xdr:row>50</xdr:row>
      <xdr:rowOff>41825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9874D35-2EF2-41F3-B0DE-0969CAA50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32</xdr:col>
      <xdr:colOff>0</xdr:colOff>
      <xdr:row>34</xdr:row>
      <xdr:rowOff>0</xdr:rowOff>
    </xdr:from>
    <xdr:to>
      <xdr:col>41</xdr:col>
      <xdr:colOff>171450</xdr:colOff>
      <xdr:row>51</xdr:row>
      <xdr:rowOff>98065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5FE772F-4431-4032-89B5-6E68B1F10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400957</xdr:colOff>
      <xdr:row>3</xdr:row>
      <xdr:rowOff>166007</xdr:rowOff>
    </xdr:from>
    <xdr:to>
      <xdr:col>32</xdr:col>
      <xdr:colOff>282671</xdr:colOff>
      <xdr:row>20</xdr:row>
      <xdr:rowOff>38829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BC8D8-8F16-4BED-821D-D9B976562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387350</xdr:colOff>
      <xdr:row>20</xdr:row>
      <xdr:rowOff>88900</xdr:rowOff>
    </xdr:from>
    <xdr:to>
      <xdr:col>28</xdr:col>
      <xdr:colOff>606799</xdr:colOff>
      <xdr:row>34</xdr:row>
      <xdr:rowOff>158295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3AF9A-32A0-4A54-A840-907635F8B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256722</xdr:colOff>
      <xdr:row>4</xdr:row>
      <xdr:rowOff>111578</xdr:rowOff>
    </xdr:from>
    <xdr:to>
      <xdr:col>41</xdr:col>
      <xdr:colOff>38022</xdr:colOff>
      <xdr:row>18</xdr:row>
      <xdr:rowOff>167366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B22C23-7E5C-49FB-9525-4FA86ABCC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29</xdr:col>
      <xdr:colOff>215900</xdr:colOff>
      <xdr:row>20</xdr:row>
      <xdr:rowOff>88900</xdr:rowOff>
    </xdr:from>
    <xdr:to>
      <xdr:col>35</xdr:col>
      <xdr:colOff>568700</xdr:colOff>
      <xdr:row>34</xdr:row>
      <xdr:rowOff>158295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33502B-3E81-4E66-87D0-C2B613E77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323850</xdr:colOff>
      <xdr:row>51</xdr:row>
      <xdr:rowOff>120650</xdr:rowOff>
    </xdr:from>
    <xdr:to>
      <xdr:col>21</xdr:col>
      <xdr:colOff>604717</xdr:colOff>
      <xdr:row>67</xdr:row>
      <xdr:rowOff>139340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ECF598-64F2-4CA9-9A7C-41D819692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387351</xdr:colOff>
      <xdr:row>51</xdr:row>
      <xdr:rowOff>120650</xdr:rowOff>
    </xdr:from>
    <xdr:to>
      <xdr:col>31</xdr:col>
      <xdr:colOff>330201</xdr:colOff>
      <xdr:row>67</xdr:row>
      <xdr:rowOff>139340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A650B6-65B3-4710-B7AC-3024F8E97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22</xdr:col>
      <xdr:colOff>530224</xdr:colOff>
      <xdr:row>35</xdr:row>
      <xdr:rowOff>45243</xdr:rowOff>
    </xdr:from>
    <xdr:to>
      <xdr:col>31</xdr:col>
      <xdr:colOff>313287</xdr:colOff>
      <xdr:row>51</xdr:row>
      <xdr:rowOff>67743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295E35-2FB4-49F0-A554-8740BA356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32</xdr:col>
      <xdr:colOff>0</xdr:colOff>
      <xdr:row>36</xdr:row>
      <xdr:rowOff>0</xdr:rowOff>
    </xdr:from>
    <xdr:to>
      <xdr:col>42</xdr:col>
      <xdr:colOff>45000</xdr:colOff>
      <xdr:row>52</xdr:row>
      <xdr:rowOff>49714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B56853-3509-4A54-8C3D-202996B1D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460375</xdr:colOff>
      <xdr:row>11</xdr:row>
      <xdr:rowOff>133350</xdr:rowOff>
    </xdr:from>
    <xdr:to>
      <xdr:col>31</xdr:col>
      <xdr:colOff>171825</xdr:colOff>
      <xdr:row>24</xdr:row>
      <xdr:rowOff>155120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B6BE73-52B5-40EA-A9EA-509016D43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460375</xdr:colOff>
      <xdr:row>25</xdr:row>
      <xdr:rowOff>22225</xdr:rowOff>
    </xdr:from>
    <xdr:to>
      <xdr:col>31</xdr:col>
      <xdr:colOff>171825</xdr:colOff>
      <xdr:row>38</xdr:row>
      <xdr:rowOff>59870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725BE5-83B8-42C7-A4BF-0DBABFB72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31</xdr:col>
      <xdr:colOff>479425</xdr:colOff>
      <xdr:row>11</xdr:row>
      <xdr:rowOff>133350</xdr:rowOff>
    </xdr:from>
    <xdr:to>
      <xdr:col>38</xdr:col>
      <xdr:colOff>260725</xdr:colOff>
      <xdr:row>24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2828A-0E5E-45E9-B6E4-FE1CD2852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479425</xdr:colOff>
      <xdr:row>25</xdr:row>
      <xdr:rowOff>22225</xdr:rowOff>
    </xdr:from>
    <xdr:to>
      <xdr:col>38</xdr:col>
      <xdr:colOff>260725</xdr:colOff>
      <xdr:row>38</xdr:row>
      <xdr:rowOff>59870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B325FB-DACE-4931-8042-06EE6D95C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228600</xdr:colOff>
      <xdr:row>53</xdr:row>
      <xdr:rowOff>133350</xdr:rowOff>
    </xdr:from>
    <xdr:to>
      <xdr:col>21</xdr:col>
      <xdr:colOff>1200030</xdr:colOff>
      <xdr:row>68</xdr:row>
      <xdr:rowOff>88540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5E0F13-DBA1-4DB7-9349-A2FD9B8D0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24</xdr:col>
      <xdr:colOff>460376</xdr:colOff>
      <xdr:row>53</xdr:row>
      <xdr:rowOff>133350</xdr:rowOff>
    </xdr:from>
    <xdr:to>
      <xdr:col>34</xdr:col>
      <xdr:colOff>22226</xdr:colOff>
      <xdr:row>68</xdr:row>
      <xdr:rowOff>88540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37A013-C5F1-4B33-832C-97C25C686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24</xdr:col>
      <xdr:colOff>460375</xdr:colOff>
      <xdr:row>39</xdr:row>
      <xdr:rowOff>69850</xdr:rowOff>
    </xdr:from>
    <xdr:to>
      <xdr:col>34</xdr:col>
      <xdr:colOff>8645</xdr:colOff>
      <xdr:row>52</xdr:row>
      <xdr:rowOff>175175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C4C2FF-AEF8-4435-AA38-DA2A47EBD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228600</xdr:colOff>
      <xdr:row>0</xdr:row>
      <xdr:rowOff>176892</xdr:rowOff>
    </xdr:from>
    <xdr:to>
      <xdr:col>34</xdr:col>
      <xdr:colOff>273600</xdr:colOff>
      <xdr:row>17</xdr:row>
      <xdr:rowOff>49713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E9078-A3AB-4A61-9E46-DA6B678D7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228600</xdr:colOff>
      <xdr:row>17</xdr:row>
      <xdr:rowOff>0</xdr:rowOff>
    </xdr:from>
    <xdr:to>
      <xdr:col>31</xdr:col>
      <xdr:colOff>9900</xdr:colOff>
      <xdr:row>32</xdr:row>
      <xdr:rowOff>117020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74E161-5B23-4C42-ABD8-81A965D6A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35</xdr:col>
      <xdr:colOff>500743</xdr:colOff>
      <xdr:row>1</xdr:row>
      <xdr:rowOff>54429</xdr:rowOff>
    </xdr:from>
    <xdr:to>
      <xdr:col>42</xdr:col>
      <xdr:colOff>282043</xdr:colOff>
      <xdr:row>16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5DDB1C-8FD3-4B53-8DA1-829A8585B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323850</xdr:colOff>
      <xdr:row>17</xdr:row>
      <xdr:rowOff>0</xdr:rowOff>
    </xdr:from>
    <xdr:to>
      <xdr:col>38</xdr:col>
      <xdr:colOff>105150</xdr:colOff>
      <xdr:row>32</xdr:row>
      <xdr:rowOff>117020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B607B0-ABCD-461B-82D0-2E1966C85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228600</xdr:colOff>
      <xdr:row>34</xdr:row>
      <xdr:rowOff>0</xdr:rowOff>
    </xdr:from>
    <xdr:to>
      <xdr:col>33</xdr:col>
      <xdr:colOff>424570</xdr:colOff>
      <xdr:row>50</xdr:row>
      <xdr:rowOff>7807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F8FDC1-2743-413B-AD50-CBEDADA04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0</xdr:colOff>
      <xdr:row>54</xdr:row>
      <xdr:rowOff>0</xdr:rowOff>
    </xdr:from>
    <xdr:to>
      <xdr:col>21</xdr:col>
      <xdr:colOff>515590</xdr:colOff>
      <xdr:row>71</xdr:row>
      <xdr:rowOff>98065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B17805-2A82-4922-BFCA-C702B9BF1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24</xdr:col>
      <xdr:colOff>228600</xdr:colOff>
      <xdr:row>54</xdr:row>
      <xdr:rowOff>0</xdr:rowOff>
    </xdr:from>
    <xdr:to>
      <xdr:col>33</xdr:col>
      <xdr:colOff>438150</xdr:colOff>
      <xdr:row>71</xdr:row>
      <xdr:rowOff>98065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F2BC08-FF13-4410-972F-5B801E202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34</xdr:col>
      <xdr:colOff>342900</xdr:colOff>
      <xdr:row>42</xdr:row>
      <xdr:rowOff>0</xdr:rowOff>
    </xdr:from>
    <xdr:to>
      <xdr:col>44</xdr:col>
      <xdr:colOff>387900</xdr:colOff>
      <xdr:row>58</xdr:row>
      <xdr:rowOff>49714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AFC693D-3D75-439A-B48C-C1B925CA1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438150</xdr:colOff>
      <xdr:row>0</xdr:row>
      <xdr:rowOff>176892</xdr:rowOff>
    </xdr:from>
    <xdr:to>
      <xdr:col>33</xdr:col>
      <xdr:colOff>483150</xdr:colOff>
      <xdr:row>17</xdr:row>
      <xdr:rowOff>49713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4A8247-34D4-42C0-A515-002870874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438150</xdr:colOff>
      <xdr:row>17</xdr:row>
      <xdr:rowOff>0</xdr:rowOff>
    </xdr:from>
    <xdr:to>
      <xdr:col>30</xdr:col>
      <xdr:colOff>219450</xdr:colOff>
      <xdr:row>32</xdr:row>
      <xdr:rowOff>117020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98AA0A-3A94-4ECA-B1F8-4C185D0F5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35</xdr:col>
      <xdr:colOff>193221</xdr:colOff>
      <xdr:row>1</xdr:row>
      <xdr:rowOff>13607</xdr:rowOff>
    </xdr:from>
    <xdr:to>
      <xdr:col>41</xdr:col>
      <xdr:colOff>546021</xdr:colOff>
      <xdr:row>16</xdr:row>
      <xdr:rowOff>130627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4B4664-AA1A-4F62-908E-96193A7BD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30</xdr:col>
      <xdr:colOff>533400</xdr:colOff>
      <xdr:row>17</xdr:row>
      <xdr:rowOff>0</xdr:rowOff>
    </xdr:from>
    <xdr:to>
      <xdr:col>37</xdr:col>
      <xdr:colOff>314700</xdr:colOff>
      <xdr:row>32</xdr:row>
      <xdr:rowOff>117020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682232-8C6D-4B6B-B9BE-CB342E9C2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438150</xdr:colOff>
      <xdr:row>34</xdr:row>
      <xdr:rowOff>0</xdr:rowOff>
    </xdr:from>
    <xdr:to>
      <xdr:col>33</xdr:col>
      <xdr:colOff>62620</xdr:colOff>
      <xdr:row>50</xdr:row>
      <xdr:rowOff>7807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EA8D47-DAE5-4D6C-825F-876CF64A7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0</xdr:colOff>
      <xdr:row>54</xdr:row>
      <xdr:rowOff>0</xdr:rowOff>
    </xdr:from>
    <xdr:to>
      <xdr:col>21</xdr:col>
      <xdr:colOff>580905</xdr:colOff>
      <xdr:row>71</xdr:row>
      <xdr:rowOff>98065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1700DD-B053-471E-9B6E-D19B91B1B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23</xdr:col>
      <xdr:colOff>438150</xdr:colOff>
      <xdr:row>54</xdr:row>
      <xdr:rowOff>0</xdr:rowOff>
    </xdr:from>
    <xdr:to>
      <xdr:col>33</xdr:col>
      <xdr:colOff>76200</xdr:colOff>
      <xdr:row>71</xdr:row>
      <xdr:rowOff>98065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F15094-BDEC-4ADD-92E7-A7FEAC3D8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33</xdr:col>
      <xdr:colOff>476250</xdr:colOff>
      <xdr:row>33</xdr:row>
      <xdr:rowOff>171450</xdr:rowOff>
    </xdr:from>
    <xdr:to>
      <xdr:col>43</xdr:col>
      <xdr:colOff>521250</xdr:colOff>
      <xdr:row>50</xdr:row>
      <xdr:rowOff>44271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C036D6-7970-4621-B028-55E4211A4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34</xdr:col>
      <xdr:colOff>0</xdr:colOff>
      <xdr:row>54</xdr:row>
      <xdr:rowOff>0</xdr:rowOff>
    </xdr:from>
    <xdr:to>
      <xdr:col>44</xdr:col>
      <xdr:colOff>45000</xdr:colOff>
      <xdr:row>70</xdr:row>
      <xdr:rowOff>49714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D3A3D2-08DD-423D-BEDC-B537710FE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0</xdr:row>
      <xdr:rowOff>0</xdr:rowOff>
    </xdr:from>
    <xdr:to>
      <xdr:col>34</xdr:col>
      <xdr:colOff>45000</xdr:colOff>
      <xdr:row>16</xdr:row>
      <xdr:rowOff>49714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8B70D4-0E59-4F5E-8630-49AC1014B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0</xdr:colOff>
      <xdr:row>16</xdr:row>
      <xdr:rowOff>0</xdr:rowOff>
    </xdr:from>
    <xdr:to>
      <xdr:col>30</xdr:col>
      <xdr:colOff>352800</xdr:colOff>
      <xdr:row>31</xdr:row>
      <xdr:rowOff>117020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6765662-D425-47A4-B159-586CB0313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457200</xdr:colOff>
      <xdr:row>0</xdr:row>
      <xdr:rowOff>57150</xdr:rowOff>
    </xdr:from>
    <xdr:to>
      <xdr:col>41</xdr:col>
      <xdr:colOff>238500</xdr:colOff>
      <xdr:row>15</xdr:row>
      <xdr:rowOff>174170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BC230EB-B78A-495B-90AB-154FBC138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95250</xdr:colOff>
      <xdr:row>16</xdr:row>
      <xdr:rowOff>0</xdr:rowOff>
    </xdr:from>
    <xdr:to>
      <xdr:col>37</xdr:col>
      <xdr:colOff>448050</xdr:colOff>
      <xdr:row>31</xdr:row>
      <xdr:rowOff>117020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22334E5-6CC1-47C0-8BE5-E144E8CAB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0</xdr:colOff>
      <xdr:row>33</xdr:row>
      <xdr:rowOff>0</xdr:rowOff>
    </xdr:from>
    <xdr:to>
      <xdr:col>33</xdr:col>
      <xdr:colOff>195970</xdr:colOff>
      <xdr:row>48</xdr:row>
      <xdr:rowOff>184700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ECB38C1-31AB-449A-B054-0EA0A83F2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152400</xdr:colOff>
      <xdr:row>53</xdr:row>
      <xdr:rowOff>0</xdr:rowOff>
    </xdr:from>
    <xdr:to>
      <xdr:col>21</xdr:col>
      <xdr:colOff>714255</xdr:colOff>
      <xdr:row>70</xdr:row>
      <xdr:rowOff>98065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31148FB-6ED3-44B9-8DE3-59FD40849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22</xdr:col>
      <xdr:colOff>0</xdr:colOff>
      <xdr:row>53</xdr:row>
      <xdr:rowOff>57150</xdr:rowOff>
    </xdr:from>
    <xdr:to>
      <xdr:col>31</xdr:col>
      <xdr:colOff>209550</xdr:colOff>
      <xdr:row>70</xdr:row>
      <xdr:rowOff>155215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50CEDF-B491-4940-A256-67C903F68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32</xdr:col>
      <xdr:colOff>323850</xdr:colOff>
      <xdr:row>53</xdr:row>
      <xdr:rowOff>171450</xdr:rowOff>
    </xdr:from>
    <xdr:to>
      <xdr:col>42</xdr:col>
      <xdr:colOff>368850</xdr:colOff>
      <xdr:row>69</xdr:row>
      <xdr:rowOff>3450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9CCAEBF-F963-44E1-B468-E1CF282DF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34</xdr:col>
      <xdr:colOff>0</xdr:colOff>
      <xdr:row>32</xdr:row>
      <xdr:rowOff>176892</xdr:rowOff>
    </xdr:from>
    <xdr:to>
      <xdr:col>44</xdr:col>
      <xdr:colOff>45000</xdr:colOff>
      <xdr:row>49</xdr:row>
      <xdr:rowOff>49713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0DE5553-C363-435D-9A95-8DB082232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247650</xdr:colOff>
      <xdr:row>2</xdr:row>
      <xdr:rowOff>0</xdr:rowOff>
    </xdr:from>
    <xdr:to>
      <xdr:col>34</xdr:col>
      <xdr:colOff>292650</xdr:colOff>
      <xdr:row>17</xdr:row>
      <xdr:rowOff>117750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CC8EC1-A24D-4614-840F-9422D9DE6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247650</xdr:colOff>
      <xdr:row>35</xdr:row>
      <xdr:rowOff>95250</xdr:rowOff>
    </xdr:from>
    <xdr:to>
      <xdr:col>33</xdr:col>
      <xdr:colOff>443620</xdr:colOff>
      <xdr:row>51</xdr:row>
      <xdr:rowOff>89450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58D17D-0BFB-4690-9F37-C94B8A45B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76200</xdr:colOff>
      <xdr:row>55</xdr:row>
      <xdr:rowOff>95250</xdr:rowOff>
    </xdr:from>
    <xdr:to>
      <xdr:col>21</xdr:col>
      <xdr:colOff>752355</xdr:colOff>
      <xdr:row>73</xdr:row>
      <xdr:rowOff>2815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5ED3EF-8E02-4F8C-B356-C38F6CFA8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247650</xdr:colOff>
      <xdr:row>55</xdr:row>
      <xdr:rowOff>152400</xdr:rowOff>
    </xdr:from>
    <xdr:to>
      <xdr:col>31</xdr:col>
      <xdr:colOff>457200</xdr:colOff>
      <xdr:row>73</xdr:row>
      <xdr:rowOff>59965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8953FC-E6D7-4EA0-B3D2-91019B656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34</xdr:col>
      <xdr:colOff>-1</xdr:colOff>
      <xdr:row>55</xdr:row>
      <xdr:rowOff>0</xdr:rowOff>
    </xdr:from>
    <xdr:to>
      <xdr:col>44</xdr:col>
      <xdr:colOff>44999</xdr:colOff>
      <xdr:row>70</xdr:row>
      <xdr:rowOff>22500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EA625BB-CE77-4B30-97D8-F1E5372D7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261938</xdr:colOff>
      <xdr:row>3</xdr:row>
      <xdr:rowOff>47625</xdr:rowOff>
    </xdr:from>
    <xdr:to>
      <xdr:col>34</xdr:col>
      <xdr:colOff>306938</xdr:colOff>
      <xdr:row>18</xdr:row>
      <xdr:rowOff>70125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0CCB1E-F5B5-43A2-A5CC-2771309FF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238125</xdr:colOff>
      <xdr:row>56</xdr:row>
      <xdr:rowOff>47625</xdr:rowOff>
    </xdr:from>
    <xdr:to>
      <xdr:col>22</xdr:col>
      <xdr:colOff>160218</xdr:colOff>
      <xdr:row>73</xdr:row>
      <xdr:rowOff>145690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786B5B-83C0-48DE-961D-45E0798D9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1071563</xdr:colOff>
      <xdr:row>56</xdr:row>
      <xdr:rowOff>104775</xdr:rowOff>
    </xdr:from>
    <xdr:to>
      <xdr:col>31</xdr:col>
      <xdr:colOff>471488</xdr:colOff>
      <xdr:row>74</xdr:row>
      <xdr:rowOff>12340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7CA7BC-3C3D-4B1B-AAD9-46000AF72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23</xdr:col>
      <xdr:colOff>500062</xdr:colOff>
      <xdr:row>37</xdr:row>
      <xdr:rowOff>83343</xdr:rowOff>
    </xdr:from>
    <xdr:to>
      <xdr:col>33</xdr:col>
      <xdr:colOff>545062</xdr:colOff>
      <xdr:row>52</xdr:row>
      <xdr:rowOff>105843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693ECE-1432-41E6-A628-08D85353F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zoomScaleNormal="100" workbookViewId="0">
      <selection activeCell="B1" sqref="B1"/>
    </sheetView>
  </sheetViews>
  <sheetFormatPr defaultColWidth="8.5" defaultRowHeight="14.25"/>
  <sheetData>
    <row r="1" spans="1:1">
      <c r="A1" s="1" t="s">
        <v>0</v>
      </c>
    </row>
    <row r="2" spans="1:1">
      <c r="A2" s="1">
        <v>16.399999999999999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75"/>
  <sheetViews>
    <sheetView topLeftCell="N1" zoomScale="70" zoomScaleNormal="70" workbookViewId="0">
      <selection activeCell="V37" activeCellId="3" sqref="T37 U37 V38 V37"/>
    </sheetView>
  </sheetViews>
  <sheetFormatPr defaultColWidth="7.5" defaultRowHeight="14.25"/>
  <cols>
    <col min="1" max="11" width="9.125" style="1" customWidth="1"/>
    <col min="16" max="16" width="10.75" bestFit="1" customWidth="1"/>
    <col min="19" max="19" width="10.125" style="1" customWidth="1"/>
    <col min="21" max="21" width="12.125" style="1" customWidth="1"/>
    <col min="22" max="22" width="15.5" style="1" customWidth="1"/>
    <col min="23" max="23" width="18" style="1" customWidth="1"/>
  </cols>
  <sheetData>
    <row r="1" spans="1:23">
      <c r="A1" s="1" t="s">
        <v>1</v>
      </c>
    </row>
    <row r="2" spans="1:23">
      <c r="A2" s="1" t="s">
        <v>2</v>
      </c>
      <c r="B2" s="1" t="s">
        <v>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>
        <v>1</v>
      </c>
      <c r="U2" s="1">
        <v>2</v>
      </c>
      <c r="V2" s="1">
        <v>3</v>
      </c>
      <c r="W2" s="1" t="s">
        <v>6</v>
      </c>
    </row>
    <row r="3" spans="1:23">
      <c r="B3" s="1">
        <v>20000000</v>
      </c>
      <c r="C3" s="1">
        <v>1.7178</v>
      </c>
      <c r="D3" s="1">
        <v>1.7012</v>
      </c>
      <c r="E3" s="1">
        <v>1.7105999999999999</v>
      </c>
      <c r="F3" s="1">
        <v>1.7071000000000001</v>
      </c>
      <c r="G3" s="1">
        <v>1.7079</v>
      </c>
      <c r="H3" s="1">
        <v>1.7015</v>
      </c>
      <c r="I3" s="1">
        <v>1.7123999999999999</v>
      </c>
      <c r="J3" s="1">
        <v>1.7091000000000001</v>
      </c>
      <c r="K3" s="1">
        <v>1.7050000000000001</v>
      </c>
      <c r="L3" s="1">
        <v>1.7219</v>
      </c>
      <c r="M3" s="1">
        <v>1.6978</v>
      </c>
      <c r="N3" s="1">
        <v>1.7108000000000001</v>
      </c>
      <c r="O3" s="1">
        <f t="shared" ref="O3:O9" si="0">MIN(C3:N3)</f>
        <v>1.6978</v>
      </c>
      <c r="P3" s="1">
        <f t="shared" ref="P3:P9" si="1">MAX(C3:N3)</f>
        <v>1.7219</v>
      </c>
      <c r="Q3" s="1">
        <f t="shared" ref="Q3:Q9" si="2">(SUM(C3:N3)-O3-P3)/10</f>
        <v>1.7083399999999997</v>
      </c>
      <c r="S3">
        <v>20000000</v>
      </c>
      <c r="T3">
        <v>14.9</v>
      </c>
      <c r="U3">
        <v>14.9</v>
      </c>
      <c r="V3">
        <v>14.9</v>
      </c>
      <c r="W3" s="1">
        <f t="shared" ref="W3:W9" si="3">AVERAGE(T3:V3)</f>
        <v>14.9</v>
      </c>
    </row>
    <row r="4" spans="1:23">
      <c r="B4" s="1">
        <v>40000000</v>
      </c>
      <c r="C4" s="1">
        <v>3.3639999999999999</v>
      </c>
      <c r="D4" s="1">
        <v>3.4194</v>
      </c>
      <c r="E4" s="1">
        <v>3.4182000000000001</v>
      </c>
      <c r="F4" s="1">
        <v>3.3915000000000002</v>
      </c>
      <c r="G4" s="1">
        <v>3.3940999999999999</v>
      </c>
      <c r="H4" s="1">
        <v>3.3896999999999999</v>
      </c>
      <c r="I4" s="1">
        <v>3.3980999999999999</v>
      </c>
      <c r="J4" s="1">
        <v>3.3818999999999999</v>
      </c>
      <c r="K4" s="1">
        <v>3.39</v>
      </c>
      <c r="L4" s="1">
        <v>3.3856000000000002</v>
      </c>
      <c r="M4" s="1">
        <v>3.4247999999999998</v>
      </c>
      <c r="N4" s="1">
        <v>3.3982000000000001</v>
      </c>
      <c r="O4" s="1">
        <f t="shared" si="0"/>
        <v>3.3639999999999999</v>
      </c>
      <c r="P4" s="1">
        <f t="shared" si="1"/>
        <v>3.4247999999999998</v>
      </c>
      <c r="Q4" s="1">
        <f t="shared" si="2"/>
        <v>3.3966700000000012</v>
      </c>
      <c r="S4">
        <v>40000000</v>
      </c>
      <c r="T4">
        <v>29.9</v>
      </c>
      <c r="U4">
        <v>29.9</v>
      </c>
      <c r="V4">
        <v>29.9</v>
      </c>
      <c r="W4" s="1">
        <f t="shared" si="3"/>
        <v>29.899999999999995</v>
      </c>
    </row>
    <row r="5" spans="1:23">
      <c r="B5" s="1">
        <v>60000000</v>
      </c>
      <c r="C5" s="1">
        <v>5.0525000000000002</v>
      </c>
      <c r="D5" s="1">
        <v>5.0727000000000002</v>
      </c>
      <c r="E5" s="1">
        <v>5.0213000000000001</v>
      </c>
      <c r="F5" s="1">
        <v>5.0998000000000001</v>
      </c>
      <c r="G5" s="1">
        <v>5.0547000000000004</v>
      </c>
      <c r="H5" s="1">
        <v>5.0117000000000003</v>
      </c>
      <c r="I5" s="1">
        <v>5.0610999999999997</v>
      </c>
      <c r="J5" s="1">
        <v>5.0595999999999997</v>
      </c>
      <c r="K5" s="1">
        <v>5.0528000000000004</v>
      </c>
      <c r="L5" s="1">
        <v>5.0353000000000003</v>
      </c>
      <c r="M5" s="1">
        <v>5.0670999999999999</v>
      </c>
      <c r="N5" s="1">
        <v>5.1146000000000003</v>
      </c>
      <c r="O5" s="1">
        <f t="shared" si="0"/>
        <v>5.0117000000000003</v>
      </c>
      <c r="P5" s="1">
        <f t="shared" si="1"/>
        <v>5.1146000000000003</v>
      </c>
      <c r="Q5" s="1">
        <f t="shared" si="2"/>
        <v>5.05769</v>
      </c>
      <c r="S5">
        <v>60000000</v>
      </c>
      <c r="T5">
        <v>44.8</v>
      </c>
      <c r="U5">
        <v>44.8</v>
      </c>
      <c r="V5">
        <v>44.8</v>
      </c>
      <c r="W5" s="1">
        <f t="shared" si="3"/>
        <v>44.79999999999999</v>
      </c>
    </row>
    <row r="6" spans="1:23">
      <c r="B6" s="1">
        <v>80000000</v>
      </c>
      <c r="C6" s="1">
        <v>6.8520000000000003</v>
      </c>
      <c r="D6" s="1">
        <v>6.8471000000000002</v>
      </c>
      <c r="E6" s="1">
        <v>6.8483999999999998</v>
      </c>
      <c r="F6" s="1">
        <v>6.8358999999999996</v>
      </c>
      <c r="G6" s="1">
        <v>6.8117000000000001</v>
      </c>
      <c r="H6" s="1">
        <v>6.8211000000000004</v>
      </c>
      <c r="I6" s="1">
        <v>6.7641</v>
      </c>
      <c r="J6" s="1">
        <v>6.8324999999999996</v>
      </c>
      <c r="K6" s="1">
        <v>6.8244999999999996</v>
      </c>
      <c r="L6" s="1">
        <v>6.8456000000000001</v>
      </c>
      <c r="M6" s="1">
        <v>6.7561999999999998</v>
      </c>
      <c r="N6" s="1">
        <v>6.8346999999999998</v>
      </c>
      <c r="O6" s="1">
        <f t="shared" si="0"/>
        <v>6.7561999999999998</v>
      </c>
      <c r="P6" s="1">
        <f t="shared" si="1"/>
        <v>6.8520000000000003</v>
      </c>
      <c r="Q6" s="1">
        <f t="shared" si="2"/>
        <v>6.826559999999998</v>
      </c>
      <c r="S6">
        <v>80000000</v>
      </c>
      <c r="T6">
        <v>59.7</v>
      </c>
      <c r="U6">
        <v>59.7</v>
      </c>
      <c r="V6">
        <v>59.7</v>
      </c>
      <c r="W6" s="1">
        <f t="shared" si="3"/>
        <v>59.70000000000001</v>
      </c>
    </row>
    <row r="7" spans="1:23">
      <c r="B7" s="1">
        <v>100000000</v>
      </c>
      <c r="C7" s="1">
        <v>8.4816000000000003</v>
      </c>
      <c r="D7" s="1">
        <v>8.5681999999999992</v>
      </c>
      <c r="E7" s="1">
        <v>8.5147999999999993</v>
      </c>
      <c r="F7" s="1">
        <v>8.5099</v>
      </c>
      <c r="G7" s="1">
        <v>8.5350000000000001</v>
      </c>
      <c r="H7" s="1">
        <v>8.4503000000000004</v>
      </c>
      <c r="I7" s="1">
        <v>8.5063999999999993</v>
      </c>
      <c r="J7" s="1">
        <v>8.4618000000000002</v>
      </c>
      <c r="K7" s="1">
        <v>8.5431000000000008</v>
      </c>
      <c r="L7" s="1">
        <v>8.5668000000000006</v>
      </c>
      <c r="M7" s="1">
        <v>8.6006999999999998</v>
      </c>
      <c r="N7" s="1">
        <v>8.5268999999999995</v>
      </c>
      <c r="O7" s="1">
        <f t="shared" si="0"/>
        <v>8.4503000000000004</v>
      </c>
      <c r="P7" s="1">
        <f t="shared" si="1"/>
        <v>8.6006999999999998</v>
      </c>
      <c r="Q7" s="1">
        <f t="shared" si="2"/>
        <v>8.521449999999998</v>
      </c>
      <c r="S7">
        <v>100000000</v>
      </c>
      <c r="T7">
        <v>74.599999999999994</v>
      </c>
      <c r="U7">
        <v>74.599999999999994</v>
      </c>
      <c r="V7">
        <v>74.599999999999994</v>
      </c>
      <c r="W7" s="1">
        <f t="shared" si="3"/>
        <v>74.599999999999994</v>
      </c>
    </row>
    <row r="8" spans="1:23">
      <c r="B8" s="1">
        <v>120000000</v>
      </c>
      <c r="C8" s="1">
        <v>10.273099999999999</v>
      </c>
      <c r="D8" s="1">
        <v>10.2812</v>
      </c>
      <c r="E8" s="1">
        <v>10.265599999999999</v>
      </c>
      <c r="F8" s="1">
        <v>10.332800000000001</v>
      </c>
      <c r="G8" s="1">
        <v>10.222099999999999</v>
      </c>
      <c r="H8" s="1">
        <v>10.217700000000001</v>
      </c>
      <c r="I8" s="1">
        <v>10.4064</v>
      </c>
      <c r="J8" s="1">
        <v>10.290100000000001</v>
      </c>
      <c r="K8" s="1">
        <v>10.305400000000001</v>
      </c>
      <c r="L8" s="1">
        <v>10.3118</v>
      </c>
      <c r="M8" s="1">
        <v>10.383699999999999</v>
      </c>
      <c r="N8" s="1">
        <v>10.332700000000001</v>
      </c>
      <c r="O8" s="1">
        <f t="shared" si="0"/>
        <v>10.217700000000001</v>
      </c>
      <c r="P8" s="1">
        <f t="shared" si="1"/>
        <v>10.4064</v>
      </c>
      <c r="Q8" s="1">
        <f t="shared" si="2"/>
        <v>10.299849999999999</v>
      </c>
      <c r="S8">
        <v>120000000</v>
      </c>
      <c r="T8">
        <v>89.6</v>
      </c>
      <c r="U8">
        <v>89.6</v>
      </c>
      <c r="V8">
        <v>89.6</v>
      </c>
      <c r="W8" s="1">
        <f t="shared" si="3"/>
        <v>89.59999999999998</v>
      </c>
    </row>
    <row r="9" spans="1:23">
      <c r="B9" s="1">
        <v>140000000</v>
      </c>
      <c r="O9" s="1">
        <f t="shared" si="0"/>
        <v>0</v>
      </c>
      <c r="P9" s="1">
        <f t="shared" si="1"/>
        <v>0</v>
      </c>
      <c r="Q9" s="1">
        <f t="shared" si="2"/>
        <v>0</v>
      </c>
      <c r="S9">
        <v>140000000</v>
      </c>
      <c r="U9"/>
      <c r="V9"/>
      <c r="W9" s="1" t="e">
        <f t="shared" si="3"/>
        <v>#DIV/0!</v>
      </c>
    </row>
    <row r="10" spans="1:23">
      <c r="O10" s="1"/>
      <c r="P10" s="1"/>
      <c r="Q10" s="1"/>
      <c r="T10" s="1"/>
    </row>
    <row r="11" spans="1:23">
      <c r="O11" s="1"/>
      <c r="P11" s="1"/>
      <c r="Q11" s="1"/>
      <c r="T11" s="1"/>
    </row>
    <row r="12" spans="1:23">
      <c r="O12" s="1"/>
      <c r="P12" s="1"/>
      <c r="Q12" s="1"/>
      <c r="T12" s="1"/>
    </row>
    <row r="13" spans="1:23">
      <c r="O13" s="1"/>
      <c r="P13" s="1"/>
      <c r="Q13" s="1"/>
      <c r="T13" s="1"/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>
        <v>1</v>
      </c>
      <c r="U15" s="1">
        <v>2</v>
      </c>
      <c r="V15" s="1">
        <v>3</v>
      </c>
      <c r="W15" s="1" t="s">
        <v>6</v>
      </c>
    </row>
    <row r="16" spans="1:23">
      <c r="B16" s="1">
        <v>20000000</v>
      </c>
      <c r="C16" s="1">
        <v>0.58899999999999997</v>
      </c>
      <c r="D16" s="1">
        <v>0.60099999999999998</v>
      </c>
      <c r="E16" s="1">
        <v>0.59599999999999997</v>
      </c>
      <c r="F16" s="1">
        <v>0.59899999999999998</v>
      </c>
      <c r="G16" s="1">
        <v>0.60299999999999998</v>
      </c>
      <c r="H16" s="1">
        <v>0.59899999999999998</v>
      </c>
      <c r="I16" s="1">
        <v>0.59699999999999998</v>
      </c>
      <c r="J16" s="1">
        <v>0.59599999999999997</v>
      </c>
      <c r="K16" s="1">
        <v>0.59499999999999997</v>
      </c>
      <c r="L16" s="1">
        <v>0.59799999999999998</v>
      </c>
      <c r="M16" s="1">
        <v>0.60299999999999998</v>
      </c>
      <c r="N16" s="1">
        <v>0.59599999999999997</v>
      </c>
      <c r="O16" s="1">
        <f t="shared" ref="O16:O22" si="4">MIN(C16:N16)</f>
        <v>0.58899999999999997</v>
      </c>
      <c r="P16" s="1">
        <f t="shared" ref="P16:P22" si="5">MAX(C16:N16)</f>
        <v>0.60299999999999998</v>
      </c>
      <c r="Q16" s="1">
        <f t="shared" ref="Q16:Q22" si="6">(SUM(C16:N16)-O16-P16)/10</f>
        <v>0.59799999999999986</v>
      </c>
      <c r="S16" s="1">
        <v>20000000</v>
      </c>
      <c r="T16" s="1">
        <v>12.9</v>
      </c>
      <c r="U16" s="1">
        <v>12.9</v>
      </c>
      <c r="V16" s="1">
        <v>12.9</v>
      </c>
      <c r="W16" s="1">
        <f t="shared" ref="W16:W22" si="7">AVERAGE(T16:V16)</f>
        <v>12.9</v>
      </c>
    </row>
    <row r="17" spans="1:23">
      <c r="B17" s="1">
        <v>40000000</v>
      </c>
      <c r="C17" s="1">
        <v>1.288</v>
      </c>
      <c r="D17" s="1">
        <v>1.2150000000000001</v>
      </c>
      <c r="E17" s="1">
        <v>1.2130000000000001</v>
      </c>
      <c r="F17" s="1">
        <v>1.226</v>
      </c>
      <c r="G17" s="1">
        <v>1.1859999999999999</v>
      </c>
      <c r="H17" s="1">
        <v>1.2010000000000001</v>
      </c>
      <c r="I17" s="1">
        <v>1.212</v>
      </c>
      <c r="J17" s="1">
        <v>1.2090000000000001</v>
      </c>
      <c r="K17" s="1">
        <v>1.224</v>
      </c>
      <c r="L17" s="1">
        <v>1.222</v>
      </c>
      <c r="M17" s="1">
        <v>1.2190000000000001</v>
      </c>
      <c r="N17" s="1">
        <v>1.248</v>
      </c>
      <c r="O17" s="1">
        <f t="shared" si="4"/>
        <v>1.1859999999999999</v>
      </c>
      <c r="P17" s="1">
        <f t="shared" si="5"/>
        <v>1.288</v>
      </c>
      <c r="Q17" s="1">
        <f t="shared" si="6"/>
        <v>1.2188999999999999</v>
      </c>
      <c r="S17" s="1">
        <v>40000000</v>
      </c>
      <c r="T17" s="1">
        <v>25.7</v>
      </c>
      <c r="U17" s="1">
        <v>25.7</v>
      </c>
      <c r="V17" s="1">
        <v>25.7</v>
      </c>
      <c r="W17" s="1">
        <f t="shared" si="7"/>
        <v>25.7</v>
      </c>
    </row>
    <row r="18" spans="1:23">
      <c r="B18" s="1">
        <v>60000000</v>
      </c>
      <c r="C18" s="1">
        <v>1.9350000000000001</v>
      </c>
      <c r="D18" s="1">
        <v>1.788</v>
      </c>
      <c r="E18" s="1">
        <v>1.8540000000000001</v>
      </c>
      <c r="F18" s="1">
        <v>1.81</v>
      </c>
      <c r="G18" s="1">
        <v>1.8380000000000001</v>
      </c>
      <c r="H18" s="1">
        <v>1.83</v>
      </c>
      <c r="I18" s="1">
        <v>1.821</v>
      </c>
      <c r="J18" s="1">
        <v>1.8460000000000001</v>
      </c>
      <c r="K18" s="1">
        <v>1.8480000000000001</v>
      </c>
      <c r="L18" s="1">
        <v>1.847</v>
      </c>
      <c r="M18" s="1">
        <v>1.8140000000000001</v>
      </c>
      <c r="N18" s="1">
        <v>1.827</v>
      </c>
      <c r="O18" s="1">
        <f t="shared" si="4"/>
        <v>1.788</v>
      </c>
      <c r="P18" s="1">
        <f t="shared" si="5"/>
        <v>1.9350000000000001</v>
      </c>
      <c r="Q18" s="1">
        <f t="shared" si="6"/>
        <v>1.8335000000000001</v>
      </c>
      <c r="S18" s="1">
        <v>60000000</v>
      </c>
      <c r="T18" s="1">
        <v>38.5</v>
      </c>
      <c r="U18" s="1">
        <v>38.5</v>
      </c>
      <c r="V18" s="1">
        <v>38.5</v>
      </c>
      <c r="W18" s="1">
        <f t="shared" si="7"/>
        <v>38.5</v>
      </c>
    </row>
    <row r="19" spans="1:23">
      <c r="B19" s="1">
        <v>80000000</v>
      </c>
      <c r="C19" s="1">
        <v>2.3959999999999999</v>
      </c>
      <c r="D19" s="1">
        <v>2.4129999999999998</v>
      </c>
      <c r="E19" s="1">
        <v>2.3919999999999999</v>
      </c>
      <c r="F19" s="1">
        <v>2.488</v>
      </c>
      <c r="G19" s="1">
        <v>2.4209999999999998</v>
      </c>
      <c r="H19" s="1">
        <v>2.4359999999999999</v>
      </c>
      <c r="I19" s="1">
        <v>2.4710000000000001</v>
      </c>
      <c r="J19" s="1">
        <v>2.4780000000000002</v>
      </c>
      <c r="K19" s="1">
        <v>2.4279999999999999</v>
      </c>
      <c r="L19" s="1">
        <v>2.444</v>
      </c>
      <c r="M19" s="1">
        <v>2.5990000000000002</v>
      </c>
      <c r="N19" s="1">
        <v>2.556</v>
      </c>
      <c r="O19" s="1">
        <f t="shared" si="4"/>
        <v>2.3919999999999999</v>
      </c>
      <c r="P19" s="1">
        <f t="shared" si="5"/>
        <v>2.5990000000000002</v>
      </c>
      <c r="Q19" s="1">
        <f t="shared" si="6"/>
        <v>2.4531000000000001</v>
      </c>
      <c r="S19" s="1">
        <v>80000000</v>
      </c>
      <c r="T19" s="1">
        <v>51.4</v>
      </c>
      <c r="U19" s="1">
        <v>51.4</v>
      </c>
      <c r="V19" s="1">
        <v>51.4</v>
      </c>
      <c r="W19" s="1">
        <f t="shared" si="7"/>
        <v>51.4</v>
      </c>
    </row>
    <row r="20" spans="1:23">
      <c r="B20" s="1">
        <v>100000000</v>
      </c>
      <c r="C20" s="1">
        <v>2.996</v>
      </c>
      <c r="D20" s="1">
        <v>3.0419999999999998</v>
      </c>
      <c r="E20" s="1">
        <v>3.0990000000000002</v>
      </c>
      <c r="F20" s="1">
        <v>3.0750000000000002</v>
      </c>
      <c r="G20" s="1">
        <v>3.08</v>
      </c>
      <c r="H20" s="1">
        <v>3.0110000000000001</v>
      </c>
      <c r="I20" s="1">
        <v>3.1139999999999999</v>
      </c>
      <c r="J20" s="1">
        <v>2.9910000000000001</v>
      </c>
      <c r="K20" s="1">
        <v>3.05</v>
      </c>
      <c r="L20" s="1">
        <v>3.04</v>
      </c>
      <c r="M20" s="1">
        <v>3.0259999999999998</v>
      </c>
      <c r="N20" s="1">
        <v>3.0880000000000001</v>
      </c>
      <c r="O20" s="1">
        <f t="shared" si="4"/>
        <v>2.9910000000000001</v>
      </c>
      <c r="P20" s="1">
        <f t="shared" si="5"/>
        <v>3.1139999999999999</v>
      </c>
      <c r="Q20" s="1">
        <f t="shared" si="6"/>
        <v>3.0507</v>
      </c>
      <c r="S20" s="1">
        <v>100000000</v>
      </c>
      <c r="T20" s="1">
        <v>64.2</v>
      </c>
      <c r="U20" s="1">
        <v>64.2</v>
      </c>
      <c r="V20" s="1">
        <v>64.2</v>
      </c>
      <c r="W20" s="1">
        <f t="shared" si="7"/>
        <v>64.2</v>
      </c>
    </row>
    <row r="21" spans="1:23">
      <c r="B21" s="1">
        <v>120000000</v>
      </c>
      <c r="C21" s="1">
        <v>3.6030000000000002</v>
      </c>
      <c r="D21" s="1">
        <v>3.6309999999999998</v>
      </c>
      <c r="E21" s="1">
        <v>3.6829999999999998</v>
      </c>
      <c r="F21" s="1">
        <v>3.589</v>
      </c>
      <c r="G21" s="1">
        <v>3.661</v>
      </c>
      <c r="H21" s="1">
        <v>3.6509999999999998</v>
      </c>
      <c r="I21" s="1">
        <v>3.5880000000000001</v>
      </c>
      <c r="J21" s="1">
        <v>3.6629999999999998</v>
      </c>
      <c r="K21" s="1">
        <v>3.7</v>
      </c>
      <c r="L21" s="1">
        <v>3.5659999999999998</v>
      </c>
      <c r="M21" s="1">
        <v>3.6219999999999999</v>
      </c>
      <c r="N21" s="1">
        <v>3.5920000000000001</v>
      </c>
      <c r="O21" s="1">
        <f t="shared" si="4"/>
        <v>3.5659999999999998</v>
      </c>
      <c r="P21" s="1">
        <f t="shared" si="5"/>
        <v>3.7</v>
      </c>
      <c r="Q21" s="1">
        <f t="shared" si="6"/>
        <v>3.6283000000000003</v>
      </c>
      <c r="S21" s="1">
        <v>120000000</v>
      </c>
      <c r="T21" s="1">
        <v>77</v>
      </c>
      <c r="U21" s="1">
        <v>77</v>
      </c>
      <c r="V21" s="1">
        <v>77</v>
      </c>
      <c r="W21" s="1">
        <f t="shared" si="7"/>
        <v>77</v>
      </c>
    </row>
    <row r="22" spans="1:23">
      <c r="B22" s="1">
        <v>140000000</v>
      </c>
      <c r="C22" s="1">
        <v>4.2329999999999997</v>
      </c>
      <c r="D22" s="1">
        <v>4.367</v>
      </c>
      <c r="E22" s="1">
        <v>4.2859999999999996</v>
      </c>
      <c r="F22" s="1">
        <v>4.2699999999999996</v>
      </c>
      <c r="G22" s="1">
        <v>4.2359999999999998</v>
      </c>
      <c r="H22" s="1">
        <v>4.2699999999999996</v>
      </c>
      <c r="I22" s="1">
        <v>4.22</v>
      </c>
      <c r="J22" s="1">
        <v>4.2229999999999999</v>
      </c>
      <c r="K22" s="1">
        <v>4.1879999999999997</v>
      </c>
      <c r="L22" s="1">
        <v>4.2320000000000002</v>
      </c>
      <c r="M22" s="1">
        <v>4.2409999999999997</v>
      </c>
      <c r="N22" s="1">
        <v>4.2190000000000003</v>
      </c>
      <c r="O22" s="1">
        <f t="shared" si="4"/>
        <v>4.1879999999999997</v>
      </c>
      <c r="P22" s="1">
        <f t="shared" si="5"/>
        <v>4.367</v>
      </c>
      <c r="Q22" s="1">
        <f t="shared" si="6"/>
        <v>4.2430000000000003</v>
      </c>
      <c r="S22" s="1">
        <v>140000000</v>
      </c>
      <c r="T22" s="1">
        <v>89.9</v>
      </c>
      <c r="U22" s="1">
        <v>89.9</v>
      </c>
      <c r="V22" s="1">
        <v>89.9</v>
      </c>
      <c r="W22" s="1">
        <f t="shared" si="7"/>
        <v>89.90000000000002</v>
      </c>
    </row>
    <row r="23" spans="1:23">
      <c r="L23" s="1"/>
      <c r="M23" s="1"/>
      <c r="N23" s="1"/>
      <c r="O23" s="1"/>
      <c r="P23" s="1"/>
      <c r="Q23" s="1"/>
      <c r="T23" s="1"/>
    </row>
    <row r="24" spans="1:23">
      <c r="L24" s="1"/>
      <c r="M24" s="1"/>
      <c r="N24" s="1"/>
      <c r="O24" s="1"/>
      <c r="P24" s="1"/>
      <c r="Q24" s="1"/>
      <c r="T24" s="1"/>
    </row>
    <row r="25" spans="1:23">
      <c r="L25" s="1"/>
      <c r="M25" s="1"/>
      <c r="N25" s="1"/>
      <c r="O25" s="1"/>
      <c r="P25" s="1"/>
      <c r="Q25" s="1"/>
      <c r="T25" s="1"/>
    </row>
    <row r="26" spans="1:23">
      <c r="L26" s="1"/>
      <c r="M26" s="1"/>
      <c r="N26" s="1"/>
      <c r="O26" s="1"/>
      <c r="P26" s="1"/>
      <c r="Q26" s="1"/>
      <c r="T26" s="1"/>
    </row>
    <row r="28" spans="1:23">
      <c r="A28" s="1" t="s">
        <v>8</v>
      </c>
    </row>
    <row r="29" spans="1:23">
      <c r="A29" s="1" t="s">
        <v>2</v>
      </c>
      <c r="H29" s="1" t="s">
        <v>7</v>
      </c>
    </row>
    <row r="30" spans="1:23">
      <c r="F30" s="1" t="s">
        <v>6</v>
      </c>
      <c r="M30" s="1" t="s">
        <v>6</v>
      </c>
      <c r="O30" s="1" t="s">
        <v>2</v>
      </c>
      <c r="P30" s="1" t="s">
        <v>9</v>
      </c>
      <c r="Q30" s="1" t="s">
        <v>10</v>
      </c>
      <c r="R30" s="1" t="s">
        <v>11</v>
      </c>
      <c r="S30" s="1" t="s">
        <v>12</v>
      </c>
      <c r="T30" s="1" t="s">
        <v>18</v>
      </c>
      <c r="U30" s="1" t="s">
        <v>13</v>
      </c>
      <c r="V30" s="1" t="s">
        <v>14</v>
      </c>
      <c r="W30" s="1" t="s">
        <v>15</v>
      </c>
    </row>
    <row r="31" spans="1:23">
      <c r="F31" s="1">
        <f>SUM(C31:E31)/3</f>
        <v>0</v>
      </c>
      <c r="M31" s="1">
        <f>SUM(J31:L31)/3</f>
        <v>0</v>
      </c>
      <c r="P31" s="1">
        <v>20000000</v>
      </c>
      <c r="Q31" s="1">
        <f>F31</f>
        <v>0</v>
      </c>
      <c r="R31" s="1">
        <f>F32</f>
        <v>0</v>
      </c>
      <c r="S31" s="1">
        <f>F33</f>
        <v>0</v>
      </c>
      <c r="T31" s="1">
        <f t="shared" ref="T31:T37" si="8">AVERAGE(T3:V3)</f>
        <v>14.9</v>
      </c>
      <c r="U31" s="1">
        <f t="shared" ref="U31:U37" si="9">R31+S31+T31</f>
        <v>14.9</v>
      </c>
      <c r="V31" s="1">
        <f t="shared" ref="V31:V37" si="10">W3</f>
        <v>14.9</v>
      </c>
      <c r="W31" s="4">
        <f>V31*(Constants!$A$2/100)*1024*1024*1024</f>
        <v>2623795521.1263995</v>
      </c>
    </row>
    <row r="32" spans="1:23">
      <c r="F32" s="1">
        <f>SUM(C32:E32)/3</f>
        <v>0</v>
      </c>
      <c r="M32" s="1">
        <f>SUM(J32:L32)/3</f>
        <v>0</v>
      </c>
      <c r="P32" s="1">
        <v>40000000</v>
      </c>
      <c r="Q32" s="1">
        <f>F37</f>
        <v>0</v>
      </c>
      <c r="R32" s="1">
        <f>F38</f>
        <v>0</v>
      </c>
      <c r="S32" s="1">
        <f>F39</f>
        <v>0</v>
      </c>
      <c r="T32" s="1">
        <f t="shared" si="8"/>
        <v>29.899999999999995</v>
      </c>
      <c r="U32" s="1">
        <f t="shared" si="9"/>
        <v>29.899999999999995</v>
      </c>
      <c r="V32" s="1">
        <f t="shared" si="10"/>
        <v>29.899999999999995</v>
      </c>
      <c r="W32" s="4">
        <f>V32*(Constants!$A$2/100)*1024*1024*1024</f>
        <v>5265200408.166398</v>
      </c>
    </row>
    <row r="33" spans="6:23">
      <c r="F33" s="1">
        <f>SUM(C33:E33)/3</f>
        <v>0</v>
      </c>
      <c r="M33" s="1">
        <f>SUM(J33:L33)/3</f>
        <v>0</v>
      </c>
      <c r="P33" s="1">
        <v>60000000</v>
      </c>
      <c r="Q33" s="1">
        <f>F43</f>
        <v>0</v>
      </c>
      <c r="R33" s="1">
        <f>F44</f>
        <v>0</v>
      </c>
      <c r="S33" s="1">
        <f>F45</f>
        <v>0</v>
      </c>
      <c r="T33" s="1">
        <f t="shared" si="8"/>
        <v>44.79999999999999</v>
      </c>
      <c r="U33" s="1">
        <f t="shared" si="9"/>
        <v>44.79999999999999</v>
      </c>
      <c r="V33" s="1">
        <f t="shared" si="10"/>
        <v>44.79999999999999</v>
      </c>
      <c r="W33" s="4">
        <f>V33*(Constants!$A$2/100)*1024*1024*1024</f>
        <v>7888995929.2927971</v>
      </c>
    </row>
    <row r="34" spans="6:23">
      <c r="P34" s="1">
        <v>80000000</v>
      </c>
      <c r="Q34" s="1">
        <f>F49</f>
        <v>0</v>
      </c>
      <c r="R34" s="1">
        <f>F50</f>
        <v>0</v>
      </c>
      <c r="S34" s="1">
        <f>F51</f>
        <v>0</v>
      </c>
      <c r="T34" s="1">
        <f t="shared" si="8"/>
        <v>59.70000000000001</v>
      </c>
      <c r="U34" s="1">
        <f t="shared" si="9"/>
        <v>59.70000000000001</v>
      </c>
      <c r="V34" s="1">
        <f t="shared" si="10"/>
        <v>59.70000000000001</v>
      </c>
      <c r="W34" s="4">
        <f>V34*(Constants!$A$2/100)*1024*1024*1024</f>
        <v>10512791450.419201</v>
      </c>
    </row>
    <row r="35" spans="6:23">
      <c r="P35" s="1">
        <v>100000000</v>
      </c>
      <c r="Q35" s="1">
        <f>F55</f>
        <v>0</v>
      </c>
      <c r="R35" s="1">
        <f>F56</f>
        <v>0</v>
      </c>
      <c r="S35" s="1">
        <f>F57</f>
        <v>0</v>
      </c>
      <c r="T35" s="1">
        <f t="shared" si="8"/>
        <v>74.599999999999994</v>
      </c>
      <c r="U35" s="1">
        <f t="shared" si="9"/>
        <v>74.599999999999994</v>
      </c>
      <c r="V35" s="1">
        <f t="shared" si="10"/>
        <v>74.599999999999994</v>
      </c>
      <c r="W35" s="4">
        <f>V35*(Constants!$A$2/100)*1024*1024*1024</f>
        <v>13136586971.545597</v>
      </c>
    </row>
    <row r="36" spans="6:23">
      <c r="F36" s="1" t="s">
        <v>6</v>
      </c>
      <c r="M36" s="1" t="s">
        <v>6</v>
      </c>
      <c r="P36" s="1">
        <v>120000000</v>
      </c>
      <c r="Q36" s="1">
        <f>F61</f>
        <v>0</v>
      </c>
      <c r="R36" s="1">
        <f>F62</f>
        <v>0</v>
      </c>
      <c r="S36" s="1">
        <f>F63</f>
        <v>0</v>
      </c>
      <c r="T36" s="1">
        <f t="shared" si="8"/>
        <v>89.59999999999998</v>
      </c>
      <c r="U36" s="1">
        <f t="shared" si="9"/>
        <v>89.59999999999998</v>
      </c>
      <c r="V36" s="1">
        <f t="shared" si="10"/>
        <v>89.59999999999998</v>
      </c>
      <c r="W36" s="4">
        <f>V36*(Constants!$A$2/100)*1024*1024*1024</f>
        <v>15777991858.585594</v>
      </c>
    </row>
    <row r="37" spans="6:23">
      <c r="F37" s="1">
        <f>SUM(C37:E37)/3</f>
        <v>0</v>
      </c>
      <c r="M37" s="1">
        <f>SUM(J37:L37)/3</f>
        <v>0</v>
      </c>
      <c r="P37" s="1">
        <v>140000000</v>
      </c>
      <c r="Q37" s="1">
        <f>F67</f>
        <v>0</v>
      </c>
      <c r="R37" s="1">
        <f>F68</f>
        <v>0</v>
      </c>
      <c r="S37" s="1">
        <f>F69</f>
        <v>0</v>
      </c>
      <c r="T37" s="1"/>
      <c r="W37" s="4">
        <f>V37*(Constants!$A$2/100)*1024*1024*1024</f>
        <v>0</v>
      </c>
    </row>
    <row r="38" spans="6:23">
      <c r="F38" s="1">
        <f>SUM(C38:E38)/3</f>
        <v>0</v>
      </c>
      <c r="M38" s="1">
        <f>SUM(J38:L38)/3</f>
        <v>0</v>
      </c>
      <c r="P38" s="1"/>
      <c r="Q38" s="1"/>
      <c r="R38" s="1"/>
      <c r="T38" s="1"/>
      <c r="W38" s="4"/>
    </row>
    <row r="39" spans="6:23">
      <c r="F39" s="1">
        <f>SUM(C39:E39)/3</f>
        <v>0</v>
      </c>
      <c r="M39" s="1">
        <f>SUM(J39:L39)/3</f>
        <v>0</v>
      </c>
      <c r="W39" s="4"/>
    </row>
    <row r="42" spans="6:23">
      <c r="F42" s="1" t="s">
        <v>6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18</v>
      </c>
      <c r="U42" s="1" t="s">
        <v>13</v>
      </c>
      <c r="V42" s="1" t="s">
        <v>14</v>
      </c>
      <c r="W42" s="1" t="s">
        <v>15</v>
      </c>
    </row>
    <row r="43" spans="6:23">
      <c r="F43" s="1">
        <f>SUM(C43:E43)/3</f>
        <v>0</v>
      </c>
      <c r="M43" s="1">
        <f>SUM(J43:L43)/3</f>
        <v>0</v>
      </c>
      <c r="P43" s="1">
        <v>20000000</v>
      </c>
      <c r="Q43" s="1">
        <f>M31</f>
        <v>0</v>
      </c>
      <c r="R43" s="1">
        <f>M32</f>
        <v>0</v>
      </c>
      <c r="T43" s="1">
        <f t="shared" ref="T43:T49" si="11">AVERAGE(T16:V16)</f>
        <v>12.9</v>
      </c>
      <c r="U43" s="1">
        <f t="shared" ref="U43:U49" si="12">R43+S43+T43</f>
        <v>12.9</v>
      </c>
      <c r="V43" s="1">
        <f t="shared" ref="V43:V49" si="13">W16</f>
        <v>12.9</v>
      </c>
      <c r="W43" s="4">
        <f>V43*(Constants!$A$2/100)*1024*1024*1024</f>
        <v>2271608202.8543997</v>
      </c>
    </row>
    <row r="44" spans="6:23">
      <c r="F44" s="1">
        <f>SUM(C44:E44)/3</f>
        <v>0</v>
      </c>
      <c r="M44" s="1">
        <f>SUM(J44:L44)/3</f>
        <v>0</v>
      </c>
      <c r="P44" s="1">
        <v>40000000</v>
      </c>
      <c r="Q44" s="1">
        <f>M37</f>
        <v>0</v>
      </c>
      <c r="R44" s="1">
        <f>M38</f>
        <v>0</v>
      </c>
      <c r="T44" s="1">
        <f t="shared" si="11"/>
        <v>25.7</v>
      </c>
      <c r="U44" s="1">
        <f t="shared" si="12"/>
        <v>25.7</v>
      </c>
      <c r="V44" s="1">
        <f t="shared" si="13"/>
        <v>25.7</v>
      </c>
      <c r="W44" s="4">
        <f>V44*(Constants!$A$2/100)*1024*1024*1024</f>
        <v>4525607039.7951994</v>
      </c>
    </row>
    <row r="45" spans="6:23">
      <c r="F45" s="1">
        <f>SUM(C45:E45)/3</f>
        <v>0</v>
      </c>
      <c r="M45" s="1">
        <f>SUM(J45:L45)/3</f>
        <v>0</v>
      </c>
      <c r="P45" s="1">
        <v>60000000</v>
      </c>
      <c r="Q45" s="1">
        <f>M43</f>
        <v>0</v>
      </c>
      <c r="R45" s="1">
        <f>M44</f>
        <v>0</v>
      </c>
      <c r="T45" s="1">
        <f t="shared" si="11"/>
        <v>38.5</v>
      </c>
      <c r="U45" s="1">
        <f t="shared" si="12"/>
        <v>38.5</v>
      </c>
      <c r="V45" s="1">
        <f t="shared" si="13"/>
        <v>38.5</v>
      </c>
      <c r="W45" s="4">
        <f>V45*(Constants!$A$2/100)*1024*1024*1024</f>
        <v>6779605876.7359991</v>
      </c>
    </row>
    <row r="46" spans="6:23">
      <c r="P46" s="1">
        <v>80000000</v>
      </c>
      <c r="Q46" s="1">
        <f>M49</f>
        <v>0</v>
      </c>
      <c r="R46" s="1">
        <f>M50</f>
        <v>0</v>
      </c>
      <c r="T46" s="1">
        <f t="shared" si="11"/>
        <v>51.4</v>
      </c>
      <c r="U46" s="1">
        <f t="shared" si="12"/>
        <v>51.4</v>
      </c>
      <c r="V46" s="1">
        <f t="shared" si="13"/>
        <v>51.4</v>
      </c>
      <c r="W46" s="4">
        <f>V46*(Constants!$A$2/100)*1024*1024*1024</f>
        <v>9051214079.5903988</v>
      </c>
    </row>
    <row r="47" spans="6:23">
      <c r="P47" s="1">
        <v>100000000</v>
      </c>
      <c r="Q47" s="1">
        <f>M55</f>
        <v>0</v>
      </c>
      <c r="R47" s="1">
        <f>M56</f>
        <v>0</v>
      </c>
      <c r="T47" s="1">
        <f t="shared" si="11"/>
        <v>64.2</v>
      </c>
      <c r="U47" s="1">
        <f t="shared" si="12"/>
        <v>64.2</v>
      </c>
      <c r="V47" s="1">
        <f t="shared" si="13"/>
        <v>64.2</v>
      </c>
      <c r="W47" s="4">
        <f>V47*(Constants!$A$2/100)*1024*1024*1024</f>
        <v>11305212916.531199</v>
      </c>
    </row>
    <row r="48" spans="6:23">
      <c r="F48" s="1" t="s">
        <v>6</v>
      </c>
      <c r="M48" s="1" t="s">
        <v>6</v>
      </c>
      <c r="P48" s="1">
        <v>120000000</v>
      </c>
      <c r="Q48" s="1">
        <f>M61</f>
        <v>0</v>
      </c>
      <c r="R48" s="1">
        <f>M62</f>
        <v>0</v>
      </c>
      <c r="T48" s="1">
        <f t="shared" si="11"/>
        <v>77</v>
      </c>
      <c r="U48" s="1">
        <f t="shared" si="12"/>
        <v>77</v>
      </c>
      <c r="V48" s="1">
        <f t="shared" si="13"/>
        <v>77</v>
      </c>
      <c r="W48" s="4">
        <f>V48*(Constants!$A$2/100)*1024*1024*1024</f>
        <v>13559211753.471998</v>
      </c>
    </row>
    <row r="49" spans="6:23">
      <c r="F49" s="1">
        <f>SUM(C49:E49)/3</f>
        <v>0</v>
      </c>
      <c r="M49" s="1">
        <f>SUM(J49:L49)/3</f>
        <v>0</v>
      </c>
      <c r="P49" s="1">
        <v>140000000</v>
      </c>
      <c r="Q49" s="1">
        <f>M67</f>
        <v>0</v>
      </c>
      <c r="R49" s="1">
        <f>M68</f>
        <v>0</v>
      </c>
      <c r="T49" s="1">
        <f t="shared" si="11"/>
        <v>89.90000000000002</v>
      </c>
      <c r="U49" s="1">
        <f t="shared" si="12"/>
        <v>89.90000000000002</v>
      </c>
      <c r="V49" s="1">
        <f t="shared" si="13"/>
        <v>89.90000000000002</v>
      </c>
      <c r="W49" s="4">
        <f>V49*(Constants!$A$2/100)*1024*1024*1024</f>
        <v>15830819956.326401</v>
      </c>
    </row>
    <row r="50" spans="6:23">
      <c r="F50" s="1">
        <f>SUM(C50:E50)/3</f>
        <v>0</v>
      </c>
      <c r="M50" s="1">
        <f>SUM(J50:L50)/3</f>
        <v>0</v>
      </c>
      <c r="P50" s="1"/>
      <c r="Q50" s="1"/>
      <c r="R50" s="1"/>
      <c r="T50" s="1"/>
      <c r="W50" s="4"/>
    </row>
    <row r="51" spans="6:23">
      <c r="F51" s="1">
        <f>SUM(C51:E51)/3</f>
        <v>0</v>
      </c>
      <c r="M51" s="1">
        <f>SUM(J51:L51)/3</f>
        <v>0</v>
      </c>
    </row>
    <row r="54" spans="6:23">
      <c r="F54" s="1" t="s">
        <v>6</v>
      </c>
      <c r="M54" s="1" t="s">
        <v>6</v>
      </c>
    </row>
    <row r="55" spans="6:23">
      <c r="F55" s="1">
        <f>SUM(C55:E55)/3</f>
        <v>0</v>
      </c>
      <c r="M55" s="1">
        <f>SUM(J55:L55)/3</f>
        <v>0</v>
      </c>
    </row>
    <row r="56" spans="6:23">
      <c r="F56" s="1">
        <f>SUM(C56:E56)/3</f>
        <v>0</v>
      </c>
      <c r="M56" s="1">
        <f>SUM(J56:L56)/3</f>
        <v>0</v>
      </c>
    </row>
    <row r="57" spans="6:23">
      <c r="F57" s="1">
        <f>SUM(C57:E57)/3</f>
        <v>0</v>
      </c>
      <c r="M57" s="1">
        <f>SUM(J57:L57)/3</f>
        <v>0</v>
      </c>
    </row>
    <row r="60" spans="6:23">
      <c r="F60" s="1" t="s">
        <v>6</v>
      </c>
      <c r="M60" s="1" t="s">
        <v>6</v>
      </c>
    </row>
    <row r="61" spans="6:23">
      <c r="F61" s="1">
        <f>SUM(C61:E61)/3</f>
        <v>0</v>
      </c>
      <c r="M61" s="1">
        <f>SUM(J61:L61)/3</f>
        <v>0</v>
      </c>
    </row>
    <row r="62" spans="6:23">
      <c r="F62" s="1">
        <f>SUM(C62:E62)/3</f>
        <v>0</v>
      </c>
      <c r="M62" s="1">
        <f>SUM(J62:L62)/3</f>
        <v>0</v>
      </c>
    </row>
    <row r="63" spans="6:23">
      <c r="F63" s="1">
        <f>SUM(C63:E63)/3</f>
        <v>0</v>
      </c>
      <c r="M63" s="1">
        <f>SUM(J63:L63)/3</f>
        <v>0</v>
      </c>
    </row>
    <row r="66" spans="6:13">
      <c r="F66" s="1" t="s">
        <v>6</v>
      </c>
      <c r="M66" s="1" t="s">
        <v>6</v>
      </c>
    </row>
    <row r="67" spans="6:13">
      <c r="F67" s="1">
        <f>SUM(C67:E67)/3</f>
        <v>0</v>
      </c>
      <c r="M67" s="1">
        <f>SUM(J67:L67)/3</f>
        <v>0</v>
      </c>
    </row>
    <row r="68" spans="6:13">
      <c r="F68" s="1">
        <f>SUM(C68:E68)/3</f>
        <v>0</v>
      </c>
      <c r="M68" s="1">
        <f>SUM(J68:L68)/3</f>
        <v>0</v>
      </c>
    </row>
    <row r="69" spans="6:13">
      <c r="F69" s="1">
        <f>SUM(C69:E69)/3</f>
        <v>0</v>
      </c>
      <c r="M69" s="1">
        <f>SUM(J69:L69)/3</f>
        <v>0</v>
      </c>
    </row>
    <row r="72" spans="6:13">
      <c r="F72" s="1" t="s">
        <v>6</v>
      </c>
      <c r="M72" s="1" t="s">
        <v>6</v>
      </c>
    </row>
    <row r="73" spans="6:13">
      <c r="F73" s="1">
        <f>SUM(C73:E73)/3</f>
        <v>0</v>
      </c>
      <c r="M73" s="1">
        <f>SUM(J73:L73)/3</f>
        <v>0</v>
      </c>
    </row>
    <row r="74" spans="6:13">
      <c r="F74" s="1">
        <f>SUM(C74:E74)/3</f>
        <v>0</v>
      </c>
      <c r="M74" s="1">
        <f>SUM(J74:L74)/3</f>
        <v>0</v>
      </c>
    </row>
    <row r="75" spans="6:13">
      <c r="F75" s="1">
        <f>SUM(C75:E75)/3</f>
        <v>0</v>
      </c>
      <c r="M75" s="1">
        <f>SUM(J75:L75)/3</f>
        <v>0</v>
      </c>
    </row>
  </sheetData>
  <pageMargins left="0.7" right="0.7" top="0.3" bottom="0.3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5"/>
  <sheetViews>
    <sheetView zoomScale="50" zoomScaleNormal="50" workbookViewId="0">
      <selection activeCell="B2" sqref="B2:N10"/>
    </sheetView>
  </sheetViews>
  <sheetFormatPr defaultColWidth="7.5" defaultRowHeight="14.25"/>
  <cols>
    <col min="1" max="19" width="9.125" style="1" customWidth="1"/>
    <col min="20" max="20" width="12.125" style="1" customWidth="1"/>
    <col min="21" max="21" width="15.5" style="1" customWidth="1"/>
    <col min="22" max="22" width="18" style="1" customWidth="1"/>
    <col min="23" max="29" width="9.125" style="1" customWidth="1"/>
  </cols>
  <sheetData>
    <row r="1" spans="1:23" ht="15">
      <c r="A1" s="2" t="s">
        <v>1</v>
      </c>
    </row>
    <row r="2" spans="1:23">
      <c r="A2" s="1" t="s">
        <v>2</v>
      </c>
      <c r="B2" s="1" t="s">
        <v>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>
        <v>1</v>
      </c>
      <c r="U2" s="1">
        <v>2</v>
      </c>
      <c r="V2" s="1">
        <v>3</v>
      </c>
      <c r="W2" s="1" t="s">
        <v>6</v>
      </c>
    </row>
    <row r="3" spans="1:23">
      <c r="B3" s="1">
        <v>7500</v>
      </c>
      <c r="C3" s="1">
        <v>0.1704</v>
      </c>
      <c r="D3" s="1">
        <v>0.16769999999999999</v>
      </c>
      <c r="E3" s="1">
        <v>0.16270000000000001</v>
      </c>
      <c r="F3" s="1">
        <v>0.16320000000000001</v>
      </c>
      <c r="G3" s="1">
        <v>0.16919999999999999</v>
      </c>
      <c r="H3" s="1">
        <v>0.1646</v>
      </c>
      <c r="I3" s="1">
        <v>0.16550000000000001</v>
      </c>
      <c r="J3" s="1">
        <v>0.15820000000000001</v>
      </c>
      <c r="K3" s="1">
        <v>0.15620000000000001</v>
      </c>
      <c r="L3" s="1">
        <v>0.1565</v>
      </c>
      <c r="M3" s="1">
        <v>0.1583</v>
      </c>
      <c r="N3" s="1">
        <v>0.15559999999999999</v>
      </c>
      <c r="O3" s="1">
        <f t="shared" ref="O3:O10" si="0">MIN(C3:N3)</f>
        <v>0.15559999999999999</v>
      </c>
      <c r="P3" s="1">
        <f t="shared" ref="P3:P10" si="1">MAX(C3:N3)</f>
        <v>0.1704</v>
      </c>
      <c r="Q3" s="1">
        <f t="shared" ref="Q3:Q10" si="2">(SUM(C3:N3)-O3-P3)/10</f>
        <v>0.16221000000000002</v>
      </c>
      <c r="S3" s="1">
        <v>7500</v>
      </c>
      <c r="T3" s="1">
        <v>1.4</v>
      </c>
      <c r="U3" s="1">
        <v>1.4</v>
      </c>
      <c r="V3" s="1">
        <v>1.4</v>
      </c>
      <c r="W3" s="1">
        <f t="shared" ref="W3:W10" si="3">AVERAGE(T3:V3)</f>
        <v>1.3999999999999997</v>
      </c>
    </row>
    <row r="4" spans="1:23">
      <c r="B4" s="1">
        <v>15000</v>
      </c>
      <c r="C4" s="1">
        <v>0.61080000000000001</v>
      </c>
      <c r="D4" s="1">
        <v>0.62819999999999998</v>
      </c>
      <c r="E4" s="1">
        <v>0.62350000000000005</v>
      </c>
      <c r="F4" s="1">
        <v>0.63029999999999997</v>
      </c>
      <c r="G4" s="1">
        <v>0.61470000000000002</v>
      </c>
      <c r="H4" s="1">
        <v>0.621</v>
      </c>
      <c r="I4" s="1">
        <v>0.62839999999999996</v>
      </c>
      <c r="J4" s="1">
        <v>0.63149999999999995</v>
      </c>
      <c r="K4" s="1">
        <v>0.62260000000000004</v>
      </c>
      <c r="L4" s="1">
        <v>0.61299999999999999</v>
      </c>
      <c r="M4" s="1">
        <v>0.61399999999999999</v>
      </c>
      <c r="N4" s="1">
        <v>0.61270000000000002</v>
      </c>
      <c r="O4" s="1">
        <f t="shared" si="0"/>
        <v>0.61080000000000001</v>
      </c>
      <c r="P4" s="1">
        <f t="shared" si="1"/>
        <v>0.63149999999999995</v>
      </c>
      <c r="Q4" s="1">
        <f t="shared" si="2"/>
        <v>0.62084000000000006</v>
      </c>
      <c r="S4" s="1">
        <v>15000</v>
      </c>
      <c r="T4" s="1">
        <v>5.6</v>
      </c>
      <c r="U4" s="1">
        <v>5.6</v>
      </c>
      <c r="V4" s="1">
        <v>5.6</v>
      </c>
      <c r="W4" s="1">
        <f t="shared" si="3"/>
        <v>5.5999999999999988</v>
      </c>
    </row>
    <row r="5" spans="1:23">
      <c r="B5" s="1">
        <v>22500</v>
      </c>
      <c r="C5" s="1">
        <v>1.3741000000000001</v>
      </c>
      <c r="D5" s="1">
        <v>1.3843000000000001</v>
      </c>
      <c r="E5" s="1">
        <v>1.3763000000000001</v>
      </c>
      <c r="F5" s="1">
        <v>1.3912</v>
      </c>
      <c r="G5" s="1">
        <v>1.3816999999999999</v>
      </c>
      <c r="H5" s="1">
        <v>1.3893</v>
      </c>
      <c r="I5" s="1">
        <v>1.3757999999999999</v>
      </c>
      <c r="J5" s="1">
        <v>1.3645</v>
      </c>
      <c r="K5" s="1">
        <v>1.3855</v>
      </c>
      <c r="L5" s="1">
        <v>1.3798999999999999</v>
      </c>
      <c r="M5" s="1">
        <v>1.3688</v>
      </c>
      <c r="N5" s="1">
        <v>1.3815</v>
      </c>
      <c r="O5" s="1">
        <f t="shared" si="0"/>
        <v>1.3645</v>
      </c>
      <c r="P5" s="1">
        <f t="shared" si="1"/>
        <v>1.3912</v>
      </c>
      <c r="Q5" s="1">
        <f t="shared" si="2"/>
        <v>1.3797200000000003</v>
      </c>
      <c r="S5" s="1">
        <v>22500</v>
      </c>
      <c r="T5" s="1">
        <v>12.5</v>
      </c>
      <c r="U5" s="1">
        <v>12.5</v>
      </c>
      <c r="V5" s="1">
        <v>12.5</v>
      </c>
      <c r="W5" s="1">
        <f t="shared" si="3"/>
        <v>12.5</v>
      </c>
    </row>
    <row r="6" spans="1:23">
      <c r="B6" s="1">
        <v>30000</v>
      </c>
      <c r="C6" s="1">
        <v>2.4474999999999998</v>
      </c>
      <c r="D6" s="1">
        <v>2.4424000000000001</v>
      </c>
      <c r="E6" s="1">
        <v>2.4257</v>
      </c>
      <c r="F6" s="1">
        <v>2.4523000000000001</v>
      </c>
      <c r="G6" s="1">
        <v>2.4415</v>
      </c>
      <c r="H6" s="1">
        <v>2.4443999999999999</v>
      </c>
      <c r="I6" s="1">
        <v>2.4394</v>
      </c>
      <c r="J6" s="1">
        <v>2.4432</v>
      </c>
      <c r="K6" s="1">
        <v>2.4396</v>
      </c>
      <c r="L6" s="1">
        <v>2.4445999999999999</v>
      </c>
      <c r="M6" s="1">
        <v>2.4443999999999999</v>
      </c>
      <c r="N6" s="1">
        <v>2.4411999999999998</v>
      </c>
      <c r="O6" s="1">
        <f t="shared" si="0"/>
        <v>2.4257</v>
      </c>
      <c r="P6" s="1">
        <f t="shared" si="1"/>
        <v>2.4523000000000001</v>
      </c>
      <c r="Q6" s="1">
        <f t="shared" si="2"/>
        <v>2.4428200000000002</v>
      </c>
      <c r="S6" s="1">
        <v>30000</v>
      </c>
      <c r="T6" s="1">
        <v>22.2</v>
      </c>
      <c r="U6" s="1">
        <v>22.2</v>
      </c>
      <c r="V6" s="1">
        <v>22.2</v>
      </c>
      <c r="W6" s="1">
        <f t="shared" si="3"/>
        <v>22.2</v>
      </c>
    </row>
    <row r="7" spans="1:23">
      <c r="B7" s="1">
        <v>37500</v>
      </c>
      <c r="C7" s="1">
        <v>3.8315999999999999</v>
      </c>
      <c r="D7" s="1">
        <v>3.8698000000000001</v>
      </c>
      <c r="E7" s="1">
        <v>3.8599000000000001</v>
      </c>
      <c r="F7" s="1">
        <v>3.9123000000000001</v>
      </c>
      <c r="G7" s="1">
        <v>3.9051999999999998</v>
      </c>
      <c r="H7" s="1">
        <v>3.8087</v>
      </c>
      <c r="I7" s="1">
        <v>3.8149000000000002</v>
      </c>
      <c r="J7" s="1">
        <v>3.835</v>
      </c>
      <c r="K7" s="1">
        <v>3.8115999999999999</v>
      </c>
      <c r="L7" s="1">
        <v>3.8479999999999999</v>
      </c>
      <c r="M7" s="1">
        <v>3.8702999999999999</v>
      </c>
      <c r="N7" s="1">
        <v>3.8336000000000001</v>
      </c>
      <c r="O7" s="1">
        <f t="shared" si="0"/>
        <v>3.8087</v>
      </c>
      <c r="P7" s="1">
        <f t="shared" si="1"/>
        <v>3.9123000000000001</v>
      </c>
      <c r="Q7" s="1">
        <f t="shared" si="2"/>
        <v>3.8479899999999994</v>
      </c>
      <c r="S7" s="1">
        <v>37500</v>
      </c>
      <c r="T7" s="1">
        <v>35.1</v>
      </c>
      <c r="U7" s="1">
        <v>35.1</v>
      </c>
      <c r="V7" s="1">
        <v>35.1</v>
      </c>
      <c r="W7" s="1">
        <f t="shared" si="3"/>
        <v>35.1</v>
      </c>
    </row>
    <row r="8" spans="1:23">
      <c r="B8" s="1">
        <v>45000</v>
      </c>
      <c r="C8" s="1">
        <v>5.5301</v>
      </c>
      <c r="D8" s="1">
        <v>5.5263999999999998</v>
      </c>
      <c r="E8" s="1">
        <v>5.4368999999999996</v>
      </c>
      <c r="F8" s="1">
        <v>5.4981</v>
      </c>
      <c r="G8" s="1">
        <v>5.5614999999999997</v>
      </c>
      <c r="H8" s="1">
        <v>5.5479000000000003</v>
      </c>
      <c r="I8" s="1">
        <v>5.4855</v>
      </c>
      <c r="J8" s="1">
        <v>5.4603999999999999</v>
      </c>
      <c r="K8" s="1">
        <v>5.5012999999999996</v>
      </c>
      <c r="L8" s="1">
        <v>5.4740000000000002</v>
      </c>
      <c r="M8" s="1">
        <v>5.4657</v>
      </c>
      <c r="N8" s="1">
        <v>5.4344999999999999</v>
      </c>
      <c r="O8" s="1">
        <f t="shared" si="0"/>
        <v>5.4344999999999999</v>
      </c>
      <c r="P8" s="1">
        <f t="shared" si="1"/>
        <v>5.5614999999999997</v>
      </c>
      <c r="Q8" s="1">
        <f t="shared" si="2"/>
        <v>5.4926300000000001</v>
      </c>
      <c r="S8" s="1">
        <v>45000</v>
      </c>
      <c r="T8" s="1">
        <v>50.1</v>
      </c>
      <c r="U8" s="1">
        <v>50.1</v>
      </c>
      <c r="V8" s="1">
        <v>50.1</v>
      </c>
      <c r="W8" s="1">
        <f t="shared" si="3"/>
        <v>50.1</v>
      </c>
    </row>
    <row r="9" spans="1:23">
      <c r="B9" s="1">
        <v>52500</v>
      </c>
      <c r="C9" s="1">
        <v>7.5094000000000003</v>
      </c>
      <c r="D9" s="1">
        <v>7.5019</v>
      </c>
      <c r="E9" s="1">
        <v>7.4488000000000003</v>
      </c>
      <c r="F9" s="1">
        <v>7.5303000000000004</v>
      </c>
      <c r="G9" s="1">
        <v>7.4425999999999997</v>
      </c>
      <c r="H9" s="1">
        <v>7.4149000000000003</v>
      </c>
      <c r="I9" s="1">
        <v>7.4885999999999999</v>
      </c>
      <c r="J9" s="1">
        <v>7.4272999999999998</v>
      </c>
      <c r="K9" s="1">
        <v>7.5308000000000002</v>
      </c>
      <c r="L9" s="1">
        <v>7.4762000000000004</v>
      </c>
      <c r="M9" s="1">
        <v>7.4577999999999998</v>
      </c>
      <c r="N9" s="1">
        <v>7.5242000000000004</v>
      </c>
      <c r="O9" s="1">
        <f t="shared" si="0"/>
        <v>7.4149000000000003</v>
      </c>
      <c r="P9" s="1">
        <f t="shared" si="1"/>
        <v>7.5308000000000002</v>
      </c>
      <c r="Q9" s="1">
        <f t="shared" si="2"/>
        <v>7.4807100000000002</v>
      </c>
      <c r="S9" s="1">
        <v>52500</v>
      </c>
      <c r="T9" s="1">
        <v>69</v>
      </c>
      <c r="U9" s="1">
        <v>69</v>
      </c>
      <c r="V9" s="1">
        <v>69</v>
      </c>
      <c r="W9" s="1">
        <f t="shared" si="3"/>
        <v>69</v>
      </c>
    </row>
    <row r="10" spans="1:23">
      <c r="B10" s="1">
        <v>60000</v>
      </c>
      <c r="C10" s="1">
        <v>9.7782</v>
      </c>
      <c r="D10" s="1">
        <v>9.7713000000000001</v>
      </c>
      <c r="E10" s="1">
        <v>9.7379999999999995</v>
      </c>
      <c r="F10" s="1">
        <v>9.7597000000000005</v>
      </c>
      <c r="G10" s="1">
        <v>9.7317999999999998</v>
      </c>
      <c r="H10" s="1">
        <v>9.7411999999999992</v>
      </c>
      <c r="I10" s="1">
        <v>9.7885000000000009</v>
      </c>
      <c r="J10" s="1">
        <v>9.6850000000000005</v>
      </c>
      <c r="K10" s="1">
        <v>9.7387999999999995</v>
      </c>
      <c r="L10" s="1">
        <v>9.7203999999999997</v>
      </c>
      <c r="M10" s="1">
        <v>9.73</v>
      </c>
      <c r="N10" s="1">
        <v>9.6778999999999993</v>
      </c>
      <c r="O10" s="1">
        <f t="shared" si="0"/>
        <v>9.6778999999999993</v>
      </c>
      <c r="P10" s="1">
        <f t="shared" si="1"/>
        <v>9.7885000000000009</v>
      </c>
      <c r="Q10" s="1">
        <f t="shared" si="2"/>
        <v>9.7394400000000001</v>
      </c>
      <c r="S10" s="1">
        <v>60000</v>
      </c>
      <c r="T10" s="1">
        <v>89.5</v>
      </c>
      <c r="U10" s="1">
        <v>89.5</v>
      </c>
      <c r="V10" s="1">
        <v>89.5</v>
      </c>
      <c r="W10" s="1">
        <f t="shared" si="3"/>
        <v>89.5</v>
      </c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>
        <v>1</v>
      </c>
      <c r="U15" s="1">
        <v>2</v>
      </c>
      <c r="V15" s="1">
        <v>3</v>
      </c>
      <c r="W15" s="1" t="s">
        <v>6</v>
      </c>
    </row>
    <row r="16" spans="1:23">
      <c r="B16" s="1">
        <v>7500</v>
      </c>
      <c r="C16" s="1">
        <v>659.69</v>
      </c>
      <c r="D16" s="1">
        <v>660.89800000000002</v>
      </c>
      <c r="E16" s="1">
        <v>660.96199999999999</v>
      </c>
      <c r="F16" s="1">
        <v>658.88</v>
      </c>
      <c r="G16" s="1">
        <v>668.36800000000005</v>
      </c>
      <c r="H16" s="1">
        <v>658.57600000000002</v>
      </c>
      <c r="I16" s="1">
        <v>658.94500000000005</v>
      </c>
      <c r="J16" s="1">
        <v>659.77300000000002</v>
      </c>
      <c r="K16" s="1">
        <v>658.76199999999994</v>
      </c>
      <c r="L16" s="1">
        <v>661.18899999999996</v>
      </c>
      <c r="M16" s="1">
        <v>658.13699999999994</v>
      </c>
      <c r="N16" s="1">
        <v>660.053</v>
      </c>
      <c r="O16" s="1">
        <f>MIN(C16:N16)</f>
        <v>658.13699999999994</v>
      </c>
      <c r="P16" s="1">
        <f>MAX(C16:N16)</f>
        <v>668.36800000000005</v>
      </c>
      <c r="Q16" s="1">
        <f>(SUM(C16:N16)-O16-P16)/10</f>
        <v>659.77279999999996</v>
      </c>
      <c r="S16" s="1">
        <v>7500</v>
      </c>
      <c r="T16" s="1">
        <v>3.5</v>
      </c>
      <c r="U16" s="1">
        <v>3.4</v>
      </c>
      <c r="V16" s="1">
        <v>3.5</v>
      </c>
      <c r="W16" s="3">
        <f t="shared" ref="W16:W23" si="4">AVERAGE(T16:V16)</f>
        <v>3.4666666666666668</v>
      </c>
    </row>
    <row r="17" spans="1:23">
      <c r="B17" s="1">
        <v>15000</v>
      </c>
      <c r="C17" s="1">
        <v>4962.0429999999997</v>
      </c>
      <c r="D17" s="1">
        <v>4959.8630000000003</v>
      </c>
      <c r="E17" s="1">
        <v>4963.6409999999996</v>
      </c>
      <c r="F17" s="1">
        <v>4969.1689999999999</v>
      </c>
      <c r="G17" s="1">
        <v>4983.5529999999999</v>
      </c>
      <c r="H17" s="1">
        <v>4972.0200000000004</v>
      </c>
      <c r="I17" s="1">
        <v>4969.8729999999996</v>
      </c>
      <c r="J17" s="1">
        <v>4969.3680000000004</v>
      </c>
      <c r="K17" s="1">
        <v>4979.6270000000004</v>
      </c>
      <c r="L17" s="1">
        <v>5008.8689999999997</v>
      </c>
      <c r="M17" s="1">
        <v>4966.7960000000003</v>
      </c>
      <c r="N17" s="1">
        <v>4968.3090000000002</v>
      </c>
      <c r="O17" s="1">
        <f>MIN(C17:N17)</f>
        <v>4959.8630000000003</v>
      </c>
      <c r="P17" s="1">
        <f>MAX(C17:N17)</f>
        <v>5008.8689999999997</v>
      </c>
      <c r="Q17" s="1">
        <f>(SUM(C17:N17)-O17-P17)/10</f>
        <v>4970.4399000000003</v>
      </c>
      <c r="S17" s="1">
        <v>15000</v>
      </c>
      <c r="T17" s="1">
        <v>13.7</v>
      </c>
      <c r="U17" s="1">
        <v>13.7</v>
      </c>
      <c r="V17" s="1">
        <v>13.7</v>
      </c>
      <c r="W17" s="3">
        <f t="shared" si="4"/>
        <v>13.699999999999998</v>
      </c>
    </row>
    <row r="18" spans="1:23">
      <c r="B18" s="1">
        <v>22500</v>
      </c>
      <c r="S18" s="1">
        <v>22500</v>
      </c>
      <c r="T18" s="1">
        <v>30.8</v>
      </c>
      <c r="U18" s="1">
        <v>30.8</v>
      </c>
      <c r="V18" s="1">
        <v>30.8</v>
      </c>
      <c r="W18" s="3">
        <f t="shared" si="4"/>
        <v>30.8</v>
      </c>
    </row>
    <row r="19" spans="1:23">
      <c r="B19" s="1">
        <v>30000</v>
      </c>
      <c r="S19" s="1">
        <v>30000</v>
      </c>
      <c r="T19" s="1">
        <v>54.7</v>
      </c>
      <c r="U19" s="1">
        <v>54.7</v>
      </c>
      <c r="V19" s="1">
        <v>54.8</v>
      </c>
      <c r="W19" s="3">
        <f t="shared" si="4"/>
        <v>54.733333333333327</v>
      </c>
    </row>
    <row r="20" spans="1:23">
      <c r="B20" s="1">
        <v>37500</v>
      </c>
      <c r="S20" s="1">
        <v>37500</v>
      </c>
      <c r="T20" s="1">
        <v>85.9</v>
      </c>
      <c r="W20" s="3">
        <f t="shared" si="4"/>
        <v>85.9</v>
      </c>
    </row>
    <row r="21" spans="1:23">
      <c r="B21" s="1">
        <v>45000</v>
      </c>
      <c r="S21" s="1">
        <v>45000</v>
      </c>
      <c r="W21" s="3" t="e">
        <f t="shared" si="4"/>
        <v>#DIV/0!</v>
      </c>
    </row>
    <row r="22" spans="1:23">
      <c r="B22" s="1">
        <v>52500</v>
      </c>
      <c r="S22" s="1">
        <v>52500</v>
      </c>
      <c r="W22" s="3" t="e">
        <f t="shared" si="4"/>
        <v>#DIV/0!</v>
      </c>
    </row>
    <row r="23" spans="1:23">
      <c r="B23" s="1">
        <v>60000</v>
      </c>
      <c r="S23" s="1">
        <v>60000</v>
      </c>
      <c r="W23" s="3" t="e">
        <f t="shared" si="4"/>
        <v>#DIV/0!</v>
      </c>
    </row>
    <row r="24" spans="1:23">
      <c r="W24" s="3"/>
    </row>
    <row r="25" spans="1:23">
      <c r="W25" s="3"/>
    </row>
    <row r="28" spans="1:23">
      <c r="A28" s="1" t="s">
        <v>8</v>
      </c>
    </row>
    <row r="29" spans="1:23">
      <c r="A29" s="1" t="s">
        <v>2</v>
      </c>
      <c r="B29" s="1" t="s">
        <v>9</v>
      </c>
      <c r="C29" s="1">
        <v>7500</v>
      </c>
      <c r="H29" s="1" t="s">
        <v>7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spans="1:23">
      <c r="B30" s="1" t="s">
        <v>3</v>
      </c>
      <c r="C30" s="1">
        <v>1</v>
      </c>
      <c r="D30" s="1">
        <v>2</v>
      </c>
      <c r="E30" s="1">
        <v>3</v>
      </c>
      <c r="F30" s="1" t="s">
        <v>6</v>
      </c>
      <c r="M30" s="1" t="s">
        <v>6</v>
      </c>
      <c r="P30" s="1">
        <v>10000</v>
      </c>
      <c r="Q30" s="1">
        <f>F31</f>
        <v>225224409</v>
      </c>
      <c r="R30" s="1">
        <f>F32</f>
        <v>150535</v>
      </c>
      <c r="S30" s="1">
        <f>F33</f>
        <v>10320</v>
      </c>
      <c r="T30" s="1">
        <f t="shared" ref="T30:T37" si="5">Q30+R30+S30</f>
        <v>225385264</v>
      </c>
      <c r="U30" s="1">
        <f t="shared" ref="U30:U37" si="6">W3</f>
        <v>1.3999999999999997</v>
      </c>
      <c r="V30" s="4">
        <f>U30*(Constants!$A$2/100)*1024*1024*1024</f>
        <v>246531122.79039991</v>
      </c>
    </row>
    <row r="31" spans="1:23">
      <c r="B31" s="1" t="s">
        <v>10</v>
      </c>
      <c r="C31" s="1">
        <v>225224409</v>
      </c>
      <c r="D31" s="1">
        <v>225224409</v>
      </c>
      <c r="E31" s="1">
        <v>225224409</v>
      </c>
      <c r="F31" s="1">
        <f>SUM(C31:E31)/3</f>
        <v>225224409</v>
      </c>
      <c r="M31" s="1">
        <f>SUM(J31:L31)/3</f>
        <v>0</v>
      </c>
      <c r="P31" s="1">
        <v>20000</v>
      </c>
      <c r="Q31" s="1">
        <f>F37</f>
        <v>900734506</v>
      </c>
      <c r="R31" s="1">
        <f>F38</f>
        <v>120542</v>
      </c>
      <c r="S31" s="1">
        <f>F39</f>
        <v>3136</v>
      </c>
      <c r="T31" s="1">
        <f t="shared" si="5"/>
        <v>900858184</v>
      </c>
      <c r="U31" s="1">
        <f t="shared" si="6"/>
        <v>5.5999999999999988</v>
      </c>
      <c r="V31" s="4">
        <f>U31*(Constants!$A$2/100)*1024*1024*1024</f>
        <v>986124491.16159964</v>
      </c>
    </row>
    <row r="32" spans="1:23">
      <c r="B32" s="1" t="s">
        <v>16</v>
      </c>
      <c r="C32" s="1">
        <v>150535</v>
      </c>
      <c r="D32" s="1">
        <v>150535</v>
      </c>
      <c r="E32" s="1">
        <v>150535</v>
      </c>
      <c r="F32" s="1">
        <f>SUM(C32:E32)/3</f>
        <v>150535</v>
      </c>
      <c r="M32" s="1">
        <f>SUM(J32:L32)/3</f>
        <v>0</v>
      </c>
      <c r="P32" s="1">
        <v>30000</v>
      </c>
      <c r="Q32" s="1">
        <f>F43</f>
        <v>2025704434</v>
      </c>
      <c r="R32" s="1">
        <f>F44</f>
        <v>360566</v>
      </c>
      <c r="S32" s="1">
        <f>F45</f>
        <v>3136</v>
      </c>
      <c r="T32" s="1">
        <f t="shared" si="5"/>
        <v>2026068136</v>
      </c>
      <c r="U32" s="1">
        <f t="shared" si="6"/>
        <v>12.5</v>
      </c>
      <c r="V32" s="4">
        <f>U32*(Constants!$A$2/100)*1024*1024*1024</f>
        <v>2201170739.1999998</v>
      </c>
    </row>
    <row r="33" spans="2:22">
      <c r="B33" s="1" t="s">
        <v>12</v>
      </c>
      <c r="C33" s="1">
        <v>10320</v>
      </c>
      <c r="D33" s="1">
        <v>10320</v>
      </c>
      <c r="E33" s="1">
        <v>10320</v>
      </c>
      <c r="F33" s="1">
        <f>SUM(C33:E33)/3</f>
        <v>10320</v>
      </c>
      <c r="M33" s="1">
        <f>SUM(J33:L33)/3</f>
        <v>0</v>
      </c>
      <c r="P33" s="1">
        <v>40000</v>
      </c>
      <c r="Q33" s="1">
        <f>F49</f>
        <v>3601874610</v>
      </c>
      <c r="R33" s="1">
        <f>F50</f>
        <v>480630</v>
      </c>
      <c r="S33" s="1">
        <f>F51</f>
        <v>3136</v>
      </c>
      <c r="T33" s="1">
        <f t="shared" si="5"/>
        <v>3602358376</v>
      </c>
      <c r="U33" s="1">
        <f t="shared" si="6"/>
        <v>22.2</v>
      </c>
      <c r="V33" s="4">
        <f>U33*(Constants!$A$2/100)*1024*1024*1024</f>
        <v>3909279232.8191996</v>
      </c>
    </row>
    <row r="34" spans="2:22">
      <c r="P34" s="1">
        <v>50000</v>
      </c>
      <c r="Q34" s="1">
        <f>F55</f>
        <v>5625824410</v>
      </c>
      <c r="R34" s="1">
        <f>F56</f>
        <v>750534</v>
      </c>
      <c r="S34" s="1">
        <f>F57</f>
        <v>3136</v>
      </c>
      <c r="T34" s="1">
        <f t="shared" si="5"/>
        <v>5626578080</v>
      </c>
      <c r="U34" s="1">
        <f t="shared" si="6"/>
        <v>35.1</v>
      </c>
      <c r="V34" s="4">
        <f>U34*(Constants!$A$2/100)*1024*1024*1024</f>
        <v>6180887435.6735992</v>
      </c>
    </row>
    <row r="35" spans="2:22">
      <c r="B35" s="1" t="s">
        <v>9</v>
      </c>
      <c r="C35" s="1">
        <v>15000</v>
      </c>
      <c r="P35" s="1">
        <v>60000</v>
      </c>
      <c r="Q35" s="1">
        <f>F61</f>
        <v>8102054506</v>
      </c>
      <c r="R35" s="1">
        <f>F62</f>
        <v>360542</v>
      </c>
      <c r="S35" s="1">
        <f>F63</f>
        <v>3136</v>
      </c>
      <c r="T35" s="1">
        <f t="shared" si="5"/>
        <v>8102418184</v>
      </c>
      <c r="U35" s="1">
        <f t="shared" si="6"/>
        <v>50.1</v>
      </c>
      <c r="V35" s="4">
        <f>U35*(Constants!$A$2/100)*1024*1024*1024</f>
        <v>8822292322.7135983</v>
      </c>
    </row>
    <row r="36" spans="2:22">
      <c r="B36" s="1" t="s">
        <v>3</v>
      </c>
      <c r="C36" s="1">
        <v>1</v>
      </c>
      <c r="D36" s="1">
        <v>2</v>
      </c>
      <c r="E36" s="1">
        <v>3</v>
      </c>
      <c r="F36" s="1" t="s">
        <v>6</v>
      </c>
      <c r="M36" s="1" t="s">
        <v>6</v>
      </c>
      <c r="P36" s="1">
        <v>70000</v>
      </c>
      <c r="Q36" s="1">
        <f>F67</f>
        <v>11026544434</v>
      </c>
      <c r="R36" s="1">
        <f>F68</f>
        <v>840566</v>
      </c>
      <c r="S36" s="1">
        <f>F69</f>
        <v>3136</v>
      </c>
      <c r="T36" s="1">
        <f t="shared" si="5"/>
        <v>11027388136</v>
      </c>
      <c r="U36" s="1">
        <f t="shared" si="6"/>
        <v>69</v>
      </c>
      <c r="V36" s="4">
        <f>U36*(Constants!$A$2/100)*1024*1024*1024</f>
        <v>12150462480.383999</v>
      </c>
    </row>
    <row r="37" spans="2:22">
      <c r="B37" s="1" t="s">
        <v>10</v>
      </c>
      <c r="C37" s="1">
        <v>900734506</v>
      </c>
      <c r="D37" s="1">
        <v>900734506</v>
      </c>
      <c r="E37" s="1">
        <v>900734506</v>
      </c>
      <c r="F37" s="1">
        <f>SUM(C37:E37)/3</f>
        <v>900734506</v>
      </c>
      <c r="M37" s="1">
        <f>SUM(J37:L37)/3</f>
        <v>0</v>
      </c>
      <c r="P37" s="1">
        <v>80000</v>
      </c>
      <c r="Q37" s="1">
        <f>F73</f>
        <v>14403674610</v>
      </c>
      <c r="R37" s="1">
        <f>F74</f>
        <v>960630</v>
      </c>
      <c r="S37" s="1">
        <f>F75</f>
        <v>3136</v>
      </c>
      <c r="T37" s="1">
        <f t="shared" si="5"/>
        <v>14404638376</v>
      </c>
      <c r="U37" s="1">
        <f t="shared" si="6"/>
        <v>89.5</v>
      </c>
      <c r="V37" s="4">
        <f>U37*(Constants!$A$2/100)*1024*1024*1024</f>
        <v>15760382492.671997</v>
      </c>
    </row>
    <row r="38" spans="2:22">
      <c r="B38" s="1" t="s">
        <v>16</v>
      </c>
      <c r="C38" s="1">
        <v>120542</v>
      </c>
      <c r="D38" s="1">
        <v>120542</v>
      </c>
      <c r="E38" s="1">
        <v>120542</v>
      </c>
      <c r="F38" s="1">
        <f>SUM(C38:E38)/3</f>
        <v>120542</v>
      </c>
      <c r="M38" s="1">
        <f>SUM(J38:L38)/3</f>
        <v>0</v>
      </c>
    </row>
    <row r="39" spans="2:22">
      <c r="B39" s="1" t="s">
        <v>12</v>
      </c>
      <c r="C39" s="1">
        <v>3136</v>
      </c>
      <c r="D39" s="1">
        <v>3136</v>
      </c>
      <c r="E39" s="1">
        <v>3136</v>
      </c>
      <c r="F39" s="1">
        <f>SUM(C39:E39)/3</f>
        <v>3136</v>
      </c>
      <c r="M39" s="1">
        <f>SUM(J39:L39)/3</f>
        <v>0</v>
      </c>
    </row>
    <row r="41" spans="2:22">
      <c r="B41" s="1" t="s">
        <v>9</v>
      </c>
      <c r="C41" s="1">
        <v>22500</v>
      </c>
    </row>
    <row r="42" spans="2:22">
      <c r="B42" s="1" t="s">
        <v>3</v>
      </c>
      <c r="C42" s="1">
        <v>1</v>
      </c>
      <c r="D42" s="1">
        <v>2</v>
      </c>
      <c r="E42" s="1">
        <v>3</v>
      </c>
      <c r="F42" s="1" t="s">
        <v>6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13</v>
      </c>
      <c r="U42" s="1" t="s">
        <v>14</v>
      </c>
      <c r="V42" s="1" t="s">
        <v>15</v>
      </c>
    </row>
    <row r="43" spans="2:22">
      <c r="B43" s="1" t="s">
        <v>10</v>
      </c>
      <c r="C43" s="1">
        <v>2025704434</v>
      </c>
      <c r="D43" s="1">
        <v>2025704434</v>
      </c>
      <c r="E43" s="1">
        <v>2025704434</v>
      </c>
      <c r="F43" s="1">
        <f>SUM(C43:E43)/3</f>
        <v>2025704434</v>
      </c>
      <c r="M43" s="1">
        <f>SUM(J43:L43)/3</f>
        <v>0</v>
      </c>
      <c r="P43" s="1">
        <v>10000</v>
      </c>
      <c r="Q43" s="1">
        <f>M31</f>
        <v>0</v>
      </c>
      <c r="R43" s="1">
        <f>M32</f>
        <v>0</v>
      </c>
      <c r="S43" s="1">
        <f>M33</f>
        <v>0</v>
      </c>
      <c r="T43" s="1">
        <f t="shared" ref="T43:T50" si="7">Q43+R43+S43</f>
        <v>0</v>
      </c>
      <c r="U43" s="3">
        <f>W16</f>
        <v>3.4666666666666668</v>
      </c>
      <c r="V43" s="4">
        <f>U43*(Constants!$A$2/100)*1024*1024*1024</f>
        <v>610458018.33813334</v>
      </c>
    </row>
    <row r="44" spans="2:22">
      <c r="B44" s="1" t="s">
        <v>16</v>
      </c>
      <c r="C44" s="1">
        <v>360566</v>
      </c>
      <c r="D44" s="1">
        <v>360566</v>
      </c>
      <c r="E44" s="1">
        <v>360566</v>
      </c>
      <c r="F44" s="1">
        <f>SUM(C44:E44)/3</f>
        <v>360566</v>
      </c>
      <c r="M44" s="1">
        <f>SUM(J44:L44)/3</f>
        <v>0</v>
      </c>
      <c r="P44" s="1">
        <v>20000</v>
      </c>
      <c r="Q44" s="1">
        <f>M37</f>
        <v>0</v>
      </c>
      <c r="R44" s="1">
        <f>M38</f>
        <v>0</v>
      </c>
      <c r="S44" s="1">
        <f>M39</f>
        <v>0</v>
      </c>
      <c r="T44" s="1">
        <f t="shared" si="7"/>
        <v>0</v>
      </c>
      <c r="U44" s="3">
        <f>W17</f>
        <v>13.699999999999998</v>
      </c>
      <c r="V44" s="4">
        <f>U44*(Constants!$A$2/100)*1024*1024*1024</f>
        <v>2412483130.1631994</v>
      </c>
    </row>
    <row r="45" spans="2:22">
      <c r="B45" s="1" t="s">
        <v>12</v>
      </c>
      <c r="C45" s="1">
        <v>3136</v>
      </c>
      <c r="D45" s="1">
        <v>3136</v>
      </c>
      <c r="E45" s="1">
        <v>3136</v>
      </c>
      <c r="F45" s="1">
        <f>SUM(C45:E45)/3</f>
        <v>3136</v>
      </c>
      <c r="M45" s="1">
        <f>SUM(J45:L45)/3</f>
        <v>0</v>
      </c>
      <c r="P45" s="1">
        <v>30000</v>
      </c>
      <c r="Q45" s="1">
        <f>M43</f>
        <v>0</v>
      </c>
      <c r="R45" s="1">
        <f>M44</f>
        <v>0</v>
      </c>
      <c r="S45" s="1">
        <f>M45</f>
        <v>0</v>
      </c>
      <c r="T45" s="1">
        <f t="shared" si="7"/>
        <v>0</v>
      </c>
      <c r="U45" s="3">
        <f>W18</f>
        <v>30.8</v>
      </c>
      <c r="V45" s="4">
        <f>U45*(Constants!$A$2/100)*1024*1024*1024</f>
        <v>5423684701.3887997</v>
      </c>
    </row>
    <row r="46" spans="2:22">
      <c r="P46" s="1">
        <v>40000</v>
      </c>
      <c r="Q46" s="1">
        <f>M49</f>
        <v>0</v>
      </c>
      <c r="R46" s="1">
        <f>M50</f>
        <v>0</v>
      </c>
      <c r="S46" s="1">
        <f>M51</f>
        <v>0</v>
      </c>
      <c r="T46" s="1">
        <f t="shared" si="7"/>
        <v>0</v>
      </c>
      <c r="U46" s="3">
        <f>W19</f>
        <v>54.733333333333327</v>
      </c>
      <c r="V46" s="4">
        <f>U46*(Constants!$A$2/100)*1024*1024*1024</f>
        <v>9638192943.3770638</v>
      </c>
    </row>
    <row r="47" spans="2:22">
      <c r="B47" s="1" t="s">
        <v>9</v>
      </c>
      <c r="C47" s="1">
        <v>30000</v>
      </c>
      <c r="P47" s="1">
        <v>50000</v>
      </c>
      <c r="Q47" s="1">
        <f>M55</f>
        <v>0</v>
      </c>
      <c r="R47" s="1">
        <f>M56</f>
        <v>0</v>
      </c>
      <c r="S47" s="1">
        <f>M57</f>
        <v>0</v>
      </c>
      <c r="T47" s="1">
        <f t="shared" si="7"/>
        <v>0</v>
      </c>
      <c r="U47" s="3">
        <f>W20</f>
        <v>85.9</v>
      </c>
      <c r="V47" s="4">
        <f>U47*(Constants!$A$2/100)*1024*1024*1024</f>
        <v>15126445319.782398</v>
      </c>
    </row>
    <row r="48" spans="2:22">
      <c r="B48" s="1" t="s">
        <v>3</v>
      </c>
      <c r="C48" s="1">
        <v>1</v>
      </c>
      <c r="D48" s="1">
        <v>2</v>
      </c>
      <c r="E48" s="1">
        <v>3</v>
      </c>
      <c r="F48" s="1" t="s">
        <v>6</v>
      </c>
      <c r="M48" s="1" t="s">
        <v>6</v>
      </c>
      <c r="P48" s="1">
        <v>60000</v>
      </c>
      <c r="Q48" s="1">
        <f>M61</f>
        <v>0</v>
      </c>
      <c r="R48" s="1">
        <f>M62</f>
        <v>0</v>
      </c>
      <c r="S48" s="1">
        <f>M63</f>
        <v>0</v>
      </c>
      <c r="T48" s="1">
        <f t="shared" si="7"/>
        <v>0</v>
      </c>
      <c r="U48" s="3"/>
      <c r="V48" s="4"/>
    </row>
    <row r="49" spans="2:22">
      <c r="B49" s="1" t="s">
        <v>10</v>
      </c>
      <c r="C49" s="1">
        <v>3601874610</v>
      </c>
      <c r="D49" s="1">
        <v>3601874610</v>
      </c>
      <c r="E49" s="1">
        <v>3601874610</v>
      </c>
      <c r="F49" s="1">
        <f>SUM(C49:E49)/3</f>
        <v>3601874610</v>
      </c>
      <c r="M49" s="1">
        <f>SUM(J49:L49)/3</f>
        <v>0</v>
      </c>
      <c r="P49" s="1">
        <v>70000</v>
      </c>
      <c r="Q49" s="1">
        <f>M67</f>
        <v>0</v>
      </c>
      <c r="R49" s="1">
        <f>M68</f>
        <v>0</v>
      </c>
      <c r="S49" s="1">
        <f>M69</f>
        <v>0</v>
      </c>
      <c r="T49" s="1">
        <f t="shared" si="7"/>
        <v>0</v>
      </c>
      <c r="U49" s="3"/>
      <c r="V49" s="4"/>
    </row>
    <row r="50" spans="2:22">
      <c r="B50" s="1" t="s">
        <v>16</v>
      </c>
      <c r="C50" s="1">
        <v>480630</v>
      </c>
      <c r="D50" s="1">
        <v>480630</v>
      </c>
      <c r="E50" s="1">
        <v>480630</v>
      </c>
      <c r="F50" s="1">
        <f>SUM(C50:E50)/3</f>
        <v>480630</v>
      </c>
      <c r="M50" s="1">
        <f>SUM(J50:L50)/3</f>
        <v>0</v>
      </c>
      <c r="P50" s="1">
        <v>80000</v>
      </c>
      <c r="Q50" s="1">
        <f>M73</f>
        <v>0</v>
      </c>
      <c r="R50" s="1">
        <f>M74</f>
        <v>0</v>
      </c>
      <c r="S50" s="1">
        <f>M75</f>
        <v>0</v>
      </c>
      <c r="T50" s="1">
        <f t="shared" si="7"/>
        <v>0</v>
      </c>
      <c r="U50" s="3"/>
      <c r="V50" s="4"/>
    </row>
    <row r="51" spans="2:22">
      <c r="B51" s="1" t="s">
        <v>12</v>
      </c>
      <c r="C51" s="1">
        <v>3136</v>
      </c>
      <c r="D51" s="1">
        <v>3136</v>
      </c>
      <c r="E51" s="1">
        <v>3136</v>
      </c>
      <c r="F51" s="1">
        <f>SUM(C51:E51)/3</f>
        <v>3136</v>
      </c>
      <c r="M51" s="1">
        <f>SUM(J51:L51)/3</f>
        <v>0</v>
      </c>
    </row>
    <row r="53" spans="2:22">
      <c r="B53" s="1" t="s">
        <v>9</v>
      </c>
      <c r="C53" s="1">
        <v>37500</v>
      </c>
    </row>
    <row r="54" spans="2:22">
      <c r="B54" s="1" t="s">
        <v>3</v>
      </c>
      <c r="C54" s="1">
        <v>1</v>
      </c>
      <c r="D54" s="1">
        <v>2</v>
      </c>
      <c r="E54" s="1">
        <v>3</v>
      </c>
      <c r="F54" s="1" t="s">
        <v>6</v>
      </c>
      <c r="M54" s="1" t="s">
        <v>6</v>
      </c>
    </row>
    <row r="55" spans="2:22">
      <c r="B55" s="1" t="s">
        <v>10</v>
      </c>
      <c r="C55" s="1">
        <v>5625824410</v>
      </c>
      <c r="D55" s="1">
        <v>5625824410</v>
      </c>
      <c r="E55" s="1">
        <v>5625824410</v>
      </c>
      <c r="F55" s="1">
        <f>SUM(C55:E55)/3</f>
        <v>5625824410</v>
      </c>
      <c r="M55" s="1">
        <f>SUM(J55:L55)/3</f>
        <v>0</v>
      </c>
    </row>
    <row r="56" spans="2:22">
      <c r="B56" s="1" t="s">
        <v>16</v>
      </c>
      <c r="C56" s="1">
        <v>750534</v>
      </c>
      <c r="D56" s="1">
        <v>750534</v>
      </c>
      <c r="E56" s="1">
        <v>750534</v>
      </c>
      <c r="F56" s="1">
        <f>SUM(C56:E56)/3</f>
        <v>750534</v>
      </c>
      <c r="M56" s="1">
        <f>SUM(J56:L56)/3</f>
        <v>0</v>
      </c>
    </row>
    <row r="57" spans="2:22">
      <c r="B57" s="1" t="s">
        <v>12</v>
      </c>
      <c r="C57" s="1">
        <v>3136</v>
      </c>
      <c r="D57" s="1">
        <v>3136</v>
      </c>
      <c r="E57" s="1">
        <v>3136</v>
      </c>
      <c r="F57" s="1">
        <f>SUM(C57:E57)/3</f>
        <v>3136</v>
      </c>
      <c r="M57" s="1">
        <f>SUM(J57:L57)/3</f>
        <v>0</v>
      </c>
    </row>
    <row r="59" spans="2:22">
      <c r="B59" s="1" t="s">
        <v>9</v>
      </c>
      <c r="C59" s="1">
        <v>45000</v>
      </c>
    </row>
    <row r="60" spans="2:22">
      <c r="B60" s="1" t="s">
        <v>3</v>
      </c>
      <c r="C60" s="1">
        <v>1</v>
      </c>
      <c r="D60" s="1">
        <v>2</v>
      </c>
      <c r="E60" s="1">
        <v>3</v>
      </c>
      <c r="F60" s="1" t="s">
        <v>6</v>
      </c>
      <c r="M60" s="1" t="s">
        <v>6</v>
      </c>
    </row>
    <row r="61" spans="2:22">
      <c r="B61" s="1" t="s">
        <v>10</v>
      </c>
      <c r="C61" s="1">
        <v>8102054506</v>
      </c>
      <c r="D61" s="1">
        <v>8102054506</v>
      </c>
      <c r="E61" s="1">
        <v>8102054506</v>
      </c>
      <c r="F61" s="1">
        <f>SUM(C61:E61)/3</f>
        <v>8102054506</v>
      </c>
      <c r="M61" s="1">
        <f>SUM(J61:L61)/3</f>
        <v>0</v>
      </c>
    </row>
    <row r="62" spans="2:22">
      <c r="B62" s="1" t="s">
        <v>16</v>
      </c>
      <c r="C62" s="1">
        <v>360542</v>
      </c>
      <c r="D62" s="1">
        <v>360542</v>
      </c>
      <c r="E62" s="1">
        <v>360542</v>
      </c>
      <c r="F62" s="1">
        <f>SUM(C62:E62)/3</f>
        <v>360542</v>
      </c>
      <c r="M62" s="1">
        <f>SUM(J62:L62)/3</f>
        <v>0</v>
      </c>
    </row>
    <row r="63" spans="2:22">
      <c r="B63" s="1" t="s">
        <v>12</v>
      </c>
      <c r="C63" s="1">
        <v>3136</v>
      </c>
      <c r="D63" s="1">
        <v>3136</v>
      </c>
      <c r="E63" s="1">
        <v>3136</v>
      </c>
      <c r="F63" s="1">
        <f>SUM(C63:E63)/3</f>
        <v>3136</v>
      </c>
      <c r="M63" s="1">
        <f>SUM(J63:L63)/3</f>
        <v>0</v>
      </c>
    </row>
    <row r="65" spans="2:13">
      <c r="B65" s="1" t="s">
        <v>9</v>
      </c>
      <c r="C65" s="1">
        <v>52500</v>
      </c>
    </row>
    <row r="66" spans="2:13">
      <c r="B66" s="1" t="s">
        <v>3</v>
      </c>
      <c r="C66" s="1">
        <v>1</v>
      </c>
      <c r="D66" s="1">
        <v>2</v>
      </c>
      <c r="E66" s="1">
        <v>3</v>
      </c>
      <c r="F66" s="1" t="s">
        <v>6</v>
      </c>
      <c r="M66" s="1" t="s">
        <v>6</v>
      </c>
    </row>
    <row r="67" spans="2:13">
      <c r="B67" s="1" t="s">
        <v>10</v>
      </c>
      <c r="C67" s="1">
        <v>11026544434</v>
      </c>
      <c r="D67" s="1">
        <v>11026544434</v>
      </c>
      <c r="E67" s="1">
        <v>11026544434</v>
      </c>
      <c r="F67" s="1">
        <f>SUM(C67:E67)/3</f>
        <v>11026544434</v>
      </c>
      <c r="M67" s="1">
        <f>SUM(J67:L67)/3</f>
        <v>0</v>
      </c>
    </row>
    <row r="68" spans="2:13">
      <c r="B68" s="1" t="s">
        <v>16</v>
      </c>
      <c r="C68" s="1">
        <v>840566</v>
      </c>
      <c r="D68" s="1">
        <v>840566</v>
      </c>
      <c r="E68" s="1">
        <v>840566</v>
      </c>
      <c r="F68" s="1">
        <f>SUM(C68:E68)/3</f>
        <v>840566</v>
      </c>
      <c r="M68" s="1">
        <f>SUM(J68:L68)/3</f>
        <v>0</v>
      </c>
    </row>
    <row r="69" spans="2:13">
      <c r="B69" s="1" t="s">
        <v>12</v>
      </c>
      <c r="C69" s="1">
        <v>3136</v>
      </c>
      <c r="D69" s="1">
        <v>3136</v>
      </c>
      <c r="E69" s="1">
        <v>3136</v>
      </c>
      <c r="F69" s="1">
        <f>SUM(C69:E69)/3</f>
        <v>3136</v>
      </c>
      <c r="M69" s="1">
        <f>SUM(J69:L69)/3</f>
        <v>0</v>
      </c>
    </row>
    <row r="71" spans="2:13">
      <c r="B71" s="1" t="s">
        <v>9</v>
      </c>
      <c r="C71" s="1">
        <v>60000</v>
      </c>
    </row>
    <row r="72" spans="2:13">
      <c r="B72" s="1" t="s">
        <v>3</v>
      </c>
      <c r="C72" s="1">
        <v>1</v>
      </c>
      <c r="D72" s="1">
        <v>2</v>
      </c>
      <c r="E72" s="1">
        <v>3</v>
      </c>
      <c r="F72" s="1" t="s">
        <v>6</v>
      </c>
      <c r="M72" s="1" t="s">
        <v>6</v>
      </c>
    </row>
    <row r="73" spans="2:13">
      <c r="B73" s="1" t="s">
        <v>10</v>
      </c>
      <c r="C73" s="1">
        <v>14403674610</v>
      </c>
      <c r="D73" s="1">
        <v>14403674610</v>
      </c>
      <c r="E73" s="1">
        <v>14403674610</v>
      </c>
      <c r="F73" s="1">
        <f>SUM(C73:E73)/3</f>
        <v>14403674610</v>
      </c>
      <c r="M73" s="1">
        <f>SUM(J73:L73)/3</f>
        <v>0</v>
      </c>
    </row>
    <row r="74" spans="2:13">
      <c r="B74" s="1" t="s">
        <v>16</v>
      </c>
      <c r="C74" s="1">
        <v>960630</v>
      </c>
      <c r="D74" s="1">
        <v>960630</v>
      </c>
      <c r="E74" s="1">
        <v>960630</v>
      </c>
      <c r="F74" s="1">
        <f>SUM(C74:E74)/3</f>
        <v>960630</v>
      </c>
      <c r="M74" s="1">
        <f>SUM(J74:L74)/3</f>
        <v>0</v>
      </c>
    </row>
    <row r="75" spans="2:13">
      <c r="B75" s="1" t="s">
        <v>12</v>
      </c>
      <c r="C75" s="1">
        <v>3136</v>
      </c>
      <c r="D75" s="1">
        <v>3136</v>
      </c>
      <c r="E75" s="1">
        <v>3136</v>
      </c>
      <c r="F75" s="1">
        <f>SUM(C75:E75)/3</f>
        <v>3136</v>
      </c>
      <c r="M75" s="1">
        <f>SUM(J75:L75)/3</f>
        <v>0</v>
      </c>
    </row>
  </sheetData>
  <pageMargins left="0" right="0" top="0.13888888888888901" bottom="0.13888888888888901" header="0" footer="0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69"/>
  <sheetViews>
    <sheetView zoomScale="60" zoomScaleNormal="60" zoomScalePageLayoutView="10" workbookViewId="0">
      <selection activeCell="I29" sqref="I29:L68"/>
    </sheetView>
  </sheetViews>
  <sheetFormatPr defaultColWidth="7.5" defaultRowHeight="14.25"/>
  <cols>
    <col min="1" max="17" width="9.125" style="1" customWidth="1"/>
    <col min="18" max="18" width="6.875" style="1" customWidth="1"/>
    <col min="19" max="19" width="7.25" style="1" customWidth="1"/>
    <col min="20" max="20" width="8" style="1" customWidth="1"/>
    <col min="21" max="21" width="15.5" style="1" customWidth="1"/>
    <col min="22" max="22" width="18" style="1" customWidth="1"/>
    <col min="23" max="29" width="9.125" style="1" customWidth="1"/>
  </cols>
  <sheetData>
    <row r="1" spans="1:23" ht="15">
      <c r="A1" s="2" t="s">
        <v>1</v>
      </c>
    </row>
    <row r="2" spans="1:23">
      <c r="A2" s="1" t="s">
        <v>2</v>
      </c>
      <c r="B2" s="1" t="s">
        <v>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>
        <v>1</v>
      </c>
      <c r="U2" s="1">
        <v>2</v>
      </c>
      <c r="V2" s="1">
        <v>3</v>
      </c>
      <c r="W2" s="1" t="s">
        <v>6</v>
      </c>
    </row>
    <row r="3" spans="1:23">
      <c r="B3" s="1">
        <v>8000</v>
      </c>
      <c r="C3" s="1">
        <v>8.3500000000000005E-2</v>
      </c>
      <c r="D3" s="1">
        <v>7.0800000000000002E-2</v>
      </c>
      <c r="E3" s="1">
        <v>7.9299999999999995E-2</v>
      </c>
      <c r="F3" s="1">
        <v>8.09E-2</v>
      </c>
      <c r="G3" s="1">
        <v>7.22E-2</v>
      </c>
      <c r="H3" s="1">
        <v>8.5500000000000007E-2</v>
      </c>
      <c r="I3" s="1">
        <v>7.1999999999999995E-2</v>
      </c>
      <c r="J3" s="1">
        <v>8.3900000000000002E-2</v>
      </c>
      <c r="K3" s="1">
        <v>0.08</v>
      </c>
      <c r="L3" s="1">
        <v>8.4400000000000003E-2</v>
      </c>
      <c r="M3" s="1">
        <v>7.3400000000000007E-2</v>
      </c>
      <c r="N3" s="1">
        <v>8.3400000000000002E-2</v>
      </c>
      <c r="O3" s="1">
        <f t="shared" ref="O3:O9" si="0">MIN(C3:N3)</f>
        <v>7.0800000000000002E-2</v>
      </c>
      <c r="P3" s="1">
        <f t="shared" ref="P3:P9" si="1">MAX(C3:N3)</f>
        <v>8.5500000000000007E-2</v>
      </c>
      <c r="Q3" s="1">
        <f t="shared" ref="Q3:Q9" si="2">(SUM(C3:N3)-O3-P3)/10</f>
        <v>7.9300000000000009E-2</v>
      </c>
      <c r="S3" s="1">
        <v>8000</v>
      </c>
      <c r="T3" s="1">
        <v>0</v>
      </c>
      <c r="U3" s="1">
        <v>0</v>
      </c>
      <c r="V3" s="1">
        <v>0</v>
      </c>
      <c r="W3" s="1">
        <f t="shared" ref="W3:W9" si="3">AVERAGE(T3:V3)</f>
        <v>0</v>
      </c>
    </row>
    <row r="4" spans="1:23">
      <c r="B4" s="1">
        <v>16000</v>
      </c>
      <c r="C4" s="1">
        <v>0.3</v>
      </c>
      <c r="D4" s="1">
        <v>0.2964</v>
      </c>
      <c r="E4" s="1">
        <v>0.30759999999999998</v>
      </c>
      <c r="F4" s="1">
        <v>0.29780000000000001</v>
      </c>
      <c r="G4" s="1">
        <v>0.29499999999999998</v>
      </c>
      <c r="H4" s="1">
        <v>0.29399999999999998</v>
      </c>
      <c r="I4" s="1">
        <v>0.29609999999999997</v>
      </c>
      <c r="J4" s="1">
        <v>0.29409999999999997</v>
      </c>
      <c r="K4" s="1">
        <v>0.29680000000000001</v>
      </c>
      <c r="L4" s="1">
        <v>0.29570000000000002</v>
      </c>
      <c r="M4" s="1">
        <v>0.29720000000000002</v>
      </c>
      <c r="N4" s="1">
        <v>0.29330000000000001</v>
      </c>
      <c r="O4" s="1">
        <f t="shared" si="0"/>
        <v>0.29330000000000001</v>
      </c>
      <c r="P4" s="1">
        <f t="shared" si="1"/>
        <v>0.30759999999999998</v>
      </c>
      <c r="Q4" s="1">
        <f t="shared" si="2"/>
        <v>0.29631000000000002</v>
      </c>
      <c r="S4" s="1">
        <v>16000</v>
      </c>
      <c r="T4" s="1">
        <v>0</v>
      </c>
      <c r="U4" s="1">
        <v>0</v>
      </c>
      <c r="V4" s="1">
        <v>0</v>
      </c>
      <c r="W4" s="1">
        <f t="shared" si="3"/>
        <v>0</v>
      </c>
    </row>
    <row r="5" spans="1:23">
      <c r="B5" s="1">
        <v>24000</v>
      </c>
      <c r="C5" s="1">
        <v>0.67400000000000004</v>
      </c>
      <c r="D5" s="1">
        <v>0.67059999999999997</v>
      </c>
      <c r="E5" s="1">
        <v>0.67110000000000003</v>
      </c>
      <c r="F5" s="1">
        <v>0.65180000000000005</v>
      </c>
      <c r="G5" s="1">
        <v>0.67220000000000002</v>
      </c>
      <c r="H5" s="1">
        <v>0.67320000000000002</v>
      </c>
      <c r="I5" s="1">
        <v>0.65459999999999996</v>
      </c>
      <c r="J5" s="1">
        <v>0.6704</v>
      </c>
      <c r="K5" s="1">
        <v>0.66010000000000002</v>
      </c>
      <c r="L5" s="1">
        <v>0.68410000000000004</v>
      </c>
      <c r="M5" s="1">
        <v>0.6744</v>
      </c>
      <c r="N5" s="1">
        <v>0.66459999999999997</v>
      </c>
      <c r="O5" s="1">
        <f t="shared" si="0"/>
        <v>0.65180000000000005</v>
      </c>
      <c r="P5" s="1">
        <f t="shared" si="1"/>
        <v>0.68410000000000004</v>
      </c>
      <c r="Q5" s="1">
        <f t="shared" si="2"/>
        <v>0.66852000000000011</v>
      </c>
      <c r="S5" s="1">
        <v>24000</v>
      </c>
      <c r="T5" s="1">
        <v>0</v>
      </c>
      <c r="U5" s="1">
        <v>0</v>
      </c>
      <c r="V5" s="1">
        <v>0</v>
      </c>
      <c r="W5" s="1">
        <f t="shared" si="3"/>
        <v>0</v>
      </c>
    </row>
    <row r="6" spans="1:23">
      <c r="B6" s="1">
        <v>32000</v>
      </c>
      <c r="C6" s="1">
        <v>1.1846000000000001</v>
      </c>
      <c r="D6" s="1">
        <v>1.1748000000000001</v>
      </c>
      <c r="E6" s="1">
        <v>1.1854</v>
      </c>
      <c r="F6" s="1">
        <v>1.1748000000000001</v>
      </c>
      <c r="G6" s="1">
        <v>1.1796</v>
      </c>
      <c r="H6" s="1">
        <v>1.1782999999999999</v>
      </c>
      <c r="I6" s="1">
        <v>1.1982999999999999</v>
      </c>
      <c r="J6" s="1">
        <v>1.1880999999999999</v>
      </c>
      <c r="K6" s="1">
        <v>1.1869000000000001</v>
      </c>
      <c r="L6" s="1">
        <v>1.1791</v>
      </c>
      <c r="M6" s="1">
        <v>1.1996</v>
      </c>
      <c r="N6" s="1">
        <v>1.1941999999999999</v>
      </c>
      <c r="O6" s="1">
        <f t="shared" si="0"/>
        <v>1.1748000000000001</v>
      </c>
      <c r="P6" s="1">
        <f t="shared" si="1"/>
        <v>1.1996</v>
      </c>
      <c r="Q6" s="1">
        <f t="shared" si="2"/>
        <v>1.18493</v>
      </c>
      <c r="S6" s="1">
        <v>32000</v>
      </c>
      <c r="T6" s="1">
        <v>0</v>
      </c>
      <c r="U6" s="1">
        <v>0</v>
      </c>
      <c r="V6" s="1">
        <v>0</v>
      </c>
      <c r="W6" s="1">
        <f t="shared" si="3"/>
        <v>0</v>
      </c>
    </row>
    <row r="7" spans="1:23">
      <c r="B7" s="1">
        <v>40000</v>
      </c>
      <c r="C7" s="1">
        <v>1.8543000000000001</v>
      </c>
      <c r="D7" s="1">
        <v>1.8512</v>
      </c>
      <c r="E7" s="1">
        <v>1.827</v>
      </c>
      <c r="F7" s="1">
        <v>1.8238000000000001</v>
      </c>
      <c r="G7" s="1">
        <v>1.8348</v>
      </c>
      <c r="H7" s="1">
        <v>1.8519000000000001</v>
      </c>
      <c r="I7" s="1">
        <v>1.8680000000000001</v>
      </c>
      <c r="J7" s="1">
        <v>1.8278000000000001</v>
      </c>
      <c r="K7" s="1">
        <v>1.8740000000000001</v>
      </c>
      <c r="L7" s="1">
        <v>1.8287</v>
      </c>
      <c r="M7" s="1">
        <v>1.8253999999999999</v>
      </c>
      <c r="N7" s="1">
        <v>1.8062</v>
      </c>
      <c r="O7" s="1">
        <f t="shared" si="0"/>
        <v>1.8062</v>
      </c>
      <c r="P7" s="1">
        <f t="shared" si="1"/>
        <v>1.8740000000000001</v>
      </c>
      <c r="Q7" s="1">
        <f t="shared" si="2"/>
        <v>1.8392900000000001</v>
      </c>
      <c r="S7" s="1">
        <v>40000</v>
      </c>
      <c r="T7" s="1">
        <v>0</v>
      </c>
      <c r="U7" s="1">
        <v>0</v>
      </c>
      <c r="V7" s="1">
        <v>0</v>
      </c>
      <c r="W7" s="1">
        <f t="shared" si="3"/>
        <v>0</v>
      </c>
    </row>
    <row r="8" spans="1:23">
      <c r="B8" s="1">
        <v>48000</v>
      </c>
      <c r="C8" s="1">
        <v>2.6276999999999999</v>
      </c>
      <c r="D8" s="1">
        <v>2.5996999999999999</v>
      </c>
      <c r="E8" s="1">
        <v>2.6476000000000002</v>
      </c>
      <c r="F8" s="1">
        <v>2.6768999999999998</v>
      </c>
      <c r="G8" s="1">
        <v>2.6339999999999999</v>
      </c>
      <c r="H8" s="1">
        <v>2.5771999999999999</v>
      </c>
      <c r="I8" s="1">
        <v>2.5945999999999998</v>
      </c>
      <c r="J8" s="1">
        <v>2.6669</v>
      </c>
      <c r="K8" s="1">
        <v>2.6335000000000002</v>
      </c>
      <c r="L8" s="1">
        <v>2.6659999999999999</v>
      </c>
      <c r="M8" s="1">
        <v>2.5962999999999998</v>
      </c>
      <c r="N8" s="1">
        <v>2.6013000000000002</v>
      </c>
      <c r="O8" s="1">
        <f t="shared" si="0"/>
        <v>2.5771999999999999</v>
      </c>
      <c r="P8" s="1">
        <f t="shared" si="1"/>
        <v>2.6768999999999998</v>
      </c>
      <c r="Q8" s="1">
        <f t="shared" si="2"/>
        <v>2.62676</v>
      </c>
      <c r="S8" s="1">
        <v>48000</v>
      </c>
      <c r="T8" s="1">
        <v>0</v>
      </c>
      <c r="U8" s="1">
        <v>0</v>
      </c>
      <c r="V8" s="1">
        <v>0</v>
      </c>
      <c r="W8" s="1">
        <f t="shared" si="3"/>
        <v>0</v>
      </c>
    </row>
    <row r="9" spans="1:23">
      <c r="B9" s="1">
        <v>56000</v>
      </c>
      <c r="C9" s="1">
        <v>3.5592999999999999</v>
      </c>
      <c r="D9" s="1">
        <v>3.6252</v>
      </c>
      <c r="E9" s="1">
        <v>3.6475</v>
      </c>
      <c r="F9" s="1">
        <v>3.5444</v>
      </c>
      <c r="G9" s="1">
        <v>3.5596999999999999</v>
      </c>
      <c r="H9" s="1">
        <v>3.5926999999999998</v>
      </c>
      <c r="I9" s="1">
        <v>3.5943999999999998</v>
      </c>
      <c r="J9" s="1">
        <v>3.6242999999999999</v>
      </c>
      <c r="K9" s="1">
        <v>3.5912000000000002</v>
      </c>
      <c r="L9" s="1">
        <v>3.5484</v>
      </c>
      <c r="M9" s="1">
        <v>3.5977000000000001</v>
      </c>
      <c r="N9" s="1">
        <v>3.6034000000000002</v>
      </c>
      <c r="O9" s="1">
        <f t="shared" si="0"/>
        <v>3.5444</v>
      </c>
      <c r="P9" s="1">
        <f t="shared" si="1"/>
        <v>3.6475</v>
      </c>
      <c r="Q9" s="1">
        <f t="shared" si="2"/>
        <v>3.5896300000000005</v>
      </c>
      <c r="S9" s="1">
        <v>56000</v>
      </c>
      <c r="T9" s="1">
        <v>0</v>
      </c>
      <c r="U9" s="1">
        <v>0</v>
      </c>
      <c r="V9" s="1">
        <v>0</v>
      </c>
      <c r="W9" s="1">
        <f t="shared" si="3"/>
        <v>0</v>
      </c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>
        <v>1</v>
      </c>
      <c r="U15" s="1">
        <v>2</v>
      </c>
      <c r="V15" s="1">
        <v>3</v>
      </c>
      <c r="W15" s="1" t="s">
        <v>6</v>
      </c>
    </row>
    <row r="16" spans="1:23">
      <c r="B16" s="1">
        <v>8000</v>
      </c>
      <c r="C16" s="1">
        <v>7.4999999999999997E-2</v>
      </c>
      <c r="D16" s="1">
        <v>8.1000000000000003E-2</v>
      </c>
      <c r="E16" s="1">
        <v>8.5999999999999993E-2</v>
      </c>
      <c r="F16" s="1">
        <v>8.5999999999999993E-2</v>
      </c>
      <c r="G16" s="1">
        <v>7.8E-2</v>
      </c>
      <c r="H16" s="1">
        <v>8.4000000000000005E-2</v>
      </c>
      <c r="I16" s="1">
        <v>7.6999999999999999E-2</v>
      </c>
      <c r="J16" s="1">
        <v>7.6999999999999999E-2</v>
      </c>
      <c r="K16" s="1">
        <v>8.3000000000000004E-2</v>
      </c>
      <c r="L16" s="1">
        <v>8.5000000000000006E-2</v>
      </c>
      <c r="M16" s="1">
        <v>8.8999999999999996E-2</v>
      </c>
      <c r="N16" s="1">
        <v>8.6999999999999994E-2</v>
      </c>
      <c r="O16" s="1">
        <f t="shared" ref="O16:O22" si="4">MIN(C16:N16)</f>
        <v>7.4999999999999997E-2</v>
      </c>
      <c r="P16" s="1">
        <f t="shared" ref="P16:P22" si="5">MAX(C16:N16)</f>
        <v>8.8999999999999996E-2</v>
      </c>
      <c r="Q16" s="1">
        <f t="shared" ref="Q16:Q22" si="6">(SUM(C16:N16)-O16-P16)/10</f>
        <v>8.2399999999999987E-2</v>
      </c>
      <c r="S16" s="1">
        <v>8000</v>
      </c>
      <c r="T16" s="1">
        <v>0</v>
      </c>
      <c r="U16" s="1">
        <v>0</v>
      </c>
      <c r="V16" s="1">
        <v>0</v>
      </c>
      <c r="W16" s="1">
        <f t="shared" ref="W16:W22" si="7">AVERAGE(T16:V16)</f>
        <v>0</v>
      </c>
    </row>
    <row r="17" spans="1:23">
      <c r="B17" s="1">
        <v>16000</v>
      </c>
      <c r="C17" s="1">
        <v>0.33400000000000002</v>
      </c>
      <c r="D17" s="1">
        <v>0.32600000000000001</v>
      </c>
      <c r="E17" s="1">
        <v>0.318</v>
      </c>
      <c r="F17" s="1">
        <v>0.30599999999999999</v>
      </c>
      <c r="G17" s="1">
        <v>0.32900000000000001</v>
      </c>
      <c r="H17" s="1">
        <v>0.316</v>
      </c>
      <c r="I17" s="1">
        <v>0.32200000000000001</v>
      </c>
      <c r="J17" s="1">
        <v>0.32</v>
      </c>
      <c r="K17" s="1">
        <v>0.315</v>
      </c>
      <c r="L17" s="1">
        <v>0.33100000000000002</v>
      </c>
      <c r="M17" s="1">
        <v>0.32300000000000001</v>
      </c>
      <c r="N17" s="1">
        <v>0.312</v>
      </c>
      <c r="O17" s="1">
        <f t="shared" si="4"/>
        <v>0.30599999999999999</v>
      </c>
      <c r="P17" s="1">
        <f t="shared" si="5"/>
        <v>0.33400000000000002</v>
      </c>
      <c r="Q17" s="1">
        <f t="shared" si="6"/>
        <v>0.32119999999999993</v>
      </c>
      <c r="S17" s="1">
        <v>16000</v>
      </c>
      <c r="T17" s="1">
        <v>0</v>
      </c>
      <c r="U17" s="1">
        <v>0</v>
      </c>
      <c r="V17" s="1">
        <v>0</v>
      </c>
      <c r="W17" s="1">
        <f t="shared" si="7"/>
        <v>0</v>
      </c>
    </row>
    <row r="18" spans="1:23">
      <c r="B18" s="1">
        <v>24000</v>
      </c>
      <c r="C18" s="1">
        <v>0.71499999999999997</v>
      </c>
      <c r="D18" s="1">
        <v>0.71699999999999997</v>
      </c>
      <c r="E18" s="1">
        <v>0.72</v>
      </c>
      <c r="F18" s="1">
        <v>0.73</v>
      </c>
      <c r="G18" s="1">
        <v>0.71399999999999997</v>
      </c>
      <c r="H18" s="1">
        <v>0.73599999999999999</v>
      </c>
      <c r="I18" s="1">
        <v>0.71699999999999997</v>
      </c>
      <c r="J18" s="1">
        <v>0.70799999999999996</v>
      </c>
      <c r="K18" s="1">
        <v>0.71399999999999997</v>
      </c>
      <c r="L18" s="1">
        <v>0.72899999999999998</v>
      </c>
      <c r="M18" s="1">
        <v>0.70599999999999996</v>
      </c>
      <c r="N18" s="1">
        <v>0.71899999999999997</v>
      </c>
      <c r="O18" s="1">
        <f t="shared" si="4"/>
        <v>0.70599999999999996</v>
      </c>
      <c r="P18" s="1">
        <f t="shared" si="5"/>
        <v>0.73599999999999999</v>
      </c>
      <c r="Q18" s="1">
        <f t="shared" si="6"/>
        <v>0.71830000000000005</v>
      </c>
      <c r="S18" s="1">
        <v>24000</v>
      </c>
      <c r="T18" s="1">
        <v>0</v>
      </c>
      <c r="U18" s="1">
        <v>0</v>
      </c>
      <c r="V18" s="1">
        <v>0</v>
      </c>
      <c r="W18" s="1">
        <f t="shared" si="7"/>
        <v>0</v>
      </c>
    </row>
    <row r="19" spans="1:23">
      <c r="B19" s="1">
        <v>32000</v>
      </c>
      <c r="C19" s="1">
        <v>1.2709999999999999</v>
      </c>
      <c r="D19" s="1">
        <v>1.2629999999999999</v>
      </c>
      <c r="E19" s="1">
        <v>1.2729999999999999</v>
      </c>
      <c r="F19" s="1">
        <v>1.2729999999999999</v>
      </c>
      <c r="G19" s="1">
        <v>1.2789999999999999</v>
      </c>
      <c r="H19" s="1">
        <v>1.266</v>
      </c>
      <c r="I19" s="1">
        <v>1.2609999999999999</v>
      </c>
      <c r="J19" s="1">
        <v>1.272</v>
      </c>
      <c r="K19" s="1">
        <v>1.2729999999999999</v>
      </c>
      <c r="L19" s="1">
        <v>1.282</v>
      </c>
      <c r="M19" s="1">
        <v>1.284</v>
      </c>
      <c r="N19" s="1">
        <v>1.286</v>
      </c>
      <c r="O19" s="1">
        <f t="shared" si="4"/>
        <v>1.2609999999999999</v>
      </c>
      <c r="P19" s="1">
        <f t="shared" si="5"/>
        <v>1.286</v>
      </c>
      <c r="Q19" s="1">
        <f t="shared" si="6"/>
        <v>1.2736000000000001</v>
      </c>
      <c r="S19" s="1">
        <v>32000</v>
      </c>
      <c r="T19" s="1">
        <v>0</v>
      </c>
      <c r="U19" s="1">
        <v>0</v>
      </c>
      <c r="V19" s="1">
        <v>0</v>
      </c>
      <c r="W19" s="1">
        <f t="shared" si="7"/>
        <v>0</v>
      </c>
    </row>
    <row r="20" spans="1:23">
      <c r="B20" s="1">
        <v>40000</v>
      </c>
      <c r="C20" s="1">
        <v>1.994</v>
      </c>
      <c r="D20" s="1">
        <v>2</v>
      </c>
      <c r="E20" s="1">
        <v>1.976</v>
      </c>
      <c r="F20" s="1">
        <v>2</v>
      </c>
      <c r="G20" s="1">
        <v>1.9790000000000001</v>
      </c>
      <c r="H20" s="1">
        <v>1.9850000000000001</v>
      </c>
      <c r="I20" s="1">
        <v>1.98</v>
      </c>
      <c r="J20" s="1">
        <v>1.9870000000000001</v>
      </c>
      <c r="K20" s="1">
        <v>2.0339999999999998</v>
      </c>
      <c r="L20" s="1">
        <v>1.988</v>
      </c>
      <c r="M20" s="1">
        <v>2.012</v>
      </c>
      <c r="N20" s="1">
        <v>2.0329999999999999</v>
      </c>
      <c r="O20" s="1">
        <f t="shared" si="4"/>
        <v>1.976</v>
      </c>
      <c r="P20" s="1">
        <f t="shared" si="5"/>
        <v>2.0339999999999998</v>
      </c>
      <c r="Q20" s="1">
        <f t="shared" si="6"/>
        <v>1.9958000000000002</v>
      </c>
      <c r="S20" s="1">
        <v>40000</v>
      </c>
      <c r="T20" s="1">
        <v>0</v>
      </c>
      <c r="U20" s="1">
        <v>0</v>
      </c>
      <c r="V20" s="1">
        <v>0</v>
      </c>
      <c r="W20" s="1">
        <f t="shared" si="7"/>
        <v>0</v>
      </c>
    </row>
    <row r="21" spans="1:23">
      <c r="B21" s="1">
        <v>48000</v>
      </c>
      <c r="C21" s="1">
        <v>2.8570000000000002</v>
      </c>
      <c r="D21" s="1">
        <v>2.9039999999999999</v>
      </c>
      <c r="E21" s="1">
        <v>2.8650000000000002</v>
      </c>
      <c r="F21" s="1">
        <v>2.879</v>
      </c>
      <c r="G21" s="1">
        <v>2.9359999999999999</v>
      </c>
      <c r="H21" s="1">
        <v>2.8370000000000002</v>
      </c>
      <c r="I21" s="1">
        <v>2.82</v>
      </c>
      <c r="J21" s="1">
        <v>2.8460000000000001</v>
      </c>
      <c r="K21" s="1">
        <v>2.883</v>
      </c>
      <c r="L21" s="1">
        <v>2.907</v>
      </c>
      <c r="M21" s="1">
        <v>2.8759999999999999</v>
      </c>
      <c r="N21" s="1">
        <v>2.9660000000000002</v>
      </c>
      <c r="O21" s="1">
        <f t="shared" si="4"/>
        <v>2.82</v>
      </c>
      <c r="P21" s="1">
        <f t="shared" si="5"/>
        <v>2.9660000000000002</v>
      </c>
      <c r="Q21" s="1">
        <f t="shared" si="6"/>
        <v>2.879</v>
      </c>
      <c r="S21" s="1">
        <v>48000</v>
      </c>
      <c r="T21" s="1">
        <v>0</v>
      </c>
      <c r="U21" s="1">
        <v>0</v>
      </c>
      <c r="V21" s="1">
        <v>0</v>
      </c>
      <c r="W21" s="1">
        <f t="shared" si="7"/>
        <v>0</v>
      </c>
    </row>
    <row r="22" spans="1:23">
      <c r="B22" s="1">
        <v>56000</v>
      </c>
      <c r="C22" s="1">
        <v>3.9039999999999999</v>
      </c>
      <c r="D22" s="1">
        <v>3.847</v>
      </c>
      <c r="E22" s="1">
        <v>3.9049999999999998</v>
      </c>
      <c r="F22" s="1">
        <v>3.9319999999999999</v>
      </c>
      <c r="G22" s="1">
        <v>3.8889999999999998</v>
      </c>
      <c r="H22" s="1">
        <v>3.8330000000000002</v>
      </c>
      <c r="I22" s="1">
        <v>3.9209999999999998</v>
      </c>
      <c r="J22" s="1">
        <v>3.9350000000000001</v>
      </c>
      <c r="K22" s="1">
        <v>3.887</v>
      </c>
      <c r="L22" s="1">
        <v>3.9489999999999998</v>
      </c>
      <c r="M22" s="1">
        <v>3.94</v>
      </c>
      <c r="N22" s="1">
        <v>3.8530000000000002</v>
      </c>
      <c r="O22" s="1">
        <f t="shared" si="4"/>
        <v>3.8330000000000002</v>
      </c>
      <c r="P22" s="1">
        <f t="shared" si="5"/>
        <v>3.9489999999999998</v>
      </c>
      <c r="Q22" s="1">
        <f t="shared" si="6"/>
        <v>3.9013</v>
      </c>
      <c r="S22" s="1">
        <v>56000</v>
      </c>
      <c r="T22" s="1">
        <v>0</v>
      </c>
      <c r="U22" s="1">
        <v>0</v>
      </c>
      <c r="V22" s="1">
        <v>0</v>
      </c>
      <c r="W22" s="1">
        <f t="shared" si="7"/>
        <v>0</v>
      </c>
    </row>
    <row r="28" spans="1:23">
      <c r="A28" s="1" t="s">
        <v>8</v>
      </c>
    </row>
    <row r="29" spans="1:23">
      <c r="A29" s="1" t="s">
        <v>2</v>
      </c>
      <c r="B29" s="1" t="s">
        <v>9</v>
      </c>
      <c r="C29" s="1">
        <v>8000</v>
      </c>
      <c r="H29" s="1" t="s">
        <v>7</v>
      </c>
      <c r="I29" s="1" t="s">
        <v>9</v>
      </c>
      <c r="J29" s="1">
        <v>8000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spans="1:23">
      <c r="B30" s="1" t="s">
        <v>3</v>
      </c>
      <c r="C30" s="1">
        <v>1</v>
      </c>
      <c r="D30" s="1">
        <v>2</v>
      </c>
      <c r="E30" s="1">
        <v>3</v>
      </c>
      <c r="F30" s="1" t="s">
        <v>6</v>
      </c>
      <c r="I30" s="1" t="s">
        <v>3</v>
      </c>
      <c r="J30" s="1">
        <v>1</v>
      </c>
      <c r="K30" s="1">
        <v>2</v>
      </c>
      <c r="L30" s="1">
        <v>3</v>
      </c>
      <c r="M30" s="1" t="s">
        <v>6</v>
      </c>
      <c r="P30" s="1">
        <v>8000</v>
      </c>
      <c r="Q30" s="1">
        <f>F31</f>
        <v>138389</v>
      </c>
      <c r="R30" s="1">
        <f>F32</f>
        <v>571</v>
      </c>
      <c r="S30" s="1">
        <f>F33</f>
        <v>7496</v>
      </c>
      <c r="T30" s="1">
        <f t="shared" ref="T30:T36" si="8">Q30+R30+S30</f>
        <v>146456</v>
      </c>
      <c r="U30" s="1">
        <f t="shared" ref="U30:U36" si="9">W3</f>
        <v>0</v>
      </c>
      <c r="V30" s="4">
        <f>U30*(Constants!$A$2/100)*1024*1024*1024</f>
        <v>0</v>
      </c>
    </row>
    <row r="31" spans="1:23">
      <c r="B31" s="1" t="s">
        <v>10</v>
      </c>
      <c r="C31" s="1">
        <v>138389</v>
      </c>
      <c r="D31" s="1">
        <v>138389</v>
      </c>
      <c r="E31" s="1">
        <v>138389</v>
      </c>
      <c r="F31" s="1">
        <f>SUM(C31:E31)/3</f>
        <v>138389</v>
      </c>
      <c r="I31" s="1" t="s">
        <v>10</v>
      </c>
      <c r="J31" s="1">
        <v>138389</v>
      </c>
      <c r="K31" s="1">
        <v>138389</v>
      </c>
      <c r="L31" s="1">
        <v>138389</v>
      </c>
      <c r="M31" s="1">
        <f>SUM(J31:L31)/3</f>
        <v>138389</v>
      </c>
      <c r="P31" s="1">
        <v>16000</v>
      </c>
      <c r="Q31" s="1">
        <f>F37</f>
        <v>202390</v>
      </c>
      <c r="R31" s="1">
        <f>F38</f>
        <v>506</v>
      </c>
      <c r="S31" s="1">
        <f>F39</f>
        <v>3848</v>
      </c>
      <c r="T31" s="1">
        <f t="shared" si="8"/>
        <v>206744</v>
      </c>
      <c r="U31" s="1">
        <f t="shared" si="9"/>
        <v>0</v>
      </c>
      <c r="V31" s="4">
        <f>U31*(Constants!$A$2/100)*1024*1024*1024</f>
        <v>0</v>
      </c>
    </row>
    <row r="32" spans="1:23">
      <c r="B32" s="1" t="s">
        <v>16</v>
      </c>
      <c r="C32" s="1">
        <v>571</v>
      </c>
      <c r="D32" s="1">
        <v>571</v>
      </c>
      <c r="E32" s="1">
        <v>571</v>
      </c>
      <c r="F32" s="1">
        <f>SUM(C32:E32)/3</f>
        <v>571</v>
      </c>
      <c r="I32" s="1" t="s">
        <v>16</v>
      </c>
      <c r="J32" s="1">
        <v>571</v>
      </c>
      <c r="K32" s="1">
        <v>571</v>
      </c>
      <c r="L32" s="1">
        <v>571</v>
      </c>
      <c r="M32" s="1">
        <f>SUM(J32:L32)/3</f>
        <v>571</v>
      </c>
      <c r="P32" s="1">
        <v>24000</v>
      </c>
      <c r="Q32" s="1">
        <f>F43</f>
        <v>266390</v>
      </c>
      <c r="R32" s="1">
        <f>F44</f>
        <v>506</v>
      </c>
      <c r="S32" s="1">
        <f>F45</f>
        <v>4360</v>
      </c>
      <c r="T32" s="1">
        <f t="shared" si="8"/>
        <v>271256</v>
      </c>
      <c r="U32" s="1">
        <f t="shared" si="9"/>
        <v>0</v>
      </c>
      <c r="V32" s="4">
        <f>U32*(Constants!$A$2/100)*1024*1024*1024</f>
        <v>0</v>
      </c>
    </row>
    <row r="33" spans="2:22">
      <c r="B33" s="1" t="s">
        <v>12</v>
      </c>
      <c r="C33" s="1">
        <v>7496</v>
      </c>
      <c r="D33" s="1">
        <v>7496</v>
      </c>
      <c r="E33" s="1">
        <v>7496</v>
      </c>
      <c r="F33" s="1">
        <f>SUM(C33:E33)/3</f>
        <v>7496</v>
      </c>
      <c r="I33" s="1" t="s">
        <v>12</v>
      </c>
      <c r="J33" s="1">
        <v>7496</v>
      </c>
      <c r="K33" s="1">
        <v>7496</v>
      </c>
      <c r="L33" s="1">
        <v>7496</v>
      </c>
      <c r="M33" s="1">
        <f>SUM(J33:L33)/3</f>
        <v>7496</v>
      </c>
      <c r="P33" s="1">
        <v>32000</v>
      </c>
      <c r="Q33" s="1">
        <f>F49</f>
        <v>330390</v>
      </c>
      <c r="R33" s="1">
        <f>F50</f>
        <v>506</v>
      </c>
      <c r="S33" s="1">
        <f>F51</f>
        <v>3848</v>
      </c>
      <c r="T33" s="1">
        <f t="shared" si="8"/>
        <v>334744</v>
      </c>
      <c r="U33" s="1">
        <f t="shared" si="9"/>
        <v>0</v>
      </c>
      <c r="V33" s="4">
        <f>U33*(Constants!$A$2/100)*1024*1024*1024</f>
        <v>0</v>
      </c>
    </row>
    <row r="34" spans="2:22">
      <c r="P34" s="1">
        <v>40000</v>
      </c>
      <c r="Q34" s="1">
        <f>F55</f>
        <v>394390</v>
      </c>
      <c r="R34" s="1">
        <f>F56</f>
        <v>506</v>
      </c>
      <c r="S34" s="1">
        <f>F57</f>
        <v>3848</v>
      </c>
      <c r="T34" s="1">
        <f t="shared" si="8"/>
        <v>398744</v>
      </c>
      <c r="U34" s="1">
        <f t="shared" si="9"/>
        <v>0</v>
      </c>
      <c r="V34" s="4">
        <f>U34*(Constants!$A$2/100)*1024*1024*1024</f>
        <v>0</v>
      </c>
    </row>
    <row r="35" spans="2:22">
      <c r="B35" s="1" t="s">
        <v>9</v>
      </c>
      <c r="C35" s="1">
        <v>16000</v>
      </c>
      <c r="I35" s="1" t="s">
        <v>9</v>
      </c>
      <c r="J35" s="1">
        <v>16000</v>
      </c>
      <c r="P35" s="1">
        <v>48000</v>
      </c>
      <c r="Q35" s="1">
        <f>F61</f>
        <v>458390</v>
      </c>
      <c r="R35" s="1">
        <f>F62</f>
        <v>506</v>
      </c>
      <c r="S35" s="1">
        <f>F63</f>
        <v>3080</v>
      </c>
      <c r="T35" s="1">
        <f t="shared" si="8"/>
        <v>461976</v>
      </c>
      <c r="U35" s="1">
        <f t="shared" si="9"/>
        <v>0</v>
      </c>
      <c r="V35" s="4">
        <f>U35*(Constants!$A$2/100)*1024*1024*1024</f>
        <v>0</v>
      </c>
    </row>
    <row r="36" spans="2:22">
      <c r="B36" s="1" t="s">
        <v>3</v>
      </c>
      <c r="C36" s="1">
        <v>1</v>
      </c>
      <c r="D36" s="1">
        <v>2</v>
      </c>
      <c r="E36" s="1">
        <v>3</v>
      </c>
      <c r="F36" s="1" t="s">
        <v>6</v>
      </c>
      <c r="I36" s="1" t="s">
        <v>3</v>
      </c>
      <c r="J36" s="1">
        <v>1</v>
      </c>
      <c r="K36" s="1">
        <v>2</v>
      </c>
      <c r="L36" s="1">
        <v>3</v>
      </c>
      <c r="M36" s="1" t="s">
        <v>6</v>
      </c>
      <c r="P36" s="1">
        <v>56000</v>
      </c>
      <c r="Q36" s="1">
        <f>F67</f>
        <v>522390</v>
      </c>
      <c r="R36" s="1">
        <f>F68</f>
        <v>506</v>
      </c>
      <c r="S36" s="1">
        <f>F69</f>
        <v>2896</v>
      </c>
      <c r="T36" s="1">
        <f t="shared" si="8"/>
        <v>525792</v>
      </c>
      <c r="U36" s="1">
        <f t="shared" si="9"/>
        <v>0</v>
      </c>
      <c r="V36" s="4">
        <f>U36*(Constants!$A$2/100)*1024*1024*1024</f>
        <v>0</v>
      </c>
    </row>
    <row r="37" spans="2:22">
      <c r="B37" s="1" t="s">
        <v>10</v>
      </c>
      <c r="C37" s="1">
        <v>202390</v>
      </c>
      <c r="D37" s="1">
        <v>202390</v>
      </c>
      <c r="E37" s="1">
        <v>202390</v>
      </c>
      <c r="F37" s="1">
        <f>SUM(C37:E37)/3</f>
        <v>202390</v>
      </c>
      <c r="I37" s="1" t="s">
        <v>10</v>
      </c>
      <c r="J37" s="1">
        <v>202390</v>
      </c>
      <c r="K37" s="1">
        <v>202390</v>
      </c>
      <c r="L37" s="1">
        <v>202390</v>
      </c>
      <c r="M37" s="1">
        <f>SUM(J37:L37)/3</f>
        <v>202390</v>
      </c>
      <c r="V37" s="4"/>
    </row>
    <row r="38" spans="2:22">
      <c r="B38" s="1" t="s">
        <v>16</v>
      </c>
      <c r="C38" s="1">
        <v>506</v>
      </c>
      <c r="D38" s="1">
        <v>506</v>
      </c>
      <c r="E38" s="1">
        <v>506</v>
      </c>
      <c r="F38" s="1">
        <f>SUM(C38:E38)/3</f>
        <v>506</v>
      </c>
      <c r="I38" s="1" t="s">
        <v>16</v>
      </c>
      <c r="J38" s="1">
        <v>506</v>
      </c>
      <c r="K38" s="1">
        <v>506</v>
      </c>
      <c r="L38" s="1">
        <v>506</v>
      </c>
      <c r="M38" s="1">
        <f>SUM(J38:L38)/3</f>
        <v>506</v>
      </c>
    </row>
    <row r="39" spans="2:22">
      <c r="B39" s="1" t="s">
        <v>12</v>
      </c>
      <c r="C39" s="1">
        <v>3848</v>
      </c>
      <c r="D39" s="1">
        <v>3848</v>
      </c>
      <c r="E39" s="1">
        <v>3848</v>
      </c>
      <c r="F39" s="1">
        <f>SUM(C39:E39)/3</f>
        <v>3848</v>
      </c>
      <c r="I39" s="1" t="s">
        <v>12</v>
      </c>
      <c r="J39" s="1">
        <v>3848</v>
      </c>
      <c r="K39" s="1">
        <v>3848</v>
      </c>
      <c r="L39" s="1">
        <v>3848</v>
      </c>
      <c r="M39" s="1">
        <f>SUM(J39:L39)/3</f>
        <v>3848</v>
      </c>
    </row>
    <row r="41" spans="2:22">
      <c r="B41" s="1" t="s">
        <v>9</v>
      </c>
      <c r="C41" s="1">
        <v>24000</v>
      </c>
      <c r="I41" s="1" t="s">
        <v>9</v>
      </c>
      <c r="J41" s="1">
        <v>24000</v>
      </c>
    </row>
    <row r="42" spans="2:22">
      <c r="B42" s="1" t="s">
        <v>3</v>
      </c>
      <c r="C42" s="1">
        <v>1</v>
      </c>
      <c r="D42" s="1">
        <v>2</v>
      </c>
      <c r="E42" s="1">
        <v>3</v>
      </c>
      <c r="F42" s="1" t="s">
        <v>6</v>
      </c>
      <c r="I42" s="1" t="s">
        <v>3</v>
      </c>
      <c r="J42" s="1">
        <v>1</v>
      </c>
      <c r="K42" s="1">
        <v>2</v>
      </c>
      <c r="L42" s="1">
        <v>3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13</v>
      </c>
      <c r="U42" s="1" t="s">
        <v>14</v>
      </c>
      <c r="V42" s="1" t="s">
        <v>15</v>
      </c>
    </row>
    <row r="43" spans="2:22">
      <c r="B43" s="1" t="s">
        <v>10</v>
      </c>
      <c r="C43" s="1">
        <v>266390</v>
      </c>
      <c r="D43" s="1">
        <v>266390</v>
      </c>
      <c r="E43" s="1">
        <v>266390</v>
      </c>
      <c r="F43" s="1">
        <f>SUM(C43:E43)/3</f>
        <v>266390</v>
      </c>
      <c r="I43" s="1" t="s">
        <v>10</v>
      </c>
      <c r="J43" s="1">
        <v>266390</v>
      </c>
      <c r="K43" s="1">
        <v>266390</v>
      </c>
      <c r="L43" s="1">
        <v>266390</v>
      </c>
      <c r="M43" s="1">
        <f>SUM(J43:L43)/3</f>
        <v>266390</v>
      </c>
      <c r="P43" s="1">
        <v>8000</v>
      </c>
      <c r="Q43" s="1">
        <f>M31</f>
        <v>138389</v>
      </c>
      <c r="R43" s="1">
        <f>M32</f>
        <v>571</v>
      </c>
      <c r="S43" s="1">
        <f>M33</f>
        <v>7496</v>
      </c>
      <c r="T43" s="1">
        <f t="shared" ref="T43:T49" si="10">Q43+R43+S43</f>
        <v>146456</v>
      </c>
      <c r="U43" s="1">
        <f t="shared" ref="U43:U49" si="11">W16</f>
        <v>0</v>
      </c>
      <c r="V43" s="4">
        <f>U43*(Constants!$A$2/100)*1024*1024*1024</f>
        <v>0</v>
      </c>
    </row>
    <row r="44" spans="2:22">
      <c r="B44" s="1" t="s">
        <v>16</v>
      </c>
      <c r="C44" s="1">
        <v>506</v>
      </c>
      <c r="D44" s="1">
        <v>506</v>
      </c>
      <c r="E44" s="1">
        <v>506</v>
      </c>
      <c r="F44" s="1">
        <f>SUM(C44:E44)/3</f>
        <v>506</v>
      </c>
      <c r="I44" s="1" t="s">
        <v>16</v>
      </c>
      <c r="J44" s="1">
        <v>506</v>
      </c>
      <c r="K44" s="1">
        <v>506</v>
      </c>
      <c r="L44" s="1">
        <v>506</v>
      </c>
      <c r="M44" s="1">
        <f>SUM(J44:L44)/3</f>
        <v>506</v>
      </c>
      <c r="P44" s="1">
        <v>16000</v>
      </c>
      <c r="Q44" s="1">
        <f>M37</f>
        <v>202390</v>
      </c>
      <c r="R44" s="1">
        <f>M38</f>
        <v>506</v>
      </c>
      <c r="S44" s="1">
        <f>M39</f>
        <v>3848</v>
      </c>
      <c r="T44" s="1">
        <f t="shared" si="10"/>
        <v>206744</v>
      </c>
      <c r="U44" s="1">
        <f t="shared" si="11"/>
        <v>0</v>
      </c>
      <c r="V44" s="4">
        <f>U44*(Constants!$A$2/100)*1024*1024*1024</f>
        <v>0</v>
      </c>
    </row>
    <row r="45" spans="2:22">
      <c r="B45" s="1" t="s">
        <v>12</v>
      </c>
      <c r="C45" s="1">
        <v>4360</v>
      </c>
      <c r="D45" s="1">
        <v>4360</v>
      </c>
      <c r="E45" s="1">
        <v>4360</v>
      </c>
      <c r="F45" s="1">
        <f>SUM(C45:E45)/3</f>
        <v>4360</v>
      </c>
      <c r="I45" s="1" t="s">
        <v>12</v>
      </c>
      <c r="J45" s="1">
        <v>4360</v>
      </c>
      <c r="K45" s="1">
        <v>4360</v>
      </c>
      <c r="L45" s="1">
        <v>4360</v>
      </c>
      <c r="M45" s="1">
        <f>SUM(J45:L45)/3</f>
        <v>4360</v>
      </c>
      <c r="P45" s="1">
        <v>24000</v>
      </c>
      <c r="Q45" s="1">
        <f>M43</f>
        <v>266390</v>
      </c>
      <c r="R45" s="1">
        <f>M44</f>
        <v>506</v>
      </c>
      <c r="S45" s="1">
        <f>M45</f>
        <v>4360</v>
      </c>
      <c r="T45" s="1">
        <f t="shared" si="10"/>
        <v>271256</v>
      </c>
      <c r="U45" s="1">
        <f t="shared" si="11"/>
        <v>0</v>
      </c>
      <c r="V45" s="4">
        <f>U45*(Constants!$A$2/100)*1024*1024*1024</f>
        <v>0</v>
      </c>
    </row>
    <row r="46" spans="2:22">
      <c r="P46" s="1">
        <v>32000</v>
      </c>
      <c r="Q46" s="1">
        <f>M49</f>
        <v>330390</v>
      </c>
      <c r="R46" s="1">
        <f>M50</f>
        <v>506</v>
      </c>
      <c r="S46" s="1">
        <f>M51</f>
        <v>3848</v>
      </c>
      <c r="T46" s="1">
        <f t="shared" si="10"/>
        <v>334744</v>
      </c>
      <c r="U46" s="1">
        <f t="shared" si="11"/>
        <v>0</v>
      </c>
      <c r="V46" s="4">
        <f>U46*(Constants!$A$2/100)*1024*1024*1024</f>
        <v>0</v>
      </c>
    </row>
    <row r="47" spans="2:22">
      <c r="B47" s="1" t="s">
        <v>9</v>
      </c>
      <c r="C47" s="1">
        <v>32000</v>
      </c>
      <c r="I47" s="1" t="s">
        <v>9</v>
      </c>
      <c r="J47" s="1">
        <v>32000</v>
      </c>
      <c r="P47" s="1">
        <v>40000</v>
      </c>
      <c r="Q47" s="1">
        <f>M55</f>
        <v>394390</v>
      </c>
      <c r="R47" s="1">
        <f>M56</f>
        <v>506</v>
      </c>
      <c r="S47" s="1">
        <f>M57</f>
        <v>3848</v>
      </c>
      <c r="T47" s="1">
        <f t="shared" si="10"/>
        <v>398744</v>
      </c>
      <c r="U47" s="1">
        <f t="shared" si="11"/>
        <v>0</v>
      </c>
      <c r="V47" s="4">
        <f>U47*(Constants!$A$2/100)*1024*1024*1024</f>
        <v>0</v>
      </c>
    </row>
    <row r="48" spans="2:22">
      <c r="B48" s="1" t="s">
        <v>3</v>
      </c>
      <c r="C48" s="1">
        <v>1</v>
      </c>
      <c r="D48" s="1">
        <v>2</v>
      </c>
      <c r="E48" s="1">
        <v>3</v>
      </c>
      <c r="F48" s="1" t="s">
        <v>6</v>
      </c>
      <c r="I48" s="1" t="s">
        <v>3</v>
      </c>
      <c r="J48" s="1">
        <v>1</v>
      </c>
      <c r="K48" s="1">
        <v>2</v>
      </c>
      <c r="L48" s="1">
        <v>3</v>
      </c>
      <c r="M48" s="1" t="s">
        <v>6</v>
      </c>
      <c r="P48" s="1">
        <v>48000</v>
      </c>
      <c r="Q48" s="1">
        <f>M61</f>
        <v>458390</v>
      </c>
      <c r="R48" s="1">
        <f>M62</f>
        <v>506</v>
      </c>
      <c r="S48" s="1">
        <f>M63</f>
        <v>3088</v>
      </c>
      <c r="T48" s="1">
        <f t="shared" si="10"/>
        <v>461984</v>
      </c>
      <c r="U48" s="1">
        <f t="shared" si="11"/>
        <v>0</v>
      </c>
      <c r="V48" s="4">
        <f>U48*(Constants!$A$2/100)*1024*1024*1024</f>
        <v>0</v>
      </c>
    </row>
    <row r="49" spans="2:22">
      <c r="B49" s="1" t="s">
        <v>10</v>
      </c>
      <c r="C49" s="1">
        <v>330390</v>
      </c>
      <c r="D49" s="1">
        <v>330390</v>
      </c>
      <c r="E49" s="1">
        <v>330390</v>
      </c>
      <c r="F49" s="1">
        <f>SUM(C49:E49)/3</f>
        <v>330390</v>
      </c>
      <c r="I49" s="1" t="s">
        <v>10</v>
      </c>
      <c r="J49" s="1">
        <v>330390</v>
      </c>
      <c r="K49" s="1">
        <v>330390</v>
      </c>
      <c r="L49" s="1">
        <v>330390</v>
      </c>
      <c r="M49" s="1">
        <f>SUM(J49:L49)/3</f>
        <v>330390</v>
      </c>
      <c r="P49" s="1">
        <v>56000</v>
      </c>
      <c r="Q49" s="1">
        <f>M67</f>
        <v>522390</v>
      </c>
      <c r="R49" s="1">
        <f>M68</f>
        <v>506</v>
      </c>
      <c r="S49" s="1">
        <f>M69</f>
        <v>3104</v>
      </c>
      <c r="T49" s="1">
        <f t="shared" si="10"/>
        <v>526000</v>
      </c>
      <c r="U49" s="1">
        <f t="shared" si="11"/>
        <v>0</v>
      </c>
      <c r="V49" s="4">
        <f>U49*(Constants!$A$2/100)*1024*1024*1024</f>
        <v>0</v>
      </c>
    </row>
    <row r="50" spans="2:22">
      <c r="B50" s="1" t="s">
        <v>16</v>
      </c>
      <c r="C50" s="1">
        <v>506</v>
      </c>
      <c r="D50" s="1">
        <v>506</v>
      </c>
      <c r="E50" s="1">
        <v>506</v>
      </c>
      <c r="F50" s="1">
        <f>SUM(C50:E50)/3</f>
        <v>506</v>
      </c>
      <c r="I50" s="1" t="s">
        <v>16</v>
      </c>
      <c r="J50" s="1">
        <v>506</v>
      </c>
      <c r="K50" s="1">
        <v>506</v>
      </c>
      <c r="L50" s="1">
        <v>506</v>
      </c>
      <c r="M50" s="1">
        <f>SUM(J50:L50)/3</f>
        <v>506</v>
      </c>
    </row>
    <row r="51" spans="2:22">
      <c r="B51" s="1" t="s">
        <v>12</v>
      </c>
      <c r="C51" s="1">
        <v>3848</v>
      </c>
      <c r="D51" s="1">
        <v>3848</v>
      </c>
      <c r="E51" s="1">
        <v>3848</v>
      </c>
      <c r="F51" s="1">
        <f>SUM(C51:E51)/3</f>
        <v>3848</v>
      </c>
      <c r="I51" s="1" t="s">
        <v>12</v>
      </c>
      <c r="J51" s="1">
        <v>3848</v>
      </c>
      <c r="K51" s="1">
        <v>3848</v>
      </c>
      <c r="L51" s="1">
        <v>3848</v>
      </c>
      <c r="M51" s="1">
        <f>SUM(J51:L51)/3</f>
        <v>3848</v>
      </c>
    </row>
    <row r="53" spans="2:22">
      <c r="B53" s="1" t="s">
        <v>9</v>
      </c>
      <c r="C53" s="1">
        <v>40000</v>
      </c>
      <c r="I53" s="1" t="s">
        <v>9</v>
      </c>
      <c r="J53" s="1">
        <v>40000</v>
      </c>
    </row>
    <row r="54" spans="2:22">
      <c r="B54" s="1" t="s">
        <v>3</v>
      </c>
      <c r="C54" s="1">
        <v>1</v>
      </c>
      <c r="D54" s="1">
        <v>2</v>
      </c>
      <c r="E54" s="1">
        <v>3</v>
      </c>
      <c r="F54" s="1" t="s">
        <v>6</v>
      </c>
      <c r="I54" s="1" t="s">
        <v>3</v>
      </c>
      <c r="J54" s="1">
        <v>1</v>
      </c>
      <c r="K54" s="1">
        <v>2</v>
      </c>
      <c r="L54" s="1">
        <v>3</v>
      </c>
      <c r="M54" s="1" t="s">
        <v>6</v>
      </c>
    </row>
    <row r="55" spans="2:22">
      <c r="B55" s="1" t="s">
        <v>10</v>
      </c>
      <c r="C55" s="1">
        <v>394390</v>
      </c>
      <c r="D55" s="1">
        <v>394390</v>
      </c>
      <c r="E55" s="1">
        <v>394390</v>
      </c>
      <c r="F55" s="1">
        <f>SUM(C55:E55)/3</f>
        <v>394390</v>
      </c>
      <c r="I55" s="1" t="s">
        <v>10</v>
      </c>
      <c r="J55" s="1">
        <v>394390</v>
      </c>
      <c r="K55" s="1">
        <v>394390</v>
      </c>
      <c r="L55" s="1">
        <v>394390</v>
      </c>
      <c r="M55" s="1">
        <f>SUM(J55:L55)/3</f>
        <v>394390</v>
      </c>
    </row>
    <row r="56" spans="2:22">
      <c r="B56" s="1" t="s">
        <v>16</v>
      </c>
      <c r="C56" s="1">
        <v>506</v>
      </c>
      <c r="D56" s="1">
        <v>506</v>
      </c>
      <c r="E56" s="1">
        <v>506</v>
      </c>
      <c r="F56" s="1">
        <f>SUM(C56:E56)/3</f>
        <v>506</v>
      </c>
      <c r="I56" s="1" t="s">
        <v>16</v>
      </c>
      <c r="J56" s="1">
        <v>506</v>
      </c>
      <c r="K56" s="1">
        <v>506</v>
      </c>
      <c r="L56" s="1">
        <v>506</v>
      </c>
      <c r="M56" s="1">
        <f>SUM(J56:L56)/3</f>
        <v>506</v>
      </c>
    </row>
    <row r="57" spans="2:22">
      <c r="B57" s="1" t="s">
        <v>12</v>
      </c>
      <c r="C57" s="1">
        <v>3848</v>
      </c>
      <c r="D57" s="1">
        <v>3848</v>
      </c>
      <c r="E57" s="1">
        <v>3848</v>
      </c>
      <c r="F57" s="1">
        <f>SUM(C57:E57)/3</f>
        <v>3848</v>
      </c>
      <c r="I57" s="1" t="s">
        <v>12</v>
      </c>
      <c r="J57" s="1">
        <v>3848</v>
      </c>
      <c r="K57" s="1">
        <v>3848</v>
      </c>
      <c r="L57" s="1">
        <v>3848</v>
      </c>
      <c r="M57" s="1">
        <f>SUM(J57:L57)/3</f>
        <v>3848</v>
      </c>
    </row>
    <row r="59" spans="2:22">
      <c r="B59" s="1" t="s">
        <v>9</v>
      </c>
      <c r="C59" s="1">
        <v>48000</v>
      </c>
      <c r="I59" s="1" t="s">
        <v>9</v>
      </c>
      <c r="J59" s="1">
        <v>48000</v>
      </c>
    </row>
    <row r="60" spans="2:22">
      <c r="B60" s="1" t="s">
        <v>3</v>
      </c>
      <c r="C60" s="1">
        <v>1</v>
      </c>
      <c r="D60" s="1">
        <v>2</v>
      </c>
      <c r="E60" s="1">
        <v>3</v>
      </c>
      <c r="F60" s="1" t="s">
        <v>6</v>
      </c>
      <c r="I60" s="1" t="s">
        <v>3</v>
      </c>
      <c r="J60" s="1">
        <v>1</v>
      </c>
      <c r="K60" s="1">
        <v>2</v>
      </c>
      <c r="L60" s="1">
        <v>3</v>
      </c>
      <c r="M60" s="1" t="s">
        <v>6</v>
      </c>
    </row>
    <row r="61" spans="2:22">
      <c r="B61" s="1" t="s">
        <v>10</v>
      </c>
      <c r="C61" s="1">
        <v>458390</v>
      </c>
      <c r="D61" s="1">
        <v>458390</v>
      </c>
      <c r="E61" s="1">
        <v>458390</v>
      </c>
      <c r="F61" s="1">
        <f>SUM(C61:E61)/3</f>
        <v>458390</v>
      </c>
      <c r="I61" s="1" t="s">
        <v>10</v>
      </c>
      <c r="J61" s="1">
        <v>458390</v>
      </c>
      <c r="K61" s="1">
        <v>458390</v>
      </c>
      <c r="L61" s="1">
        <v>458390</v>
      </c>
      <c r="M61" s="1">
        <f>SUM(J61:L61)/3</f>
        <v>458390</v>
      </c>
    </row>
    <row r="62" spans="2:22">
      <c r="B62" s="1" t="s">
        <v>16</v>
      </c>
      <c r="C62" s="1">
        <v>506</v>
      </c>
      <c r="D62" s="1">
        <v>506</v>
      </c>
      <c r="E62" s="1">
        <v>506</v>
      </c>
      <c r="F62" s="1">
        <f>SUM(C62:E62)/3</f>
        <v>506</v>
      </c>
      <c r="I62" s="1" t="s">
        <v>16</v>
      </c>
      <c r="J62" s="1">
        <v>506</v>
      </c>
      <c r="K62" s="1">
        <v>506</v>
      </c>
      <c r="L62" s="1">
        <v>506</v>
      </c>
      <c r="M62" s="1">
        <f>SUM(J62:L62)/3</f>
        <v>506</v>
      </c>
    </row>
    <row r="63" spans="2:22">
      <c r="B63" s="1" t="s">
        <v>12</v>
      </c>
      <c r="C63" s="1">
        <v>3080</v>
      </c>
      <c r="D63" s="1">
        <v>3080</v>
      </c>
      <c r="E63" s="1">
        <v>3080</v>
      </c>
      <c r="F63" s="1">
        <f>SUM(C63:E63)/3</f>
        <v>3080</v>
      </c>
      <c r="I63" s="1" t="s">
        <v>12</v>
      </c>
      <c r="J63" s="1">
        <v>3088</v>
      </c>
      <c r="K63" s="1">
        <v>3088</v>
      </c>
      <c r="L63" s="1">
        <v>3088</v>
      </c>
      <c r="M63" s="1">
        <f>SUM(J63:L63)/3</f>
        <v>3088</v>
      </c>
    </row>
    <row r="65" spans="2:13">
      <c r="B65" s="1" t="s">
        <v>9</v>
      </c>
      <c r="C65" s="1">
        <v>56000</v>
      </c>
      <c r="I65" s="1" t="s">
        <v>9</v>
      </c>
      <c r="J65" s="1">
        <v>56000</v>
      </c>
    </row>
    <row r="66" spans="2:13">
      <c r="B66" s="1" t="s">
        <v>3</v>
      </c>
      <c r="C66" s="1">
        <v>1</v>
      </c>
      <c r="D66" s="1">
        <v>2</v>
      </c>
      <c r="E66" s="1">
        <v>3</v>
      </c>
      <c r="F66" s="1" t="s">
        <v>6</v>
      </c>
      <c r="I66" s="1" t="s">
        <v>3</v>
      </c>
      <c r="J66" s="1">
        <v>1</v>
      </c>
      <c r="K66" s="1">
        <v>2</v>
      </c>
      <c r="L66" s="1">
        <v>3</v>
      </c>
      <c r="M66" s="1" t="s">
        <v>6</v>
      </c>
    </row>
    <row r="67" spans="2:13">
      <c r="B67" s="1" t="s">
        <v>10</v>
      </c>
      <c r="C67" s="1">
        <v>522390</v>
      </c>
      <c r="D67" s="1">
        <v>522390</v>
      </c>
      <c r="E67" s="1">
        <v>522390</v>
      </c>
      <c r="F67" s="1">
        <f>SUM(C67:E67)/3</f>
        <v>522390</v>
      </c>
      <c r="I67" s="1" t="s">
        <v>10</v>
      </c>
      <c r="J67" s="1">
        <v>522390</v>
      </c>
      <c r="K67" s="1">
        <v>522390</v>
      </c>
      <c r="L67" s="1">
        <v>522390</v>
      </c>
      <c r="M67" s="1">
        <f>SUM(J67:L67)/3</f>
        <v>522390</v>
      </c>
    </row>
    <row r="68" spans="2:13">
      <c r="B68" s="1" t="s">
        <v>16</v>
      </c>
      <c r="C68" s="1">
        <v>506</v>
      </c>
      <c r="D68" s="1">
        <v>506</v>
      </c>
      <c r="E68" s="1">
        <v>506</v>
      </c>
      <c r="F68" s="1">
        <f>SUM(C68:E68)/3</f>
        <v>506</v>
      </c>
      <c r="I68" s="1" t="s">
        <v>16</v>
      </c>
      <c r="J68" s="1">
        <v>506</v>
      </c>
      <c r="K68" s="1">
        <v>506</v>
      </c>
      <c r="L68" s="1">
        <v>506</v>
      </c>
      <c r="M68" s="1">
        <f>SUM(J68:L68)/3</f>
        <v>506</v>
      </c>
    </row>
    <row r="69" spans="2:13">
      <c r="B69" s="1" t="s">
        <v>12</v>
      </c>
      <c r="C69" s="1">
        <v>2896</v>
      </c>
      <c r="D69" s="1">
        <v>2896</v>
      </c>
      <c r="E69" s="1">
        <v>2896</v>
      </c>
      <c r="F69" s="1">
        <f>SUM(C69:E69)/3</f>
        <v>2896</v>
      </c>
      <c r="I69" s="1" t="s">
        <v>12</v>
      </c>
      <c r="J69" s="1">
        <v>3104</v>
      </c>
      <c r="K69" s="1">
        <v>3104</v>
      </c>
      <c r="L69" s="1">
        <v>3104</v>
      </c>
      <c r="M69" s="1">
        <f>SUM(J69:L69)/3</f>
        <v>3104</v>
      </c>
    </row>
  </sheetData>
  <pageMargins left="0.7" right="0.7" top="0.3" bottom="0.3" header="0.51180555555555496" footer="0.51180555555555496"/>
  <pageSetup paperSize="9" orientation="portrait" useFirstPageNumber="1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69"/>
  <sheetViews>
    <sheetView topLeftCell="J11" zoomScale="80" zoomScaleNormal="80" workbookViewId="0">
      <selection activeCell="I29" sqref="I29:L69"/>
    </sheetView>
  </sheetViews>
  <sheetFormatPr defaultColWidth="7.5" defaultRowHeight="14.25"/>
  <cols>
    <col min="1" max="18" width="9.125" style="1" customWidth="1"/>
    <col min="19" max="19" width="8.75" style="1" bestFit="1" customWidth="1"/>
    <col min="20" max="20" width="11.875" style="1" customWidth="1"/>
    <col min="21" max="21" width="15.5" style="1" customWidth="1"/>
    <col min="22" max="22" width="18" style="1" customWidth="1"/>
    <col min="23" max="29" width="9.125" style="1" customWidth="1"/>
  </cols>
  <sheetData>
    <row r="1" spans="1:23" ht="15">
      <c r="A1" s="2" t="s">
        <v>1</v>
      </c>
    </row>
    <row r="2" spans="1:23">
      <c r="A2" s="1" t="s">
        <v>2</v>
      </c>
      <c r="B2" s="1" t="s">
        <v>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>
        <v>1</v>
      </c>
      <c r="U2" s="1">
        <v>2</v>
      </c>
      <c r="V2" s="1">
        <v>3</v>
      </c>
      <c r="W2" s="1" t="s">
        <v>6</v>
      </c>
    </row>
    <row r="3" spans="1:23">
      <c r="B3" s="1">
        <v>8000</v>
      </c>
      <c r="C3" s="1">
        <v>0.23769999999999999</v>
      </c>
      <c r="D3" s="1">
        <v>0.23080000000000001</v>
      </c>
      <c r="E3" s="1">
        <v>0.23039999999999999</v>
      </c>
      <c r="F3" s="1">
        <v>0.22989999999999999</v>
      </c>
      <c r="G3" s="1">
        <v>0.22559999999999999</v>
      </c>
      <c r="H3" s="1">
        <v>0.22289999999999999</v>
      </c>
      <c r="I3" s="1">
        <v>0.22239999999999999</v>
      </c>
      <c r="J3" s="1">
        <v>0.2281</v>
      </c>
      <c r="K3" s="1">
        <v>0.223</v>
      </c>
      <c r="L3" s="1">
        <v>0.2258</v>
      </c>
      <c r="M3" s="1">
        <v>0.20319999999999999</v>
      </c>
      <c r="N3" s="1">
        <v>0.20569999999999999</v>
      </c>
      <c r="O3" s="1">
        <f t="shared" ref="O3:O9" si="0">MIN(C3:N3)</f>
        <v>0.20319999999999999</v>
      </c>
      <c r="P3" s="1">
        <f t="shared" ref="P3:P9" si="1">MAX(C3:N3)</f>
        <v>0.23769999999999999</v>
      </c>
      <c r="Q3" s="1">
        <f t="shared" ref="Q3:Q9" si="2">(SUM(C3:N3)-O3-P3)/10</f>
        <v>0.22445999999999997</v>
      </c>
      <c r="S3" s="1">
        <v>8000</v>
      </c>
      <c r="T3" s="1">
        <v>1.6</v>
      </c>
      <c r="U3" s="1">
        <v>1.6</v>
      </c>
      <c r="V3" s="1">
        <v>1.6</v>
      </c>
      <c r="W3" s="1">
        <f t="shared" ref="W3:W9" si="3">AVERAGE(T3:V3)</f>
        <v>1.6000000000000003</v>
      </c>
    </row>
    <row r="4" spans="1:23">
      <c r="B4" s="1">
        <v>16000</v>
      </c>
      <c r="C4" s="1">
        <v>0.79149999999999998</v>
      </c>
      <c r="D4" s="1">
        <v>0.80569999999999997</v>
      </c>
      <c r="E4" s="1">
        <v>0.7903</v>
      </c>
      <c r="F4" s="1">
        <v>0.78600000000000003</v>
      </c>
      <c r="G4" s="1">
        <v>0.79610000000000003</v>
      </c>
      <c r="H4" s="1">
        <v>0.78259999999999996</v>
      </c>
      <c r="I4" s="1">
        <v>0.7802</v>
      </c>
      <c r="J4" s="1">
        <v>0.78680000000000005</v>
      </c>
      <c r="K4" s="1">
        <v>0.74370000000000003</v>
      </c>
      <c r="L4" s="1">
        <v>0.59279999999999999</v>
      </c>
      <c r="M4" s="1">
        <v>0.52569999999999995</v>
      </c>
      <c r="N4" s="1">
        <v>0.51549999999999996</v>
      </c>
      <c r="O4" s="1">
        <f t="shared" si="0"/>
        <v>0.51549999999999996</v>
      </c>
      <c r="P4" s="1">
        <f t="shared" si="1"/>
        <v>0.80569999999999997</v>
      </c>
      <c r="Q4" s="1">
        <f t="shared" si="2"/>
        <v>0.73757000000000017</v>
      </c>
      <c r="S4" s="1">
        <v>16000</v>
      </c>
      <c r="T4" s="1">
        <v>6.1</v>
      </c>
      <c r="U4" s="1">
        <v>6.1</v>
      </c>
      <c r="V4" s="1">
        <v>6.1</v>
      </c>
      <c r="W4" s="1">
        <f t="shared" si="3"/>
        <v>6.0999999999999988</v>
      </c>
    </row>
    <row r="5" spans="1:23">
      <c r="B5" s="1">
        <v>24000</v>
      </c>
      <c r="C5" s="1">
        <v>1.1568000000000001</v>
      </c>
      <c r="D5" s="1">
        <v>1.1377999999999999</v>
      </c>
      <c r="E5" s="1">
        <v>1.1344000000000001</v>
      </c>
      <c r="F5" s="1">
        <v>1.1405000000000001</v>
      </c>
      <c r="G5" s="1">
        <v>1.1408</v>
      </c>
      <c r="H5" s="1">
        <v>1.1655</v>
      </c>
      <c r="I5" s="1">
        <v>1.1608000000000001</v>
      </c>
      <c r="J5" s="1">
        <v>1.1649</v>
      </c>
      <c r="K5" s="1">
        <v>1.1400999999999999</v>
      </c>
      <c r="L5" s="1">
        <v>1.1417999999999999</v>
      </c>
      <c r="M5" s="1">
        <v>1.1612</v>
      </c>
      <c r="N5" s="1">
        <v>1.1517999999999999</v>
      </c>
      <c r="O5" s="1">
        <f t="shared" si="0"/>
        <v>1.1344000000000001</v>
      </c>
      <c r="P5" s="1">
        <f t="shared" si="1"/>
        <v>1.1655</v>
      </c>
      <c r="Q5" s="1">
        <f t="shared" si="2"/>
        <v>1.1496500000000001</v>
      </c>
      <c r="S5" s="1">
        <v>24000</v>
      </c>
      <c r="T5" s="1">
        <v>13.8</v>
      </c>
      <c r="U5" s="1">
        <v>13.8</v>
      </c>
      <c r="V5" s="1">
        <v>13.8</v>
      </c>
      <c r="W5" s="1">
        <f t="shared" si="3"/>
        <v>13.800000000000002</v>
      </c>
    </row>
    <row r="6" spans="1:23">
      <c r="B6" s="1">
        <v>32000</v>
      </c>
      <c r="C6" s="1">
        <v>2.0417999999999998</v>
      </c>
      <c r="D6" s="1">
        <v>2.0284</v>
      </c>
      <c r="E6" s="1">
        <v>2.0440999999999998</v>
      </c>
      <c r="F6" s="1">
        <v>2.0163000000000002</v>
      </c>
      <c r="G6" s="1">
        <v>2.0501999999999998</v>
      </c>
      <c r="H6" s="1">
        <v>2.0156000000000001</v>
      </c>
      <c r="I6" s="1">
        <v>2.0137</v>
      </c>
      <c r="J6" s="1">
        <v>2.0297999999999998</v>
      </c>
      <c r="K6" s="1">
        <v>2.0179999999999998</v>
      </c>
      <c r="L6" s="1">
        <v>2.0173999999999999</v>
      </c>
      <c r="M6" s="1">
        <v>2.0198</v>
      </c>
      <c r="N6" s="1">
        <v>2.0329000000000002</v>
      </c>
      <c r="O6" s="1">
        <f t="shared" si="0"/>
        <v>2.0137</v>
      </c>
      <c r="P6" s="1">
        <f t="shared" si="1"/>
        <v>2.0501999999999998</v>
      </c>
      <c r="Q6" s="1">
        <f t="shared" si="2"/>
        <v>2.0264099999999998</v>
      </c>
      <c r="S6" s="1">
        <v>32000</v>
      </c>
      <c r="T6" s="1">
        <v>24.5</v>
      </c>
      <c r="U6" s="1">
        <v>24.5</v>
      </c>
      <c r="V6" s="1">
        <v>24.5</v>
      </c>
      <c r="W6" s="1">
        <f t="shared" si="3"/>
        <v>24.5</v>
      </c>
    </row>
    <row r="7" spans="1:23">
      <c r="B7" s="1">
        <v>40000</v>
      </c>
      <c r="C7" s="1">
        <v>3.2572999999999999</v>
      </c>
      <c r="D7" s="1">
        <v>3.2141999999999999</v>
      </c>
      <c r="E7" s="1">
        <v>3.2071000000000001</v>
      </c>
      <c r="F7" s="1">
        <v>3.2115</v>
      </c>
      <c r="G7" s="1">
        <v>3.2132999999999998</v>
      </c>
      <c r="H7" s="1">
        <v>3.2025999999999999</v>
      </c>
      <c r="I7" s="1">
        <v>3.1938</v>
      </c>
      <c r="J7" s="1">
        <v>3.2195999999999998</v>
      </c>
      <c r="K7" s="1">
        <v>3.1848999999999998</v>
      </c>
      <c r="L7" s="1">
        <v>3.1768000000000001</v>
      </c>
      <c r="M7" s="1">
        <v>3.2014</v>
      </c>
      <c r="N7" s="1">
        <v>3.2174</v>
      </c>
      <c r="O7" s="1">
        <f t="shared" si="0"/>
        <v>3.1768000000000001</v>
      </c>
      <c r="P7" s="1">
        <f t="shared" si="1"/>
        <v>3.2572999999999999</v>
      </c>
      <c r="Q7" s="1">
        <f t="shared" si="2"/>
        <v>3.2065799999999998</v>
      </c>
      <c r="S7" s="1">
        <v>40000</v>
      </c>
      <c r="T7" s="1">
        <v>39.200000000000003</v>
      </c>
      <c r="U7" s="1">
        <v>39.200000000000003</v>
      </c>
      <c r="V7" s="1">
        <v>39.200000000000003</v>
      </c>
      <c r="W7" s="1">
        <f t="shared" si="3"/>
        <v>39.200000000000003</v>
      </c>
    </row>
    <row r="8" spans="1:23">
      <c r="B8" s="1">
        <v>48000</v>
      </c>
      <c r="C8" s="1">
        <v>4.6215000000000002</v>
      </c>
      <c r="D8" s="1">
        <v>4.5659999999999998</v>
      </c>
      <c r="E8" s="1">
        <v>4.5316999999999998</v>
      </c>
      <c r="F8" s="1">
        <v>4.6356999999999999</v>
      </c>
      <c r="G8" s="1">
        <v>4.5914000000000001</v>
      </c>
      <c r="H8" s="1">
        <v>4.569</v>
      </c>
      <c r="I8" s="1">
        <v>4.5244</v>
      </c>
      <c r="J8" s="1">
        <v>4.6233000000000004</v>
      </c>
      <c r="K8" s="1">
        <v>4.5785</v>
      </c>
      <c r="L8" s="1">
        <v>4.6475999999999997</v>
      </c>
      <c r="M8" s="1">
        <v>4.6298000000000004</v>
      </c>
      <c r="N8" s="1">
        <v>4.6364000000000001</v>
      </c>
      <c r="O8" s="1">
        <f t="shared" si="0"/>
        <v>4.5244</v>
      </c>
      <c r="P8" s="1">
        <f t="shared" si="1"/>
        <v>4.6475999999999997</v>
      </c>
      <c r="Q8" s="1">
        <f t="shared" si="2"/>
        <v>4.5983299999999998</v>
      </c>
      <c r="S8" s="1">
        <v>48000</v>
      </c>
      <c r="T8" s="1">
        <v>55.3</v>
      </c>
      <c r="U8" s="1">
        <v>55.3</v>
      </c>
      <c r="V8" s="1">
        <v>55.3</v>
      </c>
      <c r="W8" s="1">
        <f t="shared" si="3"/>
        <v>55.29999999999999</v>
      </c>
    </row>
    <row r="9" spans="1:23">
      <c r="B9" s="1">
        <v>56000</v>
      </c>
      <c r="C9" s="1">
        <v>6.2880000000000003</v>
      </c>
      <c r="D9" s="1">
        <v>6.2803000000000004</v>
      </c>
      <c r="E9" s="1">
        <v>6.3247</v>
      </c>
      <c r="F9" s="1">
        <v>6.2976000000000001</v>
      </c>
      <c r="G9" s="1">
        <v>6.2988</v>
      </c>
      <c r="H9" s="1">
        <v>6.2582000000000004</v>
      </c>
      <c r="I9" s="1">
        <v>6.3376999999999999</v>
      </c>
      <c r="J9" s="1">
        <v>6.2850000000000001</v>
      </c>
      <c r="K9" s="1">
        <v>6.2911999999999999</v>
      </c>
      <c r="L9" s="1">
        <v>6.3018000000000001</v>
      </c>
      <c r="M9" s="1">
        <v>6.3390000000000004</v>
      </c>
      <c r="N9" s="1">
        <v>6.4343000000000004</v>
      </c>
      <c r="O9" s="1">
        <f t="shared" si="0"/>
        <v>6.2582000000000004</v>
      </c>
      <c r="P9" s="1">
        <f t="shared" si="1"/>
        <v>6.4343000000000004</v>
      </c>
      <c r="Q9" s="1">
        <f t="shared" si="2"/>
        <v>6.3044100000000007</v>
      </c>
      <c r="S9" s="1">
        <v>56000</v>
      </c>
      <c r="T9" s="1">
        <v>75.400000000000006</v>
      </c>
      <c r="U9" s="1">
        <v>75.400000000000006</v>
      </c>
      <c r="V9" s="1">
        <v>75.400000000000006</v>
      </c>
      <c r="W9" s="1">
        <f t="shared" si="3"/>
        <v>75.400000000000006</v>
      </c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>
        <v>1</v>
      </c>
      <c r="U15" s="1">
        <v>2</v>
      </c>
      <c r="V15" s="1">
        <v>3</v>
      </c>
      <c r="W15" s="1" t="s">
        <v>6</v>
      </c>
    </row>
    <row r="16" spans="1:23">
      <c r="B16" s="1">
        <v>8000</v>
      </c>
      <c r="C16" s="1">
        <v>0.72</v>
      </c>
      <c r="D16" s="1">
        <v>0.74399999999999999</v>
      </c>
      <c r="E16" s="1">
        <v>0.72699999999999998</v>
      </c>
      <c r="F16" s="1">
        <v>0.70599999999999996</v>
      </c>
      <c r="G16" s="1">
        <v>0.70299999999999996</v>
      </c>
      <c r="H16" s="1">
        <v>0.68700000000000006</v>
      </c>
      <c r="I16" s="1">
        <v>0.68700000000000006</v>
      </c>
      <c r="J16" s="1">
        <v>0.70099999999999996</v>
      </c>
      <c r="K16" s="1">
        <v>0.69099999999999995</v>
      </c>
      <c r="L16" s="1">
        <v>0.73499999999999999</v>
      </c>
      <c r="M16" s="1">
        <v>0.73799999999999999</v>
      </c>
      <c r="N16" s="1">
        <v>0.73199999999999998</v>
      </c>
      <c r="O16" s="1">
        <f t="shared" ref="O16:O22" si="4">MIN(C16:N16)</f>
        <v>0.68700000000000006</v>
      </c>
      <c r="P16" s="1">
        <f t="shared" ref="P16:P22" si="5">MAX(C16:N16)</f>
        <v>0.74399999999999999</v>
      </c>
      <c r="Q16" s="1">
        <f t="shared" ref="Q16:Q22" si="6">(SUM(C16:N16)-O16-P16)/10</f>
        <v>0.71399999999999997</v>
      </c>
      <c r="S16" s="1">
        <v>8000</v>
      </c>
      <c r="T16" s="1">
        <v>1.6</v>
      </c>
      <c r="U16" s="1">
        <v>1.6</v>
      </c>
      <c r="V16" s="1">
        <v>1.6</v>
      </c>
      <c r="W16" s="1">
        <f t="shared" ref="W16:W22" si="7">AVERAGE(T16:V16)</f>
        <v>1.6000000000000003</v>
      </c>
    </row>
    <row r="17" spans="1:23">
      <c r="B17" s="1">
        <v>16000</v>
      </c>
      <c r="C17" s="1">
        <v>4.5380000000000003</v>
      </c>
      <c r="D17" s="1">
        <v>4.7910000000000004</v>
      </c>
      <c r="E17" s="1">
        <v>4.7939999999999996</v>
      </c>
      <c r="F17" s="1">
        <v>5.0330000000000004</v>
      </c>
      <c r="G17" s="1">
        <v>4.8559999999999999</v>
      </c>
      <c r="H17" s="1">
        <v>4.9240000000000004</v>
      </c>
      <c r="I17" s="1">
        <v>4.8369999999999997</v>
      </c>
      <c r="J17" s="1">
        <v>4.9560000000000004</v>
      </c>
      <c r="K17" s="1">
        <v>4.625</v>
      </c>
      <c r="L17" s="1">
        <v>4.84</v>
      </c>
      <c r="M17" s="1">
        <v>4.8230000000000004</v>
      </c>
      <c r="N17" s="1">
        <v>4.8789999999999996</v>
      </c>
      <c r="O17" s="1">
        <f t="shared" si="4"/>
        <v>4.5380000000000003</v>
      </c>
      <c r="P17" s="1">
        <f t="shared" si="5"/>
        <v>5.0330000000000004</v>
      </c>
      <c r="Q17" s="1">
        <f t="shared" si="6"/>
        <v>4.8325000000000005</v>
      </c>
      <c r="S17" s="1">
        <v>16000</v>
      </c>
      <c r="T17" s="1">
        <v>6.1</v>
      </c>
      <c r="U17" s="1">
        <v>6.1</v>
      </c>
      <c r="V17" s="1">
        <v>6.1</v>
      </c>
      <c r="W17" s="1">
        <f t="shared" si="7"/>
        <v>6.0999999999999988</v>
      </c>
    </row>
    <row r="18" spans="1:23">
      <c r="B18" s="1">
        <v>24000</v>
      </c>
      <c r="C18" s="1">
        <v>16.225000000000001</v>
      </c>
      <c r="D18" s="1">
        <v>15.04</v>
      </c>
      <c r="E18" s="1">
        <v>15.555</v>
      </c>
      <c r="F18" s="1">
        <v>16.074999999999999</v>
      </c>
      <c r="G18" s="1">
        <v>15.023999999999999</v>
      </c>
      <c r="H18" s="1">
        <v>15.256</v>
      </c>
      <c r="I18" s="1">
        <v>15.611000000000001</v>
      </c>
      <c r="J18" s="1">
        <v>14.617000000000001</v>
      </c>
      <c r="K18" s="1">
        <v>15.375</v>
      </c>
      <c r="L18" s="1">
        <v>14.920999999999999</v>
      </c>
      <c r="M18" s="1">
        <v>15.090999999999999</v>
      </c>
      <c r="N18" s="1">
        <v>15.651</v>
      </c>
      <c r="O18" s="1">
        <f t="shared" si="4"/>
        <v>14.617000000000001</v>
      </c>
      <c r="P18" s="1">
        <f t="shared" si="5"/>
        <v>16.225000000000001</v>
      </c>
      <c r="Q18" s="1">
        <f t="shared" si="6"/>
        <v>15.359900000000005</v>
      </c>
      <c r="S18" s="1">
        <v>24000</v>
      </c>
      <c r="T18" s="1">
        <v>13.8</v>
      </c>
      <c r="U18" s="1">
        <v>13.8</v>
      </c>
      <c r="V18" s="1">
        <v>13.8</v>
      </c>
      <c r="W18" s="1">
        <f t="shared" si="7"/>
        <v>13.800000000000002</v>
      </c>
    </row>
    <row r="19" spans="1:23">
      <c r="B19" s="1">
        <v>32000</v>
      </c>
      <c r="C19" s="1">
        <v>30.706</v>
      </c>
      <c r="D19" s="1">
        <v>33.255000000000003</v>
      </c>
      <c r="E19" s="1">
        <v>31.013000000000002</v>
      </c>
      <c r="F19" s="1">
        <v>32.802999999999997</v>
      </c>
      <c r="G19" s="1">
        <v>32.970999999999997</v>
      </c>
      <c r="H19" s="1">
        <v>31.091999999999999</v>
      </c>
      <c r="I19" s="1">
        <v>32.414999999999999</v>
      </c>
      <c r="J19" s="1">
        <v>32.487000000000002</v>
      </c>
      <c r="K19" s="1">
        <v>31.209</v>
      </c>
      <c r="L19" s="1">
        <v>32.280999999999999</v>
      </c>
      <c r="M19" s="1">
        <v>32.118000000000002</v>
      </c>
      <c r="N19" s="1">
        <v>30.678999999999998</v>
      </c>
      <c r="O19" s="1">
        <f t="shared" si="4"/>
        <v>30.678999999999998</v>
      </c>
      <c r="P19" s="1">
        <f t="shared" si="5"/>
        <v>33.255000000000003</v>
      </c>
      <c r="Q19" s="1">
        <f t="shared" si="6"/>
        <v>31.909499999999998</v>
      </c>
      <c r="S19" s="1">
        <v>32000</v>
      </c>
      <c r="T19" s="1">
        <v>24.5</v>
      </c>
      <c r="U19" s="1">
        <v>24.5</v>
      </c>
      <c r="V19" s="1">
        <v>24.5</v>
      </c>
      <c r="W19" s="1">
        <f t="shared" si="7"/>
        <v>24.5</v>
      </c>
    </row>
    <row r="20" spans="1:23">
      <c r="B20" s="1">
        <v>40000</v>
      </c>
      <c r="C20" s="1">
        <v>52.07</v>
      </c>
      <c r="D20" s="1">
        <v>52.481999999999999</v>
      </c>
      <c r="E20" s="1">
        <v>52.768999999999998</v>
      </c>
      <c r="F20" s="1">
        <v>57.835999999999999</v>
      </c>
      <c r="G20" s="1">
        <v>54.83</v>
      </c>
      <c r="H20" s="1">
        <v>53.424999999999997</v>
      </c>
      <c r="I20" s="1">
        <v>53.976999999999997</v>
      </c>
      <c r="J20" s="1">
        <v>54.612000000000002</v>
      </c>
      <c r="K20" s="1">
        <v>55.046999999999997</v>
      </c>
      <c r="L20" s="1">
        <v>57.228000000000002</v>
      </c>
      <c r="M20" s="1">
        <v>57.805999999999997</v>
      </c>
      <c r="N20" s="1">
        <v>52.941000000000003</v>
      </c>
      <c r="O20" s="1">
        <f t="shared" si="4"/>
        <v>52.07</v>
      </c>
      <c r="P20" s="1">
        <f t="shared" si="5"/>
        <v>57.835999999999999</v>
      </c>
      <c r="Q20" s="1">
        <f t="shared" si="6"/>
        <v>54.511699999999998</v>
      </c>
      <c r="S20" s="1">
        <v>40000</v>
      </c>
      <c r="T20" s="1">
        <v>39.200000000000003</v>
      </c>
      <c r="U20" s="1">
        <v>39.200000000000003</v>
      </c>
      <c r="V20" s="1">
        <v>39.200000000000003</v>
      </c>
      <c r="W20" s="1">
        <f t="shared" si="7"/>
        <v>39.200000000000003</v>
      </c>
    </row>
    <row r="21" spans="1:23">
      <c r="B21" s="1">
        <v>48000</v>
      </c>
      <c r="C21" s="1">
        <v>83.846000000000004</v>
      </c>
      <c r="D21" s="1">
        <v>84.376999999999995</v>
      </c>
      <c r="E21" s="1">
        <v>86.603999999999999</v>
      </c>
      <c r="F21" s="1">
        <v>82.953000000000003</v>
      </c>
      <c r="G21" s="1">
        <v>83.385000000000005</v>
      </c>
      <c r="H21" s="1">
        <v>81.823999999999998</v>
      </c>
      <c r="I21" s="1">
        <v>85.974000000000004</v>
      </c>
      <c r="J21" s="1">
        <v>86.036000000000001</v>
      </c>
      <c r="K21" s="1">
        <v>79.045000000000002</v>
      </c>
      <c r="L21" s="1">
        <v>85.822000000000003</v>
      </c>
      <c r="M21" s="1">
        <v>79.489000000000004</v>
      </c>
      <c r="N21" s="1">
        <v>83.153000000000006</v>
      </c>
      <c r="O21" s="1">
        <f t="shared" si="4"/>
        <v>79.045000000000002</v>
      </c>
      <c r="P21" s="1">
        <f t="shared" si="5"/>
        <v>86.603999999999999</v>
      </c>
      <c r="Q21" s="1">
        <f t="shared" si="6"/>
        <v>83.685900000000004</v>
      </c>
      <c r="S21" s="1">
        <v>48000</v>
      </c>
      <c r="T21" s="1">
        <v>55.3</v>
      </c>
      <c r="U21" s="1">
        <v>55.3</v>
      </c>
      <c r="V21" s="1">
        <v>55.3</v>
      </c>
      <c r="W21" s="1">
        <f t="shared" si="7"/>
        <v>55.29999999999999</v>
      </c>
    </row>
    <row r="22" spans="1:23">
      <c r="B22" s="1">
        <v>56000</v>
      </c>
      <c r="C22" s="1">
        <v>119.676</v>
      </c>
      <c r="D22" s="1">
        <v>115.482</v>
      </c>
      <c r="E22" s="1">
        <v>124.739</v>
      </c>
      <c r="F22" s="1">
        <v>116.732</v>
      </c>
      <c r="G22" s="1">
        <v>118.474</v>
      </c>
      <c r="H22" s="1">
        <v>119.401</v>
      </c>
      <c r="I22" s="1">
        <v>120.93899999999999</v>
      </c>
      <c r="J22" s="1">
        <v>118.54900000000001</v>
      </c>
      <c r="K22" s="1">
        <v>120.467</v>
      </c>
      <c r="L22" s="1">
        <v>117.417</v>
      </c>
      <c r="M22" s="1">
        <v>112.962</v>
      </c>
      <c r="N22" s="1">
        <v>116.664</v>
      </c>
      <c r="O22" s="1">
        <f t="shared" si="4"/>
        <v>112.962</v>
      </c>
      <c r="P22" s="1">
        <f t="shared" si="5"/>
        <v>124.739</v>
      </c>
      <c r="Q22" s="1">
        <f t="shared" si="6"/>
        <v>118.3801</v>
      </c>
      <c r="S22" s="1">
        <v>56000</v>
      </c>
      <c r="T22" s="1">
        <v>75.400000000000006</v>
      </c>
      <c r="U22" s="1">
        <v>75.400000000000006</v>
      </c>
      <c r="V22" s="1">
        <v>75.400000000000006</v>
      </c>
      <c r="W22" s="1">
        <f t="shared" si="7"/>
        <v>75.400000000000006</v>
      </c>
    </row>
    <row r="28" spans="1:23">
      <c r="A28" s="1" t="s">
        <v>8</v>
      </c>
    </row>
    <row r="29" spans="1:23">
      <c r="A29" s="1" t="s">
        <v>2</v>
      </c>
      <c r="B29" s="1" t="s">
        <v>9</v>
      </c>
      <c r="C29" s="1">
        <v>8000</v>
      </c>
      <c r="H29" s="1" t="s">
        <v>7</v>
      </c>
      <c r="I29" s="1" t="s">
        <v>9</v>
      </c>
      <c r="J29" s="1">
        <v>8000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spans="1:23">
      <c r="B30" s="1" t="s">
        <v>3</v>
      </c>
      <c r="C30" s="1">
        <v>1</v>
      </c>
      <c r="D30" s="1">
        <v>2</v>
      </c>
      <c r="E30" s="1">
        <v>3</v>
      </c>
      <c r="F30" s="1" t="s">
        <v>6</v>
      </c>
      <c r="I30" s="1" t="s">
        <v>3</v>
      </c>
      <c r="J30" s="1">
        <v>1</v>
      </c>
      <c r="K30" s="1">
        <v>2</v>
      </c>
      <c r="L30" s="1">
        <v>3</v>
      </c>
      <c r="M30" s="1" t="s">
        <v>6</v>
      </c>
      <c r="P30" s="1">
        <v>8000</v>
      </c>
      <c r="Q30" s="1">
        <f>F31</f>
        <v>256170389</v>
      </c>
      <c r="R30" s="1">
        <f>F32</f>
        <v>64491</v>
      </c>
      <c r="S30" s="1">
        <f>F33</f>
        <v>2928</v>
      </c>
      <c r="T30" s="1">
        <f t="shared" ref="T30:T36" si="8">Q30+R30+S30</f>
        <v>256237808</v>
      </c>
      <c r="U30" s="1">
        <f t="shared" ref="U30:U36" si="9">W3</f>
        <v>1.6000000000000003</v>
      </c>
      <c r="V30" s="4">
        <f>U30*(Constants!$A$2/100)*1024*1024*1024</f>
        <v>281749854.61760002</v>
      </c>
    </row>
    <row r="31" spans="1:23">
      <c r="B31" s="1" t="s">
        <v>10</v>
      </c>
      <c r="C31" s="1">
        <v>256170389</v>
      </c>
      <c r="D31" s="1">
        <v>256170389</v>
      </c>
      <c r="E31" s="1">
        <v>256170389</v>
      </c>
      <c r="F31" s="1">
        <f>SUM(C31:E31)/3</f>
        <v>256170389</v>
      </c>
      <c r="I31" s="1" t="s">
        <v>10</v>
      </c>
      <c r="J31" s="1">
        <v>256170389</v>
      </c>
      <c r="K31" s="1">
        <v>256170389</v>
      </c>
      <c r="L31" s="1">
        <v>256170389</v>
      </c>
      <c r="M31" s="1">
        <f>SUM(J31:L31)/3</f>
        <v>256170389</v>
      </c>
      <c r="P31" s="1">
        <v>16000</v>
      </c>
      <c r="Q31" s="1">
        <f>F37</f>
        <v>1024266390</v>
      </c>
      <c r="R31" s="1">
        <f>F38</f>
        <v>128506</v>
      </c>
      <c r="S31" s="1">
        <f>F39</f>
        <v>2928</v>
      </c>
      <c r="T31" s="1">
        <f t="shared" si="8"/>
        <v>1024397824</v>
      </c>
      <c r="U31" s="1">
        <f t="shared" si="9"/>
        <v>6.0999999999999988</v>
      </c>
      <c r="V31" s="4">
        <f>U31*(Constants!$A$2/100)*1024*1024*1024</f>
        <v>1074171320.7295997</v>
      </c>
    </row>
    <row r="32" spans="1:23">
      <c r="B32" s="1" t="s">
        <v>16</v>
      </c>
      <c r="C32" s="1">
        <v>64491</v>
      </c>
      <c r="D32" s="1">
        <v>64491</v>
      </c>
      <c r="E32" s="1">
        <v>64491</v>
      </c>
      <c r="F32" s="1">
        <f>SUM(C32:E32)/3</f>
        <v>64491</v>
      </c>
      <c r="I32" s="1" t="s">
        <v>16</v>
      </c>
      <c r="J32" s="1">
        <v>64491</v>
      </c>
      <c r="K32" s="1">
        <v>64491</v>
      </c>
      <c r="L32" s="1">
        <v>64491</v>
      </c>
      <c r="M32" s="1">
        <f>SUM(J32:L32)/3</f>
        <v>64491</v>
      </c>
      <c r="P32" s="1">
        <v>24000</v>
      </c>
      <c r="Q32" s="1">
        <f>F43</f>
        <v>2304362390</v>
      </c>
      <c r="R32" s="1">
        <f>F44</f>
        <v>192506</v>
      </c>
      <c r="S32" s="1">
        <f>F45</f>
        <v>2928</v>
      </c>
      <c r="T32" s="1">
        <f t="shared" si="8"/>
        <v>2304557824</v>
      </c>
      <c r="U32" s="1">
        <f t="shared" si="9"/>
        <v>13.800000000000002</v>
      </c>
      <c r="V32" s="4">
        <f>U32*(Constants!$A$2/100)*1024*1024*1024</f>
        <v>2430092496.0768003</v>
      </c>
    </row>
    <row r="33" spans="2:22">
      <c r="B33" s="1" t="s">
        <v>12</v>
      </c>
      <c r="C33" s="1">
        <v>2928</v>
      </c>
      <c r="D33" s="1">
        <v>2928</v>
      </c>
      <c r="E33" s="1">
        <v>2928</v>
      </c>
      <c r="F33" s="1">
        <f>SUM(C33:E33)/3</f>
        <v>2928</v>
      </c>
      <c r="I33" s="1" t="s">
        <v>12</v>
      </c>
      <c r="J33" s="1">
        <v>590392</v>
      </c>
      <c r="K33" s="1">
        <v>590392</v>
      </c>
      <c r="L33" s="1">
        <v>590392</v>
      </c>
      <c r="M33" s="1">
        <f>SUM(J33:L33)/3</f>
        <v>590392</v>
      </c>
      <c r="P33" s="1">
        <v>32000</v>
      </c>
      <c r="Q33" s="1">
        <f>F49</f>
        <v>4096458390</v>
      </c>
      <c r="R33" s="1">
        <f>F50</f>
        <v>256506</v>
      </c>
      <c r="S33" s="1">
        <f>F51</f>
        <v>2928</v>
      </c>
      <c r="T33" s="1">
        <f t="shared" si="8"/>
        <v>4096717824</v>
      </c>
      <c r="U33" s="1">
        <f t="shared" si="9"/>
        <v>24.5</v>
      </c>
      <c r="V33" s="4">
        <f>U33*(Constants!$A$2/100)*1024*1024*1024</f>
        <v>4314294648.8319998</v>
      </c>
    </row>
    <row r="34" spans="2:22">
      <c r="P34" s="1">
        <v>40000</v>
      </c>
      <c r="Q34" s="1">
        <f>F55</f>
        <v>6400554390</v>
      </c>
      <c r="R34" s="1">
        <f>F56</f>
        <v>320506</v>
      </c>
      <c r="S34" s="1">
        <f>F57</f>
        <v>2928</v>
      </c>
      <c r="T34" s="1">
        <f t="shared" si="8"/>
        <v>6400877824</v>
      </c>
      <c r="U34" s="1">
        <f t="shared" si="9"/>
        <v>39.200000000000003</v>
      </c>
      <c r="V34" s="4">
        <f>U34*(Constants!$A$2/100)*1024*1024*1024</f>
        <v>6902871438.1311998</v>
      </c>
    </row>
    <row r="35" spans="2:22">
      <c r="B35" s="1" t="s">
        <v>9</v>
      </c>
      <c r="C35" s="1">
        <v>16000</v>
      </c>
      <c r="I35" s="1" t="s">
        <v>9</v>
      </c>
      <c r="J35" s="1">
        <v>16000</v>
      </c>
      <c r="P35" s="1">
        <v>48000</v>
      </c>
      <c r="Q35" s="1">
        <f>F61</f>
        <v>9216650390</v>
      </c>
      <c r="R35" s="1">
        <f>F62</f>
        <v>384506</v>
      </c>
      <c r="S35" s="1">
        <f>F63</f>
        <v>2928</v>
      </c>
      <c r="T35" s="1">
        <f t="shared" si="8"/>
        <v>9217037824</v>
      </c>
      <c r="U35" s="1">
        <f t="shared" si="9"/>
        <v>55.29999999999999</v>
      </c>
      <c r="V35" s="4">
        <f>U35*(Constants!$A$2/100)*1024*1024*1024</f>
        <v>9737979350.2207966</v>
      </c>
    </row>
    <row r="36" spans="2:22">
      <c r="B36" s="1" t="s">
        <v>3</v>
      </c>
      <c r="C36" s="1">
        <v>1</v>
      </c>
      <c r="D36" s="1">
        <v>2</v>
      </c>
      <c r="E36" s="1">
        <v>3</v>
      </c>
      <c r="F36" s="1" t="s">
        <v>6</v>
      </c>
      <c r="I36" s="1" t="s">
        <v>3</v>
      </c>
      <c r="J36" s="1">
        <v>1</v>
      </c>
      <c r="K36" s="1">
        <v>2</v>
      </c>
      <c r="L36" s="1">
        <v>3</v>
      </c>
      <c r="M36" s="1" t="s">
        <v>6</v>
      </c>
      <c r="P36" s="1">
        <v>56000</v>
      </c>
      <c r="Q36" s="1">
        <f>F67</f>
        <v>12544746390</v>
      </c>
      <c r="R36" s="1">
        <f>F68</f>
        <v>448506</v>
      </c>
      <c r="S36" s="1">
        <f>F69</f>
        <v>2928</v>
      </c>
      <c r="T36" s="1">
        <f t="shared" si="8"/>
        <v>12545197824</v>
      </c>
      <c r="U36" s="1">
        <f t="shared" si="9"/>
        <v>75.400000000000006</v>
      </c>
      <c r="V36" s="4">
        <f>U36*(Constants!$A$2/100)*1024*1024*1024</f>
        <v>13277461898.854399</v>
      </c>
    </row>
    <row r="37" spans="2:22">
      <c r="B37" s="1" t="s">
        <v>10</v>
      </c>
      <c r="C37" s="1">
        <v>1024266390</v>
      </c>
      <c r="D37" s="1">
        <v>1024266390</v>
      </c>
      <c r="E37" s="1">
        <v>1024266390</v>
      </c>
      <c r="F37" s="1">
        <f>SUM(C37:E37)/3</f>
        <v>1024266390</v>
      </c>
      <c r="I37" s="1" t="s">
        <v>10</v>
      </c>
      <c r="J37" s="1">
        <v>1024266390</v>
      </c>
      <c r="K37" s="1">
        <v>1024266390</v>
      </c>
      <c r="L37" s="1">
        <v>1024266390</v>
      </c>
      <c r="M37" s="1">
        <f>SUM(J37:L37)/3</f>
        <v>1024266390</v>
      </c>
    </row>
    <row r="38" spans="2:22">
      <c r="B38" s="1" t="s">
        <v>16</v>
      </c>
      <c r="C38" s="1">
        <v>128506</v>
      </c>
      <c r="D38" s="1">
        <v>128506</v>
      </c>
      <c r="E38" s="1">
        <v>128506</v>
      </c>
      <c r="F38" s="1">
        <f>SUM(C38:E38)/3</f>
        <v>128506</v>
      </c>
      <c r="I38" s="1" t="s">
        <v>16</v>
      </c>
      <c r="J38" s="1">
        <v>128506</v>
      </c>
      <c r="K38" s="1">
        <v>128506</v>
      </c>
      <c r="L38" s="1">
        <v>128506</v>
      </c>
      <c r="M38" s="1">
        <f>SUM(J38:L38)/3</f>
        <v>128506</v>
      </c>
    </row>
    <row r="39" spans="2:22">
      <c r="B39" s="1" t="s">
        <v>12</v>
      </c>
      <c r="C39" s="1">
        <v>2928</v>
      </c>
      <c r="D39" s="1">
        <v>2928</v>
      </c>
      <c r="E39" s="1">
        <v>2928</v>
      </c>
      <c r="F39" s="1">
        <f>SUM(C39:E39)/3</f>
        <v>2928</v>
      </c>
      <c r="I39" s="1" t="s">
        <v>12</v>
      </c>
      <c r="J39" s="1">
        <v>1131912</v>
      </c>
      <c r="K39" s="1">
        <v>1131912</v>
      </c>
      <c r="L39" s="1">
        <v>1131912</v>
      </c>
      <c r="M39" s="1">
        <f>SUM(J39:L39)/3</f>
        <v>1131912</v>
      </c>
    </row>
    <row r="41" spans="2:22">
      <c r="B41" s="1" t="s">
        <v>9</v>
      </c>
      <c r="C41" s="1">
        <v>24000</v>
      </c>
      <c r="I41" s="1" t="s">
        <v>9</v>
      </c>
      <c r="J41" s="1">
        <v>24000</v>
      </c>
    </row>
    <row r="42" spans="2:22">
      <c r="B42" s="1" t="s">
        <v>3</v>
      </c>
      <c r="C42" s="1">
        <v>1</v>
      </c>
      <c r="D42" s="1">
        <v>2</v>
      </c>
      <c r="E42" s="1">
        <v>3</v>
      </c>
      <c r="F42" s="1" t="s">
        <v>6</v>
      </c>
      <c r="I42" s="1" t="s">
        <v>3</v>
      </c>
      <c r="J42" s="1">
        <v>1</v>
      </c>
      <c r="K42" s="1">
        <v>2</v>
      </c>
      <c r="L42" s="1">
        <v>3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13</v>
      </c>
      <c r="U42" s="1" t="s">
        <v>14</v>
      </c>
      <c r="V42" s="1" t="s">
        <v>15</v>
      </c>
    </row>
    <row r="43" spans="2:22">
      <c r="B43" s="1" t="s">
        <v>10</v>
      </c>
      <c r="C43" s="1">
        <v>2304362390</v>
      </c>
      <c r="D43" s="1">
        <v>2304362390</v>
      </c>
      <c r="E43" s="1">
        <v>2304362390</v>
      </c>
      <c r="F43" s="1">
        <f>SUM(C43:E43)/3</f>
        <v>2304362390</v>
      </c>
      <c r="I43" s="1" t="s">
        <v>10</v>
      </c>
      <c r="J43" s="1">
        <v>2304362390</v>
      </c>
      <c r="K43" s="1">
        <v>2304362390</v>
      </c>
      <c r="L43" s="1">
        <v>2304362390</v>
      </c>
      <c r="M43" s="1">
        <f>SUM(J43:L43)/3</f>
        <v>2304362390</v>
      </c>
      <c r="P43" s="1">
        <v>8000</v>
      </c>
      <c r="Q43" s="1">
        <f>M31</f>
        <v>256170389</v>
      </c>
      <c r="R43" s="1">
        <f>M32</f>
        <v>64491</v>
      </c>
      <c r="S43" s="1">
        <f>M33</f>
        <v>590392</v>
      </c>
      <c r="T43" s="1">
        <f t="shared" ref="T43:T49" si="10">Q43+R43+S43</f>
        <v>256825272</v>
      </c>
      <c r="U43" s="1">
        <f t="shared" ref="U43:U49" si="11">W16</f>
        <v>1.6000000000000003</v>
      </c>
      <c r="V43" s="4">
        <f>U43*(Constants!$A$2/100)*1024*1024*1024</f>
        <v>281749854.61760002</v>
      </c>
    </row>
    <row r="44" spans="2:22">
      <c r="B44" s="1" t="s">
        <v>16</v>
      </c>
      <c r="C44" s="1">
        <v>192506</v>
      </c>
      <c r="D44" s="1">
        <v>192506</v>
      </c>
      <c r="E44" s="1">
        <v>192506</v>
      </c>
      <c r="F44" s="1">
        <f>SUM(C44:E44)/3</f>
        <v>192506</v>
      </c>
      <c r="I44" s="1" t="s">
        <v>16</v>
      </c>
      <c r="J44" s="1">
        <v>192506</v>
      </c>
      <c r="K44" s="1">
        <v>192506</v>
      </c>
      <c r="L44" s="1">
        <v>192506</v>
      </c>
      <c r="M44" s="1">
        <f>SUM(J44:L44)/3</f>
        <v>192506</v>
      </c>
      <c r="P44" s="1">
        <v>16000</v>
      </c>
      <c r="Q44" s="1">
        <f>M37</f>
        <v>1024266390</v>
      </c>
      <c r="R44" s="1">
        <f>M38</f>
        <v>128506</v>
      </c>
      <c r="S44" s="1">
        <f>M39</f>
        <v>1131912</v>
      </c>
      <c r="T44" s="1">
        <f t="shared" si="10"/>
        <v>1025526808</v>
      </c>
      <c r="U44" s="1">
        <f t="shared" si="11"/>
        <v>6.0999999999999988</v>
      </c>
      <c r="V44" s="4">
        <f>U44*(Constants!$A$2/100)*1024*1024*1024</f>
        <v>1074171320.7295997</v>
      </c>
    </row>
    <row r="45" spans="2:22">
      <c r="B45" s="1" t="s">
        <v>12</v>
      </c>
      <c r="C45" s="1">
        <v>2928</v>
      </c>
      <c r="D45" s="1">
        <v>2928</v>
      </c>
      <c r="E45" s="1">
        <v>2928</v>
      </c>
      <c r="F45" s="1">
        <f>SUM(C45:E45)/3</f>
        <v>2928</v>
      </c>
      <c r="I45" s="1" t="s">
        <v>12</v>
      </c>
      <c r="J45" s="1">
        <v>1597592</v>
      </c>
      <c r="K45" s="1">
        <v>1597592</v>
      </c>
      <c r="L45" s="1">
        <v>1597592</v>
      </c>
      <c r="M45" s="1">
        <f>SUM(J45:L45)/3</f>
        <v>1597592</v>
      </c>
      <c r="P45" s="1">
        <v>24000</v>
      </c>
      <c r="Q45" s="1">
        <f>M43</f>
        <v>2304362390</v>
      </c>
      <c r="R45" s="1">
        <f>M44</f>
        <v>192506</v>
      </c>
      <c r="S45" s="1">
        <f>M45</f>
        <v>1597592</v>
      </c>
      <c r="T45" s="1">
        <f t="shared" si="10"/>
        <v>2306152488</v>
      </c>
      <c r="U45" s="1">
        <f t="shared" si="11"/>
        <v>13.800000000000002</v>
      </c>
      <c r="V45" s="4">
        <f>U45*(Constants!$A$2/100)*1024*1024*1024</f>
        <v>2430092496.0768003</v>
      </c>
    </row>
    <row r="46" spans="2:22">
      <c r="P46" s="1">
        <v>32000</v>
      </c>
      <c r="Q46" s="1">
        <f>M49</f>
        <v>4096458390</v>
      </c>
      <c r="R46" s="1">
        <f>M50</f>
        <v>256506</v>
      </c>
      <c r="S46" s="1">
        <f>M51</f>
        <v>2411352</v>
      </c>
      <c r="T46" s="1">
        <f t="shared" si="10"/>
        <v>4099126248</v>
      </c>
      <c r="U46" s="1">
        <f t="shared" si="11"/>
        <v>24.5</v>
      </c>
      <c r="V46" s="4">
        <f>U46*(Constants!$A$2/100)*1024*1024*1024</f>
        <v>4314294648.8319998</v>
      </c>
    </row>
    <row r="47" spans="2:22">
      <c r="B47" s="1" t="s">
        <v>9</v>
      </c>
      <c r="C47" s="1">
        <v>32000</v>
      </c>
      <c r="I47" s="1" t="s">
        <v>9</v>
      </c>
      <c r="J47" s="1">
        <v>32000</v>
      </c>
      <c r="P47" s="1">
        <v>40000</v>
      </c>
      <c r="Q47" s="1">
        <f>M55</f>
        <v>6400554390</v>
      </c>
      <c r="R47" s="1">
        <f>M56</f>
        <v>320506</v>
      </c>
      <c r="S47" s="1">
        <f>M57</f>
        <v>2739112</v>
      </c>
      <c r="T47" s="1">
        <f t="shared" si="10"/>
        <v>6403614008</v>
      </c>
      <c r="U47" s="1">
        <f t="shared" si="11"/>
        <v>39.200000000000003</v>
      </c>
      <c r="V47" s="4">
        <f>U47*(Constants!$A$2/100)*1024*1024*1024</f>
        <v>6902871438.1311998</v>
      </c>
    </row>
    <row r="48" spans="2:22">
      <c r="B48" s="1" t="s">
        <v>3</v>
      </c>
      <c r="C48" s="1">
        <v>1</v>
      </c>
      <c r="D48" s="1">
        <v>2</v>
      </c>
      <c r="E48" s="1">
        <v>3</v>
      </c>
      <c r="F48" s="1" t="s">
        <v>6</v>
      </c>
      <c r="I48" s="1" t="s">
        <v>3</v>
      </c>
      <c r="J48" s="1">
        <v>1</v>
      </c>
      <c r="K48" s="1">
        <v>2</v>
      </c>
      <c r="L48" s="1">
        <v>3</v>
      </c>
      <c r="M48" s="1" t="s">
        <v>6</v>
      </c>
      <c r="P48" s="1">
        <v>48000</v>
      </c>
      <c r="Q48" s="1">
        <f>M61</f>
        <v>9216650390</v>
      </c>
      <c r="R48" s="1">
        <f>M62</f>
        <v>384506</v>
      </c>
      <c r="S48" s="1">
        <f>M63</f>
        <v>3603832</v>
      </c>
      <c r="T48" s="1">
        <f t="shared" si="10"/>
        <v>9220638728</v>
      </c>
      <c r="U48" s="1">
        <f t="shared" si="11"/>
        <v>55.29999999999999</v>
      </c>
      <c r="V48" s="4">
        <f>U48*(Constants!$A$2/100)*1024*1024*1024</f>
        <v>9737979350.2207966</v>
      </c>
    </row>
    <row r="49" spans="2:22">
      <c r="B49" s="1" t="s">
        <v>10</v>
      </c>
      <c r="C49" s="1">
        <v>4096458390</v>
      </c>
      <c r="D49" s="1">
        <v>4096458390</v>
      </c>
      <c r="E49" s="1">
        <v>4096458390</v>
      </c>
      <c r="F49" s="1">
        <f>SUM(C49:E49)/3</f>
        <v>4096458390</v>
      </c>
      <c r="I49" s="1" t="s">
        <v>10</v>
      </c>
      <c r="J49" s="1">
        <v>4096458390</v>
      </c>
      <c r="K49" s="1">
        <v>4096458390</v>
      </c>
      <c r="L49" s="1">
        <v>4096458390</v>
      </c>
      <c r="M49" s="1">
        <f>SUM(J49:L49)/3</f>
        <v>4096458390</v>
      </c>
      <c r="P49" s="1">
        <v>56000</v>
      </c>
      <c r="Q49" s="1">
        <f>M67</f>
        <v>12544746390</v>
      </c>
      <c r="R49" s="1">
        <f>M68</f>
        <v>448506</v>
      </c>
      <c r="S49" s="1">
        <f>M69</f>
        <v>3381352</v>
      </c>
      <c r="T49" s="1">
        <f t="shared" si="10"/>
        <v>12548576248</v>
      </c>
      <c r="U49" s="1">
        <f t="shared" si="11"/>
        <v>75.400000000000006</v>
      </c>
      <c r="V49" s="4">
        <f>U49*(Constants!$A$2/100)*1024*1024*1024</f>
        <v>13277461898.854399</v>
      </c>
    </row>
    <row r="50" spans="2:22">
      <c r="B50" s="1" t="s">
        <v>16</v>
      </c>
      <c r="C50" s="1">
        <v>256506</v>
      </c>
      <c r="D50" s="1">
        <v>256506</v>
      </c>
      <c r="E50" s="1">
        <v>256506</v>
      </c>
      <c r="F50" s="1">
        <f>SUM(C50:E50)/3</f>
        <v>256506</v>
      </c>
      <c r="I50" s="1" t="s">
        <v>16</v>
      </c>
      <c r="J50" s="1">
        <v>256506</v>
      </c>
      <c r="K50" s="1">
        <v>256506</v>
      </c>
      <c r="L50" s="1">
        <v>256506</v>
      </c>
      <c r="M50" s="1">
        <f>SUM(J50:L50)/3</f>
        <v>256506</v>
      </c>
    </row>
    <row r="51" spans="2:22">
      <c r="B51" s="1" t="s">
        <v>12</v>
      </c>
      <c r="C51" s="1">
        <v>2928</v>
      </c>
      <c r="D51" s="1">
        <v>2928</v>
      </c>
      <c r="E51" s="1">
        <v>2928</v>
      </c>
      <c r="F51" s="1">
        <f>SUM(C51:E51)/3</f>
        <v>2928</v>
      </c>
      <c r="I51" s="1" t="s">
        <v>12</v>
      </c>
      <c r="J51" s="1">
        <v>2411352</v>
      </c>
      <c r="K51" s="1">
        <v>2411352</v>
      </c>
      <c r="L51" s="1">
        <v>2411352</v>
      </c>
      <c r="M51" s="1">
        <f>SUM(J51:L51)/3</f>
        <v>2411352</v>
      </c>
    </row>
    <row r="53" spans="2:22">
      <c r="B53" s="1" t="s">
        <v>9</v>
      </c>
      <c r="C53" s="1">
        <v>40000</v>
      </c>
      <c r="I53" s="1" t="s">
        <v>9</v>
      </c>
      <c r="J53" s="1">
        <v>40000</v>
      </c>
    </row>
    <row r="54" spans="2:22">
      <c r="B54" s="1" t="s">
        <v>3</v>
      </c>
      <c r="C54" s="1">
        <v>1</v>
      </c>
      <c r="D54" s="1">
        <v>2</v>
      </c>
      <c r="E54" s="1">
        <v>3</v>
      </c>
      <c r="F54" s="1" t="s">
        <v>6</v>
      </c>
      <c r="I54" s="1" t="s">
        <v>3</v>
      </c>
      <c r="J54" s="1">
        <v>1</v>
      </c>
      <c r="K54" s="1">
        <v>2</v>
      </c>
      <c r="L54" s="1">
        <v>3</v>
      </c>
      <c r="M54" s="1" t="s">
        <v>6</v>
      </c>
    </row>
    <row r="55" spans="2:22">
      <c r="B55" s="1" t="s">
        <v>10</v>
      </c>
      <c r="C55" s="1">
        <v>6400554390</v>
      </c>
      <c r="D55" s="1">
        <v>6400554390</v>
      </c>
      <c r="E55" s="1">
        <v>6400554390</v>
      </c>
      <c r="F55" s="1">
        <f>SUM(C55:E55)/3</f>
        <v>6400554390</v>
      </c>
      <c r="I55" s="1" t="s">
        <v>10</v>
      </c>
      <c r="J55" s="1">
        <v>6400554390</v>
      </c>
      <c r="K55" s="1">
        <v>6400554390</v>
      </c>
      <c r="L55" s="1">
        <v>6400554390</v>
      </c>
      <c r="M55" s="1">
        <f>SUM(J55:L55)/3</f>
        <v>6400554390</v>
      </c>
    </row>
    <row r="56" spans="2:22">
      <c r="B56" s="1" t="s">
        <v>16</v>
      </c>
      <c r="C56" s="1">
        <v>320506</v>
      </c>
      <c r="D56" s="1">
        <v>320506</v>
      </c>
      <c r="E56" s="1">
        <v>320506</v>
      </c>
      <c r="F56" s="1">
        <f>SUM(C56:E56)/3</f>
        <v>320506</v>
      </c>
      <c r="I56" s="1" t="s">
        <v>16</v>
      </c>
      <c r="J56" s="1">
        <v>320506</v>
      </c>
      <c r="K56" s="1">
        <v>320506</v>
      </c>
      <c r="L56" s="1">
        <v>320506</v>
      </c>
      <c r="M56" s="1">
        <f>SUM(J56:L56)/3</f>
        <v>320506</v>
      </c>
    </row>
    <row r="57" spans="2:22">
      <c r="B57" s="1" t="s">
        <v>12</v>
      </c>
      <c r="C57" s="1">
        <v>2928</v>
      </c>
      <c r="D57" s="1">
        <v>2928</v>
      </c>
      <c r="E57" s="1">
        <v>2928</v>
      </c>
      <c r="F57" s="1">
        <f>SUM(C57:E57)/3</f>
        <v>2928</v>
      </c>
      <c r="I57" s="1" t="s">
        <v>12</v>
      </c>
      <c r="J57" s="1">
        <v>2739112</v>
      </c>
      <c r="K57" s="1">
        <v>2739112</v>
      </c>
      <c r="L57" s="1">
        <v>2739112</v>
      </c>
      <c r="M57" s="1">
        <f>SUM(J57:L57)/3</f>
        <v>2739112</v>
      </c>
    </row>
    <row r="59" spans="2:22">
      <c r="B59" s="1" t="s">
        <v>9</v>
      </c>
      <c r="C59" s="1">
        <v>48000</v>
      </c>
      <c r="I59" s="1" t="s">
        <v>9</v>
      </c>
      <c r="J59" s="1">
        <v>48000</v>
      </c>
    </row>
    <row r="60" spans="2:22">
      <c r="B60" s="1" t="s">
        <v>3</v>
      </c>
      <c r="C60" s="1">
        <v>1</v>
      </c>
      <c r="D60" s="1">
        <v>2</v>
      </c>
      <c r="E60" s="1">
        <v>3</v>
      </c>
      <c r="F60" s="1" t="s">
        <v>6</v>
      </c>
      <c r="I60" s="1" t="s">
        <v>3</v>
      </c>
      <c r="J60" s="1">
        <v>1</v>
      </c>
      <c r="K60" s="1">
        <v>2</v>
      </c>
      <c r="L60" s="1">
        <v>3</v>
      </c>
      <c r="M60" s="1" t="s">
        <v>6</v>
      </c>
    </row>
    <row r="61" spans="2:22">
      <c r="B61" s="1" t="s">
        <v>10</v>
      </c>
      <c r="C61" s="1">
        <v>9216650390</v>
      </c>
      <c r="D61" s="1">
        <v>9216650390</v>
      </c>
      <c r="E61" s="1">
        <v>9216650390</v>
      </c>
      <c r="F61" s="1">
        <f>SUM(C61:E61)/3</f>
        <v>9216650390</v>
      </c>
      <c r="I61" s="1" t="s">
        <v>10</v>
      </c>
      <c r="J61" s="1">
        <v>9216650390</v>
      </c>
      <c r="K61" s="1">
        <v>9216650390</v>
      </c>
      <c r="L61" s="1">
        <v>9216650390</v>
      </c>
      <c r="M61" s="1">
        <f>SUM(J61:L61)/3</f>
        <v>9216650390</v>
      </c>
    </row>
    <row r="62" spans="2:22">
      <c r="B62" s="1" t="s">
        <v>16</v>
      </c>
      <c r="C62" s="1">
        <v>384506</v>
      </c>
      <c r="D62" s="1">
        <v>384506</v>
      </c>
      <c r="E62" s="1">
        <v>384506</v>
      </c>
      <c r="F62" s="1">
        <f>SUM(C62:E62)/3</f>
        <v>384506</v>
      </c>
      <c r="I62" s="1" t="s">
        <v>16</v>
      </c>
      <c r="J62" s="1">
        <v>384506</v>
      </c>
      <c r="K62" s="1">
        <v>384506</v>
      </c>
      <c r="L62" s="1">
        <v>384506</v>
      </c>
      <c r="M62" s="1">
        <f>SUM(J62:L62)/3</f>
        <v>384506</v>
      </c>
    </row>
    <row r="63" spans="2:22">
      <c r="B63" s="1" t="s">
        <v>12</v>
      </c>
      <c r="C63" s="1">
        <v>2928</v>
      </c>
      <c r="D63" s="1">
        <v>2928</v>
      </c>
      <c r="E63" s="1">
        <v>2928</v>
      </c>
      <c r="F63" s="1">
        <f>SUM(C63:E63)/3</f>
        <v>2928</v>
      </c>
      <c r="I63" s="1" t="s">
        <v>12</v>
      </c>
      <c r="J63" s="1">
        <v>3603832</v>
      </c>
      <c r="K63" s="1">
        <v>3603832</v>
      </c>
      <c r="L63" s="1">
        <v>3603832</v>
      </c>
      <c r="M63" s="1">
        <f>SUM(J63:L63)/3</f>
        <v>3603832</v>
      </c>
    </row>
    <row r="65" spans="2:13">
      <c r="B65" s="1" t="s">
        <v>9</v>
      </c>
      <c r="C65" s="1">
        <v>56000</v>
      </c>
      <c r="I65" s="1" t="s">
        <v>9</v>
      </c>
      <c r="J65" s="1">
        <v>56000</v>
      </c>
    </row>
    <row r="66" spans="2:13">
      <c r="B66" s="1" t="s">
        <v>3</v>
      </c>
      <c r="C66" s="1">
        <v>1</v>
      </c>
      <c r="D66" s="1">
        <v>2</v>
      </c>
      <c r="E66" s="1">
        <v>3</v>
      </c>
      <c r="F66" s="1" t="s">
        <v>6</v>
      </c>
      <c r="I66" s="1" t="s">
        <v>3</v>
      </c>
      <c r="J66" s="1">
        <v>1</v>
      </c>
      <c r="K66" s="1">
        <v>2</v>
      </c>
      <c r="L66" s="1">
        <v>3</v>
      </c>
      <c r="M66" s="1" t="s">
        <v>6</v>
      </c>
    </row>
    <row r="67" spans="2:13">
      <c r="B67" s="1" t="s">
        <v>10</v>
      </c>
      <c r="C67" s="1">
        <v>12544746390</v>
      </c>
      <c r="D67" s="1">
        <v>12544746390</v>
      </c>
      <c r="E67" s="1">
        <v>12544746390</v>
      </c>
      <c r="F67" s="1">
        <f>SUM(C67:E67)/3</f>
        <v>12544746390</v>
      </c>
      <c r="I67" s="1" t="s">
        <v>10</v>
      </c>
      <c r="J67" s="1">
        <v>12544746390</v>
      </c>
      <c r="K67" s="1">
        <v>12544746390</v>
      </c>
      <c r="L67" s="1">
        <v>12544746390</v>
      </c>
      <c r="M67" s="1">
        <f>SUM(J67:L67)/3</f>
        <v>12544746390</v>
      </c>
    </row>
    <row r="68" spans="2:13">
      <c r="B68" s="1" t="s">
        <v>16</v>
      </c>
      <c r="C68" s="1">
        <v>448506</v>
      </c>
      <c r="D68" s="1">
        <v>448506</v>
      </c>
      <c r="E68" s="1">
        <v>448506</v>
      </c>
      <c r="F68" s="1">
        <f>SUM(C68:E68)/3</f>
        <v>448506</v>
      </c>
      <c r="I68" s="1" t="s">
        <v>16</v>
      </c>
      <c r="J68" s="1">
        <v>448506</v>
      </c>
      <c r="K68" s="1">
        <v>448506</v>
      </c>
      <c r="L68" s="1">
        <v>448506</v>
      </c>
      <c r="M68" s="1">
        <f>SUM(J68:L68)/3</f>
        <v>448506</v>
      </c>
    </row>
    <row r="69" spans="2:13">
      <c r="B69" s="1" t="s">
        <v>12</v>
      </c>
      <c r="C69" s="1">
        <v>2928</v>
      </c>
      <c r="D69" s="1">
        <v>2928</v>
      </c>
      <c r="E69" s="1">
        <v>2928</v>
      </c>
      <c r="F69" s="1">
        <f>SUM(C69:E69)/3</f>
        <v>2928</v>
      </c>
      <c r="I69" s="1" t="s">
        <v>12</v>
      </c>
      <c r="J69" s="1">
        <v>3381352</v>
      </c>
      <c r="K69" s="1">
        <v>3381352</v>
      </c>
      <c r="L69" s="1">
        <v>3381352</v>
      </c>
      <c r="M69" s="1">
        <f>SUM(J69:L69)/3</f>
        <v>3381352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5"/>
  <sheetViews>
    <sheetView zoomScale="50" zoomScaleNormal="50" workbookViewId="0">
      <selection activeCell="L78" sqref="I29:L78"/>
    </sheetView>
  </sheetViews>
  <sheetFormatPr defaultColWidth="7.5" defaultRowHeight="14.25"/>
  <cols>
    <col min="1" max="14" width="9.125" style="1" customWidth="1"/>
    <col min="17" max="17" width="10.25" style="1" customWidth="1"/>
    <col min="20" max="20" width="8" style="1" customWidth="1"/>
    <col min="21" max="21" width="15.5" style="1" customWidth="1"/>
    <col min="22" max="22" width="18" style="1" customWidth="1"/>
  </cols>
  <sheetData>
    <row r="1" spans="1:23">
      <c r="A1" s="1" t="s">
        <v>1</v>
      </c>
    </row>
    <row r="2" spans="1:23">
      <c r="A2" s="1" t="s">
        <v>2</v>
      </c>
      <c r="B2" s="1" t="s">
        <v>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>
        <v>1</v>
      </c>
      <c r="U2" s="1">
        <v>2</v>
      </c>
      <c r="V2" s="1">
        <v>3</v>
      </c>
      <c r="W2" s="1" t="s">
        <v>6</v>
      </c>
    </row>
    <row r="3" spans="1:23">
      <c r="B3" s="1">
        <v>10000</v>
      </c>
      <c r="O3" s="1">
        <f t="shared" ref="O3:O10" si="0">MIN(C3:N3)</f>
        <v>0</v>
      </c>
      <c r="P3" s="1">
        <f t="shared" ref="P3:P10" si="1">MAX(C3:N3)</f>
        <v>0</v>
      </c>
      <c r="Q3" s="1">
        <f t="shared" ref="Q3:Q10" si="2">(SUM(C3:N3)-O3-P3)/10</f>
        <v>0</v>
      </c>
      <c r="S3" s="1">
        <v>10000</v>
      </c>
      <c r="W3" s="1" t="e">
        <f t="shared" ref="W3:W10" si="3">AVERAGE(T3:V3)</f>
        <v>#DIV/0!</v>
      </c>
    </row>
    <row r="4" spans="1:23">
      <c r="B4" s="1">
        <v>20000</v>
      </c>
      <c r="O4" s="1">
        <f t="shared" si="0"/>
        <v>0</v>
      </c>
      <c r="P4" s="1">
        <f t="shared" si="1"/>
        <v>0</v>
      </c>
      <c r="Q4" s="1">
        <f t="shared" si="2"/>
        <v>0</v>
      </c>
      <c r="S4" s="1">
        <v>20000</v>
      </c>
      <c r="W4" s="1" t="e">
        <f t="shared" si="3"/>
        <v>#DIV/0!</v>
      </c>
    </row>
    <row r="5" spans="1:23">
      <c r="B5" s="1">
        <v>30000</v>
      </c>
      <c r="O5" s="1">
        <f t="shared" si="0"/>
        <v>0</v>
      </c>
      <c r="P5" s="1">
        <f t="shared" si="1"/>
        <v>0</v>
      </c>
      <c r="Q5" s="1">
        <f t="shared" si="2"/>
        <v>0</v>
      </c>
      <c r="S5" s="1">
        <v>30000</v>
      </c>
      <c r="W5" s="1" t="e">
        <f t="shared" si="3"/>
        <v>#DIV/0!</v>
      </c>
    </row>
    <row r="6" spans="1:23">
      <c r="B6" s="1">
        <v>40000</v>
      </c>
      <c r="O6" s="1">
        <f t="shared" si="0"/>
        <v>0</v>
      </c>
      <c r="P6" s="1">
        <f t="shared" si="1"/>
        <v>0</v>
      </c>
      <c r="Q6" s="1">
        <f t="shared" si="2"/>
        <v>0</v>
      </c>
      <c r="S6" s="1">
        <v>40000</v>
      </c>
      <c r="W6" s="1" t="e">
        <f t="shared" si="3"/>
        <v>#DIV/0!</v>
      </c>
    </row>
    <row r="7" spans="1:23">
      <c r="B7" s="1">
        <v>50000</v>
      </c>
      <c r="O7" s="1">
        <f t="shared" si="0"/>
        <v>0</v>
      </c>
      <c r="P7" s="1">
        <f t="shared" si="1"/>
        <v>0</v>
      </c>
      <c r="Q7" s="1">
        <f t="shared" si="2"/>
        <v>0</v>
      </c>
      <c r="S7" s="1">
        <v>50000</v>
      </c>
      <c r="W7" s="1" t="e">
        <f t="shared" si="3"/>
        <v>#DIV/0!</v>
      </c>
    </row>
    <row r="8" spans="1:23">
      <c r="B8" s="1">
        <v>60000</v>
      </c>
      <c r="O8" s="1">
        <f t="shared" si="0"/>
        <v>0</v>
      </c>
      <c r="P8" s="1">
        <f t="shared" si="1"/>
        <v>0</v>
      </c>
      <c r="Q8" s="1">
        <f t="shared" si="2"/>
        <v>0</v>
      </c>
      <c r="S8" s="1">
        <v>60000</v>
      </c>
      <c r="W8" s="1" t="e">
        <f t="shared" si="3"/>
        <v>#DIV/0!</v>
      </c>
    </row>
    <row r="9" spans="1:23">
      <c r="B9" s="1">
        <v>70000</v>
      </c>
      <c r="O9" s="1">
        <f t="shared" si="0"/>
        <v>0</v>
      </c>
      <c r="P9" s="1">
        <f t="shared" si="1"/>
        <v>0</v>
      </c>
      <c r="Q9" s="1">
        <f t="shared" si="2"/>
        <v>0</v>
      </c>
      <c r="S9" s="1">
        <v>70000</v>
      </c>
      <c r="W9" s="1" t="e">
        <f t="shared" si="3"/>
        <v>#DIV/0!</v>
      </c>
    </row>
    <row r="10" spans="1:23">
      <c r="B10" s="1">
        <v>80000</v>
      </c>
      <c r="O10" s="1">
        <f t="shared" si="0"/>
        <v>0</v>
      </c>
      <c r="P10" s="1">
        <f t="shared" si="1"/>
        <v>0</v>
      </c>
      <c r="Q10" s="1">
        <f t="shared" si="2"/>
        <v>0</v>
      </c>
      <c r="S10" s="1">
        <v>80000</v>
      </c>
      <c r="W10" s="1" t="e">
        <f t="shared" si="3"/>
        <v>#DIV/0!</v>
      </c>
    </row>
    <row r="11" spans="1:23">
      <c r="O11" s="1"/>
      <c r="P11" s="1"/>
      <c r="S11" s="1"/>
      <c r="W11" s="1"/>
    </row>
    <row r="12" spans="1:23">
      <c r="O12" s="1"/>
      <c r="P12" s="1"/>
      <c r="S12" s="1"/>
      <c r="W12" s="1"/>
    </row>
    <row r="13" spans="1:23">
      <c r="O13" s="1"/>
      <c r="P13" s="1"/>
      <c r="S13" s="1"/>
      <c r="W13" s="1"/>
    </row>
    <row r="14" spans="1:23">
      <c r="T14"/>
      <c r="W14" s="1"/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>
        <v>1</v>
      </c>
      <c r="U15" s="1">
        <v>2</v>
      </c>
      <c r="V15" s="1">
        <v>3</v>
      </c>
      <c r="W15" s="1" t="s">
        <v>6</v>
      </c>
    </row>
    <row r="16" spans="1:23" ht="15">
      <c r="B16" s="1">
        <v>10000</v>
      </c>
      <c r="O16" s="1">
        <f t="shared" ref="O16:O23" si="4">MIN(C16:N16)</f>
        <v>0</v>
      </c>
      <c r="P16" s="1">
        <f t="shared" ref="P16:P23" si="5">MAX(C16:N16)</f>
        <v>0</v>
      </c>
      <c r="Q16" s="1">
        <f t="shared" ref="Q16:Q23" si="6">(SUM(C16:N16)-O16-P16)/10</f>
        <v>0</v>
      </c>
      <c r="S16" s="1">
        <v>10000</v>
      </c>
      <c r="T16" s="5"/>
      <c r="U16" s="5"/>
      <c r="V16" s="5"/>
      <c r="W16" s="1" t="e">
        <f t="shared" ref="W16:W23" si="7">AVERAGE(T16:V16)</f>
        <v>#DIV/0!</v>
      </c>
    </row>
    <row r="17" spans="1:23" ht="15">
      <c r="B17" s="1">
        <v>20000</v>
      </c>
      <c r="O17" s="1">
        <f t="shared" si="4"/>
        <v>0</v>
      </c>
      <c r="P17" s="1">
        <f t="shared" si="5"/>
        <v>0</v>
      </c>
      <c r="Q17" s="1">
        <f t="shared" si="6"/>
        <v>0</v>
      </c>
      <c r="S17" s="1">
        <v>20000</v>
      </c>
      <c r="T17" s="5"/>
      <c r="U17" s="5"/>
      <c r="V17" s="5"/>
      <c r="W17" s="1" t="e">
        <f t="shared" si="7"/>
        <v>#DIV/0!</v>
      </c>
    </row>
    <row r="18" spans="1:23" ht="15">
      <c r="B18" s="1">
        <v>30000</v>
      </c>
      <c r="O18" s="1">
        <f t="shared" si="4"/>
        <v>0</v>
      </c>
      <c r="P18" s="1">
        <f t="shared" si="5"/>
        <v>0</v>
      </c>
      <c r="Q18" s="1">
        <f t="shared" si="6"/>
        <v>0</v>
      </c>
      <c r="S18" s="1">
        <v>30000</v>
      </c>
      <c r="T18" s="5"/>
      <c r="U18" s="5"/>
      <c r="V18" s="5"/>
      <c r="W18" s="1" t="e">
        <f t="shared" si="7"/>
        <v>#DIV/0!</v>
      </c>
    </row>
    <row r="19" spans="1:23" ht="15">
      <c r="B19" s="1">
        <v>40000</v>
      </c>
      <c r="O19" s="1">
        <f t="shared" si="4"/>
        <v>0</v>
      </c>
      <c r="P19" s="1">
        <f t="shared" si="5"/>
        <v>0</v>
      </c>
      <c r="Q19" s="1">
        <f t="shared" si="6"/>
        <v>0</v>
      </c>
      <c r="S19" s="1">
        <v>40000</v>
      </c>
      <c r="T19" s="5"/>
      <c r="U19" s="5"/>
      <c r="V19" s="5"/>
      <c r="W19" s="1" t="e">
        <f t="shared" si="7"/>
        <v>#DIV/0!</v>
      </c>
    </row>
    <row r="20" spans="1:23" ht="15">
      <c r="B20" s="1">
        <v>50000</v>
      </c>
      <c r="O20" s="1">
        <f t="shared" si="4"/>
        <v>0</v>
      </c>
      <c r="P20" s="1">
        <f t="shared" si="5"/>
        <v>0</v>
      </c>
      <c r="Q20" s="1">
        <f t="shared" si="6"/>
        <v>0</v>
      </c>
      <c r="S20" s="1">
        <v>50000</v>
      </c>
      <c r="T20" s="5"/>
      <c r="U20" s="5"/>
      <c r="V20" s="5"/>
      <c r="W20" s="1" t="e">
        <f t="shared" si="7"/>
        <v>#DIV/0!</v>
      </c>
    </row>
    <row r="21" spans="1:23" ht="15">
      <c r="B21" s="1">
        <v>60000</v>
      </c>
      <c r="O21" s="1">
        <f t="shared" si="4"/>
        <v>0</v>
      </c>
      <c r="P21" s="1">
        <f t="shared" si="5"/>
        <v>0</v>
      </c>
      <c r="Q21" s="1">
        <f t="shared" si="6"/>
        <v>0</v>
      </c>
      <c r="S21" s="1">
        <v>60000</v>
      </c>
      <c r="T21" s="5"/>
      <c r="U21" s="5"/>
      <c r="V21" s="5"/>
      <c r="W21" s="1" t="e">
        <f t="shared" si="7"/>
        <v>#DIV/0!</v>
      </c>
    </row>
    <row r="22" spans="1:23" ht="15">
      <c r="B22" s="1">
        <v>70000</v>
      </c>
      <c r="O22" s="1">
        <f t="shared" si="4"/>
        <v>0</v>
      </c>
      <c r="P22" s="1">
        <f t="shared" si="5"/>
        <v>0</v>
      </c>
      <c r="Q22" s="1">
        <f t="shared" si="6"/>
        <v>0</v>
      </c>
      <c r="S22" s="1">
        <v>70000</v>
      </c>
      <c r="T22" s="5"/>
      <c r="U22" s="5"/>
      <c r="V22" s="5"/>
      <c r="W22" s="1" t="e">
        <f t="shared" si="7"/>
        <v>#DIV/0!</v>
      </c>
    </row>
    <row r="23" spans="1:23" ht="15">
      <c r="B23" s="1">
        <v>80000</v>
      </c>
      <c r="O23" s="1">
        <f t="shared" si="4"/>
        <v>0</v>
      </c>
      <c r="P23" s="1">
        <f t="shared" si="5"/>
        <v>0</v>
      </c>
      <c r="Q23" s="1">
        <f t="shared" si="6"/>
        <v>0</v>
      </c>
      <c r="S23" s="1">
        <v>80000</v>
      </c>
      <c r="T23" s="5"/>
      <c r="U23" s="5"/>
      <c r="V23" s="5"/>
      <c r="W23" s="1" t="e">
        <f t="shared" si="7"/>
        <v>#DIV/0!</v>
      </c>
    </row>
    <row r="24" spans="1:23" ht="15">
      <c r="O24" s="1"/>
      <c r="P24" s="1"/>
      <c r="S24" s="5"/>
      <c r="T24" s="5"/>
      <c r="U24" s="5"/>
      <c r="V24" s="5"/>
      <c r="W24" s="1"/>
    </row>
    <row r="25" spans="1:23">
      <c r="O25" s="1"/>
      <c r="P25" s="1"/>
    </row>
    <row r="28" spans="1:23">
      <c r="A28" s="1" t="s">
        <v>8</v>
      </c>
    </row>
    <row r="29" spans="1:23">
      <c r="A29" s="1" t="s">
        <v>2</v>
      </c>
      <c r="B29" s="1" t="s">
        <v>9</v>
      </c>
      <c r="C29" s="1">
        <v>10000</v>
      </c>
      <c r="H29" s="1" t="s">
        <v>7</v>
      </c>
      <c r="I29" s="1" t="s">
        <v>9</v>
      </c>
      <c r="J29" s="1">
        <v>10000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spans="1:23">
      <c r="B30" s="1" t="s">
        <v>3</v>
      </c>
      <c r="C30" s="1">
        <v>1</v>
      </c>
      <c r="D30" s="1">
        <v>2</v>
      </c>
      <c r="E30" s="1">
        <v>3</v>
      </c>
      <c r="F30" s="1" t="s">
        <v>6</v>
      </c>
      <c r="I30" s="1" t="s">
        <v>3</v>
      </c>
      <c r="J30" s="1">
        <v>1</v>
      </c>
      <c r="K30" s="1">
        <v>2</v>
      </c>
      <c r="L30" s="1">
        <v>3</v>
      </c>
      <c r="M30" s="1" t="s">
        <v>6</v>
      </c>
      <c r="P30" s="1">
        <v>10000</v>
      </c>
      <c r="Q30" s="1">
        <f>F31</f>
        <v>400353812</v>
      </c>
      <c r="R30" s="1">
        <f>F32</f>
        <v>160404</v>
      </c>
      <c r="S30" s="1">
        <f>F33</f>
        <v>2496</v>
      </c>
      <c r="T30" s="1">
        <f t="shared" ref="T30:T37" si="8">Q30+R30+S30</f>
        <v>400516712</v>
      </c>
      <c r="U30" s="1" t="e">
        <f t="shared" ref="U30:U37" si="9">W2/100</f>
        <v>#VALUE!</v>
      </c>
      <c r="V30" s="4" t="e">
        <f>U30*(Constants!$A$2)*1024*1024*1024</f>
        <v>#VALUE!</v>
      </c>
    </row>
    <row r="31" spans="1:23">
      <c r="B31" s="1" t="s">
        <v>10</v>
      </c>
      <c r="C31" s="1">
        <v>400353812</v>
      </c>
      <c r="D31" s="1">
        <v>400353812</v>
      </c>
      <c r="E31" s="1">
        <v>400353812</v>
      </c>
      <c r="F31" s="1">
        <v>400353812</v>
      </c>
      <c r="I31" s="1" t="s">
        <v>10</v>
      </c>
      <c r="J31" s="1">
        <v>400353812</v>
      </c>
      <c r="K31" s="1">
        <v>400353812</v>
      </c>
      <c r="L31" s="1">
        <v>400353812</v>
      </c>
      <c r="M31" s="1">
        <v>400353812</v>
      </c>
      <c r="P31" s="1">
        <v>20000</v>
      </c>
      <c r="Q31" s="1">
        <f>F37</f>
        <v>1600633812</v>
      </c>
      <c r="R31" s="1">
        <f>F38</f>
        <v>320404</v>
      </c>
      <c r="S31" s="1">
        <f>F39</f>
        <v>2496</v>
      </c>
      <c r="T31" s="1">
        <f t="shared" si="8"/>
        <v>1600956712</v>
      </c>
      <c r="U31" s="1" t="e">
        <f t="shared" si="9"/>
        <v>#DIV/0!</v>
      </c>
      <c r="V31" s="4" t="e">
        <f>U31*(Constants!$A$2)*1024*1024*1024</f>
        <v>#DIV/0!</v>
      </c>
    </row>
    <row r="32" spans="1:23">
      <c r="B32" s="1" t="s">
        <v>16</v>
      </c>
      <c r="C32" s="1">
        <v>160404</v>
      </c>
      <c r="D32" s="1">
        <v>160404</v>
      </c>
      <c r="E32" s="1">
        <v>160404</v>
      </c>
      <c r="F32" s="1">
        <v>160404</v>
      </c>
      <c r="I32" s="1" t="s">
        <v>16</v>
      </c>
      <c r="J32" s="1">
        <v>160404</v>
      </c>
      <c r="K32" s="1">
        <v>160404</v>
      </c>
      <c r="L32" s="1">
        <v>160404</v>
      </c>
      <c r="M32" s="1">
        <v>160404</v>
      </c>
      <c r="P32" s="1">
        <v>30000</v>
      </c>
      <c r="Q32" s="1">
        <f>F43</f>
        <v>3600913812</v>
      </c>
      <c r="R32" s="1">
        <f>F44</f>
        <v>480404</v>
      </c>
      <c r="S32" s="1">
        <f>F45</f>
        <v>2496</v>
      </c>
      <c r="T32" s="1">
        <f t="shared" si="8"/>
        <v>3601396712</v>
      </c>
      <c r="U32" s="1" t="e">
        <f t="shared" si="9"/>
        <v>#DIV/0!</v>
      </c>
      <c r="V32" s="4" t="e">
        <f>U32*(Constants!$A$2)*1024*1024*1024</f>
        <v>#DIV/0!</v>
      </c>
    </row>
    <row r="33" spans="2:22">
      <c r="B33" s="1" t="s">
        <v>12</v>
      </c>
      <c r="C33" s="1">
        <v>2496</v>
      </c>
      <c r="D33" s="1">
        <v>2496</v>
      </c>
      <c r="E33" s="1">
        <v>2496</v>
      </c>
      <c r="F33" s="1">
        <v>2496</v>
      </c>
      <c r="I33" s="1" t="s">
        <v>12</v>
      </c>
      <c r="J33" s="1">
        <v>640104</v>
      </c>
      <c r="K33" s="1">
        <v>640104</v>
      </c>
      <c r="L33" s="1">
        <v>640104</v>
      </c>
      <c r="M33" s="1">
        <v>2496</v>
      </c>
      <c r="P33" s="1">
        <v>40000</v>
      </c>
      <c r="Q33" s="1">
        <f>F49</f>
        <v>6401193812</v>
      </c>
      <c r="R33" s="1">
        <f>F50</f>
        <v>640404</v>
      </c>
      <c r="S33" s="1">
        <f>F51</f>
        <v>2496</v>
      </c>
      <c r="T33" s="1">
        <f t="shared" si="8"/>
        <v>6401836712</v>
      </c>
      <c r="U33" s="1" t="e">
        <f t="shared" si="9"/>
        <v>#DIV/0!</v>
      </c>
      <c r="V33" s="4" t="e">
        <f>U33*(Constants!$A$2)*1024*1024*1024</f>
        <v>#DIV/0!</v>
      </c>
    </row>
    <row r="34" spans="2:22">
      <c r="P34" s="1">
        <v>50000</v>
      </c>
      <c r="Q34" s="1">
        <f>F55</f>
        <v>10001473812</v>
      </c>
      <c r="R34" s="1">
        <f>F56</f>
        <v>800404</v>
      </c>
      <c r="S34" s="1">
        <f>F57</f>
        <v>2496</v>
      </c>
      <c r="T34" s="1">
        <f t="shared" si="8"/>
        <v>10002276712</v>
      </c>
      <c r="U34" s="1" t="e">
        <f t="shared" si="9"/>
        <v>#DIV/0!</v>
      </c>
      <c r="V34" s="4" t="e">
        <f>U34*(Constants!$A$2)*1024*1024*1024</f>
        <v>#DIV/0!</v>
      </c>
    </row>
    <row r="35" spans="2:22">
      <c r="B35" s="1" t="s">
        <v>9</v>
      </c>
      <c r="C35" s="1">
        <v>20000</v>
      </c>
      <c r="I35" s="1" t="s">
        <v>9</v>
      </c>
      <c r="J35" s="1">
        <v>20000</v>
      </c>
      <c r="P35" s="1">
        <v>60000</v>
      </c>
      <c r="Q35" s="1">
        <f>F61</f>
        <v>14401753812</v>
      </c>
      <c r="R35" s="1">
        <f>F62</f>
        <v>960404</v>
      </c>
      <c r="S35" s="1">
        <f>F63</f>
        <v>2496</v>
      </c>
      <c r="T35" s="1">
        <f t="shared" si="8"/>
        <v>14402716712</v>
      </c>
      <c r="U35" s="1" t="e">
        <f t="shared" si="9"/>
        <v>#DIV/0!</v>
      </c>
      <c r="V35" s="4" t="e">
        <f>U35*(Constants!$A$2)*1024*1024*1024</f>
        <v>#DIV/0!</v>
      </c>
    </row>
    <row r="36" spans="2:22">
      <c r="B36" s="1" t="s">
        <v>3</v>
      </c>
      <c r="C36" s="1">
        <v>1</v>
      </c>
      <c r="D36" s="1">
        <v>2</v>
      </c>
      <c r="E36" s="1">
        <v>3</v>
      </c>
      <c r="F36" s="1" t="s">
        <v>6</v>
      </c>
      <c r="I36" s="1" t="s">
        <v>3</v>
      </c>
      <c r="J36" s="1">
        <v>1</v>
      </c>
      <c r="K36" s="1">
        <v>2</v>
      </c>
      <c r="L36" s="1">
        <v>3</v>
      </c>
      <c r="M36" s="1" t="s">
        <v>6</v>
      </c>
      <c r="P36" s="1">
        <v>70000</v>
      </c>
      <c r="Q36" s="1">
        <f>F67</f>
        <v>19602033812</v>
      </c>
      <c r="R36" s="1">
        <f>F68</f>
        <v>1120404</v>
      </c>
      <c r="S36" s="1">
        <f>F69</f>
        <v>2496</v>
      </c>
      <c r="T36" s="1">
        <f t="shared" si="8"/>
        <v>19603156712</v>
      </c>
      <c r="U36" s="1" t="e">
        <f t="shared" si="9"/>
        <v>#DIV/0!</v>
      </c>
      <c r="V36" s="4" t="e">
        <f>U36*(Constants!$A$2)*1024*1024*1024</f>
        <v>#DIV/0!</v>
      </c>
    </row>
    <row r="37" spans="2:22">
      <c r="B37" s="1" t="s">
        <v>10</v>
      </c>
      <c r="C37" s="1">
        <v>1600633812</v>
      </c>
      <c r="D37" s="1">
        <v>1600633812</v>
      </c>
      <c r="E37" s="1">
        <v>1600633812</v>
      </c>
      <c r="F37" s="1">
        <v>1600633812</v>
      </c>
      <c r="I37" s="1" t="s">
        <v>10</v>
      </c>
      <c r="J37" s="1">
        <v>1600633812</v>
      </c>
      <c r="K37" s="1">
        <v>1600633812</v>
      </c>
      <c r="L37" s="1">
        <v>1600633812</v>
      </c>
      <c r="M37" s="1">
        <v>1600633812</v>
      </c>
      <c r="P37" s="1">
        <v>80000</v>
      </c>
      <c r="Q37" s="1">
        <f>F73</f>
        <v>25602313812</v>
      </c>
      <c r="R37" s="1">
        <f>F74</f>
        <v>1280404</v>
      </c>
      <c r="S37" s="1">
        <f>F75</f>
        <v>2496</v>
      </c>
      <c r="T37" s="1">
        <f t="shared" si="8"/>
        <v>25603596712</v>
      </c>
      <c r="U37" s="1" t="e">
        <f t="shared" si="9"/>
        <v>#DIV/0!</v>
      </c>
      <c r="V37" s="4" t="e">
        <f>U37*(Constants!$A$2)*1024*1024*1024</f>
        <v>#DIV/0!</v>
      </c>
    </row>
    <row r="38" spans="2:22">
      <c r="B38" s="1" t="s">
        <v>16</v>
      </c>
      <c r="C38" s="1">
        <v>320404</v>
      </c>
      <c r="D38" s="1">
        <v>320404</v>
      </c>
      <c r="E38" s="1">
        <v>320404</v>
      </c>
      <c r="F38" s="1">
        <v>320404</v>
      </c>
      <c r="I38" s="1" t="s">
        <v>16</v>
      </c>
      <c r="J38" s="1">
        <v>320404</v>
      </c>
      <c r="K38" s="1">
        <v>320404</v>
      </c>
      <c r="L38" s="1">
        <v>320404</v>
      </c>
      <c r="M38" s="1">
        <v>320404</v>
      </c>
    </row>
    <row r="39" spans="2:22">
      <c r="B39" s="1" t="s">
        <v>12</v>
      </c>
      <c r="C39" s="1">
        <v>2496</v>
      </c>
      <c r="D39" s="1">
        <v>2496</v>
      </c>
      <c r="E39" s="1">
        <v>2496</v>
      </c>
      <c r="F39" s="1">
        <v>2496</v>
      </c>
      <c r="I39" s="1" t="s">
        <v>12</v>
      </c>
      <c r="J39" s="1">
        <v>1276080</v>
      </c>
      <c r="K39" s="1">
        <v>1276080</v>
      </c>
      <c r="L39" s="1">
        <v>1276080</v>
      </c>
      <c r="M39" s="1">
        <v>2496</v>
      </c>
    </row>
    <row r="41" spans="2:22">
      <c r="B41" s="1" t="s">
        <v>9</v>
      </c>
      <c r="C41" s="1">
        <v>30000</v>
      </c>
      <c r="I41" s="1" t="s">
        <v>9</v>
      </c>
      <c r="J41" s="1">
        <v>30000</v>
      </c>
    </row>
    <row r="42" spans="2:22">
      <c r="B42" s="1" t="s">
        <v>3</v>
      </c>
      <c r="C42" s="1">
        <v>1</v>
      </c>
      <c r="D42" s="1">
        <v>2</v>
      </c>
      <c r="E42" s="1">
        <v>3</v>
      </c>
      <c r="F42" s="1" t="s">
        <v>6</v>
      </c>
      <c r="I42" s="1" t="s">
        <v>3</v>
      </c>
      <c r="J42" s="1">
        <v>1</v>
      </c>
      <c r="K42" s="1">
        <v>2</v>
      </c>
      <c r="L42" s="1">
        <v>3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13</v>
      </c>
      <c r="U42" s="1" t="s">
        <v>14</v>
      </c>
      <c r="V42" s="1" t="s">
        <v>15</v>
      </c>
    </row>
    <row r="43" spans="2:22">
      <c r="B43" s="1" t="s">
        <v>10</v>
      </c>
      <c r="C43" s="1">
        <v>3600913812</v>
      </c>
      <c r="D43" s="1">
        <v>3600913812</v>
      </c>
      <c r="E43" s="1">
        <v>3600913812</v>
      </c>
      <c r="F43" s="1">
        <v>3600913812</v>
      </c>
      <c r="I43" s="1" t="s">
        <v>10</v>
      </c>
      <c r="J43" s="1">
        <v>3600913812</v>
      </c>
      <c r="K43" s="1">
        <v>3600913812</v>
      </c>
      <c r="L43" s="1">
        <v>3600913812</v>
      </c>
      <c r="M43" s="1">
        <v>3600913812</v>
      </c>
      <c r="P43" s="1">
        <v>10000</v>
      </c>
      <c r="Q43" s="1">
        <f>M31</f>
        <v>400353812</v>
      </c>
      <c r="R43" s="1">
        <f>M32</f>
        <v>160404</v>
      </c>
      <c r="S43" s="1">
        <f>M33</f>
        <v>2496</v>
      </c>
      <c r="T43" s="1">
        <f t="shared" ref="T43:T50" si="10">Q43+R43+S43</f>
        <v>400516712</v>
      </c>
      <c r="U43" s="1" t="e">
        <f t="shared" ref="U43:U50" si="11">W15/100</f>
        <v>#VALUE!</v>
      </c>
      <c r="V43" s="4" t="e">
        <f>U43*(Constants!$A$2)*1024*1024*1024</f>
        <v>#VALUE!</v>
      </c>
    </row>
    <row r="44" spans="2:22">
      <c r="B44" s="1" t="s">
        <v>16</v>
      </c>
      <c r="C44" s="1">
        <v>480404</v>
      </c>
      <c r="D44" s="1">
        <v>480404</v>
      </c>
      <c r="E44" s="1">
        <v>480404</v>
      </c>
      <c r="F44" s="1">
        <v>480404</v>
      </c>
      <c r="I44" s="1" t="s">
        <v>16</v>
      </c>
      <c r="J44" s="1">
        <v>480404</v>
      </c>
      <c r="K44" s="1">
        <v>480404</v>
      </c>
      <c r="L44" s="1">
        <v>480404</v>
      </c>
      <c r="M44" s="1">
        <v>480404</v>
      </c>
      <c r="P44" s="1">
        <v>20000</v>
      </c>
      <c r="Q44" s="1">
        <f>M37</f>
        <v>1600633812</v>
      </c>
      <c r="R44" s="1">
        <f>M38</f>
        <v>320404</v>
      </c>
      <c r="S44" s="1">
        <f>M39</f>
        <v>2496</v>
      </c>
      <c r="T44" s="1">
        <f t="shared" si="10"/>
        <v>1600956712</v>
      </c>
      <c r="U44" s="1" t="e">
        <f t="shared" si="11"/>
        <v>#DIV/0!</v>
      </c>
      <c r="V44" s="4" t="e">
        <f>U44*(Constants!$A$2)*1024*1024*1024</f>
        <v>#DIV/0!</v>
      </c>
    </row>
    <row r="45" spans="2:22">
      <c r="B45" s="1" t="s">
        <v>12</v>
      </c>
      <c r="C45" s="1">
        <v>2496</v>
      </c>
      <c r="D45" s="1">
        <v>2496</v>
      </c>
      <c r="E45" s="1">
        <v>2496</v>
      </c>
      <c r="F45" s="1">
        <v>2496</v>
      </c>
      <c r="I45" s="1" t="s">
        <v>12</v>
      </c>
      <c r="J45" s="1">
        <v>1911208</v>
      </c>
      <c r="K45" s="1">
        <v>1911208</v>
      </c>
      <c r="L45" s="1">
        <v>1911208</v>
      </c>
      <c r="M45" s="1">
        <v>2496</v>
      </c>
      <c r="P45" s="1">
        <v>30000</v>
      </c>
      <c r="Q45" s="1">
        <f>M43</f>
        <v>3600913812</v>
      </c>
      <c r="R45" s="1">
        <f>M44</f>
        <v>480404</v>
      </c>
      <c r="S45" s="1">
        <f>M45</f>
        <v>2496</v>
      </c>
      <c r="T45" s="1">
        <f t="shared" si="10"/>
        <v>3601396712</v>
      </c>
      <c r="U45" s="1" t="e">
        <f t="shared" si="11"/>
        <v>#DIV/0!</v>
      </c>
      <c r="V45" s="4" t="e">
        <f>U45*(Constants!$A$2)*1024*1024*1024</f>
        <v>#DIV/0!</v>
      </c>
    </row>
    <row r="46" spans="2:22">
      <c r="P46" s="1">
        <v>40000</v>
      </c>
      <c r="Q46" s="1">
        <f>M49</f>
        <v>6401193812</v>
      </c>
      <c r="R46" s="1">
        <f>M50</f>
        <v>640404</v>
      </c>
      <c r="S46" s="1">
        <f>M51</f>
        <v>2496</v>
      </c>
      <c r="T46" s="1">
        <f t="shared" si="10"/>
        <v>6401836712</v>
      </c>
      <c r="U46" s="1" t="e">
        <f t="shared" si="11"/>
        <v>#DIV/0!</v>
      </c>
      <c r="V46" s="4" t="e">
        <f>U46*(Constants!$A$2)*1024*1024*1024</f>
        <v>#DIV/0!</v>
      </c>
    </row>
    <row r="47" spans="2:22">
      <c r="B47" s="1" t="s">
        <v>9</v>
      </c>
      <c r="C47" s="1">
        <v>40000</v>
      </c>
      <c r="I47" s="1" t="s">
        <v>9</v>
      </c>
      <c r="J47" s="1">
        <v>40000</v>
      </c>
      <c r="P47" s="1">
        <v>50000</v>
      </c>
      <c r="Q47" s="1">
        <f>M55</f>
        <v>10001473812</v>
      </c>
      <c r="R47" s="1">
        <f>M56</f>
        <v>800404</v>
      </c>
      <c r="S47" s="1">
        <f>M57</f>
        <v>2496</v>
      </c>
      <c r="T47" s="1">
        <f t="shared" si="10"/>
        <v>10002276712</v>
      </c>
      <c r="U47" s="1" t="e">
        <f t="shared" si="11"/>
        <v>#DIV/0!</v>
      </c>
      <c r="V47" s="4" t="e">
        <f>U47*(Constants!$A$2)*1024*1024*1024</f>
        <v>#DIV/0!</v>
      </c>
    </row>
    <row r="48" spans="2:22">
      <c r="B48" s="1" t="s">
        <v>3</v>
      </c>
      <c r="C48" s="1">
        <v>1</v>
      </c>
      <c r="D48" s="1">
        <v>2</v>
      </c>
      <c r="E48" s="1">
        <v>3</v>
      </c>
      <c r="F48" s="1" t="s">
        <v>6</v>
      </c>
      <c r="I48" s="1" t="s">
        <v>3</v>
      </c>
      <c r="J48" s="1">
        <v>1</v>
      </c>
      <c r="K48" s="1">
        <v>2</v>
      </c>
      <c r="L48" s="1">
        <v>3</v>
      </c>
      <c r="M48" s="1" t="s">
        <v>6</v>
      </c>
      <c r="P48" s="1">
        <v>60000</v>
      </c>
      <c r="Q48" s="1">
        <f>M61</f>
        <v>14401753812</v>
      </c>
      <c r="R48" s="1">
        <f>M62</f>
        <v>960404</v>
      </c>
      <c r="S48" s="1">
        <f>M63</f>
        <v>2496</v>
      </c>
      <c r="T48" s="1">
        <f t="shared" si="10"/>
        <v>14402716712</v>
      </c>
      <c r="U48" s="1" t="e">
        <f t="shared" si="11"/>
        <v>#DIV/0!</v>
      </c>
      <c r="V48" s="4" t="e">
        <f>U48*(Constants!$A$2)*1024*1024*1024</f>
        <v>#DIV/0!</v>
      </c>
    </row>
    <row r="49" spans="2:22">
      <c r="B49" s="1" t="s">
        <v>10</v>
      </c>
      <c r="C49" s="1">
        <v>6401193812</v>
      </c>
      <c r="D49" s="1">
        <v>6401193812</v>
      </c>
      <c r="E49" s="1">
        <v>6401193812</v>
      </c>
      <c r="F49" s="1">
        <v>6401193812</v>
      </c>
      <c r="I49" s="1" t="s">
        <v>10</v>
      </c>
      <c r="J49" s="1">
        <v>6401193812</v>
      </c>
      <c r="K49" s="1">
        <v>6401193812</v>
      </c>
      <c r="L49" s="1">
        <v>6401193812</v>
      </c>
      <c r="M49" s="1">
        <v>6401193812</v>
      </c>
      <c r="P49" s="1">
        <v>70000</v>
      </c>
      <c r="Q49" s="1">
        <f>M67</f>
        <v>19602033812</v>
      </c>
      <c r="R49" s="1">
        <f>M68</f>
        <v>1120404</v>
      </c>
      <c r="S49" s="1">
        <f>M69</f>
        <v>2496</v>
      </c>
      <c r="T49" s="1">
        <f t="shared" si="10"/>
        <v>19603156712</v>
      </c>
      <c r="U49" s="1" t="e">
        <f t="shared" si="11"/>
        <v>#DIV/0!</v>
      </c>
      <c r="V49" s="4" t="e">
        <f>U49*(Constants!$A$2)*1024*1024*1024</f>
        <v>#DIV/0!</v>
      </c>
    </row>
    <row r="50" spans="2:22">
      <c r="B50" s="1" t="s">
        <v>16</v>
      </c>
      <c r="C50" s="1">
        <v>640404</v>
      </c>
      <c r="D50" s="1">
        <v>640404</v>
      </c>
      <c r="E50" s="1">
        <v>640404</v>
      </c>
      <c r="F50" s="1">
        <v>640404</v>
      </c>
      <c r="I50" s="1" t="s">
        <v>16</v>
      </c>
      <c r="J50" s="1">
        <v>640404</v>
      </c>
      <c r="K50" s="1">
        <v>640404</v>
      </c>
      <c r="L50" s="1">
        <v>640404</v>
      </c>
      <c r="M50" s="1">
        <v>640404</v>
      </c>
      <c r="P50" s="1">
        <v>80000</v>
      </c>
      <c r="Q50" s="1">
        <f>M73</f>
        <v>25602313812</v>
      </c>
      <c r="R50" s="1">
        <f>M74</f>
        <v>1280404</v>
      </c>
      <c r="S50" s="1">
        <f>M75</f>
        <v>2496</v>
      </c>
      <c r="T50" s="1">
        <f t="shared" si="10"/>
        <v>25603596712</v>
      </c>
      <c r="U50" s="1" t="e">
        <f t="shared" si="11"/>
        <v>#DIV/0!</v>
      </c>
      <c r="V50" s="4" t="e">
        <f>U50*(Constants!$A$2)*1024*1024*1024</f>
        <v>#DIV/0!</v>
      </c>
    </row>
    <row r="51" spans="2:22">
      <c r="B51" s="1" t="s">
        <v>12</v>
      </c>
      <c r="C51" s="1">
        <v>2496</v>
      </c>
      <c r="D51" s="1">
        <v>2496</v>
      </c>
      <c r="E51" s="1">
        <v>2496</v>
      </c>
      <c r="F51" s="1">
        <v>2496</v>
      </c>
      <c r="I51" s="1" t="s">
        <v>12</v>
      </c>
      <c r="J51" s="1">
        <v>2555696</v>
      </c>
      <c r="K51" s="1">
        <v>2555696</v>
      </c>
      <c r="L51" s="1">
        <v>2555696</v>
      </c>
      <c r="M51" s="1">
        <v>2496</v>
      </c>
    </row>
    <row r="53" spans="2:22">
      <c r="B53" s="1" t="s">
        <v>9</v>
      </c>
      <c r="C53" s="1">
        <v>50000</v>
      </c>
      <c r="I53" s="1" t="s">
        <v>9</v>
      </c>
      <c r="J53" s="1">
        <v>50000</v>
      </c>
    </row>
    <row r="54" spans="2:22">
      <c r="B54" s="1" t="s">
        <v>3</v>
      </c>
      <c r="C54" s="1">
        <v>1</v>
      </c>
      <c r="D54" s="1">
        <v>2</v>
      </c>
      <c r="E54" s="1">
        <v>3</v>
      </c>
      <c r="F54" s="1" t="s">
        <v>6</v>
      </c>
      <c r="I54" s="1" t="s">
        <v>3</v>
      </c>
      <c r="J54" s="1">
        <v>1</v>
      </c>
      <c r="K54" s="1">
        <v>2</v>
      </c>
      <c r="L54" s="1">
        <v>3</v>
      </c>
      <c r="M54" s="1" t="s">
        <v>6</v>
      </c>
    </row>
    <row r="55" spans="2:22">
      <c r="B55" s="1" t="s">
        <v>10</v>
      </c>
      <c r="C55" s="1">
        <v>10001473812</v>
      </c>
      <c r="D55" s="1">
        <v>10001473812</v>
      </c>
      <c r="E55" s="1">
        <v>10001473812</v>
      </c>
      <c r="F55" s="1">
        <v>10001473812</v>
      </c>
      <c r="I55" s="1" t="s">
        <v>10</v>
      </c>
      <c r="J55" s="1">
        <v>10001473812</v>
      </c>
      <c r="K55" s="1">
        <v>10001473812</v>
      </c>
      <c r="L55" s="1">
        <v>10001473812</v>
      </c>
      <c r="M55" s="1">
        <v>10001473812</v>
      </c>
    </row>
    <row r="56" spans="2:22">
      <c r="B56" s="1" t="s">
        <v>16</v>
      </c>
      <c r="C56" s="1">
        <v>800404</v>
      </c>
      <c r="D56" s="1">
        <v>800404</v>
      </c>
      <c r="E56" s="1">
        <v>800404</v>
      </c>
      <c r="F56" s="1">
        <v>800404</v>
      </c>
      <c r="I56" s="1" t="s">
        <v>16</v>
      </c>
      <c r="J56" s="1">
        <v>800404</v>
      </c>
      <c r="K56" s="1">
        <v>800404</v>
      </c>
      <c r="L56" s="1">
        <v>800404</v>
      </c>
      <c r="M56" s="1">
        <v>800404</v>
      </c>
    </row>
    <row r="57" spans="2:22">
      <c r="B57" s="1" t="s">
        <v>12</v>
      </c>
      <c r="C57" s="1">
        <v>2496</v>
      </c>
      <c r="D57" s="1">
        <v>2496</v>
      </c>
      <c r="E57" s="1">
        <v>2496</v>
      </c>
      <c r="F57" s="1">
        <v>2496</v>
      </c>
      <c r="I57" s="1" t="s">
        <v>12</v>
      </c>
      <c r="J57" s="1">
        <v>3199856</v>
      </c>
      <c r="K57" s="1">
        <v>3199856</v>
      </c>
      <c r="L57" s="1">
        <v>3199856</v>
      </c>
      <c r="M57" s="1">
        <v>2496</v>
      </c>
    </row>
    <row r="59" spans="2:22">
      <c r="B59" s="1" t="s">
        <v>9</v>
      </c>
      <c r="C59" s="1">
        <v>60000</v>
      </c>
      <c r="I59" s="1" t="s">
        <v>9</v>
      </c>
      <c r="J59" s="1">
        <v>60000</v>
      </c>
    </row>
    <row r="60" spans="2:22">
      <c r="B60" s="1" t="s">
        <v>3</v>
      </c>
      <c r="C60" s="1">
        <v>1</v>
      </c>
      <c r="D60" s="1">
        <v>2</v>
      </c>
      <c r="E60" s="1">
        <v>3</v>
      </c>
      <c r="F60" s="1" t="s">
        <v>6</v>
      </c>
      <c r="I60" s="1" t="s">
        <v>3</v>
      </c>
      <c r="J60" s="1">
        <v>1</v>
      </c>
      <c r="K60" s="1">
        <v>2</v>
      </c>
      <c r="L60" s="1">
        <v>3</v>
      </c>
      <c r="M60" s="1" t="s">
        <v>6</v>
      </c>
    </row>
    <row r="61" spans="2:22">
      <c r="B61" s="1" t="s">
        <v>10</v>
      </c>
      <c r="C61" s="1">
        <v>14401753812</v>
      </c>
      <c r="D61" s="1">
        <v>14401753812</v>
      </c>
      <c r="E61" s="1">
        <v>14401753812</v>
      </c>
      <c r="F61" s="1">
        <v>14401753812</v>
      </c>
      <c r="I61" s="1" t="s">
        <v>10</v>
      </c>
      <c r="J61" s="1">
        <v>14401753812</v>
      </c>
      <c r="K61" s="1">
        <v>14401753812</v>
      </c>
      <c r="L61" s="1">
        <v>14401753812</v>
      </c>
      <c r="M61" s="1">
        <v>14401753812</v>
      </c>
    </row>
    <row r="62" spans="2:22">
      <c r="B62" s="1" t="s">
        <v>16</v>
      </c>
      <c r="C62" s="1">
        <v>960404</v>
      </c>
      <c r="D62" s="1">
        <v>960404</v>
      </c>
      <c r="E62" s="1">
        <v>960404</v>
      </c>
      <c r="F62" s="1">
        <v>960404</v>
      </c>
      <c r="I62" s="1" t="s">
        <v>16</v>
      </c>
      <c r="J62" s="1">
        <v>960404</v>
      </c>
      <c r="K62" s="1">
        <v>960404</v>
      </c>
      <c r="L62" s="1">
        <v>960404</v>
      </c>
      <c r="M62" s="1">
        <v>960404</v>
      </c>
    </row>
    <row r="63" spans="2:22">
      <c r="B63" s="1" t="s">
        <v>12</v>
      </c>
      <c r="C63" s="1">
        <v>2496</v>
      </c>
      <c r="D63" s="1">
        <v>2496</v>
      </c>
      <c r="E63" s="1">
        <v>2496</v>
      </c>
      <c r="F63" s="1">
        <v>2496</v>
      </c>
      <c r="I63" s="1" t="s">
        <v>12</v>
      </c>
      <c r="J63" s="1">
        <v>3832560</v>
      </c>
      <c r="K63" s="1">
        <v>3832560</v>
      </c>
      <c r="L63" s="1">
        <v>3832560</v>
      </c>
      <c r="M63" s="1">
        <v>2496</v>
      </c>
    </row>
    <row r="65" spans="2:13">
      <c r="B65" s="1" t="s">
        <v>9</v>
      </c>
      <c r="C65" s="1">
        <v>70000</v>
      </c>
      <c r="I65" s="1" t="s">
        <v>9</v>
      </c>
      <c r="J65" s="1">
        <v>70000</v>
      </c>
    </row>
    <row r="66" spans="2:13">
      <c r="B66" s="1" t="s">
        <v>3</v>
      </c>
      <c r="C66" s="1">
        <v>1</v>
      </c>
      <c r="D66" s="1">
        <v>2</v>
      </c>
      <c r="E66" s="1">
        <v>3</v>
      </c>
      <c r="F66" s="1" t="s">
        <v>6</v>
      </c>
      <c r="I66" s="1" t="s">
        <v>3</v>
      </c>
      <c r="J66" s="1">
        <v>1</v>
      </c>
      <c r="K66" s="1">
        <v>2</v>
      </c>
      <c r="L66" s="1">
        <v>3</v>
      </c>
      <c r="M66" s="1" t="s">
        <v>6</v>
      </c>
    </row>
    <row r="67" spans="2:13">
      <c r="B67" s="1" t="s">
        <v>10</v>
      </c>
      <c r="C67" s="1">
        <v>19602033812</v>
      </c>
      <c r="D67" s="1">
        <v>19602033812</v>
      </c>
      <c r="E67" s="1">
        <v>19602033812</v>
      </c>
      <c r="F67" s="1">
        <v>19602033812</v>
      </c>
      <c r="I67" s="1" t="s">
        <v>10</v>
      </c>
      <c r="J67" s="1">
        <v>19602033812</v>
      </c>
      <c r="K67" s="1">
        <v>19602033812</v>
      </c>
      <c r="L67" s="1">
        <v>19602033812</v>
      </c>
      <c r="M67" s="1">
        <v>19602033812</v>
      </c>
    </row>
    <row r="68" spans="2:13">
      <c r="B68" s="1" t="s">
        <v>16</v>
      </c>
      <c r="C68" s="1">
        <v>1120404</v>
      </c>
      <c r="D68" s="1">
        <v>1120404</v>
      </c>
      <c r="E68" s="1">
        <v>1120404</v>
      </c>
      <c r="F68" s="1">
        <v>1120404</v>
      </c>
      <c r="I68" s="1" t="s">
        <v>16</v>
      </c>
      <c r="J68" s="1">
        <v>1120404</v>
      </c>
      <c r="K68" s="1">
        <v>1120404</v>
      </c>
      <c r="L68" s="1">
        <v>1120404</v>
      </c>
      <c r="M68" s="1">
        <v>1120404</v>
      </c>
    </row>
    <row r="69" spans="2:13">
      <c r="B69" s="1" t="s">
        <v>12</v>
      </c>
      <c r="C69" s="1">
        <v>2496</v>
      </c>
      <c r="D69" s="1">
        <v>2496</v>
      </c>
      <c r="E69" s="1">
        <v>2496</v>
      </c>
      <c r="F69" s="1">
        <v>2496</v>
      </c>
      <c r="I69" s="1" t="s">
        <v>12</v>
      </c>
      <c r="J69" s="1">
        <v>4470640</v>
      </c>
      <c r="K69" s="1">
        <v>4470640</v>
      </c>
      <c r="L69" s="1">
        <v>4470640</v>
      </c>
      <c r="M69" s="1">
        <v>2496</v>
      </c>
    </row>
    <row r="71" spans="2:13">
      <c r="B71" s="1" t="s">
        <v>9</v>
      </c>
      <c r="C71" s="1">
        <v>80000</v>
      </c>
      <c r="I71" s="1" t="s">
        <v>9</v>
      </c>
      <c r="J71" s="1">
        <v>80000</v>
      </c>
    </row>
    <row r="72" spans="2:13">
      <c r="B72" s="1" t="s">
        <v>3</v>
      </c>
      <c r="C72" s="1">
        <v>1</v>
      </c>
      <c r="D72" s="1">
        <v>2</v>
      </c>
      <c r="E72" s="1">
        <v>3</v>
      </c>
      <c r="F72" s="1" t="s">
        <v>6</v>
      </c>
      <c r="I72" s="1" t="s">
        <v>3</v>
      </c>
      <c r="J72" s="1">
        <v>1</v>
      </c>
      <c r="K72" s="1">
        <v>2</v>
      </c>
      <c r="L72" s="1">
        <v>3</v>
      </c>
      <c r="M72" s="1" t="s">
        <v>6</v>
      </c>
    </row>
    <row r="73" spans="2:13">
      <c r="B73" s="1" t="s">
        <v>10</v>
      </c>
      <c r="C73" s="1">
        <v>25602313812</v>
      </c>
      <c r="D73" s="1">
        <v>25602313812</v>
      </c>
      <c r="E73" s="1">
        <v>25602313812</v>
      </c>
      <c r="F73" s="1">
        <v>25602313812</v>
      </c>
      <c r="I73" s="1" t="s">
        <v>10</v>
      </c>
      <c r="J73" s="1">
        <v>25602313812</v>
      </c>
      <c r="K73" s="1">
        <v>25602313812</v>
      </c>
      <c r="L73" s="1">
        <v>25602313812</v>
      </c>
      <c r="M73" s="1">
        <v>25602313812</v>
      </c>
    </row>
    <row r="74" spans="2:13">
      <c r="B74" s="1" t="s">
        <v>16</v>
      </c>
      <c r="C74" s="1">
        <v>1280404</v>
      </c>
      <c r="D74" s="1">
        <v>1280404</v>
      </c>
      <c r="E74" s="1">
        <v>1280404</v>
      </c>
      <c r="F74" s="1">
        <v>1280404</v>
      </c>
      <c r="I74" s="1" t="s">
        <v>16</v>
      </c>
      <c r="J74" s="1">
        <v>1280404</v>
      </c>
      <c r="K74" s="1">
        <v>1280404</v>
      </c>
      <c r="L74" s="1">
        <v>1280404</v>
      </c>
      <c r="M74" s="1">
        <v>1280404</v>
      </c>
    </row>
    <row r="75" spans="2:13">
      <c r="B75" s="1" t="s">
        <v>12</v>
      </c>
      <c r="C75" s="1">
        <v>2496</v>
      </c>
      <c r="D75" s="1">
        <v>2496</v>
      </c>
      <c r="E75" s="1">
        <v>2496</v>
      </c>
      <c r="F75" s="1">
        <v>2496</v>
      </c>
      <c r="I75" s="1" t="s">
        <v>12</v>
      </c>
      <c r="J75" s="1">
        <v>5033584</v>
      </c>
      <c r="K75" s="1">
        <v>5033584</v>
      </c>
      <c r="L75" s="1">
        <v>5033584</v>
      </c>
      <c r="M75" s="1">
        <v>2496</v>
      </c>
    </row>
  </sheetData>
  <pageMargins left="0" right="0" top="0.13888888888888901" bottom="0.13888888888888901" header="0" footer="0"/>
  <pageSetup paperSize="9" orientation="portrait" useFirstPageNumber="1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81"/>
  <sheetViews>
    <sheetView topLeftCell="W1" zoomScale="70" zoomScaleNormal="70" workbookViewId="0">
      <selection activeCell="N11" sqref="B2:N11"/>
    </sheetView>
  </sheetViews>
  <sheetFormatPr defaultColWidth="7.5" defaultRowHeight="14.25"/>
  <cols>
    <col min="1" max="14" width="9.125" style="1" customWidth="1"/>
    <col min="16" max="16" width="8.75" bestFit="1" customWidth="1"/>
    <col min="17" max="17" width="13" bestFit="1" customWidth="1"/>
    <col min="18" max="18" width="8.75" bestFit="1" customWidth="1"/>
    <col min="19" max="19" width="9.75" bestFit="1" customWidth="1"/>
    <col min="21" max="21" width="15.5" style="1" customWidth="1"/>
    <col min="22" max="22" width="18" style="1" customWidth="1"/>
    <col min="23" max="23" width="12.125" style="1" customWidth="1"/>
  </cols>
  <sheetData>
    <row r="1" spans="1:23">
      <c r="A1" s="1" t="s">
        <v>1</v>
      </c>
    </row>
    <row r="2" spans="1:23">
      <c r="A2" s="1" t="s">
        <v>2</v>
      </c>
      <c r="B2" s="1" t="s">
        <v>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>
        <v>1</v>
      </c>
      <c r="U2" s="1">
        <v>2</v>
      </c>
      <c r="V2" s="1">
        <v>3</v>
      </c>
      <c r="W2" s="1" t="s">
        <v>6</v>
      </c>
    </row>
    <row r="3" spans="1:23">
      <c r="B3" s="1">
        <v>15000</v>
      </c>
      <c r="C3" s="1">
        <v>9.35E-2</v>
      </c>
      <c r="D3" s="1">
        <v>9.9099999999999994E-2</v>
      </c>
      <c r="E3" s="1">
        <v>9.2799999999999994E-2</v>
      </c>
      <c r="F3" s="1">
        <v>9.1499999999999998E-2</v>
      </c>
      <c r="G3" s="1">
        <v>9.1600000000000001E-2</v>
      </c>
      <c r="H3" s="1">
        <v>9.1700000000000004E-2</v>
      </c>
      <c r="I3" s="1">
        <v>9.1600000000000001E-2</v>
      </c>
      <c r="J3" s="1">
        <v>9.2999999999999999E-2</v>
      </c>
      <c r="K3" s="1">
        <v>9.2299999999999993E-2</v>
      </c>
      <c r="L3" s="1">
        <v>9.0300000000000005E-2</v>
      </c>
      <c r="M3" s="1">
        <v>9.2600000000000002E-2</v>
      </c>
      <c r="N3" s="1">
        <v>9.01E-2</v>
      </c>
      <c r="O3" s="1">
        <f t="shared" ref="O3:O11" si="0">MIN(C3:N3)</f>
        <v>9.01E-2</v>
      </c>
      <c r="P3" s="1">
        <f t="shared" ref="P3:P11" si="1">MAX(C3:N3)</f>
        <v>9.9099999999999994E-2</v>
      </c>
      <c r="Q3" s="1">
        <f t="shared" ref="Q3:Q11" si="2">(SUM(C3:N3)-O3-P3)/10</f>
        <v>9.2090000000000005E-2</v>
      </c>
      <c r="S3">
        <v>15000</v>
      </c>
      <c r="U3"/>
      <c r="V3"/>
      <c r="W3" s="1" t="e">
        <f t="shared" ref="W3:W11" si="3">AVERAGE(T3:V3)</f>
        <v>#DIV/0!</v>
      </c>
    </row>
    <row r="4" spans="1:23">
      <c r="B4" s="1">
        <v>30000</v>
      </c>
      <c r="C4" s="1">
        <v>0.3518</v>
      </c>
      <c r="D4" s="1">
        <v>0.35220000000000001</v>
      </c>
      <c r="E4" s="1">
        <v>0.34410000000000002</v>
      </c>
      <c r="F4" s="1">
        <v>0.34439999999999998</v>
      </c>
      <c r="G4" s="1">
        <v>0.34520000000000001</v>
      </c>
      <c r="H4" s="1">
        <v>0.36399999999999999</v>
      </c>
      <c r="I4" s="1">
        <v>0.36549999999999999</v>
      </c>
      <c r="J4" s="1">
        <v>0.35870000000000002</v>
      </c>
      <c r="K4" s="1">
        <v>0.3639</v>
      </c>
      <c r="L4" s="1">
        <v>0.35060000000000002</v>
      </c>
      <c r="M4" s="1">
        <v>0.34710000000000002</v>
      </c>
      <c r="N4" s="1">
        <v>0.35020000000000001</v>
      </c>
      <c r="O4" s="1">
        <f t="shared" si="0"/>
        <v>0.34410000000000002</v>
      </c>
      <c r="P4" s="1">
        <f t="shared" si="1"/>
        <v>0.36549999999999999</v>
      </c>
      <c r="Q4" s="1">
        <f t="shared" si="2"/>
        <v>0.35281000000000001</v>
      </c>
      <c r="S4">
        <v>30000</v>
      </c>
      <c r="T4">
        <v>4.5</v>
      </c>
      <c r="U4">
        <v>4.5</v>
      </c>
      <c r="V4">
        <v>4.5</v>
      </c>
      <c r="W4" s="1">
        <f t="shared" si="3"/>
        <v>4.5</v>
      </c>
    </row>
    <row r="5" spans="1:23">
      <c r="B5" s="1">
        <v>45000</v>
      </c>
      <c r="C5" s="1">
        <v>0.78059999999999996</v>
      </c>
      <c r="D5" s="1">
        <v>0.77</v>
      </c>
      <c r="E5" s="1">
        <v>0.77249999999999996</v>
      </c>
      <c r="F5" s="1">
        <v>0.78849999999999998</v>
      </c>
      <c r="G5" s="1">
        <v>0.77649999999999997</v>
      </c>
      <c r="H5" s="1">
        <v>0.78639999999999999</v>
      </c>
      <c r="I5" s="1">
        <v>0.7944</v>
      </c>
      <c r="J5" s="1">
        <v>0.77729999999999999</v>
      </c>
      <c r="K5" s="1">
        <v>0.77249999999999996</v>
      </c>
      <c r="L5" s="1">
        <v>0.7903</v>
      </c>
      <c r="M5" s="1">
        <v>0.77710000000000001</v>
      </c>
      <c r="N5" s="1">
        <v>0.79259999999999997</v>
      </c>
      <c r="O5" s="1">
        <f t="shared" si="0"/>
        <v>0.77</v>
      </c>
      <c r="P5" s="1">
        <f t="shared" si="1"/>
        <v>0.7944</v>
      </c>
      <c r="Q5" s="1">
        <f t="shared" si="2"/>
        <v>0.78143000000000007</v>
      </c>
      <c r="S5">
        <v>45000</v>
      </c>
      <c r="T5">
        <v>10</v>
      </c>
      <c r="U5">
        <v>10</v>
      </c>
      <c r="V5">
        <v>10</v>
      </c>
      <c r="W5" s="1">
        <f t="shared" si="3"/>
        <v>10</v>
      </c>
    </row>
    <row r="6" spans="1:23">
      <c r="B6" s="1">
        <v>60000</v>
      </c>
      <c r="C6" s="1">
        <v>1.3676999999999999</v>
      </c>
      <c r="D6" s="1">
        <v>1.3589</v>
      </c>
      <c r="E6" s="1">
        <v>1.3983000000000001</v>
      </c>
      <c r="F6" s="1">
        <v>1.3740000000000001</v>
      </c>
      <c r="G6" s="1">
        <v>1.3774</v>
      </c>
      <c r="H6" s="1">
        <v>1.3648</v>
      </c>
      <c r="I6" s="1">
        <v>1.4189000000000001</v>
      </c>
      <c r="J6" s="1">
        <v>1.3876999999999999</v>
      </c>
      <c r="K6" s="1">
        <v>1.3586</v>
      </c>
      <c r="L6" s="1">
        <v>1.3568</v>
      </c>
      <c r="M6" s="1">
        <v>1.4172</v>
      </c>
      <c r="N6" s="1">
        <v>1.4028</v>
      </c>
      <c r="O6" s="1">
        <f t="shared" si="0"/>
        <v>1.3568</v>
      </c>
      <c r="P6" s="1">
        <f t="shared" si="1"/>
        <v>1.4189000000000001</v>
      </c>
      <c r="Q6" s="1">
        <f t="shared" si="2"/>
        <v>1.3807400000000001</v>
      </c>
      <c r="S6">
        <v>60000</v>
      </c>
      <c r="T6">
        <v>17.8</v>
      </c>
      <c r="U6">
        <v>17.8</v>
      </c>
      <c r="V6">
        <v>17.8</v>
      </c>
      <c r="W6" s="1">
        <f t="shared" si="3"/>
        <v>17.8</v>
      </c>
    </row>
    <row r="7" spans="1:23">
      <c r="B7" s="1">
        <v>75000</v>
      </c>
      <c r="C7" s="1">
        <v>2.2111999999999998</v>
      </c>
      <c r="D7" s="1">
        <v>2.1236999999999999</v>
      </c>
      <c r="E7" s="1">
        <v>2.1082000000000001</v>
      </c>
      <c r="F7" s="1">
        <v>2.1021000000000001</v>
      </c>
      <c r="G7" s="1">
        <v>2.1069</v>
      </c>
      <c r="H7" s="1">
        <v>2.1183000000000001</v>
      </c>
      <c r="I7" s="1">
        <v>2.1156000000000001</v>
      </c>
      <c r="J7" s="1">
        <v>2.1423999999999999</v>
      </c>
      <c r="K7" s="1">
        <v>2.1160000000000001</v>
      </c>
      <c r="L7" s="1">
        <v>2.1231</v>
      </c>
      <c r="M7" s="1">
        <v>2.1198000000000001</v>
      </c>
      <c r="N7" s="1">
        <v>2.1335999999999999</v>
      </c>
      <c r="O7" s="1">
        <f t="shared" si="0"/>
        <v>2.1021000000000001</v>
      </c>
      <c r="P7" s="1">
        <f t="shared" si="1"/>
        <v>2.2111999999999998</v>
      </c>
      <c r="Q7" s="1">
        <f t="shared" si="2"/>
        <v>2.1207599999999998</v>
      </c>
      <c r="S7">
        <v>75000</v>
      </c>
      <c r="T7">
        <v>27.8</v>
      </c>
      <c r="U7">
        <v>27.8</v>
      </c>
      <c r="V7">
        <v>27.8</v>
      </c>
      <c r="W7" s="1">
        <f t="shared" si="3"/>
        <v>27.8</v>
      </c>
    </row>
    <row r="8" spans="1:23">
      <c r="B8" s="1">
        <v>90000</v>
      </c>
      <c r="C8" s="1">
        <v>3.0785999999999998</v>
      </c>
      <c r="D8" s="1">
        <v>3.1141000000000001</v>
      </c>
      <c r="E8" s="1">
        <v>3.0855999999999999</v>
      </c>
      <c r="F8" s="1">
        <v>3.0449000000000002</v>
      </c>
      <c r="G8" s="1">
        <v>3.0484</v>
      </c>
      <c r="H8" s="1">
        <v>3.1019999999999999</v>
      </c>
      <c r="I8" s="1">
        <v>3.0908000000000002</v>
      </c>
      <c r="J8" s="1">
        <v>3.0880000000000001</v>
      </c>
      <c r="K8" s="1">
        <v>3.0901999999999998</v>
      </c>
      <c r="L8" s="1">
        <v>3.0869</v>
      </c>
      <c r="M8" s="1">
        <v>3.0760999999999998</v>
      </c>
      <c r="N8" s="1">
        <v>3.1120000000000001</v>
      </c>
      <c r="O8" s="1">
        <f t="shared" si="0"/>
        <v>3.0449000000000002</v>
      </c>
      <c r="P8" s="1">
        <f t="shared" si="1"/>
        <v>3.1141000000000001</v>
      </c>
      <c r="Q8" s="1">
        <f t="shared" si="2"/>
        <v>3.0858600000000003</v>
      </c>
      <c r="S8">
        <v>90000</v>
      </c>
      <c r="T8">
        <v>40</v>
      </c>
      <c r="U8">
        <v>40</v>
      </c>
      <c r="V8">
        <v>40</v>
      </c>
      <c r="W8" s="1">
        <f t="shared" si="3"/>
        <v>40</v>
      </c>
    </row>
    <row r="9" spans="1:23">
      <c r="B9" s="1">
        <v>105000</v>
      </c>
      <c r="C9" s="1">
        <v>4.2416</v>
      </c>
      <c r="D9" s="1">
        <v>4.2053000000000003</v>
      </c>
      <c r="E9" s="1">
        <v>4.1986999999999997</v>
      </c>
      <c r="F9" s="1">
        <v>4.1829999999999998</v>
      </c>
      <c r="G9" s="1">
        <v>4.1684999999999999</v>
      </c>
      <c r="H9" s="1">
        <v>4.1692999999999998</v>
      </c>
      <c r="I9" s="1">
        <v>4.1736000000000004</v>
      </c>
      <c r="J9" s="1">
        <v>4.1574999999999998</v>
      </c>
      <c r="K9" s="1">
        <v>4.1542000000000003</v>
      </c>
      <c r="L9" s="1">
        <v>4.1696999999999997</v>
      </c>
      <c r="M9" s="1">
        <v>4.1668000000000003</v>
      </c>
      <c r="N9" s="1">
        <v>4.1535000000000002</v>
      </c>
      <c r="O9" s="1">
        <f t="shared" si="0"/>
        <v>4.1535000000000002</v>
      </c>
      <c r="P9" s="1">
        <f t="shared" si="1"/>
        <v>4.2416</v>
      </c>
      <c r="Q9" s="1">
        <f t="shared" si="2"/>
        <v>4.1746600000000003</v>
      </c>
      <c r="S9">
        <v>105000</v>
      </c>
      <c r="T9">
        <v>54.5</v>
      </c>
      <c r="U9">
        <v>54.5</v>
      </c>
      <c r="V9">
        <v>54.5</v>
      </c>
      <c r="W9" s="1">
        <f t="shared" si="3"/>
        <v>54.5</v>
      </c>
    </row>
    <row r="10" spans="1:23">
      <c r="B10" s="1">
        <v>120000</v>
      </c>
      <c r="C10" s="1">
        <v>5.4195000000000002</v>
      </c>
      <c r="D10" s="1">
        <v>5.4131999999999998</v>
      </c>
      <c r="E10" s="1">
        <v>5.4272999999999998</v>
      </c>
      <c r="F10" s="1">
        <v>5.4298000000000002</v>
      </c>
      <c r="G10" s="1">
        <v>5.4466000000000001</v>
      </c>
      <c r="H10" s="1">
        <v>5.4287999999999998</v>
      </c>
      <c r="I10" s="1">
        <v>5.4196999999999997</v>
      </c>
      <c r="J10" s="1">
        <v>5.4379999999999997</v>
      </c>
      <c r="K10" s="1">
        <v>5.4752000000000001</v>
      </c>
      <c r="L10" s="1">
        <v>5.4329999999999998</v>
      </c>
      <c r="M10" s="1">
        <v>5.4870999999999999</v>
      </c>
      <c r="N10" s="1">
        <v>5.4189999999999996</v>
      </c>
      <c r="O10" s="1">
        <f t="shared" si="0"/>
        <v>5.4131999999999998</v>
      </c>
      <c r="P10" s="1">
        <f t="shared" si="1"/>
        <v>5.4870999999999999</v>
      </c>
      <c r="Q10" s="1">
        <f t="shared" si="2"/>
        <v>5.4336900000000004</v>
      </c>
      <c r="S10">
        <v>120000</v>
      </c>
      <c r="T10">
        <v>71.2</v>
      </c>
      <c r="U10">
        <v>71.2</v>
      </c>
      <c r="V10">
        <v>71.2</v>
      </c>
      <c r="W10" s="1">
        <f t="shared" si="3"/>
        <v>71.2</v>
      </c>
    </row>
    <row r="11" spans="1:23">
      <c r="B11" s="1">
        <v>135000</v>
      </c>
      <c r="C11" s="1">
        <v>6.9255000000000004</v>
      </c>
      <c r="D11" s="1">
        <v>7.1079999999999997</v>
      </c>
      <c r="E11" s="1">
        <v>6.8548999999999998</v>
      </c>
      <c r="F11" s="1">
        <v>6.8552999999999997</v>
      </c>
      <c r="G11" s="1">
        <v>6.8383000000000003</v>
      </c>
      <c r="H11" s="1">
        <v>6.8380999999999998</v>
      </c>
      <c r="I11" s="1">
        <v>6.8570000000000002</v>
      </c>
      <c r="J11" s="1">
        <v>7.1942000000000004</v>
      </c>
      <c r="K11" s="1">
        <v>6.8975</v>
      </c>
      <c r="L11" s="1">
        <v>6.9702999999999999</v>
      </c>
      <c r="M11" s="1">
        <v>6.8430999999999997</v>
      </c>
      <c r="N11" s="1">
        <v>6.9145000000000003</v>
      </c>
      <c r="O11" s="1">
        <f t="shared" si="0"/>
        <v>6.8380999999999998</v>
      </c>
      <c r="P11" s="1">
        <f t="shared" si="1"/>
        <v>7.1942000000000004</v>
      </c>
      <c r="Q11" s="1">
        <f t="shared" si="2"/>
        <v>6.9064400000000008</v>
      </c>
      <c r="S11">
        <v>135000</v>
      </c>
      <c r="T11">
        <v>90.1</v>
      </c>
      <c r="U11">
        <v>90.1</v>
      </c>
      <c r="V11">
        <v>90.1</v>
      </c>
      <c r="W11" s="1">
        <f t="shared" si="3"/>
        <v>90.09999999999998</v>
      </c>
    </row>
    <row r="12" spans="1:23">
      <c r="O12" s="1"/>
      <c r="P12" s="1"/>
      <c r="Q12" s="1"/>
      <c r="S12" s="1"/>
      <c r="T12" s="1"/>
    </row>
    <row r="13" spans="1:23">
      <c r="O13" s="1"/>
      <c r="P13" s="1"/>
      <c r="Q13" s="1"/>
      <c r="S13" s="1"/>
      <c r="T13" s="1"/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>
        <v>1</v>
      </c>
      <c r="U15" s="1">
        <v>2</v>
      </c>
      <c r="V15" s="1">
        <v>3</v>
      </c>
      <c r="W15" s="1" t="s">
        <v>6</v>
      </c>
    </row>
    <row r="16" spans="1:23">
      <c r="B16" s="1">
        <v>15000</v>
      </c>
      <c r="C16" s="1">
        <v>0.998</v>
      </c>
      <c r="D16" s="1">
        <v>0.98799999999999999</v>
      </c>
      <c r="E16" s="1">
        <v>0.98199999999999998</v>
      </c>
      <c r="F16" s="1">
        <v>1.0169999999999999</v>
      </c>
      <c r="G16" s="1">
        <v>0.98</v>
      </c>
      <c r="H16" s="1">
        <v>0.97899999999999998</v>
      </c>
      <c r="I16" s="1">
        <v>0.995</v>
      </c>
      <c r="J16" s="1">
        <v>1.0049999999999999</v>
      </c>
      <c r="K16" s="1">
        <v>0.97199999999999998</v>
      </c>
      <c r="L16" s="1">
        <v>1.01</v>
      </c>
      <c r="M16" s="1">
        <v>0.995</v>
      </c>
      <c r="N16" s="1">
        <v>0.98499999999999999</v>
      </c>
      <c r="O16" s="1">
        <f t="shared" ref="O16:O24" si="4">MIN(C16:N16)</f>
        <v>0.97199999999999998</v>
      </c>
      <c r="P16" s="1">
        <f t="shared" ref="P16:P24" si="5">MAX(C16:N16)</f>
        <v>1.0169999999999999</v>
      </c>
      <c r="Q16" s="1">
        <f t="shared" ref="Q16:Q24" si="6">(SUM(C16:N16)-O16-P16)/10</f>
        <v>0.99170000000000003</v>
      </c>
      <c r="S16">
        <v>15000</v>
      </c>
      <c r="T16">
        <v>1.1000000000000001</v>
      </c>
      <c r="U16">
        <v>1.1000000000000001</v>
      </c>
      <c r="V16">
        <v>1.1000000000000001</v>
      </c>
      <c r="W16" s="1">
        <f t="shared" ref="W16:W24" si="7">AVERAGE(T16:V16)</f>
        <v>1.1000000000000001</v>
      </c>
    </row>
    <row r="17" spans="1:23">
      <c r="B17" s="1">
        <v>30000</v>
      </c>
      <c r="C17" s="1">
        <v>8.7690000000000001</v>
      </c>
      <c r="D17" s="1">
        <v>8.8819999999999997</v>
      </c>
      <c r="E17" s="1">
        <v>8.8179999999999996</v>
      </c>
      <c r="F17" s="1">
        <v>8.8000000000000007</v>
      </c>
      <c r="G17" s="1">
        <v>8.77</v>
      </c>
      <c r="H17" s="1">
        <v>8.7919999999999998</v>
      </c>
      <c r="I17" s="1">
        <v>8.8130000000000006</v>
      </c>
      <c r="J17" s="1">
        <v>8.8049999999999997</v>
      </c>
      <c r="K17" s="1">
        <v>8.8550000000000004</v>
      </c>
      <c r="L17" s="1">
        <v>8.8059999999999992</v>
      </c>
      <c r="M17" s="1">
        <v>8.8149999999999995</v>
      </c>
      <c r="N17" s="1">
        <v>8.7940000000000005</v>
      </c>
      <c r="O17" s="1">
        <f t="shared" si="4"/>
        <v>8.7690000000000001</v>
      </c>
      <c r="P17" s="1">
        <f t="shared" si="5"/>
        <v>8.8819999999999997</v>
      </c>
      <c r="Q17" s="1">
        <f t="shared" si="6"/>
        <v>8.8067999999999991</v>
      </c>
      <c r="S17">
        <v>30000</v>
      </c>
      <c r="T17">
        <v>4.5</v>
      </c>
      <c r="U17">
        <v>4.5</v>
      </c>
      <c r="V17">
        <v>4.5</v>
      </c>
      <c r="W17" s="1">
        <f t="shared" si="7"/>
        <v>4.5</v>
      </c>
    </row>
    <row r="18" spans="1:23">
      <c r="B18" s="1">
        <v>45000</v>
      </c>
      <c r="C18" s="1">
        <v>22.957000000000001</v>
      </c>
      <c r="D18" s="1">
        <v>23.016999999999999</v>
      </c>
      <c r="E18" s="1">
        <v>23.048999999999999</v>
      </c>
      <c r="F18" s="1">
        <v>23.346</v>
      </c>
      <c r="G18" s="1">
        <v>23.177</v>
      </c>
      <c r="H18" s="1">
        <v>22.981999999999999</v>
      </c>
      <c r="I18" s="1">
        <v>23.024000000000001</v>
      </c>
      <c r="J18" s="1">
        <v>23.157</v>
      </c>
      <c r="K18" s="1">
        <v>23.001000000000001</v>
      </c>
      <c r="L18" s="1">
        <v>22.992999999999999</v>
      </c>
      <c r="M18" s="1">
        <v>23.044</v>
      </c>
      <c r="N18" s="1">
        <v>23.056000000000001</v>
      </c>
      <c r="O18" s="1">
        <f t="shared" si="4"/>
        <v>22.957000000000001</v>
      </c>
      <c r="P18" s="1">
        <f t="shared" si="5"/>
        <v>23.346</v>
      </c>
      <c r="Q18" s="1">
        <f t="shared" si="6"/>
        <v>23.05</v>
      </c>
      <c r="S18">
        <v>45000</v>
      </c>
      <c r="T18">
        <v>10.1</v>
      </c>
      <c r="U18">
        <v>10.1</v>
      </c>
      <c r="V18">
        <v>10.1</v>
      </c>
      <c r="W18" s="1">
        <f t="shared" si="7"/>
        <v>10.1</v>
      </c>
    </row>
    <row r="19" spans="1:23">
      <c r="B19" s="1">
        <v>60000</v>
      </c>
      <c r="C19" s="1">
        <v>45.84</v>
      </c>
      <c r="D19" s="1">
        <v>45.901000000000003</v>
      </c>
      <c r="E19" s="1">
        <v>46.091999999999999</v>
      </c>
      <c r="F19" s="1">
        <v>45.945</v>
      </c>
      <c r="G19" s="1">
        <v>45.78</v>
      </c>
      <c r="H19" s="1">
        <v>45.887</v>
      </c>
      <c r="I19" s="1">
        <v>45.994</v>
      </c>
      <c r="J19" s="1">
        <v>46.241999999999997</v>
      </c>
      <c r="K19" s="1">
        <v>46.307000000000002</v>
      </c>
      <c r="L19" s="1">
        <v>45.843000000000004</v>
      </c>
      <c r="M19" s="1">
        <v>46.026000000000003</v>
      </c>
      <c r="N19" s="1">
        <v>46.124000000000002</v>
      </c>
      <c r="O19" s="1">
        <f t="shared" si="4"/>
        <v>45.78</v>
      </c>
      <c r="P19" s="1">
        <f t="shared" si="5"/>
        <v>46.307000000000002</v>
      </c>
      <c r="Q19" s="1">
        <f t="shared" si="6"/>
        <v>45.98940000000001</v>
      </c>
      <c r="S19">
        <v>60000</v>
      </c>
      <c r="T19">
        <v>17.899999999999999</v>
      </c>
      <c r="U19">
        <v>17.899999999999999</v>
      </c>
      <c r="V19">
        <v>17.899999999999999</v>
      </c>
      <c r="W19" s="1">
        <f t="shared" si="7"/>
        <v>17.899999999999999</v>
      </c>
    </row>
    <row r="20" spans="1:23">
      <c r="B20" s="1">
        <v>75000</v>
      </c>
      <c r="C20" s="1">
        <v>84.643000000000001</v>
      </c>
      <c r="D20" s="1">
        <v>84.572000000000003</v>
      </c>
      <c r="E20" s="1">
        <v>84.971999999999994</v>
      </c>
      <c r="F20" s="1">
        <v>84.956999999999994</v>
      </c>
      <c r="G20" s="1">
        <v>84.293999999999997</v>
      </c>
      <c r="H20" s="1">
        <v>84.245000000000005</v>
      </c>
      <c r="I20" s="1">
        <v>85.134</v>
      </c>
      <c r="J20" s="1">
        <v>84.757000000000005</v>
      </c>
      <c r="K20" s="1">
        <v>84.221000000000004</v>
      </c>
      <c r="L20" s="1">
        <v>84.391999999999996</v>
      </c>
      <c r="M20" s="1">
        <v>84.397000000000006</v>
      </c>
      <c r="N20" s="1">
        <v>85.037999999999997</v>
      </c>
      <c r="O20" s="1">
        <f t="shared" si="4"/>
        <v>84.221000000000004</v>
      </c>
      <c r="P20" s="1">
        <f t="shared" si="5"/>
        <v>85.134</v>
      </c>
      <c r="Q20" s="1">
        <f t="shared" si="6"/>
        <v>84.626700000000014</v>
      </c>
      <c r="S20">
        <v>75000</v>
      </c>
      <c r="T20">
        <v>27.9</v>
      </c>
      <c r="U20">
        <v>27.9</v>
      </c>
      <c r="V20">
        <v>27.9</v>
      </c>
      <c r="W20" s="1">
        <f t="shared" si="7"/>
        <v>27.899999999999995</v>
      </c>
    </row>
    <row r="21" spans="1:23">
      <c r="B21" s="1">
        <v>90000</v>
      </c>
      <c r="C21" s="1">
        <v>149.74100000000001</v>
      </c>
      <c r="D21" s="1">
        <v>149.75800000000001</v>
      </c>
      <c r="E21" s="1">
        <v>148.83000000000001</v>
      </c>
      <c r="F21" s="1">
        <v>149.37899999999999</v>
      </c>
      <c r="G21" s="1">
        <v>149.09899999999999</v>
      </c>
      <c r="H21" s="1">
        <v>149.35300000000001</v>
      </c>
      <c r="I21" s="1">
        <v>149.376</v>
      </c>
      <c r="J21" s="1">
        <v>149.54499999999999</v>
      </c>
      <c r="K21" s="1">
        <v>150.34899999999999</v>
      </c>
      <c r="L21" s="1">
        <v>149.309</v>
      </c>
      <c r="M21" s="1">
        <v>148.97800000000001</v>
      </c>
      <c r="N21" s="1">
        <v>148.93199999999999</v>
      </c>
      <c r="O21" s="1">
        <f t="shared" si="4"/>
        <v>148.83000000000001</v>
      </c>
      <c r="P21" s="1">
        <f t="shared" si="5"/>
        <v>150.34899999999999</v>
      </c>
      <c r="Q21" s="1">
        <f t="shared" si="6"/>
        <v>149.34700000000004</v>
      </c>
      <c r="S21">
        <v>90000</v>
      </c>
      <c r="T21">
        <v>40.1</v>
      </c>
      <c r="U21">
        <v>40.1</v>
      </c>
      <c r="V21">
        <v>40.1</v>
      </c>
      <c r="W21" s="1">
        <f t="shared" si="7"/>
        <v>40.1</v>
      </c>
    </row>
    <row r="22" spans="1:23">
      <c r="B22" s="1">
        <v>105000</v>
      </c>
      <c r="C22" s="1">
        <v>228.18100000000001</v>
      </c>
      <c r="D22" s="1">
        <v>228.261</v>
      </c>
      <c r="E22" s="1">
        <v>228.363</v>
      </c>
      <c r="F22" s="1">
        <v>229.73099999999999</v>
      </c>
      <c r="G22" s="1">
        <v>229.06399999999999</v>
      </c>
      <c r="H22" s="1">
        <v>229.24100000000001</v>
      </c>
      <c r="I22" s="1">
        <v>230.125</v>
      </c>
      <c r="J22" s="1">
        <v>229.72900000000001</v>
      </c>
      <c r="K22" s="1">
        <v>229.245</v>
      </c>
      <c r="L22" s="1">
        <v>229.249</v>
      </c>
      <c r="M22" s="1">
        <v>229.56200000000001</v>
      </c>
      <c r="N22" s="1">
        <v>229.679</v>
      </c>
      <c r="O22" s="1">
        <f t="shared" si="4"/>
        <v>228.18100000000001</v>
      </c>
      <c r="P22" s="1">
        <f t="shared" si="5"/>
        <v>230.125</v>
      </c>
      <c r="Q22" s="1">
        <f t="shared" si="6"/>
        <v>229.21239999999997</v>
      </c>
      <c r="S22">
        <v>105000</v>
      </c>
      <c r="T22">
        <v>54.6</v>
      </c>
      <c r="U22">
        <v>54.6</v>
      </c>
      <c r="V22">
        <v>54.6</v>
      </c>
      <c r="W22" s="1">
        <f t="shared" si="7"/>
        <v>54.6</v>
      </c>
    </row>
    <row r="23" spans="1:23">
      <c r="B23" s="1">
        <v>120000</v>
      </c>
      <c r="C23" s="1">
        <v>321.12599999999998</v>
      </c>
      <c r="D23" s="1">
        <v>320.57400000000001</v>
      </c>
      <c r="E23" s="1">
        <v>320.97300000000001</v>
      </c>
      <c r="F23" s="1">
        <v>321.66399999999999</v>
      </c>
      <c r="G23" s="1">
        <v>321.02300000000002</v>
      </c>
      <c r="H23" s="1">
        <v>321.06299999999999</v>
      </c>
      <c r="I23" s="1">
        <v>320.70100000000002</v>
      </c>
      <c r="J23" s="1">
        <v>321.01499999999999</v>
      </c>
      <c r="K23" s="1">
        <v>321.779</v>
      </c>
      <c r="L23" s="1">
        <v>321.75799999999998</v>
      </c>
      <c r="M23" s="1">
        <v>320.52800000000002</v>
      </c>
      <c r="N23" s="1">
        <v>320.79000000000002</v>
      </c>
      <c r="O23" s="1">
        <f t="shared" si="4"/>
        <v>320.52800000000002</v>
      </c>
      <c r="P23" s="1">
        <f t="shared" si="5"/>
        <v>321.779</v>
      </c>
      <c r="Q23" s="1">
        <f t="shared" si="6"/>
        <v>321.06869999999992</v>
      </c>
      <c r="S23">
        <v>120000</v>
      </c>
      <c r="T23">
        <v>71.2</v>
      </c>
      <c r="U23">
        <v>71.2</v>
      </c>
      <c r="V23">
        <v>71.2</v>
      </c>
      <c r="W23" s="1">
        <f t="shared" si="7"/>
        <v>71.2</v>
      </c>
    </row>
    <row r="24" spans="1:23">
      <c r="B24" s="1">
        <v>135000</v>
      </c>
      <c r="C24" s="1">
        <v>419.23200000000003</v>
      </c>
      <c r="D24" s="1">
        <v>418.709</v>
      </c>
      <c r="E24" s="1">
        <v>420.85899999999998</v>
      </c>
      <c r="F24" s="1">
        <v>417.01299999999998</v>
      </c>
      <c r="G24" s="1">
        <v>419.59699999999998</v>
      </c>
      <c r="H24" s="1">
        <v>417.73099999999999</v>
      </c>
      <c r="I24" s="1">
        <v>416.58199999999999</v>
      </c>
      <c r="J24" s="1">
        <v>416.35300000000001</v>
      </c>
      <c r="K24" s="1">
        <v>420.00299999999999</v>
      </c>
      <c r="L24" s="1">
        <v>416.01499999999999</v>
      </c>
      <c r="M24" s="1">
        <v>417.30700000000002</v>
      </c>
      <c r="N24" s="1">
        <v>419.24400000000003</v>
      </c>
      <c r="O24" s="1">
        <f t="shared" si="4"/>
        <v>416.01499999999999</v>
      </c>
      <c r="P24" s="1">
        <f t="shared" si="5"/>
        <v>420.85899999999998</v>
      </c>
      <c r="Q24" s="1">
        <f t="shared" si="6"/>
        <v>418.17709999999988</v>
      </c>
      <c r="S24">
        <v>135000</v>
      </c>
      <c r="T24">
        <v>90.1</v>
      </c>
      <c r="U24">
        <v>90.1</v>
      </c>
      <c r="V24">
        <v>90.1</v>
      </c>
      <c r="W24" s="1">
        <f t="shared" si="7"/>
        <v>90.09999999999998</v>
      </c>
    </row>
    <row r="25" spans="1:23" ht="15">
      <c r="O25" s="1"/>
      <c r="P25" s="1"/>
      <c r="Q25" s="1"/>
      <c r="S25" s="5"/>
      <c r="T25" s="5"/>
      <c r="U25" s="5"/>
      <c r="V25" s="5"/>
    </row>
    <row r="26" spans="1:23" ht="15">
      <c r="O26" s="1"/>
      <c r="P26" s="1"/>
      <c r="Q26" s="1"/>
      <c r="S26" s="5"/>
      <c r="T26" s="5"/>
      <c r="U26" s="5"/>
      <c r="V26" s="5"/>
    </row>
    <row r="28" spans="1:23">
      <c r="A28" s="1" t="s">
        <v>8</v>
      </c>
    </row>
    <row r="29" spans="1:23">
      <c r="A29" s="1" t="s">
        <v>2</v>
      </c>
      <c r="B29" s="1" t="s">
        <v>9</v>
      </c>
      <c r="C29" s="1">
        <v>15000</v>
      </c>
      <c r="H29" s="1" t="s">
        <v>7</v>
      </c>
      <c r="I29" s="1" t="s">
        <v>9</v>
      </c>
      <c r="J29" s="1">
        <v>15000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spans="1:23">
      <c r="B30" s="1" t="s">
        <v>3</v>
      </c>
      <c r="C30" s="1">
        <v>1</v>
      </c>
      <c r="D30" s="1">
        <v>2</v>
      </c>
      <c r="E30" s="1">
        <v>3</v>
      </c>
      <c r="I30" s="1" t="s">
        <v>3</v>
      </c>
      <c r="J30" s="1">
        <v>1</v>
      </c>
      <c r="K30" s="1">
        <v>2</v>
      </c>
      <c r="L30" s="1">
        <v>3</v>
      </c>
      <c r="P30" s="1">
        <v>15000</v>
      </c>
      <c r="Q30" s="1">
        <f>F31</f>
        <v>180506332</v>
      </c>
      <c r="R30" s="1">
        <f>F32</f>
        <v>540508</v>
      </c>
      <c r="S30" s="1">
        <f>F33</f>
        <v>2992</v>
      </c>
      <c r="T30" s="1">
        <f t="shared" ref="T30:T38" si="8">Q30+R30+S30</f>
        <v>181049832</v>
      </c>
      <c r="U30" s="3">
        <v>0</v>
      </c>
      <c r="V30" s="4">
        <f>U30*(Constants!$A$2/100)*1024*1024*1024</f>
        <v>0</v>
      </c>
    </row>
    <row r="31" spans="1:23">
      <c r="B31" s="1" t="s">
        <v>10</v>
      </c>
      <c r="C31" s="1">
        <v>180506332</v>
      </c>
      <c r="D31" s="1">
        <v>180506332</v>
      </c>
      <c r="E31" s="1">
        <v>180506332</v>
      </c>
      <c r="F31" s="1">
        <f>AVERAGE(C31:E31)</f>
        <v>180506332</v>
      </c>
      <c r="I31" s="1" t="s">
        <v>10</v>
      </c>
      <c r="J31" s="1">
        <v>180506332</v>
      </c>
      <c r="K31" s="1">
        <v>180506332</v>
      </c>
      <c r="L31" s="1">
        <v>180506332</v>
      </c>
      <c r="M31" s="1">
        <f>AVERAGE(J31:L31)</f>
        <v>180506332</v>
      </c>
      <c r="P31" s="1">
        <v>30000</v>
      </c>
      <c r="Q31" s="1">
        <f>F37</f>
        <v>720938332</v>
      </c>
      <c r="R31" s="1">
        <f>F38</f>
        <v>1080508</v>
      </c>
      <c r="S31" s="1">
        <f>F39</f>
        <v>2992</v>
      </c>
      <c r="T31" s="1">
        <f t="shared" si="8"/>
        <v>722021832</v>
      </c>
      <c r="U31" s="3">
        <f t="shared" ref="U31:U38" si="9">W4</f>
        <v>4.5</v>
      </c>
      <c r="V31" s="4">
        <f>U31*(Constants!$A$2/100)*1024*1024*1024</f>
        <v>792421466.11199987</v>
      </c>
    </row>
    <row r="32" spans="1:23">
      <c r="B32" s="1" t="s">
        <v>16</v>
      </c>
      <c r="C32" s="1">
        <v>540508</v>
      </c>
      <c r="D32" s="1">
        <v>540508</v>
      </c>
      <c r="E32" s="1">
        <v>540508</v>
      </c>
      <c r="F32" s="1">
        <f>AVERAGE(C32:E32)</f>
        <v>540508</v>
      </c>
      <c r="I32" s="1" t="s">
        <v>16</v>
      </c>
      <c r="J32" s="1">
        <v>540508</v>
      </c>
      <c r="K32" s="1">
        <v>540508</v>
      </c>
      <c r="L32" s="1">
        <v>540508</v>
      </c>
      <c r="M32" s="1">
        <f>AVERAGE(J32:L32)</f>
        <v>540508</v>
      </c>
      <c r="P32" s="1">
        <v>45000</v>
      </c>
      <c r="Q32" s="1">
        <f>F43</f>
        <v>1621370332</v>
      </c>
      <c r="R32" s="1">
        <f>F44</f>
        <v>1620508</v>
      </c>
      <c r="S32" s="1">
        <f>F45</f>
        <v>2992</v>
      </c>
      <c r="T32" s="1">
        <f t="shared" si="8"/>
        <v>1622993832</v>
      </c>
      <c r="U32" s="3">
        <f t="shared" si="9"/>
        <v>10</v>
      </c>
      <c r="V32" s="4">
        <f>U32*(Constants!$A$2/100)*1024*1024*1024</f>
        <v>1760936591.3599997</v>
      </c>
    </row>
    <row r="33" spans="2:22">
      <c r="B33" s="1" t="s">
        <v>12</v>
      </c>
      <c r="C33" s="1">
        <v>2992</v>
      </c>
      <c r="D33" s="1">
        <v>2992</v>
      </c>
      <c r="E33" s="1">
        <v>2992</v>
      </c>
      <c r="F33" s="1">
        <f>AVERAGE(C33:E33)</f>
        <v>2992</v>
      </c>
      <c r="I33" s="1" t="s">
        <v>12</v>
      </c>
      <c r="J33" s="1">
        <v>1442792</v>
      </c>
      <c r="K33" s="1">
        <v>1442792</v>
      </c>
      <c r="L33" s="1">
        <v>1442792</v>
      </c>
      <c r="M33" s="1">
        <f>AVERAGE(J33:L33)</f>
        <v>1442792</v>
      </c>
      <c r="P33" s="1">
        <v>60000</v>
      </c>
      <c r="Q33" s="1">
        <f>F49</f>
        <v>2881802332</v>
      </c>
      <c r="R33" s="1">
        <f>F50</f>
        <v>2160508</v>
      </c>
      <c r="S33" s="1">
        <f>F51</f>
        <v>2992</v>
      </c>
      <c r="T33" s="1">
        <f t="shared" si="8"/>
        <v>2883965832</v>
      </c>
      <c r="U33" s="3">
        <f t="shared" si="9"/>
        <v>17.8</v>
      </c>
      <c r="V33" s="4">
        <f>U33*(Constants!$A$2/100)*1024*1024*1024</f>
        <v>3134467132.6207995</v>
      </c>
    </row>
    <row r="34" spans="2:22">
      <c r="P34" s="1">
        <v>75000</v>
      </c>
      <c r="Q34" s="1">
        <f>F55</f>
        <v>4502234332</v>
      </c>
      <c r="R34" s="1">
        <f>F56</f>
        <v>2700508</v>
      </c>
      <c r="S34" s="1">
        <f>F57</f>
        <v>2992</v>
      </c>
      <c r="T34" s="1">
        <f t="shared" si="8"/>
        <v>4504937832</v>
      </c>
      <c r="U34" s="3">
        <f t="shared" si="9"/>
        <v>27.8</v>
      </c>
      <c r="V34" s="4">
        <f>U34*(Constants!$A$2/100)*1024*1024*1024</f>
        <v>4895403723.9807997</v>
      </c>
    </row>
    <row r="35" spans="2:22">
      <c r="B35" s="1" t="s">
        <v>9</v>
      </c>
      <c r="C35" s="1">
        <v>30000</v>
      </c>
      <c r="I35" s="1" t="s">
        <v>9</v>
      </c>
      <c r="J35" s="1">
        <v>30000</v>
      </c>
      <c r="P35" s="1">
        <v>90000</v>
      </c>
      <c r="Q35" s="1">
        <f>F61</f>
        <v>6482666332</v>
      </c>
      <c r="R35" s="1">
        <f>F62</f>
        <v>3240508</v>
      </c>
      <c r="S35" s="1">
        <f>F63</f>
        <v>2992</v>
      </c>
      <c r="T35" s="1">
        <f t="shared" si="8"/>
        <v>6485909832</v>
      </c>
      <c r="U35" s="3">
        <f t="shared" si="9"/>
        <v>40</v>
      </c>
      <c r="V35" s="4">
        <f>U35*(Constants!$A$2/100)*1024*1024*1024</f>
        <v>7043746365.4399986</v>
      </c>
    </row>
    <row r="36" spans="2:22">
      <c r="B36" s="1" t="s">
        <v>3</v>
      </c>
      <c r="C36" s="1">
        <v>1</v>
      </c>
      <c r="D36" s="1">
        <v>2</v>
      </c>
      <c r="E36" s="1">
        <v>3</v>
      </c>
      <c r="F36" s="1">
        <f>AVERAGE(C36:E36)</f>
        <v>2</v>
      </c>
      <c r="I36" s="1" t="s">
        <v>3</v>
      </c>
      <c r="J36" s="1">
        <v>1</v>
      </c>
      <c r="K36" s="1">
        <v>2</v>
      </c>
      <c r="L36" s="1">
        <v>3</v>
      </c>
      <c r="M36" s="1">
        <f>AVERAGE(J36:L36)</f>
        <v>2</v>
      </c>
      <c r="P36" s="1">
        <v>105000</v>
      </c>
      <c r="Q36" s="1">
        <f>F67</f>
        <v>8823098333</v>
      </c>
      <c r="R36" s="1">
        <f>F68</f>
        <v>3780507</v>
      </c>
      <c r="S36" s="1">
        <f>F69</f>
        <v>2992</v>
      </c>
      <c r="T36" s="1">
        <f t="shared" si="8"/>
        <v>8826881832</v>
      </c>
      <c r="U36" s="3">
        <f t="shared" si="9"/>
        <v>54.5</v>
      </c>
      <c r="V36" s="4">
        <f>U36*(Constants!$A$2/100)*1024*1024*1024</f>
        <v>9597104422.9119987</v>
      </c>
    </row>
    <row r="37" spans="2:22">
      <c r="B37" s="1" t="s">
        <v>10</v>
      </c>
      <c r="C37" s="1">
        <v>720938332</v>
      </c>
      <c r="D37" s="1">
        <v>720938332</v>
      </c>
      <c r="E37" s="1">
        <v>720938332</v>
      </c>
      <c r="F37" s="1">
        <f>AVERAGE(C37:E37)</f>
        <v>720938332</v>
      </c>
      <c r="I37" s="1" t="s">
        <v>10</v>
      </c>
      <c r="J37" s="1">
        <v>720938332</v>
      </c>
      <c r="K37" s="1">
        <v>720938332</v>
      </c>
      <c r="L37" s="1">
        <v>720938332</v>
      </c>
      <c r="M37" s="1">
        <f>AVERAGE(J37:L37)</f>
        <v>720938332</v>
      </c>
      <c r="P37" s="1">
        <v>120000</v>
      </c>
      <c r="Q37" s="1">
        <f>F73</f>
        <v>11523530333</v>
      </c>
      <c r="R37" s="1">
        <f>F74</f>
        <v>4320507</v>
      </c>
      <c r="S37" s="1">
        <f>F75</f>
        <v>2992</v>
      </c>
      <c r="T37" s="1">
        <f t="shared" si="8"/>
        <v>11527853832</v>
      </c>
      <c r="U37" s="3">
        <f t="shared" si="9"/>
        <v>71.2</v>
      </c>
      <c r="V37" s="4">
        <f>U37*(Constants!$A$2/100)*1024*1024*1024</f>
        <v>12537868530.483198</v>
      </c>
    </row>
    <row r="38" spans="2:22">
      <c r="B38" s="1" t="s">
        <v>16</v>
      </c>
      <c r="C38" s="1">
        <v>1080508</v>
      </c>
      <c r="D38" s="1">
        <v>1080508</v>
      </c>
      <c r="E38" s="1">
        <v>1080508</v>
      </c>
      <c r="F38" s="1">
        <f>AVERAGE(C38:E38)</f>
        <v>1080508</v>
      </c>
      <c r="I38" s="1" t="s">
        <v>16</v>
      </c>
      <c r="J38" s="1">
        <v>1080508</v>
      </c>
      <c r="K38" s="1">
        <v>1080508</v>
      </c>
      <c r="L38" s="1">
        <v>1080508</v>
      </c>
      <c r="M38" s="1">
        <f>AVERAGE(J38:L38)</f>
        <v>1080508</v>
      </c>
      <c r="P38" s="1">
        <v>135000</v>
      </c>
      <c r="Q38" s="1" t="e">
        <f>F79</f>
        <v>#DIV/0!</v>
      </c>
      <c r="R38" s="1" t="e">
        <f>F80</f>
        <v>#DIV/0!</v>
      </c>
      <c r="S38" s="1" t="e">
        <f>F81</f>
        <v>#DIV/0!</v>
      </c>
      <c r="T38" s="1" t="e">
        <f t="shared" si="8"/>
        <v>#DIV/0!</v>
      </c>
      <c r="U38" s="3">
        <f t="shared" si="9"/>
        <v>90.09999999999998</v>
      </c>
      <c r="V38" s="4">
        <f>U38*(Constants!$A$2/100)*1024*1024*1024</f>
        <v>15866038688.153595</v>
      </c>
    </row>
    <row r="39" spans="2:22">
      <c r="B39" s="1" t="s">
        <v>12</v>
      </c>
      <c r="C39" s="1">
        <v>2992</v>
      </c>
      <c r="D39" s="1">
        <v>2992</v>
      </c>
      <c r="E39" s="1">
        <v>2992</v>
      </c>
      <c r="F39" s="1">
        <f>AVERAGE(C39:E39)</f>
        <v>2992</v>
      </c>
      <c r="I39" s="1" t="s">
        <v>12</v>
      </c>
      <c r="J39" s="1">
        <v>2882792</v>
      </c>
      <c r="K39" s="1">
        <v>2882792</v>
      </c>
      <c r="L39" s="1">
        <v>2882792</v>
      </c>
      <c r="M39" s="1">
        <f>AVERAGE(J39:L39)</f>
        <v>2882792</v>
      </c>
    </row>
    <row r="41" spans="2:22">
      <c r="B41" s="1" t="s">
        <v>9</v>
      </c>
      <c r="C41" s="1">
        <v>45000</v>
      </c>
      <c r="I41" s="1" t="s">
        <v>9</v>
      </c>
      <c r="J41" s="1">
        <v>45000</v>
      </c>
    </row>
    <row r="42" spans="2:22">
      <c r="B42" s="1" t="s">
        <v>3</v>
      </c>
      <c r="C42" s="1">
        <v>1</v>
      </c>
      <c r="D42" s="1">
        <v>2</v>
      </c>
      <c r="E42" s="1">
        <v>3</v>
      </c>
      <c r="F42" s="1">
        <f>AVERAGE(C42:E42)</f>
        <v>2</v>
      </c>
      <c r="I42" s="1" t="s">
        <v>3</v>
      </c>
      <c r="J42" s="1">
        <v>1</v>
      </c>
      <c r="K42" s="1">
        <v>2</v>
      </c>
      <c r="L42" s="1">
        <v>3</v>
      </c>
      <c r="M42" s="1">
        <f>AVERAGE(J42:L42)</f>
        <v>2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13</v>
      </c>
      <c r="U42" s="1" t="s">
        <v>14</v>
      </c>
      <c r="V42" s="1" t="s">
        <v>15</v>
      </c>
    </row>
    <row r="43" spans="2:22">
      <c r="B43" s="1" t="s">
        <v>10</v>
      </c>
      <c r="C43" s="1">
        <v>1621370332</v>
      </c>
      <c r="D43" s="1">
        <v>1621370332</v>
      </c>
      <c r="E43" s="1">
        <v>1621370332</v>
      </c>
      <c r="F43" s="1">
        <f>AVERAGE(C43:E43)</f>
        <v>1621370332</v>
      </c>
      <c r="I43" s="1" t="s">
        <v>10</v>
      </c>
      <c r="J43" s="1">
        <v>1621370332</v>
      </c>
      <c r="K43" s="1">
        <v>1621370332</v>
      </c>
      <c r="L43" s="1">
        <v>1621370332</v>
      </c>
      <c r="M43" s="1">
        <f>AVERAGE(J43:L43)</f>
        <v>1621370332</v>
      </c>
      <c r="P43" s="1">
        <v>15000</v>
      </c>
      <c r="Q43" s="1">
        <f>M31</f>
        <v>180506332</v>
      </c>
      <c r="R43" s="1">
        <f>M32</f>
        <v>540508</v>
      </c>
      <c r="S43" s="1">
        <f>M33</f>
        <v>1442792</v>
      </c>
      <c r="T43" s="1">
        <f t="shared" ref="T43:T51" si="10">Q43+R43+S43</f>
        <v>182489632</v>
      </c>
      <c r="U43" s="3">
        <f t="shared" ref="U43:U51" si="11">W16</f>
        <v>1.1000000000000001</v>
      </c>
      <c r="V43" s="4">
        <f>U43*(Constants!$A$2/100)*1024*1024*1024</f>
        <v>193703025.04960001</v>
      </c>
    </row>
    <row r="44" spans="2:22">
      <c r="B44" s="1" t="s">
        <v>16</v>
      </c>
      <c r="C44" s="1">
        <v>1620508</v>
      </c>
      <c r="D44" s="1">
        <v>1620508</v>
      </c>
      <c r="E44" s="1">
        <v>1620508</v>
      </c>
      <c r="F44" s="1">
        <f>AVERAGE(C44:E44)</f>
        <v>1620508</v>
      </c>
      <c r="I44" s="1" t="s">
        <v>16</v>
      </c>
      <c r="J44" s="1">
        <v>1620508</v>
      </c>
      <c r="K44" s="1">
        <v>1620508</v>
      </c>
      <c r="L44" s="1">
        <v>1620508</v>
      </c>
      <c r="M44" s="1">
        <f>AVERAGE(J44:L44)</f>
        <v>1620508</v>
      </c>
      <c r="P44" s="1">
        <v>30000</v>
      </c>
      <c r="Q44" s="1">
        <f>M37</f>
        <v>720938332</v>
      </c>
      <c r="R44" s="1">
        <f>M38</f>
        <v>1080508</v>
      </c>
      <c r="S44" s="1">
        <f>M39</f>
        <v>2882792</v>
      </c>
      <c r="T44" s="1">
        <f t="shared" si="10"/>
        <v>724901632</v>
      </c>
      <c r="U44" s="3">
        <f t="shared" si="11"/>
        <v>4.5</v>
      </c>
      <c r="V44" s="4">
        <f>U44*(Constants!$A$2/100)*1024*1024*1024</f>
        <v>792421466.11199987</v>
      </c>
    </row>
    <row r="45" spans="2:22">
      <c r="B45" s="1" t="s">
        <v>12</v>
      </c>
      <c r="C45" s="1">
        <v>2992</v>
      </c>
      <c r="D45" s="1">
        <v>2992</v>
      </c>
      <c r="E45" s="1">
        <v>2992</v>
      </c>
      <c r="F45" s="1">
        <f>AVERAGE(C45:E45)</f>
        <v>2992</v>
      </c>
      <c r="I45" s="1" t="s">
        <v>12</v>
      </c>
      <c r="J45" s="1">
        <v>4317320</v>
      </c>
      <c r="K45" s="1">
        <v>4317320</v>
      </c>
      <c r="L45" s="1">
        <v>4317320</v>
      </c>
      <c r="M45" s="1">
        <f>AVERAGE(J45:L45)</f>
        <v>4317320</v>
      </c>
      <c r="P45" s="1">
        <v>45000</v>
      </c>
      <c r="Q45" s="1">
        <f>M43</f>
        <v>1621370332</v>
      </c>
      <c r="R45" s="1">
        <f>M44</f>
        <v>1620508</v>
      </c>
      <c r="S45" s="1">
        <f>M45</f>
        <v>4317320</v>
      </c>
      <c r="T45" s="1">
        <f t="shared" si="10"/>
        <v>1627308160</v>
      </c>
      <c r="U45" s="3">
        <f t="shared" si="11"/>
        <v>10.1</v>
      </c>
      <c r="V45" s="4">
        <f>U45*(Constants!$A$2/100)*1024*1024*1024</f>
        <v>1778545957.2735996</v>
      </c>
    </row>
    <row r="46" spans="2:22">
      <c r="P46" s="1">
        <v>60000</v>
      </c>
      <c r="Q46" s="1">
        <f>M49</f>
        <v>2881802332</v>
      </c>
      <c r="R46" s="1">
        <f>M50</f>
        <v>2160508</v>
      </c>
      <c r="S46" s="1">
        <f>M51</f>
        <v>5735248</v>
      </c>
      <c r="T46" s="1">
        <f t="shared" si="10"/>
        <v>2889698088</v>
      </c>
      <c r="U46" s="3">
        <f t="shared" si="11"/>
        <v>17.899999999999999</v>
      </c>
      <c r="V46" s="4">
        <f>U46*(Constants!$A$2/100)*1024*1024*1024</f>
        <v>3152076498.5343995</v>
      </c>
    </row>
    <row r="47" spans="2:22">
      <c r="B47" s="1" t="s">
        <v>9</v>
      </c>
      <c r="C47" s="1">
        <v>60000</v>
      </c>
      <c r="I47" s="1" t="s">
        <v>9</v>
      </c>
      <c r="J47" s="1">
        <v>60000</v>
      </c>
      <c r="P47" s="1">
        <v>75000</v>
      </c>
      <c r="Q47" s="1">
        <f>M55</f>
        <v>4502234332</v>
      </c>
      <c r="R47" s="1">
        <f>M56</f>
        <v>2700508</v>
      </c>
      <c r="S47" s="1">
        <f>M57</f>
        <v>7159736</v>
      </c>
      <c r="T47" s="1">
        <f t="shared" si="10"/>
        <v>4512094576</v>
      </c>
      <c r="U47" s="3">
        <f t="shared" si="11"/>
        <v>27.899999999999995</v>
      </c>
      <c r="V47" s="4">
        <f>U47*(Constants!$A$2/100)*1024*1024*1024</f>
        <v>4913013089.8943987</v>
      </c>
    </row>
    <row r="48" spans="2:22">
      <c r="B48" s="1" t="s">
        <v>3</v>
      </c>
      <c r="C48" s="1">
        <v>1</v>
      </c>
      <c r="D48" s="1">
        <v>2</v>
      </c>
      <c r="E48" s="1">
        <v>3</v>
      </c>
      <c r="F48" s="1">
        <f>AVERAGE(C48:E48)</f>
        <v>2</v>
      </c>
      <c r="I48" s="1" t="s">
        <v>3</v>
      </c>
      <c r="J48" s="1">
        <v>1</v>
      </c>
      <c r="K48" s="1">
        <v>2</v>
      </c>
      <c r="L48" s="1">
        <v>3</v>
      </c>
      <c r="M48" s="1">
        <f>AVERAGE(J48:L48)</f>
        <v>2</v>
      </c>
      <c r="P48" s="1">
        <v>90000</v>
      </c>
      <c r="Q48" s="1">
        <f>M61</f>
        <v>6482666332</v>
      </c>
      <c r="R48" s="1">
        <f>M62</f>
        <v>3240508</v>
      </c>
      <c r="S48" s="1">
        <f>M63</f>
        <v>8537336</v>
      </c>
      <c r="T48" s="1">
        <f t="shared" si="10"/>
        <v>6494444176</v>
      </c>
      <c r="U48" s="3">
        <f t="shared" si="11"/>
        <v>40.1</v>
      </c>
      <c r="V48" s="4">
        <f>U48*(Constants!$A$2/100)*1024*1024*1024</f>
        <v>7061355731.3535995</v>
      </c>
    </row>
    <row r="49" spans="2:22">
      <c r="B49" s="1" t="s">
        <v>10</v>
      </c>
      <c r="C49" s="1">
        <v>2881802332</v>
      </c>
      <c r="D49" s="1">
        <v>2881802332</v>
      </c>
      <c r="E49" s="1">
        <v>2881802332</v>
      </c>
      <c r="F49" s="1">
        <f>AVERAGE(C49:E49)</f>
        <v>2881802332</v>
      </c>
      <c r="I49" s="1" t="s">
        <v>10</v>
      </c>
      <c r="J49" s="1">
        <v>2881802332</v>
      </c>
      <c r="K49" s="1">
        <v>2881802332</v>
      </c>
      <c r="L49" s="1">
        <v>2881802332</v>
      </c>
      <c r="M49" s="1">
        <f>AVERAGE(J49:L49)</f>
        <v>2881802332</v>
      </c>
      <c r="P49" s="1">
        <v>105000</v>
      </c>
      <c r="Q49" s="1">
        <f>M67</f>
        <v>8823098333</v>
      </c>
      <c r="R49" s="1">
        <f>M68</f>
        <v>3780507</v>
      </c>
      <c r="S49" s="1">
        <f>M69</f>
        <v>9935768</v>
      </c>
      <c r="T49" s="1">
        <f t="shared" si="10"/>
        <v>8836814608</v>
      </c>
      <c r="U49" s="3">
        <f t="shared" si="11"/>
        <v>54.6</v>
      </c>
      <c r="V49" s="4">
        <f>U49*(Constants!$A$2/100)*1024*1024*1024</f>
        <v>9614713788.8255997</v>
      </c>
    </row>
    <row r="50" spans="2:22">
      <c r="B50" s="1" t="s">
        <v>16</v>
      </c>
      <c r="C50" s="1">
        <v>2160508</v>
      </c>
      <c r="D50" s="1">
        <v>2160508</v>
      </c>
      <c r="E50" s="1">
        <v>2160508</v>
      </c>
      <c r="F50" s="1">
        <f>AVERAGE(C50:E50)</f>
        <v>2160508</v>
      </c>
      <c r="I50" s="1" t="s">
        <v>16</v>
      </c>
      <c r="J50" s="1">
        <v>2160508</v>
      </c>
      <c r="K50" s="1">
        <v>2160508</v>
      </c>
      <c r="L50" s="1">
        <v>2160508</v>
      </c>
      <c r="M50" s="1">
        <f>AVERAGE(J50:L50)</f>
        <v>2160508</v>
      </c>
      <c r="P50" s="1">
        <v>120000</v>
      </c>
      <c r="Q50" s="1">
        <f>M73</f>
        <v>11523530333</v>
      </c>
      <c r="R50" s="1">
        <f>M74</f>
        <v>4320507</v>
      </c>
      <c r="S50" s="1">
        <f>M75</f>
        <v>11505944</v>
      </c>
      <c r="T50" s="1">
        <f t="shared" si="10"/>
        <v>11539356784</v>
      </c>
      <c r="U50" s="3">
        <f t="shared" si="11"/>
        <v>71.2</v>
      </c>
      <c r="V50" s="4">
        <f>U50*(Constants!$A$2/100)*1024*1024*1024</f>
        <v>12537868530.483198</v>
      </c>
    </row>
    <row r="51" spans="2:22">
      <c r="B51" s="1" t="s">
        <v>12</v>
      </c>
      <c r="C51" s="1">
        <v>2992</v>
      </c>
      <c r="D51" s="1">
        <v>2992</v>
      </c>
      <c r="E51" s="1">
        <v>2992</v>
      </c>
      <c r="F51" s="1">
        <f>AVERAGE(C51:E51)</f>
        <v>2992</v>
      </c>
      <c r="I51" s="1" t="s">
        <v>12</v>
      </c>
      <c r="J51" s="1">
        <v>5735248</v>
      </c>
      <c r="K51" s="1">
        <v>5735248</v>
      </c>
      <c r="L51" s="1">
        <v>5735248</v>
      </c>
      <c r="M51" s="1">
        <f>AVERAGE(J51:L51)</f>
        <v>5735248</v>
      </c>
      <c r="P51" s="1">
        <v>135000</v>
      </c>
      <c r="Q51" s="1" t="e">
        <f>M79</f>
        <v>#DIV/0!</v>
      </c>
      <c r="R51" s="1" t="e">
        <f>M80</f>
        <v>#DIV/0!</v>
      </c>
      <c r="S51" s="1" t="e">
        <f>M81</f>
        <v>#DIV/0!</v>
      </c>
      <c r="T51" s="1" t="e">
        <f t="shared" si="10"/>
        <v>#DIV/0!</v>
      </c>
      <c r="U51" s="3">
        <f t="shared" si="11"/>
        <v>90.09999999999998</v>
      </c>
      <c r="V51" s="4">
        <f>U51*(Constants!$A$2/100)*1024*1024*1024</f>
        <v>15866038688.153595</v>
      </c>
    </row>
    <row r="53" spans="2:22">
      <c r="B53" s="1" t="s">
        <v>9</v>
      </c>
      <c r="C53" s="1">
        <v>75000</v>
      </c>
      <c r="I53" s="1" t="s">
        <v>9</v>
      </c>
      <c r="J53" s="1">
        <v>75000</v>
      </c>
    </row>
    <row r="54" spans="2:22">
      <c r="B54" s="1" t="s">
        <v>3</v>
      </c>
      <c r="C54" s="1">
        <v>1</v>
      </c>
      <c r="D54" s="1">
        <v>2</v>
      </c>
      <c r="E54" s="1">
        <v>3</v>
      </c>
      <c r="F54" s="1">
        <f>AVERAGE(C54:E54)</f>
        <v>2</v>
      </c>
      <c r="I54" s="1" t="s">
        <v>3</v>
      </c>
      <c r="J54" s="1">
        <v>1</v>
      </c>
      <c r="K54" s="1">
        <v>2</v>
      </c>
      <c r="L54" s="1">
        <v>3</v>
      </c>
      <c r="M54" s="1">
        <f>AVERAGE(J54:L54)</f>
        <v>2</v>
      </c>
    </row>
    <row r="55" spans="2:22">
      <c r="B55" s="1" t="s">
        <v>10</v>
      </c>
      <c r="C55" s="1">
        <v>4502234332</v>
      </c>
      <c r="D55" s="1">
        <v>4502234332</v>
      </c>
      <c r="E55" s="1">
        <v>4502234332</v>
      </c>
      <c r="F55" s="1">
        <f>AVERAGE(C55:E55)</f>
        <v>4502234332</v>
      </c>
      <c r="I55" s="1" t="s">
        <v>10</v>
      </c>
      <c r="J55" s="1">
        <v>4502234332</v>
      </c>
      <c r="K55" s="1">
        <v>4502234332</v>
      </c>
      <c r="L55" s="1">
        <v>4502234332</v>
      </c>
      <c r="M55" s="1">
        <f>AVERAGE(J55:L55)</f>
        <v>4502234332</v>
      </c>
    </row>
    <row r="56" spans="2:22">
      <c r="B56" s="1" t="s">
        <v>16</v>
      </c>
      <c r="C56" s="1">
        <v>2700508</v>
      </c>
      <c r="D56" s="1">
        <v>2700508</v>
      </c>
      <c r="E56" s="1">
        <v>2700508</v>
      </c>
      <c r="F56" s="1">
        <f>AVERAGE(C56:E56)</f>
        <v>2700508</v>
      </c>
      <c r="I56" s="1" t="s">
        <v>16</v>
      </c>
      <c r="J56" s="1">
        <v>2700508</v>
      </c>
      <c r="K56" s="1">
        <v>2700508</v>
      </c>
      <c r="L56" s="1">
        <v>2700508</v>
      </c>
      <c r="M56" s="1">
        <f>AVERAGE(J56:L56)</f>
        <v>2700508</v>
      </c>
    </row>
    <row r="57" spans="2:22">
      <c r="B57" s="1" t="s">
        <v>12</v>
      </c>
      <c r="C57" s="1">
        <v>2992</v>
      </c>
      <c r="D57" s="1">
        <v>2992</v>
      </c>
      <c r="E57" s="1">
        <v>2992</v>
      </c>
      <c r="F57" s="1">
        <f>AVERAGE(C57:E57)</f>
        <v>2992</v>
      </c>
      <c r="I57" s="1" t="s">
        <v>12</v>
      </c>
      <c r="J57" s="1">
        <v>7159736</v>
      </c>
      <c r="K57" s="1">
        <v>7159736</v>
      </c>
      <c r="L57" s="1">
        <v>7159736</v>
      </c>
      <c r="M57" s="1">
        <f>AVERAGE(J57:L57)</f>
        <v>7159736</v>
      </c>
    </row>
    <row r="59" spans="2:22">
      <c r="B59" s="1" t="s">
        <v>9</v>
      </c>
      <c r="C59" s="1">
        <v>90000</v>
      </c>
      <c r="I59" s="1" t="s">
        <v>9</v>
      </c>
      <c r="J59" s="1">
        <v>90000</v>
      </c>
    </row>
    <row r="60" spans="2:22">
      <c r="B60" s="1" t="s">
        <v>3</v>
      </c>
      <c r="C60" s="1">
        <v>1</v>
      </c>
      <c r="D60" s="1">
        <v>2</v>
      </c>
      <c r="E60" s="1">
        <v>3</v>
      </c>
      <c r="F60" s="1">
        <f>AVERAGE(C60:E60)</f>
        <v>2</v>
      </c>
      <c r="I60" s="1" t="s">
        <v>3</v>
      </c>
      <c r="J60" s="1">
        <v>1</v>
      </c>
      <c r="K60" s="1">
        <v>2</v>
      </c>
      <c r="L60" s="1">
        <v>3</v>
      </c>
      <c r="M60" s="1">
        <f>AVERAGE(J60:L60)</f>
        <v>2</v>
      </c>
    </row>
    <row r="61" spans="2:22">
      <c r="B61" s="1" t="s">
        <v>10</v>
      </c>
      <c r="C61" s="1">
        <v>6482666332</v>
      </c>
      <c r="D61" s="1">
        <v>6482666332</v>
      </c>
      <c r="E61" s="1">
        <v>6482666332</v>
      </c>
      <c r="F61" s="1">
        <f>AVERAGE(C61:E61)</f>
        <v>6482666332</v>
      </c>
      <c r="I61" s="1" t="s">
        <v>10</v>
      </c>
      <c r="J61" s="1">
        <v>6482666332</v>
      </c>
      <c r="K61" s="1">
        <v>6482666332</v>
      </c>
      <c r="L61" s="1">
        <v>6482666332</v>
      </c>
      <c r="M61" s="1">
        <f>AVERAGE(J61:L61)</f>
        <v>6482666332</v>
      </c>
    </row>
    <row r="62" spans="2:22">
      <c r="B62" s="1" t="s">
        <v>16</v>
      </c>
      <c r="C62" s="1">
        <v>3240508</v>
      </c>
      <c r="D62" s="1">
        <v>3240508</v>
      </c>
      <c r="E62" s="1">
        <v>3240508</v>
      </c>
      <c r="F62" s="1">
        <f>AVERAGE(C62:E62)</f>
        <v>3240508</v>
      </c>
      <c r="I62" s="1" t="s">
        <v>16</v>
      </c>
      <c r="J62" s="1">
        <v>3240508</v>
      </c>
      <c r="K62" s="1">
        <v>3240508</v>
      </c>
      <c r="L62" s="1">
        <v>3240508</v>
      </c>
      <c r="M62" s="1">
        <f>AVERAGE(J62:L62)</f>
        <v>3240508</v>
      </c>
    </row>
    <row r="63" spans="2:22">
      <c r="B63" s="1" t="s">
        <v>12</v>
      </c>
      <c r="C63" s="1">
        <v>2992</v>
      </c>
      <c r="D63" s="1">
        <v>2992</v>
      </c>
      <c r="E63" s="1">
        <v>2992</v>
      </c>
      <c r="F63" s="1">
        <f>AVERAGE(C63:E63)</f>
        <v>2992</v>
      </c>
      <c r="I63" s="1" t="s">
        <v>12</v>
      </c>
      <c r="J63" s="1">
        <v>8537336</v>
      </c>
      <c r="K63" s="1">
        <v>8537336</v>
      </c>
      <c r="L63" s="1">
        <v>8537336</v>
      </c>
      <c r="M63" s="1">
        <f>AVERAGE(J63:L63)</f>
        <v>8537336</v>
      </c>
    </row>
    <row r="65" spans="2:13">
      <c r="B65" s="1" t="s">
        <v>9</v>
      </c>
      <c r="C65" s="1">
        <v>105000</v>
      </c>
      <c r="I65" s="1" t="s">
        <v>9</v>
      </c>
      <c r="J65" s="1">
        <v>105000</v>
      </c>
    </row>
    <row r="66" spans="2:13">
      <c r="B66" s="1" t="s">
        <v>3</v>
      </c>
      <c r="C66" s="1">
        <v>1</v>
      </c>
      <c r="D66" s="1">
        <v>2</v>
      </c>
      <c r="E66" s="1">
        <v>3</v>
      </c>
      <c r="F66" s="1">
        <f>AVERAGE(C66:E66)</f>
        <v>2</v>
      </c>
      <c r="I66" s="1" t="s">
        <v>3</v>
      </c>
      <c r="J66" s="1">
        <v>1</v>
      </c>
      <c r="K66" s="1">
        <v>2</v>
      </c>
      <c r="L66" s="1">
        <v>3</v>
      </c>
      <c r="M66" s="1">
        <f>AVERAGE(J66:L66)</f>
        <v>2</v>
      </c>
    </row>
    <row r="67" spans="2:13">
      <c r="B67" s="1" t="s">
        <v>10</v>
      </c>
      <c r="C67" s="1">
        <v>8823098333</v>
      </c>
      <c r="D67" s="1">
        <v>8823098333</v>
      </c>
      <c r="E67" s="1">
        <v>8823098333</v>
      </c>
      <c r="F67" s="1">
        <f>AVERAGE(C67:E67)</f>
        <v>8823098333</v>
      </c>
      <c r="I67" s="1" t="s">
        <v>10</v>
      </c>
      <c r="J67" s="1">
        <v>8823098333</v>
      </c>
      <c r="K67" s="1">
        <v>8823098333</v>
      </c>
      <c r="L67" s="1">
        <v>8823098333</v>
      </c>
      <c r="M67" s="1">
        <f>AVERAGE(J67:L67)</f>
        <v>8823098333</v>
      </c>
    </row>
    <row r="68" spans="2:13">
      <c r="B68" s="1" t="s">
        <v>16</v>
      </c>
      <c r="C68" s="1">
        <v>3780507</v>
      </c>
      <c r="D68" s="1">
        <v>3780507</v>
      </c>
      <c r="E68" s="1">
        <v>3780507</v>
      </c>
      <c r="F68" s="1">
        <f>AVERAGE(C68:E68)</f>
        <v>3780507</v>
      </c>
      <c r="I68" s="1" t="s">
        <v>16</v>
      </c>
      <c r="J68" s="1">
        <v>3780507</v>
      </c>
      <c r="K68" s="1">
        <v>3780507</v>
      </c>
      <c r="L68" s="1">
        <v>3780507</v>
      </c>
      <c r="M68" s="1">
        <f>AVERAGE(J68:L68)</f>
        <v>3780507</v>
      </c>
    </row>
    <row r="69" spans="2:13">
      <c r="B69" s="1" t="s">
        <v>12</v>
      </c>
      <c r="C69" s="1">
        <v>2992</v>
      </c>
      <c r="D69" s="1">
        <v>2992</v>
      </c>
      <c r="E69" s="1">
        <v>2992</v>
      </c>
      <c r="F69" s="1">
        <f>AVERAGE(C69:E69)</f>
        <v>2992</v>
      </c>
      <c r="I69" s="1" t="s">
        <v>12</v>
      </c>
      <c r="J69" s="1">
        <v>9935768</v>
      </c>
      <c r="K69" s="1">
        <v>9935768</v>
      </c>
      <c r="L69" s="1">
        <v>9935768</v>
      </c>
      <c r="M69" s="1">
        <f>AVERAGE(J69:L69)</f>
        <v>9935768</v>
      </c>
    </row>
    <row r="71" spans="2:13">
      <c r="B71" s="1" t="s">
        <v>9</v>
      </c>
      <c r="C71" s="1">
        <v>120000</v>
      </c>
      <c r="I71" s="1" t="s">
        <v>9</v>
      </c>
      <c r="J71" s="1">
        <v>120000</v>
      </c>
    </row>
    <row r="72" spans="2:13">
      <c r="B72" s="1" t="s">
        <v>3</v>
      </c>
      <c r="C72" s="1">
        <v>1</v>
      </c>
      <c r="D72" s="1">
        <v>2</v>
      </c>
      <c r="E72" s="1">
        <v>3</v>
      </c>
      <c r="F72" s="1">
        <f>AVERAGE(C72:E72)</f>
        <v>2</v>
      </c>
      <c r="I72" s="1" t="s">
        <v>3</v>
      </c>
      <c r="J72" s="1">
        <v>1</v>
      </c>
      <c r="K72" s="1">
        <v>2</v>
      </c>
      <c r="L72" s="1">
        <v>3</v>
      </c>
      <c r="M72" s="1">
        <f>AVERAGE(J72:L72)</f>
        <v>2</v>
      </c>
    </row>
    <row r="73" spans="2:13">
      <c r="B73" s="1" t="s">
        <v>10</v>
      </c>
      <c r="C73" s="1">
        <v>11523530333</v>
      </c>
      <c r="D73" s="1">
        <v>11523530333</v>
      </c>
      <c r="E73" s="1">
        <v>11523530333</v>
      </c>
      <c r="F73" s="1">
        <f>AVERAGE(C73:E73)</f>
        <v>11523530333</v>
      </c>
      <c r="I73" s="1" t="s">
        <v>10</v>
      </c>
      <c r="J73" s="1">
        <v>11523530333</v>
      </c>
      <c r="K73" s="1">
        <v>11523530333</v>
      </c>
      <c r="L73" s="1">
        <v>11523530333</v>
      </c>
      <c r="M73" s="1">
        <f>AVERAGE(J73:L73)</f>
        <v>11523530333</v>
      </c>
    </row>
    <row r="74" spans="2:13">
      <c r="B74" s="1" t="s">
        <v>16</v>
      </c>
      <c r="C74" s="1">
        <v>4320507</v>
      </c>
      <c r="D74" s="1">
        <v>4320507</v>
      </c>
      <c r="E74" s="1">
        <v>4320507</v>
      </c>
      <c r="F74" s="1">
        <f>AVERAGE(C74:E74)</f>
        <v>4320507</v>
      </c>
      <c r="I74" s="1" t="s">
        <v>16</v>
      </c>
      <c r="J74" s="1">
        <v>4320507</v>
      </c>
      <c r="K74" s="1">
        <v>4320507</v>
      </c>
      <c r="L74" s="1">
        <v>4320507</v>
      </c>
      <c r="M74" s="1">
        <f>AVERAGE(J74:L74)</f>
        <v>4320507</v>
      </c>
    </row>
    <row r="75" spans="2:13">
      <c r="B75" s="1" t="s">
        <v>12</v>
      </c>
      <c r="C75" s="1">
        <v>2992</v>
      </c>
      <c r="D75" s="1">
        <v>2992</v>
      </c>
      <c r="E75" s="1">
        <v>2992</v>
      </c>
      <c r="F75" s="1">
        <f>AVERAGE(C75:E75)</f>
        <v>2992</v>
      </c>
      <c r="I75" s="1" t="s">
        <v>12</v>
      </c>
      <c r="J75" s="1">
        <v>11505944</v>
      </c>
      <c r="K75" s="1">
        <v>11505944</v>
      </c>
      <c r="L75" s="1">
        <v>11505944</v>
      </c>
      <c r="M75" s="1">
        <f>AVERAGE(J75:L75)</f>
        <v>11505944</v>
      </c>
    </row>
    <row r="77" spans="2:13">
      <c r="B77" s="1" t="s">
        <v>9</v>
      </c>
      <c r="C77" s="1">
        <v>135000</v>
      </c>
      <c r="I77" s="1" t="s">
        <v>9</v>
      </c>
      <c r="J77" s="1">
        <v>135000</v>
      </c>
    </row>
    <row r="78" spans="2:13">
      <c r="B78" s="1" t="s">
        <v>3</v>
      </c>
      <c r="C78" s="1">
        <v>1</v>
      </c>
      <c r="D78" s="1">
        <v>2</v>
      </c>
      <c r="E78" s="1">
        <v>3</v>
      </c>
      <c r="F78" s="1">
        <f>AVERAGE(C78:E78)</f>
        <v>2</v>
      </c>
      <c r="I78" s="1" t="s">
        <v>3</v>
      </c>
      <c r="J78" s="1">
        <v>1</v>
      </c>
      <c r="K78" s="1">
        <v>2</v>
      </c>
      <c r="L78" s="1">
        <v>3</v>
      </c>
      <c r="M78" s="1">
        <f>AVERAGE(J78:L78)</f>
        <v>2</v>
      </c>
    </row>
    <row r="79" spans="2:13">
      <c r="B79" s="1" t="s">
        <v>10</v>
      </c>
      <c r="F79" s="1" t="e">
        <f>AVERAGE(C79:E79)</f>
        <v>#DIV/0!</v>
      </c>
      <c r="I79" s="1" t="s">
        <v>10</v>
      </c>
      <c r="M79" s="1" t="e">
        <f>AVERAGE(J79:L79)</f>
        <v>#DIV/0!</v>
      </c>
    </row>
    <row r="80" spans="2:13">
      <c r="B80" s="1" t="s">
        <v>16</v>
      </c>
      <c r="F80" s="1" t="e">
        <f>AVERAGE(C80:E80)</f>
        <v>#DIV/0!</v>
      </c>
      <c r="I80" s="1" t="s">
        <v>16</v>
      </c>
      <c r="M80" s="1" t="e">
        <f>AVERAGE(J80:L80)</f>
        <v>#DIV/0!</v>
      </c>
    </row>
    <row r="81" spans="2:13">
      <c r="B81" s="1" t="s">
        <v>12</v>
      </c>
      <c r="F81" s="1" t="e">
        <f>AVERAGE(C81:E81)</f>
        <v>#DIV/0!</v>
      </c>
      <c r="I81" s="1" t="s">
        <v>12</v>
      </c>
      <c r="M81" s="1" t="e">
        <f>AVERAGE(J81:L81)</f>
        <v>#DIV/0!</v>
      </c>
    </row>
  </sheetData>
  <pageMargins left="0" right="0" top="0.13888888888888901" bottom="0.13888888888888901" header="0" footer="0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74"/>
  <sheetViews>
    <sheetView topLeftCell="AC1" zoomScale="70" zoomScaleNormal="70" workbookViewId="0">
      <selection activeCell="AQ32" sqref="AQ32"/>
    </sheetView>
  </sheetViews>
  <sheetFormatPr defaultColWidth="7.5" defaultRowHeight="14.25"/>
  <cols>
    <col min="1" max="14" width="9.125" style="1" customWidth="1"/>
    <col min="16" max="16" width="7.875" style="1" customWidth="1"/>
    <col min="17" max="17" width="11.875" style="1" customWidth="1"/>
    <col min="18" max="18" width="6.875" style="1" customWidth="1"/>
    <col min="19" max="19" width="7.875" style="1" customWidth="1"/>
    <col min="20" max="20" width="11.875" style="1" customWidth="1"/>
    <col min="21" max="21" width="15.5" style="1" customWidth="1"/>
    <col min="22" max="22" width="18" style="1" customWidth="1"/>
  </cols>
  <sheetData>
    <row r="1" spans="1:23">
      <c r="A1" s="1" t="s">
        <v>1</v>
      </c>
    </row>
    <row r="2" spans="1:23">
      <c r="A2" s="1" t="s">
        <v>2</v>
      </c>
      <c r="B2" s="1" t="s">
        <v>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>
        <v>1</v>
      </c>
      <c r="U2" s="1">
        <v>2</v>
      </c>
      <c r="V2" s="1">
        <v>3</v>
      </c>
      <c r="W2" s="1" t="s">
        <v>6</v>
      </c>
    </row>
    <row r="3" spans="1:23">
      <c r="B3" s="1">
        <v>7500</v>
      </c>
      <c r="C3" s="1">
        <v>0.1268</v>
      </c>
      <c r="D3" s="1">
        <v>0.12959999999999999</v>
      </c>
      <c r="E3" s="1">
        <v>0.127</v>
      </c>
      <c r="F3" s="1">
        <v>0.125</v>
      </c>
      <c r="G3" s="1">
        <v>0.1242</v>
      </c>
      <c r="H3" s="1">
        <v>0.1235</v>
      </c>
      <c r="I3" s="1">
        <v>0.1239</v>
      </c>
      <c r="J3" s="1">
        <v>0.1249</v>
      </c>
      <c r="K3" s="1">
        <v>0.12509999999999999</v>
      </c>
      <c r="L3" s="1">
        <v>0.1255</v>
      </c>
      <c r="M3" s="1">
        <v>0.1265</v>
      </c>
      <c r="N3" s="1">
        <v>0.1255</v>
      </c>
      <c r="O3" s="1">
        <f t="shared" ref="O3:O10" si="0">MIN(C3:N3)</f>
        <v>0.1235</v>
      </c>
      <c r="P3" s="1">
        <f t="shared" ref="P3:P10" si="1">MAX(C3:N3)</f>
        <v>0.12959999999999999</v>
      </c>
      <c r="Q3" s="1">
        <f t="shared" ref="Q3:Q10" si="2">(SUM(C3:N3)-O3-P3)/10</f>
        <v>0.12544</v>
      </c>
      <c r="S3">
        <v>7500</v>
      </c>
      <c r="T3">
        <v>1.4</v>
      </c>
      <c r="U3">
        <v>1.4</v>
      </c>
      <c r="V3">
        <v>1.4</v>
      </c>
      <c r="W3" s="1">
        <f t="shared" ref="W3:W10" si="3">AVERAGE(T3:V3)</f>
        <v>1.3999999999999997</v>
      </c>
    </row>
    <row r="4" spans="1:23">
      <c r="B4" s="1">
        <v>15000</v>
      </c>
      <c r="C4" s="1">
        <v>0.58989999999999998</v>
      </c>
      <c r="D4" s="1">
        <v>0.59740000000000004</v>
      </c>
      <c r="E4" s="1">
        <v>0.59230000000000005</v>
      </c>
      <c r="F4" s="1">
        <v>0.59079999999999999</v>
      </c>
      <c r="G4" s="1">
        <v>0.59109999999999996</v>
      </c>
      <c r="H4" s="1">
        <v>0.59089999999999998</v>
      </c>
      <c r="I4" s="1">
        <v>0.58899999999999997</v>
      </c>
      <c r="J4" s="1">
        <v>0.58069999999999999</v>
      </c>
      <c r="K4" s="1">
        <v>0.58540000000000003</v>
      </c>
      <c r="L4" s="1">
        <v>0.58850000000000002</v>
      </c>
      <c r="M4" s="1">
        <v>0.59330000000000005</v>
      </c>
      <c r="N4" s="1">
        <v>0.59189999999999998</v>
      </c>
      <c r="O4" s="1">
        <f t="shared" si="0"/>
        <v>0.58069999999999999</v>
      </c>
      <c r="P4" s="1">
        <f t="shared" si="1"/>
        <v>0.59740000000000004</v>
      </c>
      <c r="Q4" s="1">
        <f t="shared" si="2"/>
        <v>0.59030999999999989</v>
      </c>
      <c r="S4">
        <v>15000</v>
      </c>
      <c r="T4">
        <v>5.6</v>
      </c>
      <c r="U4">
        <v>5.6</v>
      </c>
      <c r="V4">
        <v>5.6</v>
      </c>
      <c r="W4" s="1">
        <f t="shared" si="3"/>
        <v>5.5999999999999988</v>
      </c>
    </row>
    <row r="5" spans="1:23">
      <c r="B5" s="1">
        <v>22500</v>
      </c>
      <c r="C5" s="1">
        <v>1.3609</v>
      </c>
      <c r="D5" s="1">
        <v>1.3623000000000001</v>
      </c>
      <c r="E5" s="1">
        <v>1.4019999999999999</v>
      </c>
      <c r="F5" s="1">
        <v>1.3818999999999999</v>
      </c>
      <c r="G5" s="1">
        <v>1.4232</v>
      </c>
      <c r="H5" s="1">
        <v>1.3836999999999999</v>
      </c>
      <c r="I5" s="1">
        <v>1.3728</v>
      </c>
      <c r="J5" s="1">
        <v>1.3603000000000001</v>
      </c>
      <c r="K5" s="1">
        <v>1.3567</v>
      </c>
      <c r="L5" s="1">
        <v>1.3603000000000001</v>
      </c>
      <c r="M5" s="1">
        <v>1.3623000000000001</v>
      </c>
      <c r="N5" s="1">
        <v>1.3568</v>
      </c>
      <c r="O5" s="1">
        <f t="shared" si="0"/>
        <v>1.3567</v>
      </c>
      <c r="P5" s="1">
        <f t="shared" si="1"/>
        <v>1.4232</v>
      </c>
      <c r="Q5" s="1">
        <f t="shared" si="2"/>
        <v>1.37033</v>
      </c>
      <c r="S5">
        <v>22500</v>
      </c>
      <c r="T5">
        <v>12.5</v>
      </c>
      <c r="U5">
        <v>12.5</v>
      </c>
      <c r="V5">
        <v>12.5</v>
      </c>
      <c r="W5" s="1">
        <f t="shared" si="3"/>
        <v>12.5</v>
      </c>
    </row>
    <row r="6" spans="1:23">
      <c r="B6" s="1">
        <v>30000</v>
      </c>
      <c r="C6" s="1">
        <v>2.4719000000000002</v>
      </c>
      <c r="D6" s="1">
        <v>2.5255999999999998</v>
      </c>
      <c r="E6" s="1">
        <v>2.4752000000000001</v>
      </c>
      <c r="F6" s="1">
        <v>2.4982000000000002</v>
      </c>
      <c r="G6" s="1">
        <v>2.5045999999999999</v>
      </c>
      <c r="H6" s="1">
        <v>2.4567999999999999</v>
      </c>
      <c r="I6" s="1">
        <v>2.4630000000000001</v>
      </c>
      <c r="J6" s="1">
        <v>2.4626000000000001</v>
      </c>
      <c r="K6" s="1">
        <v>2.4590000000000001</v>
      </c>
      <c r="L6" s="1">
        <v>2.4561999999999999</v>
      </c>
      <c r="M6" s="1">
        <v>2.4866999999999999</v>
      </c>
      <c r="N6" s="1">
        <v>2.5091000000000001</v>
      </c>
      <c r="O6" s="1">
        <f t="shared" si="0"/>
        <v>2.4561999999999999</v>
      </c>
      <c r="P6" s="1">
        <f t="shared" si="1"/>
        <v>2.5255999999999998</v>
      </c>
      <c r="Q6" s="1">
        <f t="shared" si="2"/>
        <v>2.47871</v>
      </c>
      <c r="S6">
        <v>30000</v>
      </c>
      <c r="T6">
        <v>22.2</v>
      </c>
      <c r="U6">
        <v>22.2</v>
      </c>
      <c r="V6">
        <v>22.2</v>
      </c>
      <c r="W6" s="1">
        <f t="shared" si="3"/>
        <v>22.2</v>
      </c>
    </row>
    <row r="7" spans="1:23">
      <c r="B7" s="1">
        <v>37500</v>
      </c>
      <c r="C7" s="1">
        <v>3.9127000000000001</v>
      </c>
      <c r="D7" s="1">
        <v>3.9089999999999998</v>
      </c>
      <c r="E7" s="1">
        <v>3.9049</v>
      </c>
      <c r="F7" s="1">
        <v>3.8231999999999999</v>
      </c>
      <c r="G7" s="1">
        <v>3.9032</v>
      </c>
      <c r="H7" s="1">
        <v>3.8395999999999999</v>
      </c>
      <c r="I7" s="1">
        <v>3.9262999999999999</v>
      </c>
      <c r="J7" s="1">
        <v>3.9487000000000001</v>
      </c>
      <c r="K7" s="1">
        <v>3.9361999999999999</v>
      </c>
      <c r="L7" s="1">
        <v>3.9419</v>
      </c>
      <c r="M7" s="1">
        <v>3.8471000000000002</v>
      </c>
      <c r="N7" s="1">
        <v>3.9190999999999998</v>
      </c>
      <c r="O7" s="1">
        <f t="shared" si="0"/>
        <v>3.8231999999999999</v>
      </c>
      <c r="P7" s="1">
        <f t="shared" si="1"/>
        <v>3.9487000000000001</v>
      </c>
      <c r="Q7" s="1">
        <f t="shared" si="2"/>
        <v>3.903999999999999</v>
      </c>
      <c r="S7">
        <v>37500</v>
      </c>
      <c r="T7">
        <v>35.1</v>
      </c>
      <c r="U7">
        <v>35.1</v>
      </c>
      <c r="V7">
        <v>35.1</v>
      </c>
      <c r="W7" s="1">
        <f t="shared" si="3"/>
        <v>35.1</v>
      </c>
    </row>
    <row r="8" spans="1:23">
      <c r="B8" s="1">
        <v>45000</v>
      </c>
      <c r="C8" s="1">
        <v>5.6901000000000002</v>
      </c>
      <c r="D8" s="1">
        <v>5.5364000000000004</v>
      </c>
      <c r="E8" s="1">
        <v>5.7275</v>
      </c>
      <c r="F8" s="1">
        <v>5.6666999999999996</v>
      </c>
      <c r="G8" s="1">
        <v>5.6847000000000003</v>
      </c>
      <c r="H8" s="1">
        <v>5.5727000000000002</v>
      </c>
      <c r="I8" s="1">
        <v>5.5471000000000004</v>
      </c>
      <c r="J8" s="1">
        <v>5.5654000000000003</v>
      </c>
      <c r="K8" s="1">
        <v>5.6307999999999998</v>
      </c>
      <c r="L8" s="1">
        <v>5.5266000000000002</v>
      </c>
      <c r="M8" s="1">
        <v>5.6421999999999999</v>
      </c>
      <c r="N8" s="1">
        <v>5.5602999999999998</v>
      </c>
      <c r="O8" s="1">
        <f t="shared" si="0"/>
        <v>5.5266000000000002</v>
      </c>
      <c r="P8" s="1">
        <f t="shared" si="1"/>
        <v>5.7275</v>
      </c>
      <c r="Q8" s="1">
        <f t="shared" si="2"/>
        <v>5.6096400000000006</v>
      </c>
      <c r="S8">
        <v>45000</v>
      </c>
      <c r="T8">
        <v>50.1</v>
      </c>
      <c r="U8">
        <v>50.1</v>
      </c>
      <c r="V8">
        <v>50.1</v>
      </c>
      <c r="W8" s="1">
        <f t="shared" si="3"/>
        <v>50.1</v>
      </c>
    </row>
    <row r="9" spans="1:23">
      <c r="B9" s="1">
        <v>52500</v>
      </c>
      <c r="C9" s="1">
        <v>7.5692000000000004</v>
      </c>
      <c r="D9" s="1">
        <v>7.5671999999999997</v>
      </c>
      <c r="E9" s="1">
        <v>7.5610999999999997</v>
      </c>
      <c r="F9" s="1">
        <v>7.6993</v>
      </c>
      <c r="G9" s="1">
        <v>7.6779999999999999</v>
      </c>
      <c r="H9" s="1">
        <v>7.6936999999999998</v>
      </c>
      <c r="I9" s="1">
        <v>7.5160999999999998</v>
      </c>
      <c r="J9" s="1">
        <v>7.6215999999999999</v>
      </c>
      <c r="K9" s="1">
        <v>7.7055999999999996</v>
      </c>
      <c r="L9" s="1">
        <v>7.7554999999999996</v>
      </c>
      <c r="M9" s="1">
        <v>7.7221000000000002</v>
      </c>
      <c r="N9" s="1">
        <v>7.7077</v>
      </c>
      <c r="O9" s="1">
        <f t="shared" si="0"/>
        <v>7.5160999999999998</v>
      </c>
      <c r="P9" s="1">
        <f t="shared" si="1"/>
        <v>7.7554999999999996</v>
      </c>
      <c r="Q9" s="1">
        <f t="shared" si="2"/>
        <v>7.6525500000000006</v>
      </c>
      <c r="S9">
        <v>52500</v>
      </c>
      <c r="T9">
        <v>69</v>
      </c>
      <c r="U9">
        <v>69</v>
      </c>
      <c r="V9">
        <v>69</v>
      </c>
      <c r="W9" s="1">
        <f t="shared" si="3"/>
        <v>69</v>
      </c>
    </row>
    <row r="10" spans="1:23">
      <c r="B10" s="1">
        <v>60000</v>
      </c>
      <c r="C10" s="1">
        <v>10.129</v>
      </c>
      <c r="D10" s="1">
        <v>9.8435000000000006</v>
      </c>
      <c r="E10" s="1">
        <v>10.064500000000001</v>
      </c>
      <c r="F10" s="1">
        <v>10.035299999999999</v>
      </c>
      <c r="G10" s="1">
        <v>9.9460999999999995</v>
      </c>
      <c r="H10" s="1">
        <v>10.1692</v>
      </c>
      <c r="I10" s="1">
        <v>10.044700000000001</v>
      </c>
      <c r="J10" s="1">
        <v>10.0214</v>
      </c>
      <c r="K10" s="1">
        <v>10.081799999999999</v>
      </c>
      <c r="L10" s="1">
        <v>10.073</v>
      </c>
      <c r="M10" s="1">
        <v>10.033099999999999</v>
      </c>
      <c r="N10" s="1">
        <v>9.8445</v>
      </c>
      <c r="O10" s="1">
        <f t="shared" si="0"/>
        <v>9.8435000000000006</v>
      </c>
      <c r="P10" s="1">
        <f t="shared" si="1"/>
        <v>10.1692</v>
      </c>
      <c r="Q10" s="1">
        <f t="shared" si="2"/>
        <v>10.027339999999999</v>
      </c>
      <c r="S10">
        <v>60000</v>
      </c>
      <c r="T10">
        <v>89.5</v>
      </c>
      <c r="U10">
        <v>89.5</v>
      </c>
      <c r="V10">
        <v>89.5</v>
      </c>
      <c r="W10" s="1">
        <f t="shared" si="3"/>
        <v>89.5</v>
      </c>
    </row>
    <row r="11" spans="1:23">
      <c r="O11" s="1"/>
      <c r="W11" s="1"/>
    </row>
    <row r="12" spans="1:23">
      <c r="O12" s="1"/>
      <c r="W12" s="1"/>
    </row>
    <row r="13" spans="1:23">
      <c r="O13" s="1"/>
      <c r="W13" s="1"/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>
        <v>1</v>
      </c>
      <c r="U15" s="1">
        <v>2</v>
      </c>
      <c r="V15" s="1">
        <v>3</v>
      </c>
      <c r="W15" s="1" t="s">
        <v>6</v>
      </c>
    </row>
    <row r="16" spans="1:23">
      <c r="B16" s="1">
        <v>7500</v>
      </c>
      <c r="C16" s="1">
        <v>0.106</v>
      </c>
      <c r="D16" s="1">
        <v>0.106</v>
      </c>
      <c r="E16" s="1">
        <v>0.107</v>
      </c>
      <c r="F16" s="1">
        <v>0.107</v>
      </c>
      <c r="G16" s="1">
        <v>0.106</v>
      </c>
      <c r="H16" s="1">
        <v>0.108</v>
      </c>
      <c r="I16" s="1">
        <v>0.108</v>
      </c>
      <c r="J16" s="1">
        <v>0.106</v>
      </c>
      <c r="K16" s="1">
        <v>0.105</v>
      </c>
      <c r="L16" s="1">
        <v>0.105</v>
      </c>
      <c r="M16" s="1">
        <v>0.105</v>
      </c>
      <c r="N16" s="1">
        <v>0.104</v>
      </c>
      <c r="O16" s="1">
        <f t="shared" ref="O16:O23" si="4">MIN(C16:N16)</f>
        <v>0.104</v>
      </c>
      <c r="P16" s="1">
        <f t="shared" ref="P16:P23" si="5">MAX(C16:N16)</f>
        <v>0.108</v>
      </c>
      <c r="Q16" s="1">
        <f t="shared" ref="Q16:Q23" si="6">(SUM(C16:N16)-O16-P16)/10</f>
        <v>0.1061</v>
      </c>
      <c r="S16">
        <v>7500</v>
      </c>
      <c r="T16">
        <v>1.4</v>
      </c>
      <c r="U16">
        <v>1.4</v>
      </c>
      <c r="V16">
        <v>1.4</v>
      </c>
      <c r="W16" s="1">
        <f t="shared" ref="W16:W23" si="7">AVERAGE(T16:V16)</f>
        <v>1.3999999999999997</v>
      </c>
    </row>
    <row r="17" spans="1:23">
      <c r="B17" s="1">
        <v>15000</v>
      </c>
      <c r="C17" s="1">
        <v>0.51700000000000002</v>
      </c>
      <c r="D17" s="1">
        <v>0.51800000000000002</v>
      </c>
      <c r="E17" s="1">
        <v>0.52200000000000002</v>
      </c>
      <c r="F17" s="1">
        <v>0.51900000000000002</v>
      </c>
      <c r="G17" s="1">
        <v>0.51900000000000002</v>
      </c>
      <c r="H17" s="1">
        <v>0.51900000000000002</v>
      </c>
      <c r="I17" s="1">
        <v>0.52500000000000002</v>
      </c>
      <c r="J17" s="1">
        <v>0.52800000000000002</v>
      </c>
      <c r="K17" s="1">
        <v>0.53800000000000003</v>
      </c>
      <c r="L17" s="1">
        <v>0.52800000000000002</v>
      </c>
      <c r="M17" s="1">
        <v>0.53800000000000003</v>
      </c>
      <c r="N17" s="1">
        <v>0.51700000000000002</v>
      </c>
      <c r="O17" s="1">
        <f t="shared" si="4"/>
        <v>0.51700000000000002</v>
      </c>
      <c r="P17" s="1">
        <f t="shared" si="5"/>
        <v>0.53800000000000003</v>
      </c>
      <c r="Q17" s="1">
        <f t="shared" si="6"/>
        <v>0.5233000000000001</v>
      </c>
      <c r="S17">
        <v>15000</v>
      </c>
      <c r="T17">
        <v>5.6</v>
      </c>
      <c r="U17">
        <v>5.6</v>
      </c>
      <c r="V17">
        <v>5.6</v>
      </c>
      <c r="W17" s="1">
        <f t="shared" si="7"/>
        <v>5.5999999999999988</v>
      </c>
    </row>
    <row r="18" spans="1:23">
      <c r="B18" s="1">
        <v>22500</v>
      </c>
      <c r="C18" s="1">
        <v>1.2629999999999999</v>
      </c>
      <c r="D18" s="1">
        <v>1.274</v>
      </c>
      <c r="E18" s="1">
        <v>1.268</v>
      </c>
      <c r="F18" s="1">
        <v>1.2629999999999999</v>
      </c>
      <c r="G18" s="1">
        <v>1.242</v>
      </c>
      <c r="H18" s="1">
        <v>1.264</v>
      </c>
      <c r="I18" s="1">
        <v>1.264</v>
      </c>
      <c r="J18" s="1">
        <v>1.2709999999999999</v>
      </c>
      <c r="K18" s="1">
        <v>1.2649999999999999</v>
      </c>
      <c r="L18" s="1">
        <v>1.2609999999999999</v>
      </c>
      <c r="M18" s="1">
        <v>1.26</v>
      </c>
      <c r="N18" s="1">
        <v>1.264</v>
      </c>
      <c r="O18" s="1">
        <f t="shared" si="4"/>
        <v>1.242</v>
      </c>
      <c r="P18" s="1">
        <f t="shared" si="5"/>
        <v>1.274</v>
      </c>
      <c r="Q18" s="1">
        <f t="shared" si="6"/>
        <v>1.2642999999999998</v>
      </c>
      <c r="S18">
        <v>22500</v>
      </c>
      <c r="T18">
        <v>12.5</v>
      </c>
      <c r="U18">
        <v>12.5</v>
      </c>
      <c r="V18">
        <v>12.5</v>
      </c>
      <c r="W18" s="1">
        <f t="shared" si="7"/>
        <v>12.5</v>
      </c>
    </row>
    <row r="19" spans="1:23">
      <c r="B19" s="1">
        <v>30000</v>
      </c>
      <c r="C19" s="1">
        <v>2.3079999999999998</v>
      </c>
      <c r="D19" s="1">
        <v>2.3530000000000002</v>
      </c>
      <c r="E19" s="1">
        <v>2.3079999999999998</v>
      </c>
      <c r="F19" s="1">
        <v>2.3220000000000001</v>
      </c>
      <c r="G19" s="1">
        <v>2.3199999999999998</v>
      </c>
      <c r="H19" s="1">
        <v>2.375</v>
      </c>
      <c r="I19" s="1">
        <v>2.335</v>
      </c>
      <c r="J19" s="1">
        <v>2.3170000000000002</v>
      </c>
      <c r="K19" s="1">
        <v>2.323</v>
      </c>
      <c r="L19" s="1">
        <v>2.3439999999999999</v>
      </c>
      <c r="M19" s="1">
        <v>2.3149999999999999</v>
      </c>
      <c r="N19" s="1">
        <v>2.3580000000000001</v>
      </c>
      <c r="O19" s="1">
        <f t="shared" si="4"/>
        <v>2.3079999999999998</v>
      </c>
      <c r="P19" s="1">
        <f t="shared" si="5"/>
        <v>2.375</v>
      </c>
      <c r="Q19" s="1">
        <f t="shared" si="6"/>
        <v>2.3295000000000003</v>
      </c>
      <c r="S19">
        <v>30000</v>
      </c>
      <c r="T19">
        <v>22.2</v>
      </c>
      <c r="U19">
        <v>22.2</v>
      </c>
      <c r="V19">
        <v>22.2</v>
      </c>
      <c r="W19" s="1">
        <f t="shared" si="7"/>
        <v>22.2</v>
      </c>
    </row>
    <row r="20" spans="1:23">
      <c r="B20" s="1">
        <v>37500</v>
      </c>
      <c r="C20" s="1">
        <v>3.6240000000000001</v>
      </c>
      <c r="D20" s="1">
        <v>3.6160000000000001</v>
      </c>
      <c r="E20" s="1">
        <v>3.64</v>
      </c>
      <c r="F20" s="1">
        <v>3.629</v>
      </c>
      <c r="G20" s="1">
        <v>3.633</v>
      </c>
      <c r="H20" s="1">
        <v>3.6880000000000002</v>
      </c>
      <c r="I20" s="1">
        <v>3.6309999999999998</v>
      </c>
      <c r="J20" s="1">
        <v>3.6379999999999999</v>
      </c>
      <c r="K20" s="1">
        <v>3.6739999999999999</v>
      </c>
      <c r="L20" s="1">
        <v>3.6760000000000002</v>
      </c>
      <c r="M20" s="1">
        <v>3.63</v>
      </c>
      <c r="N20" s="1">
        <v>3.6349999999999998</v>
      </c>
      <c r="O20" s="1">
        <f t="shared" si="4"/>
        <v>3.6160000000000001</v>
      </c>
      <c r="P20" s="1">
        <f t="shared" si="5"/>
        <v>3.6880000000000002</v>
      </c>
      <c r="Q20" s="1">
        <f t="shared" si="6"/>
        <v>3.6409999999999996</v>
      </c>
      <c r="S20">
        <v>37500</v>
      </c>
      <c r="T20">
        <v>35.1</v>
      </c>
      <c r="U20">
        <v>35.1</v>
      </c>
      <c r="V20">
        <v>35.1</v>
      </c>
      <c r="W20" s="1">
        <f t="shared" si="7"/>
        <v>35.1</v>
      </c>
    </row>
    <row r="21" spans="1:23">
      <c r="B21" s="1">
        <v>45000</v>
      </c>
      <c r="C21" s="1">
        <v>5.3140000000000001</v>
      </c>
      <c r="D21" s="1">
        <v>5.2939999999999996</v>
      </c>
      <c r="E21" s="1">
        <v>5.2140000000000004</v>
      </c>
      <c r="F21" s="1">
        <v>5.242</v>
      </c>
      <c r="G21" s="1">
        <v>5.3040000000000003</v>
      </c>
      <c r="H21" s="1">
        <v>5.2460000000000004</v>
      </c>
      <c r="I21" s="1">
        <v>5.2880000000000003</v>
      </c>
      <c r="J21" s="1">
        <v>5.2220000000000004</v>
      </c>
      <c r="K21" s="1">
        <v>5.2389999999999999</v>
      </c>
      <c r="L21" s="1">
        <v>5.3710000000000004</v>
      </c>
      <c r="M21" s="1">
        <v>5.2549999999999999</v>
      </c>
      <c r="N21" s="1">
        <v>5.2649999999999997</v>
      </c>
      <c r="O21" s="1">
        <f t="shared" si="4"/>
        <v>5.2140000000000004</v>
      </c>
      <c r="P21" s="1">
        <f t="shared" si="5"/>
        <v>5.3710000000000004</v>
      </c>
      <c r="Q21" s="1">
        <f t="shared" si="6"/>
        <v>5.2669000000000006</v>
      </c>
      <c r="S21">
        <v>45000</v>
      </c>
      <c r="T21">
        <v>50.1</v>
      </c>
      <c r="U21">
        <v>50.1</v>
      </c>
      <c r="V21">
        <v>50.1</v>
      </c>
      <c r="W21" s="1">
        <f t="shared" si="7"/>
        <v>50.1</v>
      </c>
    </row>
    <row r="22" spans="1:23">
      <c r="B22" s="1">
        <v>52500</v>
      </c>
      <c r="C22" s="1">
        <v>7.157</v>
      </c>
      <c r="D22" s="1">
        <v>7.149</v>
      </c>
      <c r="E22" s="1">
        <v>7.1929999999999996</v>
      </c>
      <c r="F22" s="1">
        <v>7.1580000000000004</v>
      </c>
      <c r="G22" s="1">
        <v>7.2279999999999998</v>
      </c>
      <c r="H22" s="1">
        <v>7.2969999999999997</v>
      </c>
      <c r="I22" s="1">
        <v>7.41</v>
      </c>
      <c r="J22" s="1">
        <v>7.3730000000000002</v>
      </c>
      <c r="K22" s="1">
        <v>7.3090000000000002</v>
      </c>
      <c r="L22" s="1">
        <v>7.1420000000000003</v>
      </c>
      <c r="M22" s="1">
        <v>7.2089999999999996</v>
      </c>
      <c r="N22" s="1">
        <v>7.2</v>
      </c>
      <c r="O22" s="1">
        <f t="shared" si="4"/>
        <v>7.1420000000000003</v>
      </c>
      <c r="P22" s="1">
        <f t="shared" si="5"/>
        <v>7.41</v>
      </c>
      <c r="Q22" s="1">
        <f t="shared" si="6"/>
        <v>7.2273000000000014</v>
      </c>
      <c r="S22">
        <v>52500</v>
      </c>
      <c r="T22">
        <v>69</v>
      </c>
      <c r="U22">
        <v>69</v>
      </c>
      <c r="V22">
        <v>69</v>
      </c>
      <c r="W22" s="1">
        <f t="shared" si="7"/>
        <v>69</v>
      </c>
    </row>
    <row r="23" spans="1:23">
      <c r="B23" s="1">
        <v>60000</v>
      </c>
      <c r="C23" s="1">
        <v>9.2080000000000002</v>
      </c>
      <c r="D23" s="1">
        <v>9.3160000000000007</v>
      </c>
      <c r="E23" s="1">
        <v>9.3529999999999998</v>
      </c>
      <c r="F23" s="1">
        <v>9.202</v>
      </c>
      <c r="G23" s="1">
        <v>9.32</v>
      </c>
      <c r="H23" s="1">
        <v>9.4819999999999993</v>
      </c>
      <c r="I23" s="1">
        <v>9.4369999999999994</v>
      </c>
      <c r="J23" s="1">
        <v>9.4320000000000004</v>
      </c>
      <c r="K23" s="1">
        <v>9.4380000000000006</v>
      </c>
      <c r="L23" s="1">
        <v>9.6219999999999999</v>
      </c>
      <c r="M23" s="1">
        <v>9.609</v>
      </c>
      <c r="N23" s="1">
        <v>9.3640000000000008</v>
      </c>
      <c r="O23" s="1">
        <f t="shared" si="4"/>
        <v>9.202</v>
      </c>
      <c r="P23" s="1">
        <f t="shared" si="5"/>
        <v>9.6219999999999999</v>
      </c>
      <c r="Q23" s="1">
        <f t="shared" si="6"/>
        <v>9.395900000000001</v>
      </c>
      <c r="S23">
        <v>60000</v>
      </c>
      <c r="T23">
        <v>89.5</v>
      </c>
      <c r="U23">
        <v>89.5</v>
      </c>
      <c r="V23">
        <v>89.5</v>
      </c>
      <c r="W23" s="1">
        <f t="shared" si="7"/>
        <v>89.5</v>
      </c>
    </row>
    <row r="24" spans="1:23">
      <c r="O24" s="1"/>
      <c r="W24" s="1"/>
    </row>
    <row r="25" spans="1:23">
      <c r="O25" s="1"/>
      <c r="W25" s="1"/>
    </row>
    <row r="27" spans="1:23">
      <c r="A27" s="1" t="s">
        <v>8</v>
      </c>
    </row>
    <row r="28" spans="1:23">
      <c r="A28" s="1" t="s">
        <v>2</v>
      </c>
      <c r="B28" s="1" t="s">
        <v>9</v>
      </c>
      <c r="C28" s="1">
        <v>7500</v>
      </c>
      <c r="H28" s="1" t="s">
        <v>7</v>
      </c>
      <c r="I28" s="1" t="s">
        <v>9</v>
      </c>
      <c r="J28" s="1">
        <v>7500</v>
      </c>
    </row>
    <row r="29" spans="1:23">
      <c r="B29" s="1" t="s">
        <v>3</v>
      </c>
      <c r="C29" s="1">
        <v>1</v>
      </c>
      <c r="D29" s="1">
        <v>2</v>
      </c>
      <c r="E29" s="1">
        <v>3</v>
      </c>
      <c r="F29" s="1" t="s">
        <v>6</v>
      </c>
      <c r="I29" s="1" t="s">
        <v>3</v>
      </c>
      <c r="J29" s="1">
        <v>1</v>
      </c>
      <c r="K29" s="1">
        <v>2</v>
      </c>
      <c r="L29" s="1">
        <v>3</v>
      </c>
      <c r="M29" s="1" t="s">
        <v>6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spans="1:23">
      <c r="B30" s="1" t="s">
        <v>10</v>
      </c>
      <c r="C30" s="1">
        <v>225194163</v>
      </c>
      <c r="D30" s="1">
        <v>225194163</v>
      </c>
      <c r="E30" s="1">
        <v>225194163</v>
      </c>
      <c r="F30" s="1">
        <f>SUM(C30:E30)/3</f>
        <v>225194163</v>
      </c>
      <c r="I30" s="1" t="s">
        <v>10</v>
      </c>
      <c r="J30" s="1">
        <v>225194163</v>
      </c>
      <c r="K30" s="1">
        <v>225194163</v>
      </c>
      <c r="L30" s="1">
        <v>225194163</v>
      </c>
      <c r="M30" s="1">
        <f>SUM(J30:L30)/3</f>
        <v>225194163</v>
      </c>
      <c r="P30" s="1">
        <v>7500</v>
      </c>
      <c r="Q30" s="1">
        <f>F30</f>
        <v>225194163</v>
      </c>
      <c r="R30" s="1">
        <f>F31</f>
        <v>60453</v>
      </c>
      <c r="S30" s="1">
        <f>F32</f>
        <v>2768</v>
      </c>
      <c r="T30" s="1">
        <f t="shared" ref="T30:T37" si="8">Q30+R30+S30</f>
        <v>225257384</v>
      </c>
      <c r="U30" s="1">
        <f t="shared" ref="U30:U37" si="9">W3</f>
        <v>1.3999999999999997</v>
      </c>
      <c r="V30" s="4">
        <f>U30*(Constants!$A$2/100)*1024*1024*1024</f>
        <v>246531122.79039991</v>
      </c>
    </row>
    <row r="31" spans="1:23">
      <c r="B31" s="1" t="s">
        <v>16</v>
      </c>
      <c r="C31" s="1">
        <v>60453</v>
      </c>
      <c r="D31" s="1">
        <v>60453</v>
      </c>
      <c r="E31" s="1">
        <v>60453</v>
      </c>
      <c r="F31" s="1">
        <f>SUM(C31:E31)/3</f>
        <v>60453</v>
      </c>
      <c r="I31" s="1" t="s">
        <v>16</v>
      </c>
      <c r="J31" s="1">
        <v>60453</v>
      </c>
      <c r="K31" s="1">
        <v>60453</v>
      </c>
      <c r="L31" s="1">
        <v>60453</v>
      </c>
      <c r="M31" s="1">
        <f>SUM(J31:L31)/3</f>
        <v>60453</v>
      </c>
      <c r="P31" s="1">
        <v>15000</v>
      </c>
      <c r="Q31" s="1">
        <f>F36</f>
        <v>900314164</v>
      </c>
      <c r="R31" s="1">
        <f>F37</f>
        <v>120452</v>
      </c>
      <c r="S31" s="1">
        <f>F38</f>
        <v>2768</v>
      </c>
      <c r="T31" s="1">
        <f t="shared" si="8"/>
        <v>900437384</v>
      </c>
      <c r="U31" s="1">
        <f t="shared" si="9"/>
        <v>5.5999999999999988</v>
      </c>
      <c r="V31" s="4">
        <f>U31*(Constants!$A$2/100)*1024*1024*1024</f>
        <v>986124491.16159964</v>
      </c>
    </row>
    <row r="32" spans="1:23">
      <c r="B32" s="1" t="s">
        <v>12</v>
      </c>
      <c r="C32" s="1">
        <v>2768</v>
      </c>
      <c r="D32" s="1">
        <v>2768</v>
      </c>
      <c r="E32" s="1">
        <v>2768</v>
      </c>
      <c r="F32" s="1">
        <f>SUM(C32:E32)/3</f>
        <v>2768</v>
      </c>
      <c r="I32" s="1" t="s">
        <v>12</v>
      </c>
      <c r="J32" s="1">
        <v>722248</v>
      </c>
      <c r="K32" s="1">
        <v>722248</v>
      </c>
      <c r="L32" s="1">
        <v>722248</v>
      </c>
      <c r="M32" s="1">
        <f>SUM(J32:L32)/3</f>
        <v>722248</v>
      </c>
      <c r="P32" s="1">
        <v>22500</v>
      </c>
      <c r="Q32" s="1">
        <f>F42</f>
        <v>2025434164</v>
      </c>
      <c r="R32" s="1">
        <f>F43</f>
        <v>180452</v>
      </c>
      <c r="S32" s="1">
        <f>F44</f>
        <v>2768</v>
      </c>
      <c r="T32" s="1">
        <f t="shared" si="8"/>
        <v>2025617384</v>
      </c>
      <c r="U32" s="1">
        <f t="shared" si="9"/>
        <v>12.5</v>
      </c>
      <c r="V32" s="4">
        <f>U32*(Constants!$A$2/100)*1024*1024*1024</f>
        <v>2201170739.1999998</v>
      </c>
    </row>
    <row r="33" spans="2:22">
      <c r="P33" s="1">
        <v>30000</v>
      </c>
      <c r="Q33" s="1">
        <f>F48</f>
        <v>3600554164</v>
      </c>
      <c r="R33" s="1">
        <f>F49</f>
        <v>240452</v>
      </c>
      <c r="S33" s="1">
        <f>F50</f>
        <v>2768</v>
      </c>
      <c r="T33" s="1">
        <f t="shared" si="8"/>
        <v>3600797384</v>
      </c>
      <c r="U33" s="1">
        <f t="shared" si="9"/>
        <v>22.2</v>
      </c>
      <c r="V33" s="4">
        <f>U33*(Constants!$A$2/100)*1024*1024*1024</f>
        <v>3909279232.8191996</v>
      </c>
    </row>
    <row r="34" spans="2:22">
      <c r="B34" s="1" t="s">
        <v>9</v>
      </c>
      <c r="C34" s="1">
        <v>15000</v>
      </c>
      <c r="I34" s="1" t="s">
        <v>9</v>
      </c>
      <c r="J34" s="1">
        <v>15000</v>
      </c>
      <c r="P34" s="1">
        <v>37500</v>
      </c>
      <c r="Q34" s="1">
        <f>F54</f>
        <v>5625674164</v>
      </c>
      <c r="R34" s="1">
        <f>F55</f>
        <v>300452</v>
      </c>
      <c r="S34" s="1">
        <f>F56</f>
        <v>2768</v>
      </c>
      <c r="T34" s="1">
        <f t="shared" si="8"/>
        <v>5625977384</v>
      </c>
      <c r="U34" s="1">
        <f t="shared" si="9"/>
        <v>35.1</v>
      </c>
      <c r="V34" s="4">
        <f>U34*(Constants!$A$2/100)*1024*1024*1024</f>
        <v>6180887435.6735992</v>
      </c>
    </row>
    <row r="35" spans="2:22">
      <c r="B35" s="1" t="s">
        <v>3</v>
      </c>
      <c r="C35" s="1">
        <v>1</v>
      </c>
      <c r="D35" s="1">
        <v>2</v>
      </c>
      <c r="E35" s="1">
        <v>3</v>
      </c>
      <c r="F35" s="1" t="s">
        <v>6</v>
      </c>
      <c r="I35" s="1" t="s">
        <v>3</v>
      </c>
      <c r="J35" s="1">
        <v>1</v>
      </c>
      <c r="K35" s="1">
        <v>2</v>
      </c>
      <c r="L35" s="1">
        <v>3</v>
      </c>
      <c r="M35" s="1" t="s">
        <v>6</v>
      </c>
      <c r="P35" s="1">
        <v>45000</v>
      </c>
      <c r="Q35" s="1">
        <f>F60</f>
        <v>8100794164</v>
      </c>
      <c r="R35" s="1">
        <f>F61</f>
        <v>360452</v>
      </c>
      <c r="S35" s="1">
        <f>F62</f>
        <v>2768</v>
      </c>
      <c r="T35" s="1">
        <f t="shared" si="8"/>
        <v>8101157384</v>
      </c>
      <c r="U35" s="1">
        <f t="shared" si="9"/>
        <v>50.1</v>
      </c>
      <c r="V35" s="4">
        <f>U35*(Constants!$A$2/100)*1024*1024*1024</f>
        <v>8822292322.7135983</v>
      </c>
    </row>
    <row r="36" spans="2:22">
      <c r="B36" s="1" t="s">
        <v>10</v>
      </c>
      <c r="C36" s="1">
        <v>900314164</v>
      </c>
      <c r="D36" s="1">
        <v>900314164</v>
      </c>
      <c r="E36" s="1">
        <v>900314164</v>
      </c>
      <c r="F36" s="1">
        <f>SUM(C36:E36)/3</f>
        <v>900314164</v>
      </c>
      <c r="I36" s="1" t="s">
        <v>10</v>
      </c>
      <c r="J36" s="1">
        <v>900314164</v>
      </c>
      <c r="K36" s="1">
        <v>900314164</v>
      </c>
      <c r="L36" s="1">
        <v>900314164</v>
      </c>
      <c r="M36" s="1">
        <f>SUM(J36:L36)/3</f>
        <v>900314164</v>
      </c>
      <c r="P36" s="1">
        <v>52500</v>
      </c>
      <c r="Q36" s="1">
        <f>F66</f>
        <v>11025914164</v>
      </c>
      <c r="R36" s="1">
        <f>F67</f>
        <v>420452</v>
      </c>
      <c r="S36" s="1">
        <f>F68</f>
        <v>2768</v>
      </c>
      <c r="T36" s="1">
        <f t="shared" si="8"/>
        <v>11026337384</v>
      </c>
      <c r="U36" s="1">
        <f t="shared" si="9"/>
        <v>69</v>
      </c>
      <c r="V36" s="4">
        <f>U36*(Constants!$A$2/100)*1024*1024*1024</f>
        <v>12150462480.383999</v>
      </c>
    </row>
    <row r="37" spans="2:22">
      <c r="B37" s="1" t="s">
        <v>16</v>
      </c>
      <c r="C37" s="1">
        <v>120452</v>
      </c>
      <c r="D37" s="1">
        <v>120452</v>
      </c>
      <c r="E37" s="1">
        <v>120452</v>
      </c>
      <c r="F37" s="1">
        <f>SUM(C37:E37)/3</f>
        <v>120452</v>
      </c>
      <c r="I37" s="1" t="s">
        <v>16</v>
      </c>
      <c r="J37" s="1">
        <v>120452</v>
      </c>
      <c r="K37" s="1">
        <v>120452</v>
      </c>
      <c r="L37" s="1">
        <v>120452</v>
      </c>
      <c r="M37" s="1">
        <f>SUM(J37:L37)/3</f>
        <v>120452</v>
      </c>
      <c r="P37" s="1">
        <v>60000</v>
      </c>
      <c r="Q37" s="1">
        <f>F72</f>
        <v>14401034164</v>
      </c>
      <c r="R37" s="1">
        <f>F73</f>
        <v>480452</v>
      </c>
      <c r="S37" s="1">
        <f>F74</f>
        <v>2768</v>
      </c>
      <c r="T37" s="1">
        <f t="shared" si="8"/>
        <v>14401517384</v>
      </c>
      <c r="U37" s="1">
        <f t="shared" si="9"/>
        <v>89.5</v>
      </c>
      <c r="V37" s="4">
        <f>U37*(Constants!$A$2/100)*1024*1024*1024</f>
        <v>15760382492.671997</v>
      </c>
    </row>
    <row r="38" spans="2:22">
      <c r="B38" s="1" t="s">
        <v>12</v>
      </c>
      <c r="C38" s="1">
        <v>2768</v>
      </c>
      <c r="D38" s="1">
        <v>2768</v>
      </c>
      <c r="E38" s="1">
        <v>2768</v>
      </c>
      <c r="F38" s="1">
        <f>SUM(C38:E38)/3</f>
        <v>2768</v>
      </c>
      <c r="I38" s="1" t="s">
        <v>12</v>
      </c>
      <c r="J38" s="1">
        <v>1457808</v>
      </c>
      <c r="K38" s="1">
        <v>1457808</v>
      </c>
      <c r="L38" s="1">
        <v>1457808</v>
      </c>
      <c r="M38" s="1">
        <f>SUM(J38:L38)/3</f>
        <v>1457808</v>
      </c>
      <c r="V38" s="4"/>
    </row>
    <row r="40" spans="2:22">
      <c r="B40" s="1" t="s">
        <v>9</v>
      </c>
      <c r="C40" s="1">
        <v>22500</v>
      </c>
      <c r="I40" s="1" t="s">
        <v>9</v>
      </c>
      <c r="J40" s="1">
        <v>22500</v>
      </c>
    </row>
    <row r="41" spans="2:22">
      <c r="B41" s="1" t="s">
        <v>3</v>
      </c>
      <c r="C41" s="1">
        <v>1</v>
      </c>
      <c r="D41" s="1">
        <v>2</v>
      </c>
      <c r="E41" s="1">
        <v>3</v>
      </c>
      <c r="F41" s="1" t="s">
        <v>6</v>
      </c>
      <c r="I41" s="1" t="s">
        <v>3</v>
      </c>
      <c r="J41" s="1">
        <v>1</v>
      </c>
      <c r="K41" s="1">
        <v>2</v>
      </c>
      <c r="L41" s="1">
        <v>3</v>
      </c>
      <c r="M41" s="1" t="s">
        <v>6</v>
      </c>
    </row>
    <row r="42" spans="2:22">
      <c r="B42" s="1" t="s">
        <v>10</v>
      </c>
      <c r="C42" s="1">
        <v>2025434164</v>
      </c>
      <c r="D42" s="1">
        <v>2025434164</v>
      </c>
      <c r="E42" s="1">
        <v>2025434164</v>
      </c>
      <c r="F42" s="1">
        <f>SUM(C42:E42)/3</f>
        <v>2025434164</v>
      </c>
      <c r="I42" s="1" t="s">
        <v>10</v>
      </c>
      <c r="J42" s="1">
        <v>2025434164</v>
      </c>
      <c r="K42" s="1">
        <v>2025434164</v>
      </c>
      <c r="L42" s="1">
        <v>2025434164</v>
      </c>
      <c r="M42" s="1">
        <f>SUM(J42:L42)/3</f>
        <v>2025434164</v>
      </c>
    </row>
    <row r="43" spans="2:22">
      <c r="B43" s="1" t="s">
        <v>16</v>
      </c>
      <c r="C43" s="1">
        <v>180452</v>
      </c>
      <c r="D43" s="1">
        <v>180452</v>
      </c>
      <c r="E43" s="1">
        <v>180452</v>
      </c>
      <c r="F43" s="1">
        <f>SUM(C43:E43)/3</f>
        <v>180452</v>
      </c>
      <c r="I43" s="1" t="s">
        <v>16</v>
      </c>
      <c r="J43" s="1">
        <v>180452</v>
      </c>
      <c r="K43" s="1">
        <v>180452</v>
      </c>
      <c r="L43" s="1">
        <v>180452</v>
      </c>
      <c r="M43" s="1">
        <f>SUM(J43:L43)/3</f>
        <v>180452</v>
      </c>
      <c r="O43" s="1" t="s">
        <v>7</v>
      </c>
      <c r="P43" s="1" t="s">
        <v>9</v>
      </c>
      <c r="Q43" s="1" t="s">
        <v>10</v>
      </c>
      <c r="R43" s="1" t="s">
        <v>11</v>
      </c>
      <c r="S43" s="1" t="s">
        <v>12</v>
      </c>
      <c r="T43" s="1" t="s">
        <v>13</v>
      </c>
      <c r="U43" s="1" t="s">
        <v>14</v>
      </c>
      <c r="V43" s="1" t="s">
        <v>15</v>
      </c>
    </row>
    <row r="44" spans="2:22">
      <c r="B44" s="1" t="s">
        <v>12</v>
      </c>
      <c r="C44" s="1">
        <v>2768</v>
      </c>
      <c r="D44" s="1">
        <v>2768</v>
      </c>
      <c r="E44" s="1">
        <v>2768</v>
      </c>
      <c r="F44" s="1">
        <f>SUM(C44:E44)/3</f>
        <v>2768</v>
      </c>
      <c r="I44" s="1" t="s">
        <v>12</v>
      </c>
      <c r="J44" s="1">
        <v>2172648</v>
      </c>
      <c r="K44" s="1">
        <v>2172648</v>
      </c>
      <c r="L44" s="1">
        <v>2172648</v>
      </c>
      <c r="M44" s="1">
        <f>SUM(J44:L44)/3</f>
        <v>2172648</v>
      </c>
      <c r="P44" s="1">
        <v>7500</v>
      </c>
      <c r="Q44" s="1">
        <f>M30</f>
        <v>225194163</v>
      </c>
      <c r="R44" s="1">
        <f>M31</f>
        <v>60453</v>
      </c>
      <c r="S44" s="1">
        <f>M32</f>
        <v>722248</v>
      </c>
      <c r="T44" s="1">
        <f t="shared" ref="T44:T51" si="10">Q44+R44+S44</f>
        <v>225976864</v>
      </c>
      <c r="U44" s="1">
        <f t="shared" ref="U44:U51" si="11">W16</f>
        <v>1.3999999999999997</v>
      </c>
      <c r="V44" s="4">
        <f>U44*(Constants!$A$2/100)*1024*1024*1024</f>
        <v>246531122.79039991</v>
      </c>
    </row>
    <row r="45" spans="2:22">
      <c r="P45" s="1">
        <v>15000</v>
      </c>
      <c r="Q45" s="1">
        <f>M36</f>
        <v>900314164</v>
      </c>
      <c r="R45" s="1">
        <f>M37</f>
        <v>120452</v>
      </c>
      <c r="S45" s="1">
        <f>M38</f>
        <v>1457808</v>
      </c>
      <c r="T45" s="1">
        <f t="shared" si="10"/>
        <v>901892424</v>
      </c>
      <c r="U45" s="1">
        <f t="shared" si="11"/>
        <v>5.5999999999999988</v>
      </c>
      <c r="V45" s="4">
        <f>U45*(Constants!$A$2/100)*1024*1024*1024</f>
        <v>986124491.16159964</v>
      </c>
    </row>
    <row r="46" spans="2:22">
      <c r="B46" s="1" t="s">
        <v>9</v>
      </c>
      <c r="C46" s="1">
        <v>30000</v>
      </c>
      <c r="I46" s="1" t="s">
        <v>9</v>
      </c>
      <c r="J46" s="1">
        <v>30000</v>
      </c>
      <c r="P46" s="1">
        <v>22500</v>
      </c>
      <c r="Q46" s="1">
        <f>M42</f>
        <v>2025434164</v>
      </c>
      <c r="R46" s="1">
        <f>M43</f>
        <v>180452</v>
      </c>
      <c r="S46" s="1">
        <f>M44</f>
        <v>2172648</v>
      </c>
      <c r="T46" s="1">
        <f t="shared" si="10"/>
        <v>2027787264</v>
      </c>
      <c r="U46" s="1">
        <f t="shared" si="11"/>
        <v>12.5</v>
      </c>
      <c r="V46" s="4">
        <f>U46*(Constants!$A$2/100)*1024*1024*1024</f>
        <v>2201170739.1999998</v>
      </c>
    </row>
    <row r="47" spans="2:22">
      <c r="B47" s="1" t="s">
        <v>3</v>
      </c>
      <c r="C47" s="1">
        <v>1</v>
      </c>
      <c r="D47" s="1">
        <v>2</v>
      </c>
      <c r="E47" s="1">
        <v>3</v>
      </c>
      <c r="F47" s="1" t="s">
        <v>6</v>
      </c>
      <c r="I47" s="1" t="s">
        <v>3</v>
      </c>
      <c r="J47" s="1">
        <v>1</v>
      </c>
      <c r="K47" s="1">
        <v>2</v>
      </c>
      <c r="L47" s="1">
        <v>3</v>
      </c>
      <c r="M47" s="1" t="s">
        <v>6</v>
      </c>
      <c r="P47" s="1">
        <v>30000</v>
      </c>
      <c r="Q47" s="1">
        <f>M48</f>
        <v>3600554164</v>
      </c>
      <c r="R47" s="1">
        <f>M49</f>
        <v>240452</v>
      </c>
      <c r="S47" s="1">
        <f>M50</f>
        <v>2895048</v>
      </c>
      <c r="T47" s="1">
        <f t="shared" si="10"/>
        <v>3603689664</v>
      </c>
      <c r="U47" s="1">
        <f t="shared" si="11"/>
        <v>22.2</v>
      </c>
      <c r="V47" s="4">
        <f>U47*(Constants!$A$2/100)*1024*1024*1024</f>
        <v>3909279232.8191996</v>
      </c>
    </row>
    <row r="48" spans="2:22">
      <c r="B48" s="1" t="s">
        <v>10</v>
      </c>
      <c r="C48" s="1">
        <v>3600554164</v>
      </c>
      <c r="D48" s="1">
        <v>3600554164</v>
      </c>
      <c r="E48" s="1">
        <v>3600554164</v>
      </c>
      <c r="F48" s="1">
        <f>SUM(C48:E48)/3</f>
        <v>3600554164</v>
      </c>
      <c r="I48" s="1" t="s">
        <v>10</v>
      </c>
      <c r="J48" s="1">
        <v>3600554164</v>
      </c>
      <c r="K48" s="1">
        <v>3600554164</v>
      </c>
      <c r="L48" s="1">
        <v>3600554164</v>
      </c>
      <c r="M48" s="1">
        <f>SUM(J48:L48)/3</f>
        <v>3600554164</v>
      </c>
      <c r="P48" s="1">
        <v>37500</v>
      </c>
      <c r="Q48" s="1">
        <f>M54</f>
        <v>5625674164</v>
      </c>
      <c r="R48" s="1">
        <f>M55</f>
        <v>300452</v>
      </c>
      <c r="S48" s="1">
        <f>M56</f>
        <v>3605080</v>
      </c>
      <c r="T48" s="1">
        <f t="shared" si="10"/>
        <v>5629579696</v>
      </c>
      <c r="U48" s="1">
        <f t="shared" si="11"/>
        <v>35.1</v>
      </c>
      <c r="V48" s="4">
        <f>U48*(Constants!$A$2/100)*1024*1024*1024</f>
        <v>6180887435.6735992</v>
      </c>
    </row>
    <row r="49" spans="2:22">
      <c r="B49" s="1" t="s">
        <v>16</v>
      </c>
      <c r="C49" s="1">
        <v>240452</v>
      </c>
      <c r="D49" s="1">
        <v>240452</v>
      </c>
      <c r="E49" s="1">
        <v>240452</v>
      </c>
      <c r="F49" s="1">
        <f>SUM(C49:E49)/3</f>
        <v>240452</v>
      </c>
      <c r="I49" s="1" t="s">
        <v>16</v>
      </c>
      <c r="J49" s="1">
        <v>240452</v>
      </c>
      <c r="K49" s="1">
        <v>240452</v>
      </c>
      <c r="L49" s="1">
        <v>240452</v>
      </c>
      <c r="M49" s="1">
        <f>SUM(J49:L49)/3</f>
        <v>240452</v>
      </c>
      <c r="P49" s="1">
        <v>45000</v>
      </c>
      <c r="Q49" s="1">
        <f>M60</f>
        <v>8100794164</v>
      </c>
      <c r="R49" s="1">
        <f>M61</f>
        <v>360452</v>
      </c>
      <c r="S49" s="1">
        <f>M62</f>
        <v>4307336</v>
      </c>
      <c r="T49" s="1">
        <f t="shared" si="10"/>
        <v>8105461952</v>
      </c>
      <c r="U49" s="1">
        <f t="shared" si="11"/>
        <v>50.1</v>
      </c>
      <c r="V49" s="4">
        <f>U49*(Constants!$A$2/100)*1024*1024*1024</f>
        <v>8822292322.7135983</v>
      </c>
    </row>
    <row r="50" spans="2:22">
      <c r="B50" s="1" t="s">
        <v>12</v>
      </c>
      <c r="C50" s="1">
        <v>2768</v>
      </c>
      <c r="D50" s="1">
        <v>2768</v>
      </c>
      <c r="E50" s="1">
        <v>2768</v>
      </c>
      <c r="F50" s="1">
        <f>SUM(C50:E50)/3</f>
        <v>2768</v>
      </c>
      <c r="I50" s="1" t="s">
        <v>12</v>
      </c>
      <c r="J50" s="1">
        <v>2895048</v>
      </c>
      <c r="K50" s="1">
        <v>2895048</v>
      </c>
      <c r="L50" s="1">
        <v>2895048</v>
      </c>
      <c r="M50" s="1">
        <f>SUM(J50:L50)/3</f>
        <v>2895048</v>
      </c>
      <c r="P50" s="1">
        <v>52500</v>
      </c>
      <c r="Q50" s="1">
        <f>M66</f>
        <v>11025914164</v>
      </c>
      <c r="R50" s="1">
        <f>M67</f>
        <v>420452</v>
      </c>
      <c r="S50" s="1">
        <f>M68</f>
        <v>5030040</v>
      </c>
      <c r="T50" s="1">
        <f t="shared" si="10"/>
        <v>11031364656</v>
      </c>
      <c r="U50" s="1">
        <f t="shared" si="11"/>
        <v>69</v>
      </c>
      <c r="V50" s="4">
        <f>U50*(Constants!$A$2/100)*1024*1024*1024</f>
        <v>12150462480.383999</v>
      </c>
    </row>
    <row r="51" spans="2:22">
      <c r="P51" s="1">
        <v>60000</v>
      </c>
      <c r="Q51" s="1">
        <f>M72</f>
        <v>14401034164</v>
      </c>
      <c r="R51" s="1">
        <f>M73</f>
        <v>480452</v>
      </c>
      <c r="S51" s="1">
        <f>M74</f>
        <v>5801592</v>
      </c>
      <c r="T51" s="1">
        <f t="shared" si="10"/>
        <v>14407316208</v>
      </c>
      <c r="U51" s="1">
        <f t="shared" si="11"/>
        <v>89.5</v>
      </c>
      <c r="V51" s="4">
        <f>U51*(Constants!$A$2/100)*1024*1024*1024</f>
        <v>15760382492.671997</v>
      </c>
    </row>
    <row r="52" spans="2:22">
      <c r="B52" s="1" t="s">
        <v>9</v>
      </c>
      <c r="C52" s="1">
        <v>37500</v>
      </c>
      <c r="I52" s="1" t="s">
        <v>9</v>
      </c>
      <c r="J52" s="1">
        <v>37500</v>
      </c>
    </row>
    <row r="53" spans="2:22">
      <c r="B53" s="1" t="s">
        <v>3</v>
      </c>
      <c r="C53" s="1">
        <v>1</v>
      </c>
      <c r="D53" s="1">
        <v>2</v>
      </c>
      <c r="E53" s="1">
        <v>3</v>
      </c>
      <c r="F53" s="1" t="s">
        <v>6</v>
      </c>
      <c r="I53" s="1" t="s">
        <v>3</v>
      </c>
      <c r="J53" s="1">
        <v>1</v>
      </c>
      <c r="K53" s="1">
        <v>2</v>
      </c>
      <c r="L53" s="1">
        <v>3</v>
      </c>
      <c r="M53" s="1" t="s">
        <v>6</v>
      </c>
    </row>
    <row r="54" spans="2:22">
      <c r="B54" s="1" t="s">
        <v>10</v>
      </c>
      <c r="C54" s="1">
        <v>5625674164</v>
      </c>
      <c r="D54" s="1">
        <v>5625674164</v>
      </c>
      <c r="E54" s="1">
        <v>5625674164</v>
      </c>
      <c r="F54" s="1">
        <f>SUM(C54:E54)/3</f>
        <v>5625674164</v>
      </c>
      <c r="I54" s="1" t="s">
        <v>10</v>
      </c>
      <c r="J54" s="1">
        <v>5625674164</v>
      </c>
      <c r="K54" s="1">
        <v>5625674164</v>
      </c>
      <c r="L54" s="1">
        <v>5625674164</v>
      </c>
      <c r="M54" s="1">
        <f>SUM(J54:L54)/3</f>
        <v>5625674164</v>
      </c>
    </row>
    <row r="55" spans="2:22">
      <c r="B55" s="1" t="s">
        <v>16</v>
      </c>
      <c r="C55" s="1">
        <v>300452</v>
      </c>
      <c r="D55" s="1">
        <v>300452</v>
      </c>
      <c r="E55" s="1">
        <v>300452</v>
      </c>
      <c r="F55" s="1">
        <f>SUM(C55:E55)/3</f>
        <v>300452</v>
      </c>
      <c r="I55" s="1" t="s">
        <v>16</v>
      </c>
      <c r="J55" s="1">
        <v>300452</v>
      </c>
      <c r="K55" s="1">
        <v>300452</v>
      </c>
      <c r="L55" s="1">
        <v>300452</v>
      </c>
      <c r="M55" s="1">
        <f>SUM(J55:L55)/3</f>
        <v>300452</v>
      </c>
    </row>
    <row r="56" spans="2:22">
      <c r="B56" s="1" t="s">
        <v>12</v>
      </c>
      <c r="C56" s="1">
        <v>2768</v>
      </c>
      <c r="D56" s="1">
        <v>2768</v>
      </c>
      <c r="E56" s="1">
        <v>2768</v>
      </c>
      <c r="F56" s="1">
        <f>SUM(C56:E56)/3</f>
        <v>2768</v>
      </c>
      <c r="I56" s="1" t="s">
        <v>12</v>
      </c>
      <c r="J56" s="1">
        <v>3605080</v>
      </c>
      <c r="K56" s="1">
        <v>3605080</v>
      </c>
      <c r="L56" s="1">
        <v>3605080</v>
      </c>
      <c r="M56" s="1">
        <f>SUM(J56:L56)/3</f>
        <v>3605080</v>
      </c>
    </row>
    <row r="58" spans="2:22">
      <c r="B58" s="1" t="s">
        <v>9</v>
      </c>
      <c r="C58" s="1">
        <v>45000</v>
      </c>
      <c r="I58" s="1" t="s">
        <v>9</v>
      </c>
      <c r="J58" s="1">
        <v>45000</v>
      </c>
    </row>
    <row r="59" spans="2:22">
      <c r="B59" s="1" t="s">
        <v>3</v>
      </c>
      <c r="C59" s="1">
        <v>1</v>
      </c>
      <c r="D59" s="1">
        <v>2</v>
      </c>
      <c r="E59" s="1">
        <v>3</v>
      </c>
      <c r="F59" s="1" t="s">
        <v>6</v>
      </c>
      <c r="I59" s="1" t="s">
        <v>3</v>
      </c>
      <c r="J59" s="1">
        <v>1</v>
      </c>
      <c r="K59" s="1">
        <v>2</v>
      </c>
      <c r="L59" s="1">
        <v>3</v>
      </c>
      <c r="M59" s="1" t="s">
        <v>6</v>
      </c>
    </row>
    <row r="60" spans="2:22">
      <c r="B60" s="1" t="s">
        <v>10</v>
      </c>
      <c r="C60" s="1">
        <v>8100794164</v>
      </c>
      <c r="D60" s="1">
        <v>8100794164</v>
      </c>
      <c r="E60" s="1">
        <v>8100794164</v>
      </c>
      <c r="F60" s="1">
        <f>SUM(C60:E60)/3</f>
        <v>8100794164</v>
      </c>
      <c r="I60" s="1" t="s">
        <v>10</v>
      </c>
      <c r="J60" s="1">
        <v>8100794164</v>
      </c>
      <c r="K60" s="1">
        <v>8100794164</v>
      </c>
      <c r="L60" s="1">
        <v>8100794164</v>
      </c>
      <c r="M60" s="1">
        <f>SUM(J60:L60)/3</f>
        <v>8100794164</v>
      </c>
    </row>
    <row r="61" spans="2:22">
      <c r="B61" s="1" t="s">
        <v>16</v>
      </c>
      <c r="C61" s="1">
        <v>360452</v>
      </c>
      <c r="D61" s="1">
        <v>360452</v>
      </c>
      <c r="E61" s="1">
        <v>360452</v>
      </c>
      <c r="F61" s="1">
        <f>SUM(C61:E61)/3</f>
        <v>360452</v>
      </c>
      <c r="I61" s="1" t="s">
        <v>16</v>
      </c>
      <c r="J61" s="1">
        <v>360452</v>
      </c>
      <c r="K61" s="1">
        <v>360452</v>
      </c>
      <c r="L61" s="1">
        <v>360452</v>
      </c>
      <c r="M61" s="1">
        <f>SUM(J61:L61)/3</f>
        <v>360452</v>
      </c>
    </row>
    <row r="62" spans="2:22">
      <c r="B62" s="1" t="s">
        <v>12</v>
      </c>
      <c r="C62" s="1">
        <v>2768</v>
      </c>
      <c r="D62" s="1">
        <v>2768</v>
      </c>
      <c r="E62" s="1">
        <v>2768</v>
      </c>
      <c r="F62" s="1">
        <f>SUM(C62:E62)/3</f>
        <v>2768</v>
      </c>
      <c r="I62" s="1" t="s">
        <v>12</v>
      </c>
      <c r="J62" s="1">
        <v>4307336</v>
      </c>
      <c r="K62" s="1">
        <v>4307336</v>
      </c>
      <c r="L62" s="1">
        <v>4307336</v>
      </c>
      <c r="M62" s="1">
        <f>SUM(J62:L62)/3</f>
        <v>4307336</v>
      </c>
    </row>
    <row r="64" spans="2:22">
      <c r="B64" s="1" t="s">
        <v>9</v>
      </c>
      <c r="C64" s="1">
        <v>52500</v>
      </c>
      <c r="I64" s="1" t="s">
        <v>9</v>
      </c>
      <c r="J64" s="1">
        <v>52500</v>
      </c>
    </row>
    <row r="65" spans="2:13">
      <c r="B65" s="1" t="s">
        <v>3</v>
      </c>
      <c r="C65" s="1">
        <v>1</v>
      </c>
      <c r="D65" s="1">
        <v>2</v>
      </c>
      <c r="E65" s="1">
        <v>3</v>
      </c>
      <c r="F65" s="1" t="s">
        <v>6</v>
      </c>
      <c r="I65" s="1" t="s">
        <v>3</v>
      </c>
      <c r="J65" s="1">
        <v>1</v>
      </c>
      <c r="K65" s="1">
        <v>2</v>
      </c>
      <c r="L65" s="1">
        <v>3</v>
      </c>
      <c r="M65" s="1" t="s">
        <v>6</v>
      </c>
    </row>
    <row r="66" spans="2:13">
      <c r="B66" s="1" t="s">
        <v>10</v>
      </c>
      <c r="C66" s="1">
        <v>11025914164</v>
      </c>
      <c r="D66" s="1">
        <v>11025914164</v>
      </c>
      <c r="E66" s="1">
        <v>11025914164</v>
      </c>
      <c r="F66" s="1">
        <f>SUM(C66:E66)/3</f>
        <v>11025914164</v>
      </c>
      <c r="I66" s="1" t="s">
        <v>10</v>
      </c>
      <c r="J66" s="1">
        <v>11025914164</v>
      </c>
      <c r="K66" s="1">
        <v>11025914164</v>
      </c>
      <c r="L66" s="1">
        <v>11025914164</v>
      </c>
      <c r="M66" s="1">
        <f>SUM(J66:L66)/3</f>
        <v>11025914164</v>
      </c>
    </row>
    <row r="67" spans="2:13">
      <c r="B67" s="1" t="s">
        <v>16</v>
      </c>
      <c r="C67" s="1">
        <v>420452</v>
      </c>
      <c r="D67" s="1">
        <v>420452</v>
      </c>
      <c r="E67" s="1">
        <v>420452</v>
      </c>
      <c r="F67" s="1">
        <f>SUM(C67:E67)/3</f>
        <v>420452</v>
      </c>
      <c r="I67" s="1" t="s">
        <v>16</v>
      </c>
      <c r="J67" s="1">
        <v>420452</v>
      </c>
      <c r="K67" s="1">
        <v>420452</v>
      </c>
      <c r="L67" s="1">
        <v>420452</v>
      </c>
      <c r="M67" s="1">
        <f>SUM(J67:L67)/3</f>
        <v>420452</v>
      </c>
    </row>
    <row r="68" spans="2:13">
      <c r="B68" s="1" t="s">
        <v>12</v>
      </c>
      <c r="C68" s="1">
        <v>2768</v>
      </c>
      <c r="D68" s="1">
        <v>2768</v>
      </c>
      <c r="E68" s="1">
        <v>2768</v>
      </c>
      <c r="F68" s="1">
        <f>SUM(C68:E68)/3</f>
        <v>2768</v>
      </c>
      <c r="I68" s="1" t="s">
        <v>12</v>
      </c>
      <c r="J68" s="1">
        <v>5030040</v>
      </c>
      <c r="K68" s="1">
        <v>5030040</v>
      </c>
      <c r="L68" s="1">
        <v>5030040</v>
      </c>
      <c r="M68" s="1">
        <f>SUM(J68:L68)/3</f>
        <v>5030040</v>
      </c>
    </row>
    <row r="70" spans="2:13">
      <c r="B70" s="1" t="s">
        <v>9</v>
      </c>
      <c r="C70" s="1">
        <v>60000</v>
      </c>
      <c r="I70" s="1" t="s">
        <v>9</v>
      </c>
      <c r="J70" s="1">
        <v>60000</v>
      </c>
    </row>
    <row r="71" spans="2:13">
      <c r="B71" s="1" t="s">
        <v>3</v>
      </c>
      <c r="C71" s="1">
        <v>1</v>
      </c>
      <c r="D71" s="1">
        <v>2</v>
      </c>
      <c r="E71" s="1">
        <v>3</v>
      </c>
      <c r="F71" s="1" t="s">
        <v>6</v>
      </c>
      <c r="I71" s="1" t="s">
        <v>3</v>
      </c>
      <c r="J71" s="1">
        <v>1</v>
      </c>
      <c r="K71" s="1">
        <v>2</v>
      </c>
      <c r="L71" s="1">
        <v>3</v>
      </c>
      <c r="M71" s="1" t="s">
        <v>6</v>
      </c>
    </row>
    <row r="72" spans="2:13">
      <c r="B72" s="1" t="s">
        <v>10</v>
      </c>
      <c r="C72" s="1">
        <v>14401034164</v>
      </c>
      <c r="D72" s="1">
        <v>14401034164</v>
      </c>
      <c r="E72" s="1">
        <v>14401034164</v>
      </c>
      <c r="F72" s="1">
        <f>SUM(C72:E72)/3</f>
        <v>14401034164</v>
      </c>
      <c r="I72" s="1" t="s">
        <v>10</v>
      </c>
      <c r="J72" s="1">
        <v>14401034164</v>
      </c>
      <c r="K72" s="1">
        <v>14401034164</v>
      </c>
      <c r="L72" s="1">
        <v>14401034164</v>
      </c>
      <c r="M72" s="1">
        <f>SUM(J72:L72)/3</f>
        <v>14401034164</v>
      </c>
    </row>
    <row r="73" spans="2:13">
      <c r="B73" s="1" t="s">
        <v>16</v>
      </c>
      <c r="C73" s="1">
        <v>480452</v>
      </c>
      <c r="D73" s="1">
        <v>480452</v>
      </c>
      <c r="E73" s="1">
        <v>480452</v>
      </c>
      <c r="F73" s="1">
        <f>SUM(C73:E73)/3</f>
        <v>480452</v>
      </c>
      <c r="I73" s="1" t="s">
        <v>16</v>
      </c>
      <c r="J73" s="1">
        <v>480452</v>
      </c>
      <c r="K73" s="1">
        <v>480452</v>
      </c>
      <c r="L73" s="1">
        <v>480452</v>
      </c>
      <c r="M73" s="1">
        <f>SUM(J73:L73)/3</f>
        <v>480452</v>
      </c>
    </row>
    <row r="74" spans="2:13">
      <c r="B74" s="1" t="s">
        <v>12</v>
      </c>
      <c r="C74" s="1">
        <v>2768</v>
      </c>
      <c r="D74" s="1">
        <v>2768</v>
      </c>
      <c r="E74" s="1">
        <v>2768</v>
      </c>
      <c r="F74" s="1">
        <f>SUM(C74:E74)/3</f>
        <v>2768</v>
      </c>
      <c r="I74" s="1" t="s">
        <v>12</v>
      </c>
      <c r="J74" s="1">
        <v>5801592</v>
      </c>
      <c r="K74" s="1">
        <v>5801592</v>
      </c>
      <c r="L74" s="1">
        <v>5801592</v>
      </c>
      <c r="M74" s="1">
        <f>SUM(J74:L74)/3</f>
        <v>5801592</v>
      </c>
    </row>
  </sheetData>
  <pageMargins left="0" right="0" top="0.13888888888888901" bottom="0.13888888888888901" header="0" footer="0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74"/>
  <sheetViews>
    <sheetView topLeftCell="Z2" zoomScale="70" zoomScaleNormal="70" workbookViewId="0">
      <selection activeCell="AT63" sqref="AT63"/>
    </sheetView>
  </sheetViews>
  <sheetFormatPr defaultColWidth="7.5" defaultRowHeight="14.25"/>
  <cols>
    <col min="1" max="11" width="9.125" style="1" customWidth="1"/>
    <col min="16" max="16" width="7.125" style="1" customWidth="1"/>
    <col min="17" max="17" width="12.125" style="1" customWidth="1"/>
    <col min="18" max="18" width="8.125" style="1" customWidth="1"/>
    <col min="19" max="19" width="7.25" style="1" customWidth="1"/>
    <col min="20" max="20" width="12.125" style="1" customWidth="1"/>
    <col min="21" max="21" width="15.5" style="1" customWidth="1"/>
    <col min="22" max="22" width="18" style="1" customWidth="1"/>
  </cols>
  <sheetData>
    <row r="1" spans="1:23">
      <c r="A1" s="1" t="s">
        <v>1</v>
      </c>
    </row>
    <row r="2" spans="1:23">
      <c r="A2" s="1" t="s">
        <v>2</v>
      </c>
      <c r="B2" s="1" t="s">
        <v>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>
        <v>1</v>
      </c>
      <c r="U2" s="1">
        <v>2</v>
      </c>
      <c r="V2" s="1">
        <v>3</v>
      </c>
      <c r="W2" s="1" t="s">
        <v>6</v>
      </c>
    </row>
    <row r="3" spans="1:23">
      <c r="B3" s="1">
        <v>7500</v>
      </c>
      <c r="C3" s="1">
        <v>4.4999999999999998E-2</v>
      </c>
      <c r="D3" s="1">
        <v>4.5699999999999998E-2</v>
      </c>
      <c r="E3" s="1">
        <v>4.4499999999999998E-2</v>
      </c>
      <c r="F3" s="1">
        <v>4.6899999999999997E-2</v>
      </c>
      <c r="G3" s="1">
        <v>4.4499999999999998E-2</v>
      </c>
      <c r="H3" s="1">
        <v>4.4900000000000002E-2</v>
      </c>
      <c r="I3" s="1">
        <v>4.5199999999999997E-2</v>
      </c>
      <c r="J3" s="1">
        <v>4.7E-2</v>
      </c>
      <c r="K3" s="1">
        <v>4.6300000000000001E-2</v>
      </c>
      <c r="L3" s="1">
        <v>4.4600000000000001E-2</v>
      </c>
      <c r="M3" s="1">
        <v>4.8300000000000003E-2</v>
      </c>
      <c r="N3" s="1">
        <v>4.6300000000000001E-2</v>
      </c>
      <c r="O3" s="1">
        <f t="shared" ref="O3:O10" si="0">MIN(C3:N3)</f>
        <v>4.4499999999999998E-2</v>
      </c>
      <c r="P3" s="1">
        <f t="shared" ref="P3:P10" si="1">MAX(C3:N3)</f>
        <v>4.8300000000000003E-2</v>
      </c>
      <c r="Q3" s="1">
        <f t="shared" ref="Q3:Q10" si="2">(SUM(C3:N3)-O3-P3)/10</f>
        <v>4.564E-2</v>
      </c>
      <c r="S3">
        <v>7500</v>
      </c>
      <c r="T3"/>
      <c r="U3"/>
      <c r="V3"/>
      <c r="W3" s="1" t="e">
        <f t="shared" ref="W3:W10" si="3">AVERAGE(T3:V3)</f>
        <v>#DIV/0!</v>
      </c>
    </row>
    <row r="4" spans="1:23">
      <c r="B4" s="1">
        <v>15000</v>
      </c>
      <c r="C4" s="1">
        <v>0.18090000000000001</v>
      </c>
      <c r="D4" s="1">
        <v>0.1837</v>
      </c>
      <c r="E4" s="1">
        <v>0.18099999999999999</v>
      </c>
      <c r="F4" s="1">
        <v>0.18079999999999999</v>
      </c>
      <c r="G4" s="1">
        <v>0.17979999999999999</v>
      </c>
      <c r="H4" s="1">
        <v>0.1799</v>
      </c>
      <c r="I4" s="1">
        <v>0.17879999999999999</v>
      </c>
      <c r="J4" s="1">
        <v>0.1817</v>
      </c>
      <c r="K4" s="1">
        <v>0.1857</v>
      </c>
      <c r="L4" s="1">
        <v>0.18440000000000001</v>
      </c>
      <c r="M4" s="1">
        <v>0.18160000000000001</v>
      </c>
      <c r="N4" s="1">
        <v>0.18099999999999999</v>
      </c>
      <c r="O4" s="1">
        <f t="shared" si="0"/>
        <v>0.17879999999999999</v>
      </c>
      <c r="P4" s="1">
        <f t="shared" si="1"/>
        <v>0.1857</v>
      </c>
      <c r="Q4" s="1">
        <f t="shared" si="2"/>
        <v>0.18148000000000003</v>
      </c>
      <c r="S4">
        <v>15000</v>
      </c>
      <c r="T4">
        <v>5.6</v>
      </c>
      <c r="U4">
        <v>5.6</v>
      </c>
      <c r="V4">
        <v>5.6</v>
      </c>
      <c r="W4" s="1">
        <f t="shared" si="3"/>
        <v>5.5999999999999988</v>
      </c>
    </row>
    <row r="5" spans="1:23">
      <c r="B5" s="1">
        <v>22500</v>
      </c>
      <c r="C5" s="1">
        <v>0.4017</v>
      </c>
      <c r="D5" s="1">
        <v>0.41199999999999998</v>
      </c>
      <c r="E5" s="1">
        <v>0.40749999999999997</v>
      </c>
      <c r="F5" s="1">
        <v>0.41199999999999998</v>
      </c>
      <c r="G5" s="1">
        <v>0.4133</v>
      </c>
      <c r="H5" s="1">
        <v>0.39860000000000001</v>
      </c>
      <c r="I5" s="1">
        <v>0.39910000000000001</v>
      </c>
      <c r="J5" s="1">
        <v>0.40189999999999998</v>
      </c>
      <c r="K5" s="1">
        <v>0.4007</v>
      </c>
      <c r="L5" s="1">
        <v>0.40949999999999998</v>
      </c>
      <c r="M5" s="1">
        <v>0.40849999999999997</v>
      </c>
      <c r="N5" s="1">
        <v>0.40339999999999998</v>
      </c>
      <c r="O5" s="1">
        <f t="shared" si="0"/>
        <v>0.39860000000000001</v>
      </c>
      <c r="P5" s="1">
        <f t="shared" si="1"/>
        <v>0.4133</v>
      </c>
      <c r="Q5" s="1">
        <f t="shared" si="2"/>
        <v>0.40563000000000005</v>
      </c>
      <c r="S5">
        <v>22500</v>
      </c>
      <c r="T5">
        <v>12.5</v>
      </c>
      <c r="U5">
        <v>12.5</v>
      </c>
      <c r="V5">
        <v>12.5</v>
      </c>
      <c r="W5" s="1">
        <f t="shared" si="3"/>
        <v>12.5</v>
      </c>
    </row>
    <row r="6" spans="1:23">
      <c r="B6" s="1">
        <v>30000</v>
      </c>
      <c r="C6" s="1">
        <v>0.71089999999999998</v>
      </c>
      <c r="D6" s="1">
        <v>0.72699999999999998</v>
      </c>
      <c r="E6" s="1">
        <v>0.72319999999999995</v>
      </c>
      <c r="F6" s="1">
        <v>0.71209999999999996</v>
      </c>
      <c r="G6" s="1">
        <v>0.71209999999999996</v>
      </c>
      <c r="H6" s="1">
        <v>0.70730000000000004</v>
      </c>
      <c r="I6" s="1">
        <v>0.71099999999999997</v>
      </c>
      <c r="J6" s="1">
        <v>0.70430000000000004</v>
      </c>
      <c r="K6" s="1">
        <v>0.71120000000000005</v>
      </c>
      <c r="L6" s="1">
        <v>0.71079999999999999</v>
      </c>
      <c r="M6" s="1">
        <v>0.72040000000000004</v>
      </c>
      <c r="N6" s="1">
        <v>0.71089999999999998</v>
      </c>
      <c r="O6" s="1">
        <f t="shared" si="0"/>
        <v>0.70430000000000004</v>
      </c>
      <c r="P6" s="1">
        <f t="shared" si="1"/>
        <v>0.72699999999999998</v>
      </c>
      <c r="Q6" s="1">
        <f t="shared" si="2"/>
        <v>0.7129899999999999</v>
      </c>
      <c r="S6">
        <v>30000</v>
      </c>
      <c r="T6">
        <v>22.3</v>
      </c>
      <c r="U6">
        <v>22.3</v>
      </c>
      <c r="V6">
        <v>22.3</v>
      </c>
      <c r="W6" s="1">
        <f t="shared" si="3"/>
        <v>22.3</v>
      </c>
    </row>
    <row r="7" spans="1:23">
      <c r="B7" s="1">
        <v>37500</v>
      </c>
      <c r="C7" s="1">
        <v>1.0806</v>
      </c>
      <c r="D7" s="1">
        <v>1.0652999999999999</v>
      </c>
      <c r="E7" s="1">
        <v>1.0653999999999999</v>
      </c>
      <c r="F7" s="1">
        <v>1.0643</v>
      </c>
      <c r="G7" s="1">
        <v>1.0676000000000001</v>
      </c>
      <c r="H7" s="1">
        <v>1.0738000000000001</v>
      </c>
      <c r="I7" s="1">
        <v>1.0745</v>
      </c>
      <c r="J7" s="1">
        <v>1.0746</v>
      </c>
      <c r="K7" s="1">
        <v>1.0656000000000001</v>
      </c>
      <c r="L7" s="1">
        <v>1.0660000000000001</v>
      </c>
      <c r="M7" s="1">
        <v>1.0669</v>
      </c>
      <c r="N7" s="1">
        <v>1.0662</v>
      </c>
      <c r="O7" s="1">
        <f t="shared" si="0"/>
        <v>1.0643</v>
      </c>
      <c r="P7" s="1">
        <f t="shared" si="1"/>
        <v>1.0806</v>
      </c>
      <c r="Q7" s="1">
        <f t="shared" si="2"/>
        <v>1.0685900000000002</v>
      </c>
      <c r="S7">
        <v>37500</v>
      </c>
      <c r="T7">
        <v>35.1</v>
      </c>
      <c r="U7">
        <v>35.1</v>
      </c>
      <c r="V7">
        <v>35.1</v>
      </c>
      <c r="W7" s="1">
        <f t="shared" si="3"/>
        <v>35.1</v>
      </c>
    </row>
    <row r="8" spans="1:23">
      <c r="B8" s="1">
        <v>45000</v>
      </c>
      <c r="C8" s="1">
        <v>1.5304</v>
      </c>
      <c r="D8" s="1">
        <v>1.53</v>
      </c>
      <c r="E8" s="1">
        <v>1.5297000000000001</v>
      </c>
      <c r="F8" s="1">
        <v>1.5435000000000001</v>
      </c>
      <c r="G8" s="1">
        <v>1.5454000000000001</v>
      </c>
      <c r="H8" s="1">
        <v>1.5442</v>
      </c>
      <c r="I8" s="1">
        <v>1.5436000000000001</v>
      </c>
      <c r="J8" s="1">
        <v>1.5331999999999999</v>
      </c>
      <c r="K8" s="1">
        <v>1.5353000000000001</v>
      </c>
      <c r="L8" s="1">
        <v>1.5342</v>
      </c>
      <c r="M8" s="1">
        <v>1.5327</v>
      </c>
      <c r="N8" s="1">
        <v>1.5315000000000001</v>
      </c>
      <c r="O8" s="1">
        <f t="shared" si="0"/>
        <v>1.5297000000000001</v>
      </c>
      <c r="P8" s="1">
        <f t="shared" si="1"/>
        <v>1.5454000000000001</v>
      </c>
      <c r="Q8" s="1">
        <f t="shared" si="2"/>
        <v>1.5358599999999996</v>
      </c>
      <c r="S8">
        <v>45000</v>
      </c>
      <c r="T8">
        <v>50.1</v>
      </c>
      <c r="U8">
        <v>50.1</v>
      </c>
      <c r="V8">
        <v>50.1</v>
      </c>
      <c r="W8" s="1">
        <f t="shared" si="3"/>
        <v>50.1</v>
      </c>
    </row>
    <row r="9" spans="1:23">
      <c r="B9" s="1">
        <v>52500</v>
      </c>
      <c r="C9" s="1">
        <v>2.0823</v>
      </c>
      <c r="D9" s="1">
        <v>2.0846</v>
      </c>
      <c r="E9" s="1">
        <v>2.0849000000000002</v>
      </c>
      <c r="F9" s="1">
        <v>2.0903999999999998</v>
      </c>
      <c r="G9" s="1">
        <v>2.0884</v>
      </c>
      <c r="H9" s="1">
        <v>2.1166999999999998</v>
      </c>
      <c r="I9" s="1">
        <v>2.0840999999999998</v>
      </c>
      <c r="J9" s="1">
        <v>2.0830000000000002</v>
      </c>
      <c r="K9" s="1">
        <v>2.0813000000000001</v>
      </c>
      <c r="L9" s="1">
        <v>2.0836999999999999</v>
      </c>
      <c r="M9" s="1">
        <v>2.0828000000000002</v>
      </c>
      <c r="N9" s="1">
        <v>2.0830000000000002</v>
      </c>
      <c r="O9" s="1">
        <f t="shared" si="0"/>
        <v>2.0813000000000001</v>
      </c>
      <c r="P9" s="1">
        <f t="shared" si="1"/>
        <v>2.1166999999999998</v>
      </c>
      <c r="Q9" s="1">
        <f t="shared" si="2"/>
        <v>2.0847199999999995</v>
      </c>
      <c r="S9">
        <v>52500</v>
      </c>
      <c r="T9">
        <v>69.099999999999994</v>
      </c>
      <c r="U9">
        <v>69.099999999999994</v>
      </c>
      <c r="V9">
        <v>69.099999999999994</v>
      </c>
      <c r="W9" s="1">
        <f t="shared" si="3"/>
        <v>69.099999999999994</v>
      </c>
    </row>
    <row r="10" spans="1:23">
      <c r="B10" s="1">
        <v>60000</v>
      </c>
      <c r="C10" s="1">
        <v>2.7275</v>
      </c>
      <c r="D10" s="1">
        <v>2.7279</v>
      </c>
      <c r="E10" s="1">
        <v>2.7469999999999999</v>
      </c>
      <c r="F10" s="1">
        <v>2.7273999999999998</v>
      </c>
      <c r="G10" s="1">
        <v>2.7309000000000001</v>
      </c>
      <c r="H10" s="1">
        <v>2.7321</v>
      </c>
      <c r="I10" s="1">
        <v>2.7296</v>
      </c>
      <c r="J10" s="1">
        <v>2.7464</v>
      </c>
      <c r="K10" s="1">
        <v>2.7469999999999999</v>
      </c>
      <c r="L10" s="1">
        <v>2.7454999999999998</v>
      </c>
      <c r="M10" s="1">
        <v>2.7475000000000001</v>
      </c>
      <c r="N10" s="1">
        <v>2.7477</v>
      </c>
      <c r="O10" s="1">
        <f t="shared" si="0"/>
        <v>2.7273999999999998</v>
      </c>
      <c r="P10" s="1">
        <f t="shared" si="1"/>
        <v>2.7477</v>
      </c>
      <c r="Q10" s="1">
        <f t="shared" si="2"/>
        <v>2.7381400000000005</v>
      </c>
      <c r="S10">
        <v>60000</v>
      </c>
      <c r="T10">
        <v>89.5</v>
      </c>
      <c r="U10">
        <v>89.5</v>
      </c>
      <c r="V10">
        <v>89.5</v>
      </c>
      <c r="W10" s="1">
        <f t="shared" si="3"/>
        <v>89.5</v>
      </c>
    </row>
    <row r="11" spans="1:23">
      <c r="L11" s="1"/>
      <c r="M11" s="1"/>
      <c r="N11" s="1"/>
      <c r="O11" s="1"/>
      <c r="W11" s="1"/>
    </row>
    <row r="12" spans="1:23">
      <c r="L12" s="1"/>
      <c r="M12" s="1"/>
      <c r="N12" s="1"/>
      <c r="O12" s="1"/>
      <c r="W12" s="1"/>
    </row>
    <row r="13" spans="1:23">
      <c r="L13" s="1"/>
      <c r="M13" s="1"/>
      <c r="N13" s="1"/>
      <c r="O13" s="1"/>
      <c r="W13" s="1"/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>
        <v>1</v>
      </c>
      <c r="U15" s="1">
        <v>2</v>
      </c>
      <c r="V15" s="1">
        <v>3</v>
      </c>
      <c r="W15" s="1" t="s">
        <v>6</v>
      </c>
    </row>
    <row r="16" spans="1:23">
      <c r="B16" s="1">
        <v>7500</v>
      </c>
      <c r="C16" s="1">
        <v>3.3000000000000002E-2</v>
      </c>
      <c r="D16" s="1">
        <v>3.3000000000000002E-2</v>
      </c>
      <c r="E16" s="1">
        <v>3.4000000000000002E-2</v>
      </c>
      <c r="F16" s="1">
        <v>3.4000000000000002E-2</v>
      </c>
      <c r="G16" s="1">
        <v>3.2000000000000001E-2</v>
      </c>
      <c r="H16" s="1">
        <v>3.3000000000000002E-2</v>
      </c>
      <c r="I16" s="1">
        <v>3.5000000000000003E-2</v>
      </c>
      <c r="J16" s="1">
        <v>3.4000000000000002E-2</v>
      </c>
      <c r="K16" s="1">
        <v>3.2000000000000001E-2</v>
      </c>
      <c r="L16" s="1">
        <v>3.3000000000000002E-2</v>
      </c>
      <c r="M16" s="1">
        <v>3.5000000000000003E-2</v>
      </c>
      <c r="N16" s="1">
        <v>3.5000000000000003E-2</v>
      </c>
      <c r="O16" s="1">
        <f t="shared" ref="O16:O23" si="4">MIN(C16:N16)</f>
        <v>3.2000000000000001E-2</v>
      </c>
      <c r="P16" s="1">
        <f t="shared" ref="P16:P23" si="5">MAX(C16:N16)</f>
        <v>3.5000000000000003E-2</v>
      </c>
      <c r="Q16" s="1">
        <f t="shared" ref="Q16:Q23" si="6">(SUM(C16:N16)-O16-P16)/10</f>
        <v>3.3600000000000005E-2</v>
      </c>
      <c r="S16">
        <v>7500</v>
      </c>
      <c r="T16"/>
      <c r="U16"/>
      <c r="V16"/>
      <c r="W16" s="1" t="e">
        <f t="shared" ref="W16:W23" si="7">AVERAGE(T16:V16)</f>
        <v>#DIV/0!</v>
      </c>
    </row>
    <row r="17" spans="1:23">
      <c r="B17" s="1">
        <v>15000</v>
      </c>
      <c r="C17" s="1">
        <v>0.13300000000000001</v>
      </c>
      <c r="D17" s="1">
        <v>0.13400000000000001</v>
      </c>
      <c r="E17" s="1">
        <v>0.13400000000000001</v>
      </c>
      <c r="F17" s="1">
        <v>0.13200000000000001</v>
      </c>
      <c r="G17" s="1">
        <v>0.13500000000000001</v>
      </c>
      <c r="H17" s="1">
        <v>0.13500000000000001</v>
      </c>
      <c r="I17" s="1">
        <v>0.13100000000000001</v>
      </c>
      <c r="J17" s="1">
        <v>0.13</v>
      </c>
      <c r="K17" s="1">
        <v>0.13200000000000001</v>
      </c>
      <c r="L17" s="1">
        <v>0.13400000000000001</v>
      </c>
      <c r="M17" s="1">
        <v>0.13200000000000001</v>
      </c>
      <c r="N17" s="1">
        <v>0.13500000000000001</v>
      </c>
      <c r="O17" s="1">
        <f t="shared" si="4"/>
        <v>0.13</v>
      </c>
      <c r="P17" s="1">
        <f t="shared" si="5"/>
        <v>0.13500000000000001</v>
      </c>
      <c r="Q17" s="1">
        <f t="shared" si="6"/>
        <v>0.13320000000000001</v>
      </c>
      <c r="S17">
        <v>15000</v>
      </c>
      <c r="T17">
        <v>5.6</v>
      </c>
      <c r="U17">
        <v>5.6</v>
      </c>
      <c r="V17">
        <v>5.6</v>
      </c>
      <c r="W17" s="1">
        <f t="shared" si="7"/>
        <v>5.5999999999999988</v>
      </c>
    </row>
    <row r="18" spans="1:23">
      <c r="B18" s="1">
        <v>22500</v>
      </c>
      <c r="C18" s="1">
        <v>0.29899999999999999</v>
      </c>
      <c r="D18" s="1">
        <v>0.29599999999999999</v>
      </c>
      <c r="E18" s="1">
        <v>0.29899999999999999</v>
      </c>
      <c r="F18" s="1">
        <v>0.30199999999999999</v>
      </c>
      <c r="G18" s="1">
        <v>0.29299999999999998</v>
      </c>
      <c r="H18" s="1">
        <v>0.29499999999999998</v>
      </c>
      <c r="I18" s="1">
        <v>0.29799999999999999</v>
      </c>
      <c r="J18" s="1">
        <v>0.3</v>
      </c>
      <c r="K18" s="1">
        <v>0.29299999999999998</v>
      </c>
      <c r="L18" s="1">
        <v>0.30099999999999999</v>
      </c>
      <c r="M18" s="1">
        <v>0.29299999999999998</v>
      </c>
      <c r="N18" s="1">
        <v>0.29499999999999998</v>
      </c>
      <c r="O18" s="1">
        <f t="shared" si="4"/>
        <v>0.29299999999999998</v>
      </c>
      <c r="P18" s="1">
        <f t="shared" si="5"/>
        <v>0.30199999999999999</v>
      </c>
      <c r="Q18" s="1">
        <f t="shared" si="6"/>
        <v>0.2969</v>
      </c>
      <c r="S18">
        <v>22500</v>
      </c>
      <c r="T18">
        <v>12.5</v>
      </c>
      <c r="U18">
        <v>12.5</v>
      </c>
      <c r="V18">
        <v>12.5</v>
      </c>
      <c r="W18" s="1">
        <f t="shared" si="7"/>
        <v>12.5</v>
      </c>
    </row>
    <row r="19" spans="1:23">
      <c r="B19" s="1">
        <v>30000</v>
      </c>
      <c r="C19" s="1">
        <v>0.52100000000000002</v>
      </c>
      <c r="D19" s="1">
        <v>0.52300000000000002</v>
      </c>
      <c r="E19" s="1">
        <v>0.52500000000000002</v>
      </c>
      <c r="F19" s="1">
        <v>0.52400000000000002</v>
      </c>
      <c r="G19" s="1">
        <v>0.52200000000000002</v>
      </c>
      <c r="H19" s="1">
        <v>0.52800000000000002</v>
      </c>
      <c r="I19" s="1">
        <v>0.53200000000000003</v>
      </c>
      <c r="J19" s="1">
        <v>0.52500000000000002</v>
      </c>
      <c r="K19" s="1">
        <v>0.53300000000000003</v>
      </c>
      <c r="L19" s="1">
        <v>0.52400000000000002</v>
      </c>
      <c r="M19" s="1">
        <v>0.51700000000000002</v>
      </c>
      <c r="N19" s="1">
        <v>0.51900000000000002</v>
      </c>
      <c r="O19" s="1">
        <f t="shared" si="4"/>
        <v>0.51700000000000002</v>
      </c>
      <c r="P19" s="1">
        <f t="shared" si="5"/>
        <v>0.53300000000000003</v>
      </c>
      <c r="Q19" s="1">
        <f t="shared" si="6"/>
        <v>0.52429999999999999</v>
      </c>
      <c r="S19">
        <v>30000</v>
      </c>
      <c r="T19">
        <v>22.3</v>
      </c>
      <c r="U19">
        <v>22.3</v>
      </c>
      <c r="V19">
        <v>22.3</v>
      </c>
      <c r="W19" s="1">
        <f t="shared" si="7"/>
        <v>22.3</v>
      </c>
    </row>
    <row r="20" spans="1:23">
      <c r="B20" s="1">
        <v>37500</v>
      </c>
      <c r="C20" s="1">
        <v>0.75</v>
      </c>
      <c r="D20" s="1">
        <v>0.751</v>
      </c>
      <c r="E20" s="1">
        <v>0.74399999999999999</v>
      </c>
      <c r="F20" s="1">
        <v>0.752</v>
      </c>
      <c r="G20" s="1">
        <v>0.751</v>
      </c>
      <c r="H20" s="1">
        <v>0.746</v>
      </c>
      <c r="I20" s="1">
        <v>0.747</v>
      </c>
      <c r="J20" s="1">
        <v>0.751</v>
      </c>
      <c r="K20" s="1">
        <v>0.75</v>
      </c>
      <c r="L20" s="1">
        <v>0.751</v>
      </c>
      <c r="M20" s="1">
        <v>0.74399999999999999</v>
      </c>
      <c r="N20" s="1">
        <v>0.745</v>
      </c>
      <c r="O20" s="1">
        <f t="shared" si="4"/>
        <v>0.74399999999999999</v>
      </c>
      <c r="P20" s="1">
        <f t="shared" si="5"/>
        <v>0.752</v>
      </c>
      <c r="Q20" s="1">
        <f t="shared" si="6"/>
        <v>0.74859999999999993</v>
      </c>
      <c r="S20">
        <v>37500</v>
      </c>
      <c r="T20">
        <v>35.1</v>
      </c>
      <c r="U20">
        <v>35.1</v>
      </c>
      <c r="V20">
        <v>35.1</v>
      </c>
      <c r="W20" s="1">
        <f t="shared" si="7"/>
        <v>35.1</v>
      </c>
    </row>
    <row r="21" spans="1:23">
      <c r="B21" s="1">
        <v>45000</v>
      </c>
      <c r="C21" s="1">
        <v>1.0649999999999999</v>
      </c>
      <c r="D21" s="1">
        <v>1.07</v>
      </c>
      <c r="E21" s="1">
        <v>1.083</v>
      </c>
      <c r="F21" s="1">
        <v>1.069</v>
      </c>
      <c r="G21" s="1">
        <v>1.0680000000000001</v>
      </c>
      <c r="H21" s="1">
        <v>1.07</v>
      </c>
      <c r="I21" s="1">
        <v>1.091</v>
      </c>
      <c r="J21" s="1">
        <v>1.093</v>
      </c>
      <c r="K21" s="1">
        <v>1.089</v>
      </c>
      <c r="L21" s="1">
        <v>1.079</v>
      </c>
      <c r="M21" s="1">
        <v>1.087</v>
      </c>
      <c r="N21" s="1">
        <v>1.0880000000000001</v>
      </c>
      <c r="O21" s="1">
        <f t="shared" si="4"/>
        <v>1.0649999999999999</v>
      </c>
      <c r="P21" s="1">
        <f t="shared" si="5"/>
        <v>1.093</v>
      </c>
      <c r="Q21" s="1">
        <f t="shared" si="6"/>
        <v>1.0794000000000001</v>
      </c>
      <c r="S21">
        <v>45000</v>
      </c>
      <c r="T21">
        <v>50.1</v>
      </c>
      <c r="U21">
        <v>50.1</v>
      </c>
      <c r="V21">
        <v>50.1</v>
      </c>
      <c r="W21" s="1">
        <f t="shared" si="7"/>
        <v>50.1</v>
      </c>
    </row>
    <row r="22" spans="1:23">
      <c r="B22" s="1">
        <v>52500</v>
      </c>
      <c r="C22" s="1">
        <v>1.4890000000000001</v>
      </c>
      <c r="D22" s="1">
        <v>1.4890000000000001</v>
      </c>
      <c r="E22" s="1">
        <v>1.49</v>
      </c>
      <c r="F22" s="1">
        <v>1.49</v>
      </c>
      <c r="G22" s="1">
        <v>1.4790000000000001</v>
      </c>
      <c r="H22" s="1">
        <v>1.4850000000000001</v>
      </c>
      <c r="I22" s="1">
        <v>1.486</v>
      </c>
      <c r="J22" s="1">
        <v>1.4690000000000001</v>
      </c>
      <c r="K22" s="1">
        <v>1.462</v>
      </c>
      <c r="L22" s="1">
        <v>1.4950000000000001</v>
      </c>
      <c r="M22" s="1">
        <v>1.4950000000000001</v>
      </c>
      <c r="N22" s="1">
        <v>1.4950000000000001</v>
      </c>
      <c r="O22" s="1">
        <f t="shared" si="4"/>
        <v>1.462</v>
      </c>
      <c r="P22" s="1">
        <f t="shared" si="5"/>
        <v>1.4950000000000001</v>
      </c>
      <c r="Q22" s="1">
        <f t="shared" si="6"/>
        <v>1.4867000000000001</v>
      </c>
      <c r="S22">
        <v>52500</v>
      </c>
      <c r="T22">
        <v>69.099999999999994</v>
      </c>
      <c r="U22">
        <v>69.099999999999994</v>
      </c>
      <c r="V22">
        <v>69.099999999999994</v>
      </c>
      <c r="W22" s="1">
        <f t="shared" si="7"/>
        <v>69.099999999999994</v>
      </c>
    </row>
    <row r="23" spans="1:23">
      <c r="B23" s="1">
        <v>60000</v>
      </c>
      <c r="C23" s="1">
        <v>1.956</v>
      </c>
      <c r="D23" s="1">
        <v>1.9339999999999999</v>
      </c>
      <c r="E23" s="1">
        <v>1.9339999999999999</v>
      </c>
      <c r="F23" s="1">
        <v>1.9470000000000001</v>
      </c>
      <c r="G23" s="1">
        <v>1.946</v>
      </c>
      <c r="H23" s="1">
        <v>1.958</v>
      </c>
      <c r="I23" s="1">
        <v>1.954</v>
      </c>
      <c r="J23" s="1">
        <v>1.9330000000000001</v>
      </c>
      <c r="K23" s="1">
        <v>1.9530000000000001</v>
      </c>
      <c r="L23" s="1">
        <v>1.9490000000000001</v>
      </c>
      <c r="M23" s="1">
        <v>1.954</v>
      </c>
      <c r="N23" s="1">
        <v>1.9450000000000001</v>
      </c>
      <c r="O23" s="1">
        <f t="shared" si="4"/>
        <v>1.9330000000000001</v>
      </c>
      <c r="P23" s="1">
        <f t="shared" si="5"/>
        <v>1.958</v>
      </c>
      <c r="Q23" s="1">
        <f t="shared" si="6"/>
        <v>1.9472000000000005</v>
      </c>
      <c r="S23">
        <v>60000</v>
      </c>
      <c r="T23">
        <v>89.5</v>
      </c>
      <c r="U23">
        <v>89.5</v>
      </c>
      <c r="V23">
        <v>89.5</v>
      </c>
      <c r="W23" s="1">
        <f t="shared" si="7"/>
        <v>89.5</v>
      </c>
    </row>
    <row r="24" spans="1:23">
      <c r="L24" s="1"/>
      <c r="M24" s="1"/>
      <c r="N24" s="1"/>
      <c r="O24" s="1"/>
      <c r="W24" s="1"/>
    </row>
    <row r="25" spans="1:23">
      <c r="L25" s="1"/>
      <c r="M25" s="1"/>
      <c r="N25" s="1"/>
      <c r="O25" s="1"/>
      <c r="W25" s="1"/>
    </row>
    <row r="26" spans="1:23">
      <c r="L26" s="1"/>
      <c r="M26" s="1"/>
      <c r="N26" s="1"/>
      <c r="O26" s="1"/>
      <c r="W26" s="1"/>
    </row>
    <row r="27" spans="1:23">
      <c r="A27" s="1" t="s">
        <v>8</v>
      </c>
    </row>
    <row r="28" spans="1:23">
      <c r="A28" s="1" t="s">
        <v>2</v>
      </c>
      <c r="B28" s="1" t="s">
        <v>9</v>
      </c>
      <c r="C28" s="1">
        <v>7500</v>
      </c>
      <c r="H28" s="1" t="s">
        <v>7</v>
      </c>
      <c r="I28" s="1" t="s">
        <v>9</v>
      </c>
      <c r="J28" s="1">
        <v>7500</v>
      </c>
    </row>
    <row r="29" spans="1:23">
      <c r="B29" s="1" t="s">
        <v>3</v>
      </c>
      <c r="C29" s="1">
        <v>1</v>
      </c>
      <c r="D29" s="1">
        <v>2</v>
      </c>
      <c r="E29" s="1">
        <v>3</v>
      </c>
      <c r="F29" s="1" t="s">
        <v>6</v>
      </c>
      <c r="I29" s="1" t="s">
        <v>3</v>
      </c>
      <c r="J29" s="1">
        <v>1</v>
      </c>
      <c r="K29" s="1">
        <v>2</v>
      </c>
      <c r="L29" s="1">
        <v>3</v>
      </c>
      <c r="M29" s="1" t="s">
        <v>6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spans="1:23">
      <c r="B30" s="1" t="s">
        <v>10</v>
      </c>
      <c r="C30" s="1">
        <v>225742189</v>
      </c>
      <c r="D30" s="1">
        <v>225742189</v>
      </c>
      <c r="E30" s="1">
        <v>225742189</v>
      </c>
      <c r="F30" s="1">
        <f>SUM(C30:E30)/3</f>
        <v>225742189</v>
      </c>
      <c r="I30" s="1" t="s">
        <v>10</v>
      </c>
      <c r="J30" s="1">
        <v>225674109</v>
      </c>
      <c r="K30" s="1">
        <v>225674109</v>
      </c>
      <c r="L30" s="1">
        <v>225674109</v>
      </c>
      <c r="M30" s="1">
        <f>SUM(J30:L30)/3</f>
        <v>225674109</v>
      </c>
      <c r="P30" s="1">
        <v>7500</v>
      </c>
      <c r="Q30" s="1">
        <f>F30</f>
        <v>225742189</v>
      </c>
      <c r="R30" s="1">
        <f>F31</f>
        <v>301507</v>
      </c>
      <c r="S30" s="1">
        <f>F32</f>
        <v>11136</v>
      </c>
      <c r="T30" s="1">
        <f t="shared" ref="T30:T37" si="8">Q30+R30+S30</f>
        <v>226054832</v>
      </c>
      <c r="U30" s="1" t="e">
        <f t="shared" ref="U30:U37" si="9">W3</f>
        <v>#DIV/0!</v>
      </c>
      <c r="V30" s="4" t="e">
        <f>U30*(Constants!$A$2/100)*1024*1024*1024</f>
        <v>#DIV/0!</v>
      </c>
    </row>
    <row r="31" spans="1:23">
      <c r="B31" s="1" t="s">
        <v>16</v>
      </c>
      <c r="C31" s="1">
        <v>301507</v>
      </c>
      <c r="D31" s="1">
        <v>301507</v>
      </c>
      <c r="E31" s="1">
        <v>301507</v>
      </c>
      <c r="F31" s="1">
        <f>SUM(C31:E31)/3</f>
        <v>301507</v>
      </c>
      <c r="I31" s="1" t="s">
        <v>16</v>
      </c>
      <c r="J31" s="1">
        <v>314620</v>
      </c>
      <c r="K31" s="1">
        <v>314620</v>
      </c>
      <c r="L31" s="1">
        <v>314620</v>
      </c>
      <c r="M31" s="1">
        <f>SUM(J31:L31)/3</f>
        <v>314620</v>
      </c>
      <c r="P31" s="1">
        <v>15000</v>
      </c>
      <c r="Q31" s="1">
        <f>F36</f>
        <v>901498174</v>
      </c>
      <c r="R31" s="1">
        <f>F37</f>
        <v>603842</v>
      </c>
      <c r="S31" s="1">
        <f>F38</f>
        <v>18224</v>
      </c>
      <c r="T31" s="1">
        <f t="shared" si="8"/>
        <v>902120240</v>
      </c>
      <c r="U31" s="1">
        <f t="shared" si="9"/>
        <v>5.5999999999999988</v>
      </c>
      <c r="V31" s="4">
        <f>U31*(Constants!$A$2/100)*1024*1024*1024</f>
        <v>986124491.16159964</v>
      </c>
    </row>
    <row r="32" spans="1:23">
      <c r="B32" s="1" t="s">
        <v>12</v>
      </c>
      <c r="C32" s="1">
        <v>11136</v>
      </c>
      <c r="D32" s="1">
        <v>11136</v>
      </c>
      <c r="E32" s="1">
        <v>11136</v>
      </c>
      <c r="F32" s="1">
        <f>SUM(C32:E32)/3</f>
        <v>11136</v>
      </c>
      <c r="I32" s="1" t="s">
        <v>12</v>
      </c>
      <c r="J32" s="1">
        <v>3008</v>
      </c>
      <c r="K32" s="1">
        <v>3008</v>
      </c>
      <c r="L32" s="1">
        <v>3008</v>
      </c>
      <c r="M32" s="1">
        <f>SUM(J32:L32)/3</f>
        <v>3008</v>
      </c>
      <c r="P32" s="1">
        <v>22500</v>
      </c>
      <c r="Q32" s="1">
        <f>F42</f>
        <v>2026874110</v>
      </c>
      <c r="R32" s="1">
        <f>F43</f>
        <v>900442</v>
      </c>
      <c r="S32" s="1">
        <f>F44</f>
        <v>3080</v>
      </c>
      <c r="T32" s="1">
        <f t="shared" si="8"/>
        <v>2027777632</v>
      </c>
      <c r="U32" s="1">
        <f t="shared" si="9"/>
        <v>12.5</v>
      </c>
      <c r="V32" s="4">
        <f>U32*(Constants!$A$2/100)*1024*1024*1024</f>
        <v>2201170739.1999998</v>
      </c>
    </row>
    <row r="33" spans="2:22">
      <c r="P33" s="1">
        <v>30000</v>
      </c>
      <c r="Q33" s="1">
        <f>F48</f>
        <v>3602474158</v>
      </c>
      <c r="R33" s="1">
        <f>F49</f>
        <v>1202876</v>
      </c>
      <c r="S33" s="1">
        <f>F50</f>
        <v>3080</v>
      </c>
      <c r="T33" s="1">
        <f t="shared" si="8"/>
        <v>3603680114</v>
      </c>
      <c r="U33" s="1">
        <f t="shared" si="9"/>
        <v>22.3</v>
      </c>
      <c r="V33" s="4">
        <f>U33*(Constants!$A$2/100)*1024*1024*1024</f>
        <v>3926888598.7327995</v>
      </c>
    </row>
    <row r="34" spans="2:22">
      <c r="B34" s="1" t="s">
        <v>9</v>
      </c>
      <c r="C34" s="1">
        <v>15000</v>
      </c>
      <c r="I34" s="1" t="s">
        <v>9</v>
      </c>
      <c r="J34" s="1">
        <v>15000</v>
      </c>
      <c r="P34" s="1">
        <v>37500</v>
      </c>
      <c r="Q34" s="1">
        <f>F54</f>
        <v>5628074158</v>
      </c>
      <c r="R34" s="1">
        <f>F55</f>
        <v>1500458</v>
      </c>
      <c r="S34" s="1">
        <f>F56</f>
        <v>3080</v>
      </c>
      <c r="T34" s="1">
        <f t="shared" si="8"/>
        <v>5629577696</v>
      </c>
      <c r="U34" s="1">
        <f t="shared" si="9"/>
        <v>35.1</v>
      </c>
      <c r="V34" s="4">
        <f>U34*(Constants!$A$2/100)*1024*1024*1024</f>
        <v>6180887435.6735992</v>
      </c>
    </row>
    <row r="35" spans="2:22">
      <c r="B35" s="1" t="s">
        <v>3</v>
      </c>
      <c r="C35" s="1">
        <v>1</v>
      </c>
      <c r="D35" s="1">
        <v>2</v>
      </c>
      <c r="E35" s="1">
        <v>3</v>
      </c>
      <c r="F35" s="1" t="s">
        <v>6</v>
      </c>
      <c r="I35" s="1" t="s">
        <v>3</v>
      </c>
      <c r="J35" s="1">
        <v>1</v>
      </c>
      <c r="K35" s="1">
        <v>2</v>
      </c>
      <c r="L35" s="1">
        <v>3</v>
      </c>
      <c r="M35" s="1" t="s">
        <v>6</v>
      </c>
      <c r="P35" s="1">
        <v>45000</v>
      </c>
      <c r="Q35" s="1">
        <f>F60</f>
        <v>8103674158</v>
      </c>
      <c r="R35" s="1">
        <f>F61</f>
        <v>1830828</v>
      </c>
      <c r="S35" s="1">
        <f>F62</f>
        <v>3080</v>
      </c>
      <c r="T35" s="1">
        <f t="shared" si="8"/>
        <v>8105508066</v>
      </c>
      <c r="U35" s="1">
        <f t="shared" si="9"/>
        <v>50.1</v>
      </c>
      <c r="V35" s="4">
        <f>U35*(Constants!$A$2/100)*1024*1024*1024</f>
        <v>8822292322.7135983</v>
      </c>
    </row>
    <row r="36" spans="2:22">
      <c r="B36" s="1" t="s">
        <v>10</v>
      </c>
      <c r="C36" s="1">
        <v>901498174</v>
      </c>
      <c r="D36" s="1">
        <v>901498174</v>
      </c>
      <c r="E36" s="1">
        <v>901498174</v>
      </c>
      <c r="F36" s="1">
        <f>SUM(C36:E36)/3</f>
        <v>901498174</v>
      </c>
      <c r="I36" s="1" t="s">
        <v>10</v>
      </c>
      <c r="J36" s="1">
        <v>901274158</v>
      </c>
      <c r="K36" s="1">
        <v>901274158</v>
      </c>
      <c r="L36" s="1">
        <v>901274158</v>
      </c>
      <c r="M36" s="1">
        <f>SUM(J36:L36)/3</f>
        <v>901274158</v>
      </c>
      <c r="P36" s="1">
        <v>52500</v>
      </c>
      <c r="Q36" s="1">
        <f>F66</f>
        <v>11029297374</v>
      </c>
      <c r="R36" s="1">
        <f>F67</f>
        <v>2100842</v>
      </c>
      <c r="S36" s="1">
        <f>F68</f>
        <v>55496</v>
      </c>
      <c r="T36" s="1">
        <f t="shared" si="8"/>
        <v>11031453712</v>
      </c>
      <c r="U36" s="1">
        <f t="shared" si="9"/>
        <v>69.099999999999994</v>
      </c>
      <c r="V36" s="4">
        <f>U36*(Constants!$A$2/100)*1024*1024*1024</f>
        <v>12168071846.297598</v>
      </c>
    </row>
    <row r="37" spans="2:22">
      <c r="B37" s="1" t="s">
        <v>16</v>
      </c>
      <c r="C37" s="1">
        <v>603842</v>
      </c>
      <c r="D37" s="1">
        <v>603842</v>
      </c>
      <c r="E37" s="1">
        <v>603842</v>
      </c>
      <c r="F37" s="1">
        <f>SUM(C37:E37)/3</f>
        <v>603842</v>
      </c>
      <c r="I37" s="1" t="s">
        <v>16</v>
      </c>
      <c r="J37" s="1">
        <v>600458</v>
      </c>
      <c r="K37" s="1">
        <v>600458</v>
      </c>
      <c r="L37" s="1">
        <v>600458</v>
      </c>
      <c r="M37" s="1">
        <f>SUM(J37:L37)/3</f>
        <v>600458</v>
      </c>
      <c r="P37" s="1">
        <v>60000</v>
      </c>
      <c r="Q37" s="1">
        <f>F72</f>
        <v>14404873942</v>
      </c>
      <c r="R37" s="1">
        <f>F73</f>
        <v>2459436</v>
      </c>
      <c r="S37" s="1">
        <f>F74</f>
        <v>3080</v>
      </c>
      <c r="T37" s="1">
        <f t="shared" si="8"/>
        <v>14407336458</v>
      </c>
      <c r="U37" s="1">
        <f t="shared" si="9"/>
        <v>89.5</v>
      </c>
      <c r="V37" s="4">
        <f>U37*(Constants!$A$2/100)*1024*1024*1024</f>
        <v>15760382492.671997</v>
      </c>
    </row>
    <row r="38" spans="2:22">
      <c r="B38" s="1" t="s">
        <v>12</v>
      </c>
      <c r="C38" s="1">
        <v>18224</v>
      </c>
      <c r="D38" s="1">
        <v>18224</v>
      </c>
      <c r="E38" s="1">
        <v>18224</v>
      </c>
      <c r="F38" s="1">
        <f>SUM(C38:E38)/3</f>
        <v>18224</v>
      </c>
      <c r="I38" s="1" t="s">
        <v>12</v>
      </c>
      <c r="J38" s="1">
        <v>3008</v>
      </c>
      <c r="K38" s="1">
        <v>3008</v>
      </c>
      <c r="L38" s="1">
        <v>3008</v>
      </c>
      <c r="M38" s="1">
        <f>SUM(J38:L38)/3</f>
        <v>3008</v>
      </c>
      <c r="V38" s="4"/>
    </row>
    <row r="40" spans="2:22">
      <c r="B40" s="1" t="s">
        <v>9</v>
      </c>
      <c r="C40" s="1">
        <v>22500</v>
      </c>
      <c r="I40" s="1" t="s">
        <v>9</v>
      </c>
      <c r="J40" s="1">
        <v>22500</v>
      </c>
    </row>
    <row r="41" spans="2:22">
      <c r="B41" s="1" t="s">
        <v>3</v>
      </c>
      <c r="C41" s="1">
        <v>1</v>
      </c>
      <c r="D41" s="1">
        <v>2</v>
      </c>
      <c r="E41" s="1">
        <v>3</v>
      </c>
      <c r="F41" s="1" t="s">
        <v>6</v>
      </c>
      <c r="I41" s="1" t="s">
        <v>3</v>
      </c>
      <c r="J41" s="1">
        <v>1</v>
      </c>
      <c r="K41" s="1">
        <v>2</v>
      </c>
      <c r="L41" s="1">
        <v>3</v>
      </c>
      <c r="M41" s="1" t="s">
        <v>6</v>
      </c>
      <c r="O41" s="1" t="s">
        <v>7</v>
      </c>
      <c r="P41" s="1" t="s">
        <v>9</v>
      </c>
      <c r="Q41" s="1" t="s">
        <v>10</v>
      </c>
      <c r="R41" s="1" t="s">
        <v>11</v>
      </c>
      <c r="S41" s="1" t="s">
        <v>12</v>
      </c>
      <c r="T41" s="1" t="s">
        <v>13</v>
      </c>
      <c r="U41" s="1" t="s">
        <v>14</v>
      </c>
      <c r="V41" s="1" t="s">
        <v>15</v>
      </c>
    </row>
    <row r="42" spans="2:22">
      <c r="B42" s="1" t="s">
        <v>10</v>
      </c>
      <c r="C42" s="1">
        <v>2026874110</v>
      </c>
      <c r="D42" s="1">
        <v>2026874110</v>
      </c>
      <c r="E42" s="1">
        <v>2026874110</v>
      </c>
      <c r="F42" s="1">
        <f>SUM(C42:E42)/3</f>
        <v>2026874110</v>
      </c>
      <c r="I42" s="1" t="s">
        <v>10</v>
      </c>
      <c r="J42" s="1">
        <v>2026874158</v>
      </c>
      <c r="K42" s="1">
        <v>2026874158</v>
      </c>
      <c r="L42" s="1">
        <v>2026874158</v>
      </c>
      <c r="M42" s="1">
        <f>SUM(J42:L42)/3</f>
        <v>2026874158</v>
      </c>
      <c r="P42" s="1">
        <v>7500</v>
      </c>
      <c r="Q42" s="1">
        <f>M30</f>
        <v>225674109</v>
      </c>
      <c r="R42" s="1">
        <f>M31</f>
        <v>314620</v>
      </c>
      <c r="T42" s="1">
        <f t="shared" ref="T42:T49" si="10">Q42+R42+S42</f>
        <v>225988729</v>
      </c>
      <c r="U42" s="1" t="e">
        <f t="shared" ref="U42:U49" si="11">W16</f>
        <v>#DIV/0!</v>
      </c>
      <c r="V42" s="4" t="e">
        <f>U42*(Constants!$A$2/100)*1024*1024*1024</f>
        <v>#DIV/0!</v>
      </c>
    </row>
    <row r="43" spans="2:22">
      <c r="B43" s="1" t="s">
        <v>16</v>
      </c>
      <c r="C43" s="1">
        <v>900442</v>
      </c>
      <c r="D43" s="1">
        <v>900442</v>
      </c>
      <c r="E43" s="1">
        <v>900442</v>
      </c>
      <c r="F43" s="1">
        <f>SUM(C43:E43)/3</f>
        <v>900442</v>
      </c>
      <c r="I43" s="1" t="s">
        <v>16</v>
      </c>
      <c r="J43" s="1">
        <v>900474</v>
      </c>
      <c r="K43" s="1">
        <v>900474</v>
      </c>
      <c r="L43" s="1">
        <v>900474</v>
      </c>
      <c r="M43" s="1">
        <f>SUM(J43:L43)/3</f>
        <v>900474</v>
      </c>
      <c r="P43" s="1">
        <v>15000</v>
      </c>
      <c r="Q43" s="1">
        <f>M36</f>
        <v>901274158</v>
      </c>
      <c r="R43" s="1">
        <f>M37</f>
        <v>600458</v>
      </c>
      <c r="T43" s="1">
        <f t="shared" si="10"/>
        <v>901874616</v>
      </c>
      <c r="U43" s="1">
        <f t="shared" si="11"/>
        <v>5.5999999999999988</v>
      </c>
      <c r="V43" s="4">
        <f>U43*(Constants!$A$2/100)*1024*1024*1024</f>
        <v>986124491.16159964</v>
      </c>
    </row>
    <row r="44" spans="2:22">
      <c r="B44" s="1" t="s">
        <v>12</v>
      </c>
      <c r="C44" s="1">
        <v>3080</v>
      </c>
      <c r="D44" s="1">
        <v>3080</v>
      </c>
      <c r="E44" s="1">
        <v>3080</v>
      </c>
      <c r="F44" s="1">
        <f>SUM(C44:E44)/3</f>
        <v>3080</v>
      </c>
      <c r="I44" s="1" t="s">
        <v>12</v>
      </c>
      <c r="J44" s="1">
        <v>3008</v>
      </c>
      <c r="K44" s="1">
        <v>3008</v>
      </c>
      <c r="L44" s="1">
        <v>3008</v>
      </c>
      <c r="M44" s="1">
        <f>SUM(J44:L44)/3</f>
        <v>3008</v>
      </c>
      <c r="P44" s="1">
        <v>22500</v>
      </c>
      <c r="Q44" s="1">
        <f>M42</f>
        <v>2026874158</v>
      </c>
      <c r="R44" s="1">
        <f>M43</f>
        <v>900474</v>
      </c>
      <c r="T44" s="1">
        <f t="shared" si="10"/>
        <v>2027774632</v>
      </c>
      <c r="U44" s="1">
        <f t="shared" si="11"/>
        <v>12.5</v>
      </c>
      <c r="V44" s="4">
        <f>U44*(Constants!$A$2/100)*1024*1024*1024</f>
        <v>2201170739.1999998</v>
      </c>
    </row>
    <row r="45" spans="2:22">
      <c r="P45" s="1">
        <v>30000</v>
      </c>
      <c r="Q45" s="1">
        <f>M48</f>
        <v>3602474110</v>
      </c>
      <c r="R45" s="1">
        <f>M49</f>
        <v>1229724</v>
      </c>
      <c r="T45" s="1">
        <f t="shared" si="10"/>
        <v>3603703834</v>
      </c>
      <c r="U45" s="1">
        <f t="shared" si="11"/>
        <v>22.3</v>
      </c>
      <c r="V45" s="4">
        <f>U45*(Constants!$A$2/100)*1024*1024*1024</f>
        <v>3926888598.7327995</v>
      </c>
    </row>
    <row r="46" spans="2:22">
      <c r="B46" s="1" t="s">
        <v>9</v>
      </c>
      <c r="C46" s="1">
        <v>30000</v>
      </c>
      <c r="I46" s="1" t="s">
        <v>9</v>
      </c>
      <c r="J46" s="1">
        <v>30000</v>
      </c>
      <c r="P46" s="1">
        <v>37500</v>
      </c>
      <c r="Q46" s="1">
        <f>M54</f>
        <v>5628074110</v>
      </c>
      <c r="R46" s="1">
        <f>M55</f>
        <v>1531852</v>
      </c>
      <c r="T46" s="1">
        <f t="shared" si="10"/>
        <v>5629605962</v>
      </c>
      <c r="U46" s="1">
        <f t="shared" si="11"/>
        <v>35.1</v>
      </c>
      <c r="V46" s="4">
        <f>U46*(Constants!$A$2/100)*1024*1024*1024</f>
        <v>6180887435.6735992</v>
      </c>
    </row>
    <row r="47" spans="2:22">
      <c r="B47" s="1" t="s">
        <v>3</v>
      </c>
      <c r="C47" s="1">
        <v>1</v>
      </c>
      <c r="D47" s="1">
        <v>2</v>
      </c>
      <c r="E47" s="1">
        <v>3</v>
      </c>
      <c r="F47" s="1" t="s">
        <v>6</v>
      </c>
      <c r="I47" s="1" t="s">
        <v>3</v>
      </c>
      <c r="J47" s="1">
        <v>1</v>
      </c>
      <c r="K47" s="1">
        <v>2</v>
      </c>
      <c r="L47" s="1">
        <v>3</v>
      </c>
      <c r="M47" s="1" t="s">
        <v>6</v>
      </c>
      <c r="P47" s="1">
        <v>45000</v>
      </c>
      <c r="Q47" s="1">
        <f>M60</f>
        <v>8103674086</v>
      </c>
      <c r="R47" s="1">
        <f>M61</f>
        <v>1835980</v>
      </c>
      <c r="T47" s="1">
        <f t="shared" si="10"/>
        <v>8105510066</v>
      </c>
      <c r="U47" s="1">
        <f t="shared" si="11"/>
        <v>50.1</v>
      </c>
      <c r="V47" s="4">
        <f>U47*(Constants!$A$2/100)*1024*1024*1024</f>
        <v>8822292322.7135983</v>
      </c>
    </row>
    <row r="48" spans="2:22">
      <c r="B48" s="1" t="s">
        <v>10</v>
      </c>
      <c r="C48" s="1">
        <v>3602474158</v>
      </c>
      <c r="D48" s="1">
        <v>3602474158</v>
      </c>
      <c r="E48" s="1">
        <v>3602474158</v>
      </c>
      <c r="F48" s="1">
        <f>SUM(C48:E48)/3</f>
        <v>3602474158</v>
      </c>
      <c r="I48" s="1" t="s">
        <v>10</v>
      </c>
      <c r="J48" s="1">
        <v>3602474110</v>
      </c>
      <c r="K48" s="1">
        <v>3602474110</v>
      </c>
      <c r="L48" s="1">
        <v>3602474110</v>
      </c>
      <c r="M48" s="1">
        <f>SUM(J48:L48)/3</f>
        <v>3602474110</v>
      </c>
      <c r="P48" s="1">
        <v>52500</v>
      </c>
      <c r="Q48" s="1">
        <f>M66</f>
        <v>11029273678</v>
      </c>
      <c r="R48" s="1">
        <f>M67</f>
        <v>2100138</v>
      </c>
      <c r="T48" s="1">
        <f t="shared" si="10"/>
        <v>11031373816</v>
      </c>
      <c r="U48" s="1">
        <f t="shared" si="11"/>
        <v>69.099999999999994</v>
      </c>
      <c r="V48" s="4">
        <f>U48*(Constants!$A$2/100)*1024*1024*1024</f>
        <v>12168071846.297598</v>
      </c>
    </row>
    <row r="49" spans="2:22">
      <c r="B49" s="1" t="s">
        <v>16</v>
      </c>
      <c r="C49" s="1">
        <v>1202876</v>
      </c>
      <c r="D49" s="1">
        <v>1202876</v>
      </c>
      <c r="E49" s="1">
        <v>1202876</v>
      </c>
      <c r="F49" s="1">
        <f>SUM(C49:E49)/3</f>
        <v>1202876</v>
      </c>
      <c r="I49" s="1" t="s">
        <v>16</v>
      </c>
      <c r="J49" s="1">
        <v>1229724</v>
      </c>
      <c r="K49" s="1">
        <v>1229724</v>
      </c>
      <c r="L49" s="1">
        <v>1229724</v>
      </c>
      <c r="M49" s="1">
        <f>SUM(J49:L49)/3</f>
        <v>1229724</v>
      </c>
      <c r="P49" s="1">
        <v>60000</v>
      </c>
      <c r="Q49" s="1">
        <f>M72</f>
        <v>14404874038</v>
      </c>
      <c r="R49" s="1">
        <f>M73</f>
        <v>2471276</v>
      </c>
      <c r="T49" s="1">
        <f t="shared" si="10"/>
        <v>14407345314</v>
      </c>
      <c r="U49" s="1">
        <f t="shared" si="11"/>
        <v>89.5</v>
      </c>
      <c r="V49" s="4">
        <f>U49*(Constants!$A$2/100)*1024*1024*1024</f>
        <v>15760382492.671997</v>
      </c>
    </row>
    <row r="50" spans="2:22">
      <c r="B50" s="1" t="s">
        <v>12</v>
      </c>
      <c r="C50" s="1">
        <v>3080</v>
      </c>
      <c r="D50" s="1">
        <v>3080</v>
      </c>
      <c r="E50" s="1">
        <v>3080</v>
      </c>
      <c r="F50" s="1">
        <f>SUM(C50:E50)/3</f>
        <v>3080</v>
      </c>
      <c r="I50" s="1" t="s">
        <v>12</v>
      </c>
      <c r="J50" s="1">
        <v>3008</v>
      </c>
      <c r="K50" s="1">
        <v>3008</v>
      </c>
      <c r="L50" s="1">
        <v>3008</v>
      </c>
      <c r="M50" s="1">
        <f>SUM(J50:L50)/3</f>
        <v>3008</v>
      </c>
    </row>
    <row r="52" spans="2:22">
      <c r="B52" s="1" t="s">
        <v>9</v>
      </c>
      <c r="C52" s="1">
        <v>37500</v>
      </c>
      <c r="I52" s="1" t="s">
        <v>9</v>
      </c>
      <c r="J52" s="1">
        <v>37500</v>
      </c>
    </row>
    <row r="53" spans="2:22">
      <c r="B53" s="1" t="s">
        <v>3</v>
      </c>
      <c r="C53" s="1">
        <v>1</v>
      </c>
      <c r="D53" s="1">
        <v>2</v>
      </c>
      <c r="E53" s="1">
        <v>3</v>
      </c>
      <c r="F53" s="1" t="s">
        <v>6</v>
      </c>
      <c r="I53" s="1" t="s">
        <v>3</v>
      </c>
      <c r="J53" s="1">
        <v>1</v>
      </c>
      <c r="K53" s="1">
        <v>2</v>
      </c>
      <c r="L53" s="1">
        <v>3</v>
      </c>
      <c r="M53" s="1" t="s">
        <v>6</v>
      </c>
    </row>
    <row r="54" spans="2:22">
      <c r="B54" s="1" t="s">
        <v>10</v>
      </c>
      <c r="C54" s="1">
        <v>5628074158</v>
      </c>
      <c r="D54" s="1">
        <v>5628074158</v>
      </c>
      <c r="E54" s="1">
        <v>5628074158</v>
      </c>
      <c r="F54" s="1">
        <f>SUM(C54:E54)/3</f>
        <v>5628074158</v>
      </c>
      <c r="I54" s="1" t="s">
        <v>10</v>
      </c>
      <c r="J54" s="1">
        <v>5628074110</v>
      </c>
      <c r="K54" s="1">
        <v>5628074110</v>
      </c>
      <c r="L54" s="1">
        <v>5628074110</v>
      </c>
      <c r="M54" s="1">
        <f>SUM(J54:L54)/3</f>
        <v>5628074110</v>
      </c>
    </row>
    <row r="55" spans="2:22">
      <c r="B55" s="1" t="s">
        <v>16</v>
      </c>
      <c r="C55" s="1">
        <v>1500458</v>
      </c>
      <c r="D55" s="1">
        <v>1500458</v>
      </c>
      <c r="E55" s="1">
        <v>1500458</v>
      </c>
      <c r="F55" s="1">
        <f>SUM(C55:E55)/3</f>
        <v>1500458</v>
      </c>
      <c r="I55" s="1" t="s">
        <v>16</v>
      </c>
      <c r="J55" s="1">
        <v>1531852</v>
      </c>
      <c r="K55" s="1">
        <v>1531852</v>
      </c>
      <c r="L55" s="1">
        <v>1531852</v>
      </c>
      <c r="M55" s="1">
        <f>SUM(J55:L55)/3</f>
        <v>1531852</v>
      </c>
    </row>
    <row r="56" spans="2:22">
      <c r="B56" s="1" t="s">
        <v>12</v>
      </c>
      <c r="C56" s="1">
        <v>3080</v>
      </c>
      <c r="D56" s="1">
        <v>3080</v>
      </c>
      <c r="E56" s="1">
        <v>3080</v>
      </c>
      <c r="F56" s="1">
        <f>SUM(C56:E56)/3</f>
        <v>3080</v>
      </c>
      <c r="I56" s="1" t="s">
        <v>12</v>
      </c>
      <c r="J56" s="1">
        <v>2728</v>
      </c>
      <c r="K56" s="1">
        <v>2728</v>
      </c>
      <c r="L56" s="1">
        <v>2728</v>
      </c>
      <c r="M56" s="1">
        <f>SUM(J56:L56)/3</f>
        <v>2728</v>
      </c>
    </row>
    <row r="58" spans="2:22">
      <c r="B58" s="1" t="s">
        <v>9</v>
      </c>
      <c r="C58" s="1">
        <v>45000</v>
      </c>
      <c r="I58" s="1" t="s">
        <v>9</v>
      </c>
      <c r="J58" s="1">
        <v>45000</v>
      </c>
    </row>
    <row r="59" spans="2:22">
      <c r="B59" s="1" t="s">
        <v>3</v>
      </c>
      <c r="C59" s="1">
        <v>1</v>
      </c>
      <c r="D59" s="1">
        <v>2</v>
      </c>
      <c r="E59" s="1">
        <v>3</v>
      </c>
      <c r="F59" s="1" t="s">
        <v>6</v>
      </c>
      <c r="I59" s="1" t="s">
        <v>3</v>
      </c>
      <c r="J59" s="1">
        <v>1</v>
      </c>
      <c r="K59" s="1">
        <v>2</v>
      </c>
      <c r="L59" s="1">
        <v>3</v>
      </c>
      <c r="M59" s="1" t="s">
        <v>6</v>
      </c>
    </row>
    <row r="60" spans="2:22">
      <c r="B60" s="1" t="s">
        <v>10</v>
      </c>
      <c r="C60" s="1">
        <v>8103674158</v>
      </c>
      <c r="D60" s="1">
        <v>8103674158</v>
      </c>
      <c r="E60" s="1">
        <v>8103674158</v>
      </c>
      <c r="F60" s="1">
        <f>SUM(C60:E60)/3</f>
        <v>8103674158</v>
      </c>
      <c r="I60" s="1" t="s">
        <v>10</v>
      </c>
      <c r="J60" s="1">
        <v>8103674086</v>
      </c>
      <c r="K60" s="1">
        <v>8103674086</v>
      </c>
      <c r="L60" s="1">
        <v>8103674086</v>
      </c>
      <c r="M60" s="1">
        <f>SUM(J60:L60)/3</f>
        <v>8103674086</v>
      </c>
    </row>
    <row r="61" spans="2:22">
      <c r="B61" s="1" t="s">
        <v>16</v>
      </c>
      <c r="C61" s="1">
        <v>1830828</v>
      </c>
      <c r="D61" s="1">
        <v>1830828</v>
      </c>
      <c r="E61" s="1">
        <v>1830828</v>
      </c>
      <c r="F61" s="1">
        <f>SUM(C61:E61)/3</f>
        <v>1830828</v>
      </c>
      <c r="I61" s="1" t="s">
        <v>16</v>
      </c>
      <c r="J61" s="1">
        <v>1835980</v>
      </c>
      <c r="K61" s="1">
        <v>1835980</v>
      </c>
      <c r="L61" s="1">
        <v>1835980</v>
      </c>
      <c r="M61" s="1">
        <f>SUM(J61:L61)/3</f>
        <v>1835980</v>
      </c>
    </row>
    <row r="62" spans="2:22">
      <c r="B62" s="1" t="s">
        <v>12</v>
      </c>
      <c r="C62" s="1">
        <v>3080</v>
      </c>
      <c r="D62" s="1">
        <v>3080</v>
      </c>
      <c r="E62" s="1">
        <v>3080</v>
      </c>
      <c r="F62" s="1">
        <f>SUM(C62:E62)/3</f>
        <v>3080</v>
      </c>
      <c r="I62" s="1" t="s">
        <v>12</v>
      </c>
      <c r="J62" s="1">
        <v>3008</v>
      </c>
      <c r="K62" s="1">
        <v>3008</v>
      </c>
      <c r="L62" s="1">
        <v>3008</v>
      </c>
      <c r="M62" s="1">
        <f>SUM(J62:L62)/3</f>
        <v>3008</v>
      </c>
    </row>
    <row r="64" spans="2:22">
      <c r="B64" s="1" t="s">
        <v>9</v>
      </c>
      <c r="C64" s="1">
        <v>52500</v>
      </c>
      <c r="I64" s="1" t="s">
        <v>9</v>
      </c>
      <c r="J64" s="1">
        <v>52500</v>
      </c>
    </row>
    <row r="65" spans="2:13">
      <c r="B65" s="1" t="s">
        <v>3</v>
      </c>
      <c r="C65" s="1">
        <v>1</v>
      </c>
      <c r="D65" s="1">
        <v>2</v>
      </c>
      <c r="E65" s="1">
        <v>3</v>
      </c>
      <c r="F65" s="1" t="s">
        <v>6</v>
      </c>
      <c r="I65" s="1" t="s">
        <v>3</v>
      </c>
      <c r="J65" s="1">
        <v>1</v>
      </c>
      <c r="K65" s="1">
        <v>2</v>
      </c>
      <c r="L65" s="1">
        <v>3</v>
      </c>
      <c r="M65" s="1" t="s">
        <v>6</v>
      </c>
    </row>
    <row r="66" spans="2:13">
      <c r="B66" s="1" t="s">
        <v>10</v>
      </c>
      <c r="C66" s="1">
        <v>11029297374</v>
      </c>
      <c r="D66" s="1">
        <v>11029297374</v>
      </c>
      <c r="E66" s="1">
        <v>11029297374</v>
      </c>
      <c r="F66" s="1">
        <f>SUM(C66:E66)/3</f>
        <v>11029297374</v>
      </c>
      <c r="I66" s="1" t="s">
        <v>10</v>
      </c>
      <c r="J66" s="1">
        <v>11029273678</v>
      </c>
      <c r="K66" s="1">
        <v>11029273678</v>
      </c>
      <c r="L66" s="1">
        <v>11029273678</v>
      </c>
      <c r="M66" s="1">
        <f>SUM(J66:L66)/3</f>
        <v>11029273678</v>
      </c>
    </row>
    <row r="67" spans="2:13">
      <c r="B67" s="1" t="s">
        <v>16</v>
      </c>
      <c r="C67" s="1">
        <v>2100842</v>
      </c>
      <c r="D67" s="1">
        <v>2100842</v>
      </c>
      <c r="E67" s="1">
        <v>2100842</v>
      </c>
      <c r="F67" s="1">
        <f>SUM(C67:E67)/3</f>
        <v>2100842</v>
      </c>
      <c r="I67" s="1" t="s">
        <v>16</v>
      </c>
      <c r="J67" s="1">
        <v>2100138</v>
      </c>
      <c r="K67" s="1">
        <v>2100138</v>
      </c>
      <c r="L67" s="1">
        <v>2100138</v>
      </c>
      <c r="M67" s="1">
        <f>SUM(J67:L67)/3</f>
        <v>2100138</v>
      </c>
    </row>
    <row r="68" spans="2:13">
      <c r="B68" s="1" t="s">
        <v>12</v>
      </c>
      <c r="C68" s="1">
        <v>55496</v>
      </c>
      <c r="D68" s="1">
        <v>55496</v>
      </c>
      <c r="E68" s="1">
        <v>55496</v>
      </c>
      <c r="F68" s="1">
        <f>SUM(C68:E68)/3</f>
        <v>55496</v>
      </c>
      <c r="I68" s="1" t="s">
        <v>12</v>
      </c>
      <c r="J68" s="1">
        <v>2728</v>
      </c>
      <c r="K68" s="1">
        <v>2728</v>
      </c>
      <c r="L68" s="1">
        <v>2728</v>
      </c>
      <c r="M68" s="1">
        <f>SUM(J68:L68)/3</f>
        <v>2728</v>
      </c>
    </row>
    <row r="70" spans="2:13">
      <c r="B70" s="1" t="s">
        <v>9</v>
      </c>
      <c r="C70" s="1">
        <v>60000</v>
      </c>
      <c r="I70" s="1" t="s">
        <v>9</v>
      </c>
      <c r="J70" s="1">
        <v>60000</v>
      </c>
    </row>
    <row r="71" spans="2:13">
      <c r="B71" s="1" t="s">
        <v>3</v>
      </c>
      <c r="C71" s="1">
        <v>1</v>
      </c>
      <c r="D71" s="1">
        <v>2</v>
      </c>
      <c r="E71" s="1">
        <v>3</v>
      </c>
      <c r="F71" s="1" t="s">
        <v>6</v>
      </c>
      <c r="I71" s="1" t="s">
        <v>3</v>
      </c>
      <c r="J71" s="1">
        <v>1</v>
      </c>
      <c r="K71" s="1">
        <v>2</v>
      </c>
      <c r="L71" s="1">
        <v>3</v>
      </c>
      <c r="M71" s="1" t="s">
        <v>6</v>
      </c>
    </row>
    <row r="72" spans="2:13">
      <c r="B72" s="1" t="s">
        <v>10</v>
      </c>
      <c r="C72" s="1">
        <v>14404873942</v>
      </c>
      <c r="D72" s="1">
        <v>14404873942</v>
      </c>
      <c r="E72" s="1">
        <v>14404873942</v>
      </c>
      <c r="F72" s="1">
        <f>SUM(C72:E72)/3</f>
        <v>14404873942</v>
      </c>
      <c r="I72" s="1" t="s">
        <v>10</v>
      </c>
      <c r="J72" s="1">
        <v>14404874038</v>
      </c>
      <c r="K72" s="1">
        <v>14404874038</v>
      </c>
      <c r="L72" s="1">
        <v>14404874038</v>
      </c>
      <c r="M72" s="1">
        <f>SUM(J72:L72)/3</f>
        <v>14404874038</v>
      </c>
    </row>
    <row r="73" spans="2:13">
      <c r="B73" s="1" t="s">
        <v>16</v>
      </c>
      <c r="C73" s="1">
        <v>2459436</v>
      </c>
      <c r="D73" s="1">
        <v>2459436</v>
      </c>
      <c r="E73" s="1">
        <v>2459436</v>
      </c>
      <c r="F73" s="1">
        <f>SUM(C73:E73)/3</f>
        <v>2459436</v>
      </c>
      <c r="I73" s="1" t="s">
        <v>16</v>
      </c>
      <c r="J73" s="1">
        <v>2471276</v>
      </c>
      <c r="K73" s="1">
        <v>2471276</v>
      </c>
      <c r="L73" s="1">
        <v>2471276</v>
      </c>
      <c r="M73" s="1">
        <f>SUM(J73:L73)/3</f>
        <v>2471276</v>
      </c>
    </row>
    <row r="74" spans="2:13">
      <c r="B74" s="1" t="s">
        <v>12</v>
      </c>
      <c r="C74" s="1">
        <v>3080</v>
      </c>
      <c r="D74" s="1">
        <v>3080</v>
      </c>
      <c r="E74" s="1">
        <v>3080</v>
      </c>
      <c r="F74" s="1">
        <f>SUM(C74:E74)/3</f>
        <v>3080</v>
      </c>
      <c r="I74" s="1" t="s">
        <v>12</v>
      </c>
      <c r="J74" s="1">
        <v>3008</v>
      </c>
      <c r="K74" s="1">
        <v>3008</v>
      </c>
      <c r="L74" s="1">
        <v>3008</v>
      </c>
      <c r="M74" s="1">
        <f>SUM(J74:L74)/3</f>
        <v>3008</v>
      </c>
    </row>
  </sheetData>
  <pageMargins left="0" right="0" top="0.13888888888888901" bottom="0.13888888888888901" header="0" footer="0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69"/>
  <sheetViews>
    <sheetView tabSelected="1" topLeftCell="N1" zoomScale="70" zoomScaleNormal="70" workbookViewId="0">
      <selection activeCell="R9" sqref="R9"/>
    </sheetView>
  </sheetViews>
  <sheetFormatPr defaultColWidth="7.5" defaultRowHeight="14.25"/>
  <cols>
    <col min="1" max="11" width="9.125" style="1" customWidth="1"/>
    <col min="16" max="16" width="10.125" bestFit="1" customWidth="1"/>
    <col min="19" max="20" width="10.125" style="1" customWidth="1"/>
    <col min="21" max="21" width="15.5" style="1" customWidth="1"/>
    <col min="22" max="22" width="18" style="1" customWidth="1"/>
  </cols>
  <sheetData>
    <row r="1" spans="1:23">
      <c r="A1" s="1" t="s">
        <v>1</v>
      </c>
    </row>
    <row r="2" spans="1:23">
      <c r="A2" s="1" t="s">
        <v>2</v>
      </c>
      <c r="B2" s="1" t="s">
        <v>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>
        <v>1</v>
      </c>
      <c r="U2" s="1">
        <v>2</v>
      </c>
      <c r="V2" s="1">
        <v>3</v>
      </c>
      <c r="W2" s="1" t="s">
        <v>6</v>
      </c>
    </row>
    <row r="3" spans="1:23">
      <c r="B3" s="1">
        <v>20000000</v>
      </c>
      <c r="C3" s="1">
        <v>1.899</v>
      </c>
      <c r="D3" s="1">
        <v>1.8857999999999999</v>
      </c>
      <c r="E3" s="1">
        <v>1.9092</v>
      </c>
      <c r="F3" s="1">
        <v>1.9096</v>
      </c>
      <c r="G3" s="1">
        <v>1.88</v>
      </c>
      <c r="H3" s="1">
        <v>1.8835999999999999</v>
      </c>
      <c r="I3" s="1">
        <v>1.8742000000000001</v>
      </c>
      <c r="J3" s="1">
        <v>1.8972</v>
      </c>
      <c r="K3" s="1">
        <v>1.9018999999999999</v>
      </c>
      <c r="L3" s="1">
        <v>1.8996</v>
      </c>
      <c r="M3" s="1">
        <v>1.9078999999999999</v>
      </c>
      <c r="N3" s="1">
        <v>1.8853</v>
      </c>
      <c r="O3" s="1">
        <f t="shared" ref="O3:O8" si="0">MIN(C3:N3)</f>
        <v>1.8742000000000001</v>
      </c>
      <c r="P3" s="1">
        <f t="shared" ref="P3:P8" si="1">MAX(C3:N3)</f>
        <v>1.9096</v>
      </c>
      <c r="Q3" s="1">
        <f t="shared" ref="Q3:Q8" si="2">(SUM(C3:N3)-O3-P3)/10</f>
        <v>1.8949499999999997</v>
      </c>
      <c r="S3" s="1">
        <v>20000000</v>
      </c>
      <c r="T3" s="1">
        <v>14.5</v>
      </c>
      <c r="U3" s="1">
        <v>14.5</v>
      </c>
      <c r="V3" s="1">
        <v>14.5</v>
      </c>
      <c r="W3" s="1">
        <f t="shared" ref="W3:W9" si="3">AVERAGE(T3:V3)</f>
        <v>14.5</v>
      </c>
    </row>
    <row r="4" spans="1:23">
      <c r="B4" s="1">
        <v>40000000</v>
      </c>
      <c r="C4" s="1">
        <v>3.7583000000000002</v>
      </c>
      <c r="D4" s="1">
        <v>3.7902</v>
      </c>
      <c r="E4" s="1">
        <v>3.7970000000000002</v>
      </c>
      <c r="F4" s="1">
        <v>3.8016999999999999</v>
      </c>
      <c r="G4" s="1">
        <v>3.7646999999999999</v>
      </c>
      <c r="H4" s="1">
        <v>3.8054999999999999</v>
      </c>
      <c r="I4" s="1">
        <v>3.7618</v>
      </c>
      <c r="J4" s="1">
        <v>3.8060999999999998</v>
      </c>
      <c r="K4" s="1">
        <v>3.7906</v>
      </c>
      <c r="L4" s="1">
        <v>3.7515999999999998</v>
      </c>
      <c r="M4" s="1">
        <v>3.7730000000000001</v>
      </c>
      <c r="N4" s="1">
        <v>3.7763</v>
      </c>
      <c r="O4" s="1">
        <f t="shared" si="0"/>
        <v>3.7515999999999998</v>
      </c>
      <c r="P4" s="1">
        <f t="shared" si="1"/>
        <v>3.8060999999999998</v>
      </c>
      <c r="Q4" s="1">
        <f t="shared" si="2"/>
        <v>3.7819100000000008</v>
      </c>
      <c r="S4" s="1">
        <v>40000000</v>
      </c>
      <c r="T4" s="1">
        <v>28.9</v>
      </c>
      <c r="U4" s="1">
        <v>28.9</v>
      </c>
      <c r="V4" s="1">
        <v>28.9</v>
      </c>
      <c r="W4" s="1">
        <f t="shared" si="3"/>
        <v>28.899999999999995</v>
      </c>
    </row>
    <row r="5" spans="1:23">
      <c r="B5" s="1">
        <v>60000000</v>
      </c>
      <c r="C5" s="1">
        <v>5.7305000000000001</v>
      </c>
      <c r="D5" s="1">
        <v>5.6426999999999996</v>
      </c>
      <c r="E5" s="1">
        <v>5.6677999999999997</v>
      </c>
      <c r="F5" s="1">
        <v>5.665</v>
      </c>
      <c r="G5" s="1">
        <v>5.6050000000000004</v>
      </c>
      <c r="H5" s="1">
        <v>5.6890000000000001</v>
      </c>
      <c r="I5" s="1">
        <v>5.617</v>
      </c>
      <c r="J5" s="1">
        <v>5.6889000000000003</v>
      </c>
      <c r="K5" s="1">
        <v>5.6894</v>
      </c>
      <c r="L5" s="1">
        <v>5.6833999999999998</v>
      </c>
      <c r="M5" s="1">
        <v>5.6814</v>
      </c>
      <c r="N5" s="1">
        <v>5.6741999999999999</v>
      </c>
      <c r="O5" s="1">
        <f t="shared" si="0"/>
        <v>5.6050000000000004</v>
      </c>
      <c r="P5" s="1">
        <f t="shared" si="1"/>
        <v>5.7305000000000001</v>
      </c>
      <c r="Q5" s="1">
        <f t="shared" si="2"/>
        <v>5.6698799999999983</v>
      </c>
      <c r="S5" s="1">
        <v>60000000</v>
      </c>
      <c r="T5" s="1">
        <v>43.3</v>
      </c>
      <c r="U5" s="1">
        <v>43.3</v>
      </c>
      <c r="V5" s="1">
        <v>43.3</v>
      </c>
      <c r="W5" s="1">
        <f t="shared" si="3"/>
        <v>43.29999999999999</v>
      </c>
    </row>
    <row r="6" spans="1:23">
      <c r="B6" s="1">
        <v>80000000</v>
      </c>
      <c r="C6" s="1">
        <v>7.6996000000000002</v>
      </c>
      <c r="D6" s="1">
        <v>7.7464000000000004</v>
      </c>
      <c r="E6" s="1">
        <v>7.7011000000000003</v>
      </c>
      <c r="F6" s="1">
        <v>7.6757999999999997</v>
      </c>
      <c r="G6" s="1">
        <v>7.6940999999999997</v>
      </c>
      <c r="H6" s="1">
        <v>7.6624999999999996</v>
      </c>
      <c r="I6" s="1">
        <v>7.7100999999999997</v>
      </c>
      <c r="J6" s="1">
        <v>7.7404000000000002</v>
      </c>
      <c r="K6" s="1">
        <v>7.7369000000000003</v>
      </c>
      <c r="L6" s="1">
        <v>7.7714999999999996</v>
      </c>
      <c r="M6" s="1">
        <v>7.7008999999999999</v>
      </c>
      <c r="N6" s="1">
        <v>7.7060000000000004</v>
      </c>
      <c r="O6" s="1">
        <f t="shared" si="0"/>
        <v>7.6624999999999996</v>
      </c>
      <c r="P6" s="1">
        <f t="shared" si="1"/>
        <v>7.7714999999999996</v>
      </c>
      <c r="Q6" s="1">
        <f t="shared" si="2"/>
        <v>7.7111300000000016</v>
      </c>
      <c r="S6" s="1">
        <v>80000000</v>
      </c>
      <c r="T6" s="1">
        <v>57.8</v>
      </c>
      <c r="U6" s="1">
        <v>57.8</v>
      </c>
      <c r="V6" s="1">
        <v>57.8</v>
      </c>
      <c r="W6" s="1">
        <f t="shared" si="3"/>
        <v>57.79999999999999</v>
      </c>
    </row>
    <row r="7" spans="1:23">
      <c r="B7" s="1">
        <v>100000000</v>
      </c>
      <c r="C7" s="1">
        <v>9.4332999999999991</v>
      </c>
      <c r="D7" s="1">
        <v>9.5018999999999991</v>
      </c>
      <c r="E7" s="1">
        <v>9.6029999999999998</v>
      </c>
      <c r="F7" s="1">
        <v>9.6328999999999994</v>
      </c>
      <c r="G7" s="1">
        <v>9.5225000000000009</v>
      </c>
      <c r="H7" s="1">
        <v>9.4776000000000007</v>
      </c>
      <c r="I7" s="1">
        <v>9.6785999999999994</v>
      </c>
      <c r="J7" s="1">
        <v>9.3788999999999998</v>
      </c>
      <c r="K7" s="1">
        <v>9.5327000000000002</v>
      </c>
      <c r="L7" s="1">
        <v>9.4781999999999993</v>
      </c>
      <c r="M7" s="1">
        <v>9.4640000000000004</v>
      </c>
      <c r="N7" s="1">
        <v>9.5226000000000006</v>
      </c>
      <c r="O7" s="1">
        <f t="shared" si="0"/>
        <v>9.3788999999999998</v>
      </c>
      <c r="P7" s="1">
        <f t="shared" si="1"/>
        <v>9.6785999999999994</v>
      </c>
      <c r="Q7" s="1">
        <f t="shared" si="2"/>
        <v>9.5168700000000008</v>
      </c>
      <c r="S7" s="1">
        <v>100000000</v>
      </c>
      <c r="T7" s="1">
        <v>72.099999999999994</v>
      </c>
      <c r="U7" s="1">
        <v>72.099999999999994</v>
      </c>
      <c r="V7" s="1">
        <v>72.099999999999994</v>
      </c>
      <c r="W7" s="1">
        <f t="shared" si="3"/>
        <v>72.099999999999994</v>
      </c>
    </row>
    <row r="8" spans="1:23">
      <c r="B8" s="1">
        <v>120000000</v>
      </c>
      <c r="C8" s="1">
        <v>11.4476</v>
      </c>
      <c r="D8" s="1">
        <v>11.290100000000001</v>
      </c>
      <c r="E8" s="1">
        <v>11.427</v>
      </c>
      <c r="F8" s="1">
        <v>11.4099</v>
      </c>
      <c r="G8" s="1">
        <v>11.287699999999999</v>
      </c>
      <c r="H8" s="1">
        <v>11.2874</v>
      </c>
      <c r="I8" s="1">
        <v>11.375299999999999</v>
      </c>
      <c r="J8" s="1">
        <v>11.3711</v>
      </c>
      <c r="K8" s="1">
        <v>11.377700000000001</v>
      </c>
      <c r="L8" s="1">
        <v>11.2737</v>
      </c>
      <c r="M8" s="1">
        <v>11.3835</v>
      </c>
      <c r="N8" s="1">
        <v>11.382300000000001</v>
      </c>
      <c r="O8" s="1">
        <f t="shared" si="0"/>
        <v>11.2737</v>
      </c>
      <c r="P8" s="1">
        <f t="shared" si="1"/>
        <v>11.4476</v>
      </c>
      <c r="Q8" s="1">
        <f t="shared" si="2"/>
        <v>11.3592</v>
      </c>
      <c r="S8" s="1">
        <v>120000000</v>
      </c>
      <c r="T8" s="1">
        <v>86.6</v>
      </c>
      <c r="U8" s="1">
        <v>86.6</v>
      </c>
      <c r="V8" s="1">
        <v>86.6</v>
      </c>
      <c r="W8" s="1">
        <f t="shared" si="3"/>
        <v>86.59999999999998</v>
      </c>
    </row>
    <row r="9" spans="1:23" ht="13.5" customHeight="1">
      <c r="B9" s="1">
        <v>140000000</v>
      </c>
      <c r="C9" s="1">
        <v>44.666200000000003</v>
      </c>
      <c r="D9" s="1">
        <v>46.783700000000003</v>
      </c>
      <c r="E9" s="1">
        <v>46.838200000000001</v>
      </c>
      <c r="F9" s="1">
        <v>45.619500000000002</v>
      </c>
      <c r="G9" s="1">
        <v>46.317399999999999</v>
      </c>
      <c r="H9" s="1">
        <v>45.543700000000001</v>
      </c>
      <c r="I9" s="1">
        <v>46.014499999999998</v>
      </c>
      <c r="J9" s="1">
        <v>45.933999999999997</v>
      </c>
      <c r="K9" s="1">
        <v>45.762999999999998</v>
      </c>
      <c r="L9">
        <v>45.250900000000001</v>
      </c>
      <c r="M9">
        <v>45.825699999999998</v>
      </c>
      <c r="N9">
        <v>46.932899999999997</v>
      </c>
      <c r="O9" s="1">
        <f t="shared" ref="O9" si="4">MIN(C9:N9)</f>
        <v>44.666200000000003</v>
      </c>
      <c r="P9" s="1">
        <f t="shared" ref="P9" si="5">MAX(C9:N9)</f>
        <v>46.932899999999997</v>
      </c>
      <c r="Q9" s="1">
        <f t="shared" ref="Q9" si="6">(SUM(C9:N9)-O9-P9)/10</f>
        <v>45.989059999999981</v>
      </c>
      <c r="S9" s="1">
        <v>140000000</v>
      </c>
      <c r="T9" s="1">
        <v>93.5</v>
      </c>
      <c r="U9" s="1">
        <v>93.3</v>
      </c>
      <c r="V9" s="1">
        <v>93.7</v>
      </c>
      <c r="W9" s="1">
        <f t="shared" si="3"/>
        <v>93.5</v>
      </c>
    </row>
    <row r="10" spans="1:23" ht="13.5" customHeight="1">
      <c r="W10" s="1"/>
    </row>
    <row r="11" spans="1:23" ht="13.5" customHeight="1">
      <c r="W11" s="1"/>
    </row>
    <row r="12" spans="1:23" ht="13.5" customHeight="1">
      <c r="W12" s="1"/>
    </row>
    <row r="13" spans="1:23" ht="13.5" customHeight="1">
      <c r="W13" s="1"/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>
        <v>1</v>
      </c>
      <c r="U15" s="1">
        <v>2</v>
      </c>
      <c r="V15" s="1">
        <v>3</v>
      </c>
      <c r="W15" s="1" t="s">
        <v>6</v>
      </c>
    </row>
    <row r="16" spans="1:23">
      <c r="B16" s="1">
        <v>20000000</v>
      </c>
      <c r="C16" s="1">
        <v>0.23799999999999999</v>
      </c>
      <c r="D16" s="1">
        <v>0.23799999999999999</v>
      </c>
      <c r="E16" s="1">
        <v>0.23799999999999999</v>
      </c>
      <c r="F16" s="1">
        <v>0.23799999999999999</v>
      </c>
      <c r="G16" s="1">
        <v>0.23699999999999999</v>
      </c>
      <c r="H16" s="1">
        <v>0.23799999999999999</v>
      </c>
      <c r="I16" s="1">
        <v>0.23799999999999999</v>
      </c>
      <c r="J16" s="1">
        <v>0.23899999999999999</v>
      </c>
      <c r="K16" s="1">
        <v>0.23799999999999999</v>
      </c>
      <c r="L16" s="1">
        <v>0.23899999999999999</v>
      </c>
      <c r="M16" s="1">
        <v>0.23599999999999999</v>
      </c>
      <c r="N16" s="1">
        <v>0.23799999999999999</v>
      </c>
      <c r="O16" s="1">
        <f t="shared" ref="O16:O22" si="7">MIN(C16:N16)</f>
        <v>0.23599999999999999</v>
      </c>
      <c r="P16" s="1">
        <f t="shared" ref="P16:P22" si="8">MAX(C16:N16)</f>
        <v>0.23899999999999999</v>
      </c>
      <c r="Q16" s="1">
        <f t="shared" ref="Q16:Q22" si="9">(SUM(C16:N16)-O16-P16)/10</f>
        <v>0.23799999999999999</v>
      </c>
      <c r="S16" s="1">
        <v>20000000</v>
      </c>
      <c r="T16" s="1">
        <v>12.4</v>
      </c>
      <c r="U16" s="1">
        <v>12.4</v>
      </c>
      <c r="V16" s="1">
        <v>12.4</v>
      </c>
      <c r="W16" s="1">
        <f t="shared" ref="W16:W22" si="10">AVERAGE(T16:V16)</f>
        <v>12.4</v>
      </c>
    </row>
    <row r="17" spans="1:23">
      <c r="B17" s="1">
        <v>40000000</v>
      </c>
      <c r="C17" s="1">
        <v>0.46600000000000003</v>
      </c>
      <c r="D17" s="1">
        <v>0.47099999999999997</v>
      </c>
      <c r="E17" s="1">
        <v>0.47299999999999998</v>
      </c>
      <c r="F17" s="1">
        <v>0.46899999999999997</v>
      </c>
      <c r="G17" s="1">
        <v>0.46800000000000003</v>
      </c>
      <c r="H17" s="1">
        <v>0.46899999999999997</v>
      </c>
      <c r="I17" s="1">
        <v>0.47</v>
      </c>
      <c r="J17" s="1">
        <v>0.46899999999999997</v>
      </c>
      <c r="K17" s="1">
        <v>0.47</v>
      </c>
      <c r="L17" s="1">
        <v>0.47099999999999997</v>
      </c>
      <c r="M17" s="1">
        <v>0.47199999999999998</v>
      </c>
      <c r="N17" s="1">
        <v>0.47099999999999997</v>
      </c>
      <c r="O17" s="1">
        <f t="shared" si="7"/>
        <v>0.46600000000000003</v>
      </c>
      <c r="P17" s="1">
        <f t="shared" si="8"/>
        <v>0.47299999999999998</v>
      </c>
      <c r="Q17" s="1">
        <f t="shared" si="9"/>
        <v>0.46999999999999992</v>
      </c>
      <c r="S17" s="1">
        <v>40000000</v>
      </c>
      <c r="T17" s="1">
        <v>24.7</v>
      </c>
      <c r="U17" s="1">
        <v>24.7</v>
      </c>
      <c r="V17" s="1">
        <v>24.7</v>
      </c>
      <c r="W17" s="1">
        <f t="shared" si="10"/>
        <v>24.7</v>
      </c>
    </row>
    <row r="18" spans="1:23">
      <c r="B18" s="1">
        <v>60000000</v>
      </c>
      <c r="C18" s="1">
        <v>0.71199999999999997</v>
      </c>
      <c r="D18" s="1">
        <v>0.71399999999999997</v>
      </c>
      <c r="E18" s="1">
        <v>0.71599999999999997</v>
      </c>
      <c r="F18" s="1">
        <v>0.71599999999999997</v>
      </c>
      <c r="G18" s="1">
        <v>0.71299999999999997</v>
      </c>
      <c r="H18" s="1">
        <v>0.71599999999999997</v>
      </c>
      <c r="I18" s="1">
        <v>0.70399999999999996</v>
      </c>
      <c r="J18" s="1">
        <v>0.71099999999999997</v>
      </c>
      <c r="K18" s="1">
        <v>0.71299999999999997</v>
      </c>
      <c r="L18" s="1">
        <v>0.71299999999999997</v>
      </c>
      <c r="M18" s="1">
        <v>0.71499999999999997</v>
      </c>
      <c r="N18" s="1">
        <v>0.71399999999999997</v>
      </c>
      <c r="O18" s="1">
        <f t="shared" si="7"/>
        <v>0.70399999999999996</v>
      </c>
      <c r="P18" s="1">
        <f t="shared" si="8"/>
        <v>0.71599999999999997</v>
      </c>
      <c r="Q18" s="1">
        <f t="shared" si="9"/>
        <v>0.7137</v>
      </c>
      <c r="S18" s="1">
        <v>60000000</v>
      </c>
      <c r="T18" s="1">
        <v>37.1</v>
      </c>
      <c r="U18" s="1">
        <v>37.1</v>
      </c>
      <c r="V18" s="1">
        <v>37.1</v>
      </c>
      <c r="W18" s="1">
        <f t="shared" si="10"/>
        <v>37.1</v>
      </c>
    </row>
    <row r="19" spans="1:23">
      <c r="B19" s="1">
        <v>80000000</v>
      </c>
      <c r="C19" s="1">
        <v>0.95499999999999996</v>
      </c>
      <c r="D19" s="1">
        <v>0.96599999999999997</v>
      </c>
      <c r="E19" s="1">
        <v>0.96</v>
      </c>
      <c r="F19" s="1">
        <v>0.95899999999999996</v>
      </c>
      <c r="G19" s="1">
        <v>0.97</v>
      </c>
      <c r="H19" s="1">
        <v>0.96799999999999997</v>
      </c>
      <c r="I19" s="1">
        <v>0.96499999999999997</v>
      </c>
      <c r="J19" s="1">
        <v>0.96799999999999997</v>
      </c>
      <c r="K19" s="1">
        <v>0.96099999999999997</v>
      </c>
      <c r="L19" s="1">
        <v>0.96299999999999997</v>
      </c>
      <c r="M19" s="1">
        <v>0.96699999999999997</v>
      </c>
      <c r="N19" s="1">
        <v>0.96899999999999997</v>
      </c>
      <c r="O19" s="1">
        <f t="shared" si="7"/>
        <v>0.95499999999999996</v>
      </c>
      <c r="P19" s="1">
        <f t="shared" si="8"/>
        <v>0.97</v>
      </c>
      <c r="Q19" s="1">
        <f t="shared" si="9"/>
        <v>0.96459999999999968</v>
      </c>
      <c r="S19" s="1">
        <v>80000000</v>
      </c>
      <c r="T19" s="1">
        <v>49.4</v>
      </c>
      <c r="U19" s="1">
        <v>49.4</v>
      </c>
      <c r="V19" s="1">
        <v>49.4</v>
      </c>
      <c r="W19" s="1">
        <f t="shared" si="10"/>
        <v>49.4</v>
      </c>
    </row>
    <row r="20" spans="1:23">
      <c r="B20" s="1">
        <v>100000000</v>
      </c>
      <c r="C20" s="1">
        <v>1.214</v>
      </c>
      <c r="D20" s="1">
        <v>1.212</v>
      </c>
      <c r="E20" s="1">
        <v>1.218</v>
      </c>
      <c r="F20" s="1">
        <v>1.2150000000000001</v>
      </c>
      <c r="G20" s="1">
        <v>1.218</v>
      </c>
      <c r="H20" s="1">
        <v>1.2150000000000001</v>
      </c>
      <c r="I20" s="1">
        <v>1.21</v>
      </c>
      <c r="J20" s="1">
        <v>1.2190000000000001</v>
      </c>
      <c r="K20" s="1">
        <v>1.2050000000000001</v>
      </c>
      <c r="L20" s="1">
        <v>1.212</v>
      </c>
      <c r="M20" s="1">
        <v>1.2130000000000001</v>
      </c>
      <c r="N20" s="1">
        <v>1.2</v>
      </c>
      <c r="O20" s="1">
        <f t="shared" si="7"/>
        <v>1.2</v>
      </c>
      <c r="P20" s="1">
        <f t="shared" si="8"/>
        <v>1.2190000000000001</v>
      </c>
      <c r="Q20" s="1">
        <f t="shared" si="9"/>
        <v>1.2132000000000001</v>
      </c>
      <c r="S20" s="1">
        <v>100000000</v>
      </c>
      <c r="T20" s="1">
        <v>61.7</v>
      </c>
      <c r="U20" s="1">
        <v>61.7</v>
      </c>
      <c r="V20" s="1">
        <v>61.7</v>
      </c>
      <c r="W20" s="1">
        <f t="shared" si="10"/>
        <v>61.70000000000001</v>
      </c>
    </row>
    <row r="21" spans="1:23">
      <c r="B21" s="1">
        <v>120000000</v>
      </c>
      <c r="C21" s="1">
        <v>1.46</v>
      </c>
      <c r="D21" s="1">
        <v>1.464</v>
      </c>
      <c r="E21" s="1">
        <v>1.4630000000000001</v>
      </c>
      <c r="F21" s="1">
        <v>1.4610000000000001</v>
      </c>
      <c r="G21" s="1">
        <v>1.4670000000000001</v>
      </c>
      <c r="H21" s="1">
        <v>1.4690000000000001</v>
      </c>
      <c r="I21" s="1">
        <v>1.462</v>
      </c>
      <c r="J21" s="1">
        <v>1.464</v>
      </c>
      <c r="K21" s="1">
        <v>1.4570000000000001</v>
      </c>
      <c r="L21" s="1">
        <v>1.462</v>
      </c>
      <c r="M21" s="1">
        <v>1.466</v>
      </c>
      <c r="N21" s="1">
        <v>1.4530000000000001</v>
      </c>
      <c r="O21" s="1">
        <f t="shared" si="7"/>
        <v>1.4530000000000001</v>
      </c>
      <c r="P21" s="1">
        <f t="shared" si="8"/>
        <v>1.4690000000000001</v>
      </c>
      <c r="Q21" s="1">
        <f t="shared" si="9"/>
        <v>1.4626000000000003</v>
      </c>
      <c r="S21" s="1">
        <v>120000000</v>
      </c>
      <c r="T21" s="1">
        <v>74.099999999999994</v>
      </c>
      <c r="U21" s="1">
        <v>74.099999999999994</v>
      </c>
      <c r="V21" s="1">
        <v>74.099999999999994</v>
      </c>
      <c r="W21" s="1">
        <f t="shared" si="10"/>
        <v>74.099999999999994</v>
      </c>
    </row>
    <row r="22" spans="1:23">
      <c r="B22" s="1">
        <v>140000000</v>
      </c>
      <c r="C22" s="1">
        <v>1.702</v>
      </c>
      <c r="D22" s="1">
        <v>1.704</v>
      </c>
      <c r="E22" s="1">
        <v>1.702</v>
      </c>
      <c r="F22" s="1">
        <v>1.6950000000000001</v>
      </c>
      <c r="G22" s="1">
        <v>1.6919999999999999</v>
      </c>
      <c r="H22" s="1">
        <v>1.6930000000000001</v>
      </c>
      <c r="I22" s="1">
        <v>1.704</v>
      </c>
      <c r="J22" s="1">
        <v>1.6990000000000001</v>
      </c>
      <c r="K22" s="1">
        <v>1.6990000000000001</v>
      </c>
      <c r="L22" s="1">
        <v>1.7050000000000001</v>
      </c>
      <c r="M22" s="1">
        <v>1.6950000000000001</v>
      </c>
      <c r="N22" s="1">
        <v>1.7030000000000001</v>
      </c>
      <c r="O22" s="1">
        <f t="shared" si="7"/>
        <v>1.6919999999999999</v>
      </c>
      <c r="P22" s="1">
        <f t="shared" si="8"/>
        <v>1.7050000000000001</v>
      </c>
      <c r="Q22" s="1">
        <f t="shared" si="9"/>
        <v>1.6995999999999996</v>
      </c>
      <c r="S22" s="1">
        <v>140000000</v>
      </c>
      <c r="T22" s="1">
        <v>86.4</v>
      </c>
      <c r="U22" s="1">
        <v>86.4</v>
      </c>
      <c r="V22" s="1">
        <v>86.4</v>
      </c>
      <c r="W22" s="1">
        <f t="shared" si="10"/>
        <v>86.40000000000002</v>
      </c>
    </row>
    <row r="23" spans="1:23">
      <c r="L23" s="1"/>
      <c r="M23" s="1"/>
      <c r="N23" s="1"/>
      <c r="O23" s="1"/>
      <c r="P23" s="1"/>
      <c r="Q23" s="1"/>
      <c r="W23" s="1"/>
    </row>
    <row r="24" spans="1:23">
      <c r="L24" s="1"/>
      <c r="M24" s="1"/>
      <c r="N24" s="1"/>
      <c r="O24" s="1"/>
      <c r="P24" s="1"/>
      <c r="Q24" s="1"/>
      <c r="W24" s="1"/>
    </row>
    <row r="25" spans="1:23">
      <c r="L25" s="1"/>
      <c r="M25" s="1"/>
      <c r="N25" s="1"/>
      <c r="O25" s="1"/>
      <c r="P25" s="1"/>
      <c r="Q25" s="1"/>
      <c r="W25" s="1"/>
    </row>
    <row r="26" spans="1:23">
      <c r="L26" s="1"/>
      <c r="M26" s="1"/>
      <c r="N26" s="1"/>
      <c r="O26" s="1"/>
      <c r="P26" s="1"/>
      <c r="Q26" s="1"/>
      <c r="W26" s="1"/>
    </row>
    <row r="28" spans="1:23">
      <c r="A28" s="1" t="s">
        <v>8</v>
      </c>
    </row>
    <row r="29" spans="1:23">
      <c r="A29" s="1" t="s">
        <v>2</v>
      </c>
      <c r="B29" s="1" t="s">
        <v>9</v>
      </c>
      <c r="C29" s="1">
        <v>20000000</v>
      </c>
      <c r="H29" s="1" t="s">
        <v>17</v>
      </c>
    </row>
    <row r="30" spans="1:23">
      <c r="B30" s="1" t="s">
        <v>3</v>
      </c>
      <c r="C30" s="1">
        <v>1</v>
      </c>
      <c r="D30" s="1">
        <v>2</v>
      </c>
      <c r="E30" s="1">
        <v>3</v>
      </c>
      <c r="F30" s="1" t="s">
        <v>6</v>
      </c>
      <c r="M30" s="1" t="s">
        <v>6</v>
      </c>
      <c r="O30" s="1" t="s">
        <v>2</v>
      </c>
      <c r="P30" s="1" t="s">
        <v>9</v>
      </c>
      <c r="Q30" s="1" t="s">
        <v>10</v>
      </c>
      <c r="R30" s="1" t="s">
        <v>11</v>
      </c>
      <c r="S30" s="1" t="s">
        <v>12</v>
      </c>
      <c r="T30" s="1" t="s">
        <v>13</v>
      </c>
      <c r="U30" s="1" t="s">
        <v>14</v>
      </c>
      <c r="V30" s="1" t="s">
        <v>15</v>
      </c>
    </row>
    <row r="31" spans="1:23">
      <c r="B31" s="1" t="s">
        <v>10</v>
      </c>
      <c r="C31" s="1">
        <v>1511273419</v>
      </c>
      <c r="D31" s="1">
        <v>1511273419</v>
      </c>
      <c r="E31" s="1">
        <v>1511273419</v>
      </c>
      <c r="F31" s="1">
        <f>SUM(C31:E31)/3</f>
        <v>1511273419</v>
      </c>
      <c r="M31" s="1">
        <f>SUM(J31:L31)/3</f>
        <v>0</v>
      </c>
      <c r="P31" s="1">
        <v>20000000</v>
      </c>
      <c r="Q31" s="1">
        <f>F31</f>
        <v>1511273419</v>
      </c>
      <c r="R31" s="1">
        <f>F32</f>
        <v>795368421</v>
      </c>
      <c r="S31" s="1">
        <f>F33</f>
        <v>3200</v>
      </c>
      <c r="T31" s="1">
        <f t="shared" ref="T31:T37" si="11">Q31+R31+S31</f>
        <v>2306645040</v>
      </c>
      <c r="U31" s="1">
        <f t="shared" ref="U31:U37" si="12">W3</f>
        <v>14.5</v>
      </c>
      <c r="V31" s="4">
        <f>U31*(Constants!$A$2/100)*1024*1024*1024</f>
        <v>2553358057.4719996</v>
      </c>
    </row>
    <row r="32" spans="1:23">
      <c r="B32" s="1" t="s">
        <v>16</v>
      </c>
      <c r="C32" s="1">
        <v>795368421</v>
      </c>
      <c r="D32" s="1">
        <v>795368421</v>
      </c>
      <c r="E32" s="1">
        <v>795368421</v>
      </c>
      <c r="F32" s="1">
        <f>SUM(C32:E32)/3</f>
        <v>795368421</v>
      </c>
      <c r="M32" s="1">
        <f>SUM(J32:L32)/3</f>
        <v>0</v>
      </c>
      <c r="P32" s="1">
        <v>40000000</v>
      </c>
      <c r="Q32" s="1">
        <f>F37</f>
        <v>3032745843</v>
      </c>
      <c r="R32" s="1">
        <f>F38</f>
        <v>1596143381</v>
      </c>
      <c r="S32" s="1">
        <f>F39</f>
        <v>3200</v>
      </c>
      <c r="T32" s="1">
        <f t="shared" si="11"/>
        <v>4628892424</v>
      </c>
      <c r="U32" s="1">
        <f t="shared" si="12"/>
        <v>28.899999999999995</v>
      </c>
      <c r="V32" s="4">
        <f>U32*(Constants!$A$2/100)*1024*1024*1024</f>
        <v>5089106749.0303984</v>
      </c>
    </row>
    <row r="33" spans="2:22">
      <c r="B33" s="1" t="s">
        <v>12</v>
      </c>
      <c r="C33" s="1">
        <v>3200</v>
      </c>
      <c r="D33" s="1">
        <v>3200</v>
      </c>
      <c r="E33" s="1">
        <v>3200</v>
      </c>
      <c r="F33" s="1">
        <f>SUM(C33:E33)/3</f>
        <v>3200</v>
      </c>
      <c r="M33" s="1">
        <f>SUM(J33:L33)/3</f>
        <v>0</v>
      </c>
      <c r="P33" s="1">
        <v>60000000</v>
      </c>
      <c r="Q33" s="1">
        <f>F43</f>
        <v>0</v>
      </c>
      <c r="R33" s="1">
        <f>F44</f>
        <v>0</v>
      </c>
      <c r="S33" s="1">
        <f>F45</f>
        <v>0</v>
      </c>
      <c r="T33" s="1">
        <f t="shared" si="11"/>
        <v>0</v>
      </c>
      <c r="U33" s="1">
        <f t="shared" si="12"/>
        <v>43.29999999999999</v>
      </c>
      <c r="V33" s="4">
        <f>U33*(Constants!$A$2/100)*1024*1024*1024</f>
        <v>7624855440.5887976</v>
      </c>
    </row>
    <row r="34" spans="2:22">
      <c r="P34" s="1">
        <v>80000000</v>
      </c>
      <c r="Q34" s="1">
        <f>F49</f>
        <v>0</v>
      </c>
      <c r="R34" s="1">
        <f>F50</f>
        <v>0</v>
      </c>
      <c r="S34" s="1">
        <f>F51</f>
        <v>0</v>
      </c>
      <c r="T34" s="1">
        <f t="shared" si="11"/>
        <v>0</v>
      </c>
      <c r="U34" s="1">
        <f t="shared" si="12"/>
        <v>57.79999999999999</v>
      </c>
      <c r="V34" s="4">
        <f>U34*(Constants!$A$2/100)*1024*1024*1024</f>
        <v>10178213498.060797</v>
      </c>
    </row>
    <row r="35" spans="2:22">
      <c r="B35" s="1" t="s">
        <v>9</v>
      </c>
      <c r="C35" s="1">
        <v>40000000</v>
      </c>
      <c r="P35" s="1">
        <v>100000000</v>
      </c>
      <c r="Q35" s="1">
        <f>F55</f>
        <v>0</v>
      </c>
      <c r="R35" s="1">
        <f>F56</f>
        <v>0</v>
      </c>
      <c r="S35" s="1">
        <f>F57</f>
        <v>0</v>
      </c>
      <c r="T35" s="1">
        <f t="shared" si="11"/>
        <v>0</v>
      </c>
      <c r="U35" s="1">
        <f t="shared" si="12"/>
        <v>72.099999999999994</v>
      </c>
      <c r="V35" s="4">
        <f>U35*(Constants!$A$2/100)*1024*1024*1024</f>
        <v>12696352823.705597</v>
      </c>
    </row>
    <row r="36" spans="2:22">
      <c r="B36" s="1" t="s">
        <v>3</v>
      </c>
      <c r="C36" s="1">
        <v>1</v>
      </c>
      <c r="D36" s="1">
        <v>2</v>
      </c>
      <c r="E36" s="1">
        <v>3</v>
      </c>
      <c r="F36" s="1" t="s">
        <v>6</v>
      </c>
      <c r="M36" s="1" t="s">
        <v>6</v>
      </c>
      <c r="P36" s="1">
        <v>120000000</v>
      </c>
      <c r="Q36" s="1">
        <f>F61</f>
        <v>0</v>
      </c>
      <c r="R36" s="1">
        <f>F62</f>
        <v>0</v>
      </c>
      <c r="S36" s="1">
        <f>F63</f>
        <v>0</v>
      </c>
      <c r="T36" s="1">
        <f t="shared" si="11"/>
        <v>0</v>
      </c>
      <c r="U36" s="1">
        <f t="shared" si="12"/>
        <v>86.59999999999998</v>
      </c>
      <c r="V36" s="4">
        <f>U36*(Constants!$A$2/100)*1024*1024*1024</f>
        <v>15249710881.177595</v>
      </c>
    </row>
    <row r="37" spans="2:22">
      <c r="B37" s="1" t="s">
        <v>10</v>
      </c>
      <c r="C37" s="1">
        <v>3032745843</v>
      </c>
      <c r="D37" s="1">
        <v>3032745843</v>
      </c>
      <c r="E37" s="1">
        <v>3032745843</v>
      </c>
      <c r="F37" s="1">
        <f>SUM(C37:E37)/3</f>
        <v>3032745843</v>
      </c>
      <c r="M37" s="1">
        <f>SUM(J37:L37)/3</f>
        <v>0</v>
      </c>
      <c r="P37" s="1">
        <v>140000000</v>
      </c>
      <c r="Q37" s="1">
        <f>F67</f>
        <v>0</v>
      </c>
      <c r="R37" s="1">
        <f>F68</f>
        <v>0</v>
      </c>
      <c r="S37" s="1">
        <f>F69</f>
        <v>0</v>
      </c>
      <c r="T37" s="1">
        <f t="shared" si="11"/>
        <v>0</v>
      </c>
      <c r="U37" s="1">
        <f t="shared" si="12"/>
        <v>93.5</v>
      </c>
      <c r="V37" s="4">
        <f>U37*(Constants!$A$2/100)*1024*1024*1024</f>
        <v>16464757129.215998</v>
      </c>
    </row>
    <row r="38" spans="2:22">
      <c r="B38" s="1" t="s">
        <v>16</v>
      </c>
      <c r="C38" s="1">
        <v>1596143381</v>
      </c>
      <c r="D38" s="1">
        <v>1596143381</v>
      </c>
      <c r="E38" s="1">
        <v>1596143381</v>
      </c>
      <c r="F38" s="1">
        <f>SUM(C38:E38)/3</f>
        <v>1596143381</v>
      </c>
      <c r="M38" s="1">
        <f>SUM(J38:L38)/3</f>
        <v>0</v>
      </c>
      <c r="V38" s="4"/>
    </row>
    <row r="39" spans="2:22">
      <c r="B39" s="1" t="s">
        <v>12</v>
      </c>
      <c r="C39" s="1">
        <v>3200</v>
      </c>
      <c r="D39" s="1">
        <v>3200</v>
      </c>
      <c r="E39" s="1">
        <v>3200</v>
      </c>
      <c r="F39" s="1">
        <f>SUM(C39:E39)/3</f>
        <v>3200</v>
      </c>
      <c r="M39" s="1">
        <f>SUM(J39:L39)/3</f>
        <v>0</v>
      </c>
      <c r="V39" s="4"/>
    </row>
    <row r="42" spans="2:22">
      <c r="F42" s="1" t="s">
        <v>6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13</v>
      </c>
      <c r="U42" s="1" t="s">
        <v>14</v>
      </c>
      <c r="V42" s="1" t="s">
        <v>15</v>
      </c>
    </row>
    <row r="43" spans="2:22">
      <c r="F43" s="1">
        <f>SUM(C43:E43)/3</f>
        <v>0</v>
      </c>
      <c r="M43" s="1">
        <f>SUM(J43:L43)/3</f>
        <v>0</v>
      </c>
      <c r="P43" s="1">
        <v>20000000</v>
      </c>
      <c r="Q43" s="1">
        <f>M31</f>
        <v>0</v>
      </c>
      <c r="R43" s="1">
        <f>M32</f>
        <v>0</v>
      </c>
      <c r="T43" s="1">
        <f t="shared" ref="T43:T49" si="13">Q43+R43+S43</f>
        <v>0</v>
      </c>
      <c r="U43" s="1">
        <f t="shared" ref="U43:U49" si="14">W16</f>
        <v>12.4</v>
      </c>
      <c r="V43" s="4">
        <f>U43*(Constants!$A$2/100)*1024*1024*1024</f>
        <v>2183561373.2863998</v>
      </c>
    </row>
    <row r="44" spans="2:22">
      <c r="F44" s="1">
        <f>SUM(C44:E44)/3</f>
        <v>0</v>
      </c>
      <c r="M44" s="1">
        <f>SUM(J44:L44)/3</f>
        <v>0</v>
      </c>
      <c r="P44" s="1">
        <v>40000000</v>
      </c>
      <c r="Q44" s="1">
        <f>M37</f>
        <v>0</v>
      </c>
      <c r="R44" s="1">
        <f>M38</f>
        <v>0</v>
      </c>
      <c r="T44" s="1">
        <f t="shared" si="13"/>
        <v>0</v>
      </c>
      <c r="U44" s="1">
        <f t="shared" si="14"/>
        <v>24.7</v>
      </c>
      <c r="V44" s="4">
        <f>U44*(Constants!$A$2/100)*1024*1024*1024</f>
        <v>4349513380.6591997</v>
      </c>
    </row>
    <row r="45" spans="2:22">
      <c r="F45" s="1">
        <f>SUM(C45:E45)/3</f>
        <v>0</v>
      </c>
      <c r="M45" s="1">
        <f>SUM(J45:L45)/3</f>
        <v>0</v>
      </c>
      <c r="P45" s="1">
        <v>60000000</v>
      </c>
      <c r="Q45" s="1">
        <f>M43</f>
        <v>0</v>
      </c>
      <c r="R45" s="1">
        <f>M44</f>
        <v>0</v>
      </c>
      <c r="T45" s="1">
        <f t="shared" si="13"/>
        <v>0</v>
      </c>
      <c r="U45" s="1">
        <f t="shared" si="14"/>
        <v>37.1</v>
      </c>
      <c r="V45" s="4">
        <f>U45*(Constants!$A$2/100)*1024*1024*1024</f>
        <v>6533074753.9455996</v>
      </c>
    </row>
    <row r="46" spans="2:22">
      <c r="P46" s="1">
        <v>80000000</v>
      </c>
      <c r="Q46" s="1">
        <f>M49</f>
        <v>0</v>
      </c>
      <c r="R46" s="1">
        <f>M50</f>
        <v>0</v>
      </c>
      <c r="T46" s="1">
        <f t="shared" si="13"/>
        <v>0</v>
      </c>
      <c r="U46" s="1">
        <f t="shared" si="14"/>
        <v>49.4</v>
      </c>
      <c r="V46" s="4">
        <f>U46*(Constants!$A$2/100)*1024*1024*1024</f>
        <v>8699026761.3183994</v>
      </c>
    </row>
    <row r="47" spans="2:22">
      <c r="P47" s="1">
        <v>100000000</v>
      </c>
      <c r="Q47" s="1">
        <f>M55</f>
        <v>0</v>
      </c>
      <c r="R47" s="1">
        <f>M56</f>
        <v>0</v>
      </c>
      <c r="T47" s="1">
        <f t="shared" si="13"/>
        <v>0</v>
      </c>
      <c r="U47" s="1">
        <f t="shared" si="14"/>
        <v>61.70000000000001</v>
      </c>
      <c r="V47" s="4">
        <f>U47*(Constants!$A$2/100)*1024*1024*1024</f>
        <v>10864978768.6912</v>
      </c>
    </row>
    <row r="48" spans="2:22">
      <c r="F48" s="1" t="s">
        <v>6</v>
      </c>
      <c r="M48" s="1" t="s">
        <v>6</v>
      </c>
      <c r="P48" s="1">
        <v>120000000</v>
      </c>
      <c r="Q48" s="1">
        <f>M61</f>
        <v>0</v>
      </c>
      <c r="R48" s="1">
        <f>M62</f>
        <v>0</v>
      </c>
      <c r="T48" s="1">
        <f t="shared" si="13"/>
        <v>0</v>
      </c>
      <c r="U48" s="1">
        <f t="shared" si="14"/>
        <v>74.099999999999994</v>
      </c>
      <c r="V48" s="4">
        <f>U48*(Constants!$A$2/100)*1024*1024*1024</f>
        <v>13048540141.977598</v>
      </c>
    </row>
    <row r="49" spans="6:22">
      <c r="F49" s="1">
        <f>SUM(C49:E49)/3</f>
        <v>0</v>
      </c>
      <c r="M49" s="1">
        <f>SUM(J49:L49)/3</f>
        <v>0</v>
      </c>
      <c r="P49" s="1">
        <v>140000000</v>
      </c>
      <c r="Q49" s="1">
        <f>M67</f>
        <v>0</v>
      </c>
      <c r="R49" s="1">
        <f>M68</f>
        <v>0</v>
      </c>
      <c r="T49" s="1">
        <f t="shared" si="13"/>
        <v>0</v>
      </c>
      <c r="U49" s="1">
        <f t="shared" si="14"/>
        <v>86.40000000000002</v>
      </c>
      <c r="V49" s="4">
        <f>U49*(Constants!$A$2/100)*1024*1024*1024</f>
        <v>15214492149.350401</v>
      </c>
    </row>
    <row r="50" spans="6:22">
      <c r="F50" s="1">
        <f>SUM(C50:E50)/3</f>
        <v>0</v>
      </c>
      <c r="M50" s="1">
        <f>SUM(J50:L50)/3</f>
        <v>0</v>
      </c>
    </row>
    <row r="51" spans="6:22">
      <c r="F51" s="1">
        <f>SUM(C51:E51)/3</f>
        <v>0</v>
      </c>
      <c r="M51" s="1">
        <f>SUM(J51:L51)/3</f>
        <v>0</v>
      </c>
    </row>
    <row r="54" spans="6:22">
      <c r="F54" s="1" t="s">
        <v>6</v>
      </c>
      <c r="M54" s="1" t="s">
        <v>6</v>
      </c>
    </row>
    <row r="55" spans="6:22">
      <c r="F55" s="1">
        <f>SUM(C55:E55)/3</f>
        <v>0</v>
      </c>
      <c r="M55" s="1">
        <f>SUM(J55:L55)/3</f>
        <v>0</v>
      </c>
    </row>
    <row r="56" spans="6:22">
      <c r="F56" s="1">
        <f>SUM(C56:E56)/3</f>
        <v>0</v>
      </c>
      <c r="M56" s="1">
        <f>SUM(J56:L56)/3</f>
        <v>0</v>
      </c>
    </row>
    <row r="57" spans="6:22">
      <c r="F57" s="1">
        <f>SUM(C57:E57)/3</f>
        <v>0</v>
      </c>
      <c r="M57" s="1">
        <f>SUM(J57:L57)/3</f>
        <v>0</v>
      </c>
    </row>
    <row r="60" spans="6:22">
      <c r="F60" s="1" t="s">
        <v>6</v>
      </c>
      <c r="M60" s="1" t="s">
        <v>6</v>
      </c>
    </row>
    <row r="61" spans="6:22">
      <c r="F61" s="1">
        <f>SUM(C61:E61)/3</f>
        <v>0</v>
      </c>
      <c r="M61" s="1">
        <f>SUM(J61:L61)/3</f>
        <v>0</v>
      </c>
    </row>
    <row r="62" spans="6:22">
      <c r="F62" s="1">
        <f>SUM(C62:E62)/3</f>
        <v>0</v>
      </c>
      <c r="M62" s="1">
        <f>SUM(J62:L62)/3</f>
        <v>0</v>
      </c>
    </row>
    <row r="63" spans="6:22">
      <c r="F63" s="1">
        <f>SUM(C63:E63)/3</f>
        <v>0</v>
      </c>
      <c r="M63" s="1">
        <f>SUM(J63:L63)/3</f>
        <v>0</v>
      </c>
    </row>
    <row r="66" spans="6:13">
      <c r="F66" s="1" t="s">
        <v>6</v>
      </c>
      <c r="M66" s="1" t="s">
        <v>6</v>
      </c>
    </row>
    <row r="67" spans="6:13">
      <c r="F67" s="1">
        <f>SUM(C67:E67)/3</f>
        <v>0</v>
      </c>
      <c r="M67" s="1">
        <f>SUM(J67:L67)/3</f>
        <v>0</v>
      </c>
    </row>
    <row r="68" spans="6:13">
      <c r="F68" s="1">
        <f>SUM(C68:E68)/3</f>
        <v>0</v>
      </c>
      <c r="M68" s="1">
        <f>SUM(J68:L68)/3</f>
        <v>0</v>
      </c>
    </row>
    <row r="69" spans="6:13">
      <c r="F69" s="1">
        <f>SUM(C69:E69)/3</f>
        <v>0</v>
      </c>
      <c r="M69" s="1">
        <f>SUM(J69:L69)/3</f>
        <v>0</v>
      </c>
    </row>
  </sheetData>
  <pageMargins left="0.7" right="0.7" top="0.3" bottom="0.3" header="0.51180555555555496" footer="0.51180555555555496"/>
  <pageSetup paperSize="9" orientation="portrait" useFirstPageNumber="1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Constants</vt:lpstr>
      <vt:lpstr>MCSS</vt:lpstr>
      <vt:lpstr>LISS</vt:lpstr>
      <vt:lpstr>LISS2</vt:lpstr>
      <vt:lpstr>ChainMatrixMuliplication</vt:lpstr>
      <vt:lpstr>Knapsack</vt:lpstr>
      <vt:lpstr>Dijkstra</vt:lpstr>
      <vt:lpstr>IndependentSets</vt:lpstr>
      <vt:lpstr>KTrees</vt:lpstr>
      <vt:lpstr>TreeDiameter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nicolas zachariou</cp:lastModifiedBy>
  <cp:revision>56</cp:revision>
  <dcterms:created xsi:type="dcterms:W3CDTF">2020-11-23T11:11:58Z</dcterms:created>
  <dcterms:modified xsi:type="dcterms:W3CDTF">2021-01-05T17:45:55Z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