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BA454B88-FCC7-4D8F-BCA5-ADC441377FEB}" xr6:coauthVersionLast="45" xr6:coauthVersionMax="45" xr10:uidLastSave="{00000000-0000-0000-0000-000000000000}"/>
  <bookViews>
    <workbookView xWindow="-120" yWindow="-120" windowWidth="29040" windowHeight="16440" tabRatio="500" firstSheet="2" activeTab="8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9" i="9" l="1"/>
  <c r="Q9" i="9" s="1"/>
  <c r="P9" i="9"/>
  <c r="W3" i="9" l="1"/>
  <c r="W4" i="9"/>
  <c r="W5" i="9"/>
  <c r="W6" i="9"/>
  <c r="W7" i="9"/>
  <c r="W8" i="9"/>
  <c r="W9" i="9"/>
  <c r="V38" i="6"/>
  <c r="W16" i="7"/>
  <c r="W17" i="7"/>
  <c r="W18" i="7"/>
  <c r="W19" i="7"/>
  <c r="W20" i="7"/>
  <c r="W21" i="7"/>
  <c r="W22" i="7"/>
  <c r="W23" i="7"/>
  <c r="W3" i="6" l="1"/>
  <c r="W4" i="6"/>
  <c r="W5" i="6"/>
  <c r="W6" i="6"/>
  <c r="W7" i="6"/>
  <c r="W8" i="6"/>
  <c r="W9" i="6"/>
  <c r="U36" i="6" s="1"/>
  <c r="V36" i="6" s="1"/>
  <c r="W10" i="6"/>
  <c r="U37" i="6" s="1"/>
  <c r="V37" i="6" s="1"/>
  <c r="W11" i="6"/>
  <c r="W16" i="6"/>
  <c r="W17" i="6"/>
  <c r="W18" i="6"/>
  <c r="W19" i="6"/>
  <c r="W20" i="6"/>
  <c r="W21" i="6"/>
  <c r="W22" i="6"/>
  <c r="W23" i="6"/>
  <c r="W24" i="6"/>
  <c r="W23" i="5"/>
  <c r="W22" i="5"/>
  <c r="W21" i="5"/>
  <c r="W20" i="5"/>
  <c r="U48" i="5" s="1"/>
  <c r="V48" i="5" s="1"/>
  <c r="W19" i="5"/>
  <c r="W18" i="5"/>
  <c r="W17" i="5"/>
  <c r="W16" i="5"/>
  <c r="W10" i="5"/>
  <c r="W9" i="5"/>
  <c r="W8" i="5"/>
  <c r="U36" i="5" s="1"/>
  <c r="V36" i="5" s="1"/>
  <c r="W7" i="5"/>
  <c r="W6" i="5"/>
  <c r="U34" i="5" s="1"/>
  <c r="V34" i="5" s="1"/>
  <c r="W5" i="5"/>
  <c r="W4" i="5"/>
  <c r="U32" i="5" s="1"/>
  <c r="V32" i="5" s="1"/>
  <c r="W3" i="5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F67" i="10"/>
  <c r="M63" i="10"/>
  <c r="F63" i="10"/>
  <c r="S36" i="10" s="1"/>
  <c r="M62" i="10"/>
  <c r="F62" i="10"/>
  <c r="R36" i="10" s="1"/>
  <c r="M61" i="10"/>
  <c r="F61" i="10"/>
  <c r="M57" i="10"/>
  <c r="F57" i="10"/>
  <c r="S35" i="10" s="1"/>
  <c r="M56" i="10"/>
  <c r="R47" i="10" s="1"/>
  <c r="F56" i="10"/>
  <c r="R35" i="10" s="1"/>
  <c r="M55" i="10"/>
  <c r="Q47" i="10" s="1"/>
  <c r="F55" i="10"/>
  <c r="Q35" i="10" s="1"/>
  <c r="M51" i="10"/>
  <c r="F51" i="10"/>
  <c r="M50" i="10"/>
  <c r="F50" i="10"/>
  <c r="R34" i="10" s="1"/>
  <c r="M49" i="10"/>
  <c r="F49" i="10"/>
  <c r="Q34" i="10" s="1"/>
  <c r="T49" i="10"/>
  <c r="R49" i="10"/>
  <c r="Q49" i="10"/>
  <c r="T48" i="10"/>
  <c r="R48" i="10"/>
  <c r="Q48" i="10"/>
  <c r="T47" i="10"/>
  <c r="M45" i="10"/>
  <c r="F45" i="10"/>
  <c r="T46" i="10"/>
  <c r="R46" i="10"/>
  <c r="Q46" i="10"/>
  <c r="M44" i="10"/>
  <c r="R45" i="10" s="1"/>
  <c r="F44" i="10"/>
  <c r="T45" i="10"/>
  <c r="M43" i="10"/>
  <c r="Q45" i="10" s="1"/>
  <c r="F43" i="10"/>
  <c r="Q33" i="10" s="1"/>
  <c r="T44" i="10"/>
  <c r="T43" i="10"/>
  <c r="M39" i="10"/>
  <c r="F39" i="10"/>
  <c r="M38" i="10"/>
  <c r="R44" i="10" s="1"/>
  <c r="F38" i="10"/>
  <c r="R32" i="10" s="1"/>
  <c r="R37" i="10"/>
  <c r="Q37" i="10"/>
  <c r="M37" i="10"/>
  <c r="Q44" i="10" s="1"/>
  <c r="F37" i="10"/>
  <c r="Q32" i="10" s="1"/>
  <c r="T36" i="10"/>
  <c r="Q36" i="10"/>
  <c r="T35" i="10"/>
  <c r="U35" i="10" s="1"/>
  <c r="T34" i="10"/>
  <c r="S34" i="10"/>
  <c r="T33" i="10"/>
  <c r="S33" i="10"/>
  <c r="R33" i="10"/>
  <c r="M33" i="10"/>
  <c r="F33" i="10"/>
  <c r="S31" i="10" s="1"/>
  <c r="T32" i="10"/>
  <c r="S32" i="10"/>
  <c r="M32" i="10"/>
  <c r="R43" i="10" s="1"/>
  <c r="U43" i="10" s="1"/>
  <c r="F32" i="10"/>
  <c r="R31" i="10" s="1"/>
  <c r="T31" i="10"/>
  <c r="M31" i="10"/>
  <c r="Q43" i="10" s="1"/>
  <c r="F31" i="10"/>
  <c r="Q31" i="10" s="1"/>
  <c r="W22" i="10"/>
  <c r="V49" i="10" s="1"/>
  <c r="W49" i="10" s="1"/>
  <c r="P22" i="10"/>
  <c r="O22" i="10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W19" i="10"/>
  <c r="V46" i="10" s="1"/>
  <c r="W46" i="10" s="1"/>
  <c r="P19" i="10"/>
  <c r="O19" i="10"/>
  <c r="W18" i="10"/>
  <c r="V45" i="10" s="1"/>
  <c r="W45" i="10" s="1"/>
  <c r="P18" i="10"/>
  <c r="O18" i="10"/>
  <c r="W17" i="10"/>
  <c r="V44" i="10" s="1"/>
  <c r="W44" i="10" s="1"/>
  <c r="P17" i="10"/>
  <c r="O17" i="10"/>
  <c r="W16" i="10"/>
  <c r="V43" i="10" s="1"/>
  <c r="W43" i="10" s="1"/>
  <c r="P16" i="10"/>
  <c r="Q16" i="10" s="1"/>
  <c r="O16" i="10"/>
  <c r="W9" i="10"/>
  <c r="W37" i="10" s="1"/>
  <c r="P9" i="10"/>
  <c r="O9" i="10"/>
  <c r="W8" i="10"/>
  <c r="V36" i="10" s="1"/>
  <c r="W36" i="10" s="1"/>
  <c r="P8" i="10"/>
  <c r="O8" i="10"/>
  <c r="W7" i="10"/>
  <c r="V35" i="10" s="1"/>
  <c r="W35" i="10" s="1"/>
  <c r="P7" i="10"/>
  <c r="O7" i="10"/>
  <c r="W6" i="10"/>
  <c r="V34" i="10" s="1"/>
  <c r="W34" i="10" s="1"/>
  <c r="P6" i="10"/>
  <c r="O6" i="10"/>
  <c r="W5" i="10"/>
  <c r="V33" i="10" s="1"/>
  <c r="W33" i="10" s="1"/>
  <c r="P5" i="10"/>
  <c r="O5" i="10"/>
  <c r="W4" i="10"/>
  <c r="V32" i="10" s="1"/>
  <c r="W32" i="10" s="1"/>
  <c r="P4" i="10"/>
  <c r="O4" i="10"/>
  <c r="W3" i="10"/>
  <c r="V31" i="10" s="1"/>
  <c r="W31" i="10" s="1"/>
  <c r="P3" i="10"/>
  <c r="O3" i="10"/>
  <c r="M69" i="9"/>
  <c r="F69" i="9"/>
  <c r="S37" i="9" s="1"/>
  <c r="M68" i="9"/>
  <c r="R49" i="9" s="1"/>
  <c r="F68" i="9"/>
  <c r="R37" i="9" s="1"/>
  <c r="M67" i="9"/>
  <c r="F67" i="9"/>
  <c r="Q37" i="9" s="1"/>
  <c r="M63" i="9"/>
  <c r="F63" i="9"/>
  <c r="S36" i="9" s="1"/>
  <c r="M62" i="9"/>
  <c r="F62" i="9"/>
  <c r="M61" i="9"/>
  <c r="Q48" i="9" s="1"/>
  <c r="F61" i="9"/>
  <c r="Q36" i="9" s="1"/>
  <c r="T36" i="9" s="1"/>
  <c r="M57" i="9"/>
  <c r="F57" i="9"/>
  <c r="S35" i="9" s="1"/>
  <c r="M56" i="9"/>
  <c r="R47" i="9" s="1"/>
  <c r="F56" i="9"/>
  <c r="M55" i="9"/>
  <c r="Q47" i="9" s="1"/>
  <c r="F55" i="9"/>
  <c r="Q35" i="9" s="1"/>
  <c r="M51" i="9"/>
  <c r="F51" i="9"/>
  <c r="S34" i="9" s="1"/>
  <c r="M50" i="9"/>
  <c r="F50" i="9"/>
  <c r="M49" i="9"/>
  <c r="F49" i="9"/>
  <c r="Q34" i="9" s="1"/>
  <c r="Q49" i="9"/>
  <c r="R48" i="9"/>
  <c r="M45" i="9"/>
  <c r="F45" i="9"/>
  <c r="R46" i="9"/>
  <c r="Q46" i="9"/>
  <c r="M44" i="9"/>
  <c r="R45" i="9" s="1"/>
  <c r="T45" i="9" s="1"/>
  <c r="F44" i="9"/>
  <c r="R33" i="9" s="1"/>
  <c r="M43" i="9"/>
  <c r="Q45" i="9" s="1"/>
  <c r="F43" i="9"/>
  <c r="Q33" i="9" s="1"/>
  <c r="R44" i="9"/>
  <c r="M39" i="9"/>
  <c r="F39" i="9"/>
  <c r="M38" i="9"/>
  <c r="F38" i="9"/>
  <c r="R32" i="9" s="1"/>
  <c r="M37" i="9"/>
  <c r="Q44" i="9" s="1"/>
  <c r="T44" i="9" s="1"/>
  <c r="F37" i="9"/>
  <c r="Q32" i="9" s="1"/>
  <c r="R36" i="9"/>
  <c r="R35" i="9"/>
  <c r="R34" i="9"/>
  <c r="S33" i="9"/>
  <c r="T33" i="9" s="1"/>
  <c r="M33" i="9"/>
  <c r="F33" i="9"/>
  <c r="S32" i="9"/>
  <c r="M32" i="9"/>
  <c r="R43" i="9" s="1"/>
  <c r="F32" i="9"/>
  <c r="R31" i="9" s="1"/>
  <c r="S31" i="9"/>
  <c r="M31" i="9"/>
  <c r="Q43" i="9" s="1"/>
  <c r="F31" i="9"/>
  <c r="Q31" i="9" s="1"/>
  <c r="W22" i="9"/>
  <c r="U49" i="9" s="1"/>
  <c r="V49" i="9" s="1"/>
  <c r="P22" i="9"/>
  <c r="O22" i="9"/>
  <c r="Q22" i="9" s="1"/>
  <c r="W21" i="9"/>
  <c r="U48" i="9" s="1"/>
  <c r="V48" i="9" s="1"/>
  <c r="P21" i="9"/>
  <c r="O21" i="9"/>
  <c r="W20" i="9"/>
  <c r="U47" i="9" s="1"/>
  <c r="V47" i="9" s="1"/>
  <c r="P20" i="9"/>
  <c r="O20" i="9"/>
  <c r="Q20" i="9" s="1"/>
  <c r="W19" i="9"/>
  <c r="U46" i="9" s="1"/>
  <c r="V46" i="9" s="1"/>
  <c r="P19" i="9"/>
  <c r="O19" i="9"/>
  <c r="W18" i="9"/>
  <c r="U45" i="9" s="1"/>
  <c r="V45" i="9" s="1"/>
  <c r="P18" i="9"/>
  <c r="O18" i="9"/>
  <c r="W17" i="9"/>
  <c r="U44" i="9" s="1"/>
  <c r="V44" i="9" s="1"/>
  <c r="P17" i="9"/>
  <c r="O17" i="9"/>
  <c r="W16" i="9"/>
  <c r="U43" i="9" s="1"/>
  <c r="V43" i="9" s="1"/>
  <c r="P16" i="9"/>
  <c r="O16" i="9"/>
  <c r="U37" i="9"/>
  <c r="V37" i="9" s="1"/>
  <c r="U36" i="9"/>
  <c r="V36" i="9" s="1"/>
  <c r="P8" i="9"/>
  <c r="O8" i="9"/>
  <c r="U35" i="9"/>
  <c r="V35" i="9" s="1"/>
  <c r="P7" i="9"/>
  <c r="O7" i="9"/>
  <c r="U34" i="9"/>
  <c r="V34" i="9" s="1"/>
  <c r="P6" i="9"/>
  <c r="O6" i="9"/>
  <c r="Q6" i="9" s="1"/>
  <c r="U33" i="9"/>
  <c r="V33" i="9" s="1"/>
  <c r="P5" i="9"/>
  <c r="O5" i="9"/>
  <c r="U32" i="9"/>
  <c r="V32" i="9" s="1"/>
  <c r="P4" i="9"/>
  <c r="O4" i="9"/>
  <c r="U31" i="9"/>
  <c r="V31" i="9" s="1"/>
  <c r="P3" i="9"/>
  <c r="O3" i="9"/>
  <c r="M74" i="8"/>
  <c r="F74" i="8"/>
  <c r="S37" i="8" s="1"/>
  <c r="M73" i="8"/>
  <c r="R49" i="8" s="1"/>
  <c r="F73" i="8"/>
  <c r="M72" i="8"/>
  <c r="Q49" i="8" s="1"/>
  <c r="F72" i="8"/>
  <c r="Q37" i="8" s="1"/>
  <c r="M68" i="8"/>
  <c r="F68" i="8"/>
  <c r="M67" i="8"/>
  <c r="R48" i="8" s="1"/>
  <c r="F67" i="8"/>
  <c r="R36" i="8" s="1"/>
  <c r="M66" i="8"/>
  <c r="Q48" i="8" s="1"/>
  <c r="F66" i="8"/>
  <c r="M62" i="8"/>
  <c r="F62" i="8"/>
  <c r="S35" i="8" s="1"/>
  <c r="M61" i="8"/>
  <c r="R47" i="8" s="1"/>
  <c r="F61" i="8"/>
  <c r="R35" i="8" s="1"/>
  <c r="M60" i="8"/>
  <c r="Q47" i="8" s="1"/>
  <c r="F60" i="8"/>
  <c r="Q35" i="8" s="1"/>
  <c r="M56" i="8"/>
  <c r="F56" i="8"/>
  <c r="S34" i="8" s="1"/>
  <c r="M55" i="8"/>
  <c r="R46" i="8" s="1"/>
  <c r="F55" i="8"/>
  <c r="R34" i="8" s="1"/>
  <c r="M54" i="8"/>
  <c r="Q46" i="8" s="1"/>
  <c r="T46" i="8" s="1"/>
  <c r="F54" i="8"/>
  <c r="Q34" i="8" s="1"/>
  <c r="T34" i="8" s="1"/>
  <c r="M50" i="8"/>
  <c r="F50" i="8"/>
  <c r="S33" i="8" s="1"/>
  <c r="M49" i="8"/>
  <c r="R45" i="8" s="1"/>
  <c r="T45" i="8" s="1"/>
  <c r="F49" i="8"/>
  <c r="M48" i="8"/>
  <c r="Q45" i="8" s="1"/>
  <c r="F48" i="8"/>
  <c r="Q33" i="8" s="1"/>
  <c r="M44" i="8"/>
  <c r="F44" i="8"/>
  <c r="S32" i="8" s="1"/>
  <c r="M43" i="8"/>
  <c r="R44" i="8" s="1"/>
  <c r="F43" i="8"/>
  <c r="R32" i="8" s="1"/>
  <c r="M42" i="8"/>
  <c r="Q44" i="8" s="1"/>
  <c r="F42" i="8"/>
  <c r="Q32" i="8" s="1"/>
  <c r="M38" i="8"/>
  <c r="F38" i="8"/>
  <c r="S31" i="8" s="1"/>
  <c r="R37" i="8"/>
  <c r="M37" i="8"/>
  <c r="R43" i="8" s="1"/>
  <c r="F37" i="8"/>
  <c r="S36" i="8"/>
  <c r="Q36" i="8"/>
  <c r="M36" i="8"/>
  <c r="Q43" i="8" s="1"/>
  <c r="F36" i="8"/>
  <c r="Q31" i="8" s="1"/>
  <c r="R33" i="8"/>
  <c r="M32" i="8"/>
  <c r="F32" i="8"/>
  <c r="R31" i="8"/>
  <c r="M31" i="8"/>
  <c r="R42" i="8" s="1"/>
  <c r="F31" i="8"/>
  <c r="R30" i="8" s="1"/>
  <c r="S30" i="8"/>
  <c r="Q30" i="8"/>
  <c r="M30" i="8"/>
  <c r="Q42" i="8" s="1"/>
  <c r="F30" i="8"/>
  <c r="W23" i="8"/>
  <c r="U49" i="8" s="1"/>
  <c r="V49" i="8" s="1"/>
  <c r="P23" i="8"/>
  <c r="O23" i="8"/>
  <c r="W22" i="8"/>
  <c r="U48" i="8" s="1"/>
  <c r="V48" i="8" s="1"/>
  <c r="P22" i="8"/>
  <c r="O22" i="8"/>
  <c r="Q22" i="8" s="1"/>
  <c r="W21" i="8"/>
  <c r="U47" i="8" s="1"/>
  <c r="V47" i="8" s="1"/>
  <c r="P21" i="8"/>
  <c r="O21" i="8"/>
  <c r="Q21" i="8" s="1"/>
  <c r="W20" i="8"/>
  <c r="U46" i="8" s="1"/>
  <c r="V46" i="8" s="1"/>
  <c r="P20" i="8"/>
  <c r="O20" i="8"/>
  <c r="Q20" i="8" s="1"/>
  <c r="W19" i="8"/>
  <c r="U45" i="8" s="1"/>
  <c r="V45" i="8" s="1"/>
  <c r="P19" i="8"/>
  <c r="O19" i="8"/>
  <c r="W18" i="8"/>
  <c r="U44" i="8" s="1"/>
  <c r="V44" i="8" s="1"/>
  <c r="P18" i="8"/>
  <c r="O18" i="8"/>
  <c r="W17" i="8"/>
  <c r="U43" i="8" s="1"/>
  <c r="V43" i="8" s="1"/>
  <c r="P17" i="8"/>
  <c r="O17" i="8"/>
  <c r="W16" i="8"/>
  <c r="U42" i="8" s="1"/>
  <c r="V42" i="8" s="1"/>
  <c r="P16" i="8"/>
  <c r="O16" i="8"/>
  <c r="Q16" i="8" s="1"/>
  <c r="W10" i="8"/>
  <c r="U37" i="8" s="1"/>
  <c r="V37" i="8" s="1"/>
  <c r="P10" i="8"/>
  <c r="O10" i="8"/>
  <c r="W9" i="8"/>
  <c r="U36" i="8" s="1"/>
  <c r="V36" i="8" s="1"/>
  <c r="P9" i="8"/>
  <c r="O9" i="8"/>
  <c r="W8" i="8"/>
  <c r="U35" i="8" s="1"/>
  <c r="V35" i="8" s="1"/>
  <c r="P8" i="8"/>
  <c r="O8" i="8"/>
  <c r="W7" i="8"/>
  <c r="U34" i="8" s="1"/>
  <c r="V34" i="8" s="1"/>
  <c r="P7" i="8"/>
  <c r="O7" i="8"/>
  <c r="W6" i="8"/>
  <c r="U33" i="8" s="1"/>
  <c r="V33" i="8" s="1"/>
  <c r="P6" i="8"/>
  <c r="O6" i="8"/>
  <c r="W5" i="8"/>
  <c r="U32" i="8" s="1"/>
  <c r="V32" i="8" s="1"/>
  <c r="P5" i="8"/>
  <c r="O5" i="8"/>
  <c r="W4" i="8"/>
  <c r="U31" i="8" s="1"/>
  <c r="V31" i="8" s="1"/>
  <c r="P4" i="8"/>
  <c r="O4" i="8"/>
  <c r="W3" i="8"/>
  <c r="U30" i="8" s="1"/>
  <c r="V30" i="8" s="1"/>
  <c r="P3" i="8"/>
  <c r="O3" i="8"/>
  <c r="Q3" i="8" s="1"/>
  <c r="M74" i="7"/>
  <c r="F74" i="7"/>
  <c r="S37" i="7" s="1"/>
  <c r="M73" i="7"/>
  <c r="R51" i="7" s="1"/>
  <c r="F73" i="7"/>
  <c r="R37" i="7" s="1"/>
  <c r="M72" i="7"/>
  <c r="Q51" i="7" s="1"/>
  <c r="F72" i="7"/>
  <c r="Q37" i="7" s="1"/>
  <c r="M68" i="7"/>
  <c r="S50" i="7" s="1"/>
  <c r="F68" i="7"/>
  <c r="M67" i="7"/>
  <c r="R50" i="7" s="1"/>
  <c r="F67" i="7"/>
  <c r="R36" i="7" s="1"/>
  <c r="M66" i="7"/>
  <c r="Q50" i="7" s="1"/>
  <c r="F66" i="7"/>
  <c r="Q36" i="7" s="1"/>
  <c r="M62" i="7"/>
  <c r="S49" i="7" s="1"/>
  <c r="F62" i="7"/>
  <c r="M61" i="7"/>
  <c r="F61" i="7"/>
  <c r="M60" i="7"/>
  <c r="Q49" i="7" s="1"/>
  <c r="F60" i="7"/>
  <c r="Q35" i="7" s="1"/>
  <c r="M56" i="7"/>
  <c r="S48" i="7" s="1"/>
  <c r="F56" i="7"/>
  <c r="S34" i="7" s="1"/>
  <c r="M55" i="7"/>
  <c r="R48" i="7" s="1"/>
  <c r="F55" i="7"/>
  <c r="R34" i="7" s="1"/>
  <c r="M54" i="7"/>
  <c r="F54" i="7"/>
  <c r="M50" i="7"/>
  <c r="S47" i="7" s="1"/>
  <c r="F50" i="7"/>
  <c r="S33" i="7" s="1"/>
  <c r="M49" i="7"/>
  <c r="R47" i="7" s="1"/>
  <c r="F49" i="7"/>
  <c r="R33" i="7" s="1"/>
  <c r="M48" i="7"/>
  <c r="Q47" i="7" s="1"/>
  <c r="F48" i="7"/>
  <c r="Q33" i="7" s="1"/>
  <c r="S51" i="7"/>
  <c r="R49" i="7"/>
  <c r="Q48" i="7"/>
  <c r="M44" i="7"/>
  <c r="S46" i="7" s="1"/>
  <c r="F44" i="7"/>
  <c r="S32" i="7" s="1"/>
  <c r="M43" i="7"/>
  <c r="R46" i="7" s="1"/>
  <c r="F43" i="7"/>
  <c r="M42" i="7"/>
  <c r="Q46" i="7" s="1"/>
  <c r="F42" i="7"/>
  <c r="M38" i="7"/>
  <c r="S45" i="7" s="1"/>
  <c r="F38" i="7"/>
  <c r="S31" i="7" s="1"/>
  <c r="M37" i="7"/>
  <c r="R45" i="7" s="1"/>
  <c r="F37" i="7"/>
  <c r="R31" i="7" s="1"/>
  <c r="S36" i="7"/>
  <c r="M36" i="7"/>
  <c r="Q45" i="7" s="1"/>
  <c r="F36" i="7"/>
  <c r="Q31" i="7" s="1"/>
  <c r="S35" i="7"/>
  <c r="R35" i="7"/>
  <c r="Q34" i="7"/>
  <c r="T34" i="7" s="1"/>
  <c r="R32" i="7"/>
  <c r="Q32" i="7"/>
  <c r="M32" i="7"/>
  <c r="S44" i="7" s="1"/>
  <c r="F32" i="7"/>
  <c r="S30" i="7" s="1"/>
  <c r="M31" i="7"/>
  <c r="R44" i="7" s="1"/>
  <c r="F31" i="7"/>
  <c r="R30" i="7" s="1"/>
  <c r="Q30" i="7"/>
  <c r="M30" i="7"/>
  <c r="Q44" i="7" s="1"/>
  <c r="F30" i="7"/>
  <c r="U51" i="7"/>
  <c r="V51" i="7" s="1"/>
  <c r="P23" i="7"/>
  <c r="O23" i="7"/>
  <c r="U50" i="7"/>
  <c r="V50" i="7" s="1"/>
  <c r="P22" i="7"/>
  <c r="O22" i="7"/>
  <c r="U49" i="7"/>
  <c r="V49" i="7" s="1"/>
  <c r="P21" i="7"/>
  <c r="O21" i="7"/>
  <c r="Q21" i="7" s="1"/>
  <c r="U48" i="7"/>
  <c r="V48" i="7" s="1"/>
  <c r="P20" i="7"/>
  <c r="O20" i="7"/>
  <c r="U47" i="7"/>
  <c r="V47" i="7" s="1"/>
  <c r="P19" i="7"/>
  <c r="O19" i="7"/>
  <c r="U46" i="7"/>
  <c r="V46" i="7" s="1"/>
  <c r="P18" i="7"/>
  <c r="O18" i="7"/>
  <c r="U45" i="7"/>
  <c r="V45" i="7" s="1"/>
  <c r="P17" i="7"/>
  <c r="O17" i="7"/>
  <c r="Q17" i="7" s="1"/>
  <c r="U44" i="7"/>
  <c r="V44" i="7" s="1"/>
  <c r="P16" i="7"/>
  <c r="Q16" i="7" s="1"/>
  <c r="O16" i="7"/>
  <c r="W10" i="7"/>
  <c r="U37" i="7" s="1"/>
  <c r="V37" i="7" s="1"/>
  <c r="P10" i="7"/>
  <c r="O10" i="7"/>
  <c r="W9" i="7"/>
  <c r="U36" i="7" s="1"/>
  <c r="V36" i="7" s="1"/>
  <c r="P9" i="7"/>
  <c r="O9" i="7"/>
  <c r="W8" i="7"/>
  <c r="U35" i="7" s="1"/>
  <c r="V35" i="7" s="1"/>
  <c r="P8" i="7"/>
  <c r="O8" i="7"/>
  <c r="Q8" i="7" s="1"/>
  <c r="W7" i="7"/>
  <c r="U34" i="7" s="1"/>
  <c r="V34" i="7" s="1"/>
  <c r="P7" i="7"/>
  <c r="O7" i="7"/>
  <c r="W6" i="7"/>
  <c r="U33" i="7" s="1"/>
  <c r="V33" i="7" s="1"/>
  <c r="P6" i="7"/>
  <c r="O6" i="7"/>
  <c r="W5" i="7"/>
  <c r="U32" i="7" s="1"/>
  <c r="V32" i="7" s="1"/>
  <c r="P5" i="7"/>
  <c r="O5" i="7"/>
  <c r="W4" i="7"/>
  <c r="U31" i="7" s="1"/>
  <c r="V31" i="7" s="1"/>
  <c r="P4" i="7"/>
  <c r="O4" i="7"/>
  <c r="W3" i="7"/>
  <c r="U30" i="7" s="1"/>
  <c r="V30" i="7" s="1"/>
  <c r="P3" i="7"/>
  <c r="O3" i="7"/>
  <c r="M81" i="6"/>
  <c r="F81" i="6"/>
  <c r="S38" i="6" s="1"/>
  <c r="M80" i="6"/>
  <c r="R51" i="6" s="1"/>
  <c r="T51" i="6" s="1"/>
  <c r="F80" i="6"/>
  <c r="M79" i="6"/>
  <c r="Q51" i="6" s="1"/>
  <c r="F79" i="6"/>
  <c r="Q38" i="6" s="1"/>
  <c r="M78" i="6"/>
  <c r="F78" i="6"/>
  <c r="M75" i="6"/>
  <c r="F75" i="6"/>
  <c r="S37" i="6" s="1"/>
  <c r="M74" i="6"/>
  <c r="F74" i="6"/>
  <c r="M73" i="6"/>
  <c r="Q50" i="6" s="1"/>
  <c r="F73" i="6"/>
  <c r="Q37" i="6" s="1"/>
  <c r="M72" i="6"/>
  <c r="F72" i="6"/>
  <c r="M69" i="6"/>
  <c r="F69" i="6"/>
  <c r="M68" i="6"/>
  <c r="R49" i="6" s="1"/>
  <c r="F68" i="6"/>
  <c r="M67" i="6"/>
  <c r="Q49" i="6" s="1"/>
  <c r="F67" i="6"/>
  <c r="Q36" i="6" s="1"/>
  <c r="M66" i="6"/>
  <c r="F66" i="6"/>
  <c r="M63" i="6"/>
  <c r="F63" i="6"/>
  <c r="M62" i="6"/>
  <c r="F62" i="6"/>
  <c r="M61" i="6"/>
  <c r="Q48" i="6" s="1"/>
  <c r="F61" i="6"/>
  <c r="M60" i="6"/>
  <c r="F60" i="6"/>
  <c r="M57" i="6"/>
  <c r="F57" i="6"/>
  <c r="S34" i="6" s="1"/>
  <c r="M56" i="6"/>
  <c r="R47" i="6" s="1"/>
  <c r="F56" i="6"/>
  <c r="M55" i="6"/>
  <c r="Q47" i="6" s="1"/>
  <c r="F55" i="6"/>
  <c r="Q34" i="6" s="1"/>
  <c r="M54" i="6"/>
  <c r="F54" i="6"/>
  <c r="M51" i="6"/>
  <c r="F51" i="6"/>
  <c r="S33" i="6" s="1"/>
  <c r="S51" i="6"/>
  <c r="M50" i="6"/>
  <c r="F50" i="6"/>
  <c r="R33" i="6" s="1"/>
  <c r="S50" i="6"/>
  <c r="R50" i="6"/>
  <c r="M49" i="6"/>
  <c r="F49" i="6"/>
  <c r="Q33" i="6" s="1"/>
  <c r="T33" i="6" s="1"/>
  <c r="S49" i="6"/>
  <c r="M48" i="6"/>
  <c r="F48" i="6"/>
  <c r="S48" i="6"/>
  <c r="R48" i="6"/>
  <c r="T48" i="6" s="1"/>
  <c r="S47" i="6"/>
  <c r="S46" i="6"/>
  <c r="R46" i="6"/>
  <c r="Q46" i="6"/>
  <c r="M45" i="6"/>
  <c r="S45" i="6" s="1"/>
  <c r="F45" i="6"/>
  <c r="S32" i="6" s="1"/>
  <c r="M44" i="6"/>
  <c r="R45" i="6" s="1"/>
  <c r="F44" i="6"/>
  <c r="R32" i="6" s="1"/>
  <c r="T32" i="6" s="1"/>
  <c r="S44" i="6"/>
  <c r="R44" i="6"/>
  <c r="M43" i="6"/>
  <c r="Q45" i="6" s="1"/>
  <c r="F43" i="6"/>
  <c r="Q32" i="6" s="1"/>
  <c r="M42" i="6"/>
  <c r="F42" i="6"/>
  <c r="R38" i="6"/>
  <c r="M39" i="6"/>
  <c r="F39" i="6"/>
  <c r="S31" i="6" s="1"/>
  <c r="R37" i="6"/>
  <c r="M38" i="6"/>
  <c r="F38" i="6"/>
  <c r="R31" i="6" s="1"/>
  <c r="T31" i="6" s="1"/>
  <c r="S36" i="6"/>
  <c r="R36" i="6"/>
  <c r="M37" i="6"/>
  <c r="Q44" i="6" s="1"/>
  <c r="F37" i="6"/>
  <c r="Q31" i="6" s="1"/>
  <c r="S35" i="6"/>
  <c r="R35" i="6"/>
  <c r="Q35" i="6"/>
  <c r="T35" i="6" s="1"/>
  <c r="M36" i="6"/>
  <c r="F36" i="6"/>
  <c r="R34" i="6"/>
  <c r="M33" i="6"/>
  <c r="S43" i="6" s="1"/>
  <c r="F33" i="6"/>
  <c r="S30" i="6" s="1"/>
  <c r="M32" i="6"/>
  <c r="R43" i="6" s="1"/>
  <c r="F32" i="6"/>
  <c r="R30" i="6" s="1"/>
  <c r="M31" i="6"/>
  <c r="Q43" i="6" s="1"/>
  <c r="F31" i="6"/>
  <c r="Q30" i="6" s="1"/>
  <c r="T30" i="6" s="1"/>
  <c r="U51" i="6"/>
  <c r="V51" i="6" s="1"/>
  <c r="P24" i="6"/>
  <c r="O24" i="6"/>
  <c r="Q24" i="6" s="1"/>
  <c r="U50" i="6"/>
  <c r="V50" i="6" s="1"/>
  <c r="P23" i="6"/>
  <c r="O23" i="6"/>
  <c r="Q23" i="6" s="1"/>
  <c r="U49" i="6"/>
  <c r="V49" i="6" s="1"/>
  <c r="P22" i="6"/>
  <c r="O22" i="6"/>
  <c r="U48" i="6"/>
  <c r="V48" i="6" s="1"/>
  <c r="P21" i="6"/>
  <c r="O21" i="6"/>
  <c r="U47" i="6"/>
  <c r="V47" i="6" s="1"/>
  <c r="P20" i="6"/>
  <c r="O20" i="6"/>
  <c r="U46" i="6"/>
  <c r="V46" i="6" s="1"/>
  <c r="P19" i="6"/>
  <c r="O19" i="6"/>
  <c r="U45" i="6"/>
  <c r="V45" i="6" s="1"/>
  <c r="P18" i="6"/>
  <c r="O18" i="6"/>
  <c r="U44" i="6"/>
  <c r="V44" i="6" s="1"/>
  <c r="P17" i="6"/>
  <c r="O17" i="6"/>
  <c r="U43" i="6"/>
  <c r="V43" i="6" s="1"/>
  <c r="P16" i="6"/>
  <c r="O16" i="6"/>
  <c r="U38" i="6"/>
  <c r="P11" i="6"/>
  <c r="O11" i="6"/>
  <c r="Q11" i="6" s="1"/>
  <c r="P10" i="6"/>
  <c r="O10" i="6"/>
  <c r="Q10" i="6" s="1"/>
  <c r="P9" i="6"/>
  <c r="O9" i="6"/>
  <c r="Q9" i="6" s="1"/>
  <c r="U35" i="6"/>
  <c r="V35" i="6" s="1"/>
  <c r="P8" i="6"/>
  <c r="O8" i="6"/>
  <c r="U34" i="6"/>
  <c r="V34" i="6" s="1"/>
  <c r="P7" i="6"/>
  <c r="O7" i="6"/>
  <c r="U33" i="6"/>
  <c r="V33" i="6" s="1"/>
  <c r="P6" i="6"/>
  <c r="O6" i="6"/>
  <c r="U32" i="6"/>
  <c r="V32" i="6" s="1"/>
  <c r="P5" i="6"/>
  <c r="O5" i="6"/>
  <c r="U31" i="6"/>
  <c r="V31" i="6" s="1"/>
  <c r="P4" i="6"/>
  <c r="O4" i="6"/>
  <c r="V30" i="6"/>
  <c r="P3" i="6"/>
  <c r="O3" i="6"/>
  <c r="U50" i="5"/>
  <c r="V50" i="5" s="1"/>
  <c r="T50" i="5"/>
  <c r="S50" i="5"/>
  <c r="R50" i="5"/>
  <c r="Q50" i="5"/>
  <c r="U49" i="5"/>
  <c r="V49" i="5" s="1"/>
  <c r="S49" i="5"/>
  <c r="R49" i="5"/>
  <c r="Q49" i="5"/>
  <c r="T49" i="5" s="1"/>
  <c r="S48" i="5"/>
  <c r="R48" i="5"/>
  <c r="Q48" i="5"/>
  <c r="T48" i="5" s="1"/>
  <c r="U47" i="5"/>
  <c r="V47" i="5" s="1"/>
  <c r="T47" i="5"/>
  <c r="S47" i="5"/>
  <c r="R47" i="5"/>
  <c r="Q47" i="5"/>
  <c r="U46" i="5"/>
  <c r="V46" i="5" s="1"/>
  <c r="S46" i="5"/>
  <c r="R46" i="5"/>
  <c r="T46" i="5" s="1"/>
  <c r="Q46" i="5"/>
  <c r="U45" i="5"/>
  <c r="V45" i="5" s="1"/>
  <c r="S45" i="5"/>
  <c r="R45" i="5"/>
  <c r="Q45" i="5"/>
  <c r="T45" i="5" s="1"/>
  <c r="V44" i="5"/>
  <c r="U44" i="5"/>
  <c r="S44" i="5"/>
  <c r="R44" i="5"/>
  <c r="Q44" i="5"/>
  <c r="U43" i="5"/>
  <c r="V43" i="5" s="1"/>
  <c r="T43" i="5"/>
  <c r="S43" i="5"/>
  <c r="R43" i="5"/>
  <c r="Q43" i="5"/>
  <c r="U37" i="5"/>
  <c r="V37" i="5" s="1"/>
  <c r="S37" i="5"/>
  <c r="R37" i="5"/>
  <c r="T37" i="5" s="1"/>
  <c r="Q37" i="5"/>
  <c r="S36" i="5"/>
  <c r="R36" i="5"/>
  <c r="Q36" i="5"/>
  <c r="T36" i="5" s="1"/>
  <c r="U35" i="5"/>
  <c r="V35" i="5" s="1"/>
  <c r="S35" i="5"/>
  <c r="R35" i="5"/>
  <c r="Q35" i="5"/>
  <c r="S34" i="5"/>
  <c r="R34" i="5"/>
  <c r="Q34" i="5"/>
  <c r="T34" i="5" s="1"/>
  <c r="U33" i="5"/>
  <c r="V33" i="5" s="1"/>
  <c r="T33" i="5"/>
  <c r="S33" i="5"/>
  <c r="R33" i="5"/>
  <c r="Q33" i="5"/>
  <c r="S32" i="5"/>
  <c r="T32" i="5" s="1"/>
  <c r="R32" i="5"/>
  <c r="Q32" i="5"/>
  <c r="U31" i="5"/>
  <c r="V31" i="5" s="1"/>
  <c r="S31" i="5"/>
  <c r="R31" i="5"/>
  <c r="Q31" i="5"/>
  <c r="T31" i="5" s="1"/>
  <c r="U30" i="5"/>
  <c r="V30" i="5" s="1"/>
  <c r="T30" i="5"/>
  <c r="S30" i="5"/>
  <c r="R30" i="5"/>
  <c r="Q30" i="5"/>
  <c r="P23" i="5"/>
  <c r="O23" i="5"/>
  <c r="Q23" i="5" s="1"/>
  <c r="P22" i="5"/>
  <c r="Q22" i="5" s="1"/>
  <c r="O22" i="5"/>
  <c r="P21" i="5"/>
  <c r="O21" i="5"/>
  <c r="Q21" i="5" s="1"/>
  <c r="P20" i="5"/>
  <c r="O20" i="5"/>
  <c r="Q20" i="5" s="1"/>
  <c r="Q19" i="5"/>
  <c r="P19" i="5"/>
  <c r="O19" i="5"/>
  <c r="P18" i="5"/>
  <c r="O18" i="5"/>
  <c r="Q18" i="5" s="1"/>
  <c r="P17" i="5"/>
  <c r="Q17" i="5" s="1"/>
  <c r="O17" i="5"/>
  <c r="P16" i="5"/>
  <c r="O16" i="5"/>
  <c r="Q16" i="5" s="1"/>
  <c r="P10" i="5"/>
  <c r="O10" i="5"/>
  <c r="Q10" i="5" s="1"/>
  <c r="P9" i="5"/>
  <c r="Q9" i="5" s="1"/>
  <c r="O9" i="5"/>
  <c r="P8" i="5"/>
  <c r="O8" i="5"/>
  <c r="P7" i="5"/>
  <c r="O7" i="5"/>
  <c r="Q7" i="5" s="1"/>
  <c r="P6" i="5"/>
  <c r="O6" i="5"/>
  <c r="Q6" i="5" s="1"/>
  <c r="P5" i="5"/>
  <c r="O5" i="5"/>
  <c r="P4" i="5"/>
  <c r="O4" i="5"/>
  <c r="Q4" i="5" s="1"/>
  <c r="P3" i="5"/>
  <c r="O3" i="5"/>
  <c r="Q3" i="5" s="1"/>
  <c r="M69" i="4"/>
  <c r="S49" i="4" s="1"/>
  <c r="F69" i="4"/>
  <c r="S36" i="4" s="1"/>
  <c r="M68" i="4"/>
  <c r="F68" i="4"/>
  <c r="M67" i="4"/>
  <c r="Q49" i="4" s="1"/>
  <c r="F67" i="4"/>
  <c r="M63" i="4"/>
  <c r="S48" i="4" s="1"/>
  <c r="F63" i="4"/>
  <c r="S35" i="4" s="1"/>
  <c r="M62" i="4"/>
  <c r="R48" i="4" s="1"/>
  <c r="F62" i="4"/>
  <c r="R35" i="4" s="1"/>
  <c r="M61" i="4"/>
  <c r="F61" i="4"/>
  <c r="Q35" i="4" s="1"/>
  <c r="T35" i="4" s="1"/>
  <c r="M57" i="4"/>
  <c r="S47" i="4" s="1"/>
  <c r="F57" i="4"/>
  <c r="M56" i="4"/>
  <c r="F56" i="4"/>
  <c r="R34" i="4" s="1"/>
  <c r="M55" i="4"/>
  <c r="Q47" i="4" s="1"/>
  <c r="T47" i="4" s="1"/>
  <c r="F55" i="4"/>
  <c r="Q34" i="4" s="1"/>
  <c r="T34" i="4" s="1"/>
  <c r="M51" i="4"/>
  <c r="S46" i="4" s="1"/>
  <c r="F51" i="4"/>
  <c r="M50" i="4"/>
  <c r="R46" i="4" s="1"/>
  <c r="F50" i="4"/>
  <c r="R33" i="4" s="1"/>
  <c r="M49" i="4"/>
  <c r="F49" i="4"/>
  <c r="V49" i="4"/>
  <c r="U49" i="4"/>
  <c r="R49" i="4"/>
  <c r="U48" i="4"/>
  <c r="V48" i="4" s="1"/>
  <c r="Q48" i="4"/>
  <c r="M45" i="4"/>
  <c r="S45" i="4" s="1"/>
  <c r="F45" i="4"/>
  <c r="S32" i="4" s="1"/>
  <c r="U47" i="4"/>
  <c r="V47" i="4" s="1"/>
  <c r="R47" i="4"/>
  <c r="M44" i="4"/>
  <c r="F44" i="4"/>
  <c r="Q46" i="4"/>
  <c r="M43" i="4"/>
  <c r="Q45" i="4" s="1"/>
  <c r="F43" i="4"/>
  <c r="Q32" i="4" s="1"/>
  <c r="U45" i="4"/>
  <c r="V45" i="4" s="1"/>
  <c r="R45" i="4"/>
  <c r="U43" i="4"/>
  <c r="V43" i="4" s="1"/>
  <c r="Q43" i="4"/>
  <c r="M39" i="4"/>
  <c r="S44" i="4" s="1"/>
  <c r="F39" i="4"/>
  <c r="S31" i="4" s="1"/>
  <c r="M38" i="4"/>
  <c r="R44" i="4" s="1"/>
  <c r="F38" i="4"/>
  <c r="R31" i="4" s="1"/>
  <c r="M37" i="4"/>
  <c r="Q44" i="4" s="1"/>
  <c r="F37" i="4"/>
  <c r="R36" i="4"/>
  <c r="Q36" i="4"/>
  <c r="S34" i="4"/>
  <c r="S33" i="4"/>
  <c r="Q33" i="4"/>
  <c r="M33" i="4"/>
  <c r="S43" i="4" s="1"/>
  <c r="F33" i="4"/>
  <c r="S30" i="4" s="1"/>
  <c r="R32" i="4"/>
  <c r="M32" i="4"/>
  <c r="R43" i="4" s="1"/>
  <c r="F32" i="4"/>
  <c r="R30" i="4" s="1"/>
  <c r="U31" i="4"/>
  <c r="V31" i="4" s="1"/>
  <c r="Q31" i="4"/>
  <c r="M31" i="4"/>
  <c r="F31" i="4"/>
  <c r="Q30" i="4" s="1"/>
  <c r="W22" i="4"/>
  <c r="P22" i="4"/>
  <c r="O22" i="4"/>
  <c r="Q22" i="4" s="1"/>
  <c r="W21" i="4"/>
  <c r="P21" i="4"/>
  <c r="O21" i="4"/>
  <c r="Q21" i="4" s="1"/>
  <c r="W20" i="4"/>
  <c r="P20" i="4"/>
  <c r="O20" i="4"/>
  <c r="Q20" i="4" s="1"/>
  <c r="W19" i="4"/>
  <c r="U46" i="4" s="1"/>
  <c r="V46" i="4" s="1"/>
  <c r="P19" i="4"/>
  <c r="O19" i="4"/>
  <c r="W18" i="4"/>
  <c r="Q18" i="4"/>
  <c r="P18" i="4"/>
  <c r="O18" i="4"/>
  <c r="W17" i="4"/>
  <c r="U44" i="4" s="1"/>
  <c r="V44" i="4" s="1"/>
  <c r="P17" i="4"/>
  <c r="O17" i="4"/>
  <c r="Q17" i="4" s="1"/>
  <c r="W16" i="4"/>
  <c r="P16" i="4"/>
  <c r="O16" i="4"/>
  <c r="W9" i="4"/>
  <c r="U36" i="4" s="1"/>
  <c r="V36" i="4" s="1"/>
  <c r="P9" i="4"/>
  <c r="O9" i="4"/>
  <c r="Q9" i="4" s="1"/>
  <c r="W8" i="4"/>
  <c r="U35" i="4" s="1"/>
  <c r="V35" i="4" s="1"/>
  <c r="P8" i="4"/>
  <c r="O8" i="4"/>
  <c r="Q8" i="4" s="1"/>
  <c r="W7" i="4"/>
  <c r="U34" i="4" s="1"/>
  <c r="V34" i="4" s="1"/>
  <c r="P7" i="4"/>
  <c r="O7" i="4"/>
  <c r="W6" i="4"/>
  <c r="U33" i="4" s="1"/>
  <c r="V33" i="4" s="1"/>
  <c r="P6" i="4"/>
  <c r="O6" i="4"/>
  <c r="W5" i="4"/>
  <c r="U32" i="4" s="1"/>
  <c r="V32" i="4" s="1"/>
  <c r="P5" i="4"/>
  <c r="O5" i="4"/>
  <c r="W4" i="4"/>
  <c r="P4" i="4"/>
  <c r="O4" i="4"/>
  <c r="W3" i="4"/>
  <c r="U30" i="4" s="1"/>
  <c r="V30" i="4" s="1"/>
  <c r="P3" i="4"/>
  <c r="O3" i="4"/>
  <c r="M69" i="3"/>
  <c r="F69" i="3"/>
  <c r="S36" i="3" s="1"/>
  <c r="M68" i="3"/>
  <c r="R49" i="3" s="1"/>
  <c r="F68" i="3"/>
  <c r="R36" i="3" s="1"/>
  <c r="M67" i="3"/>
  <c r="F67" i="3"/>
  <c r="M63" i="3"/>
  <c r="S48" i="3" s="1"/>
  <c r="F63" i="3"/>
  <c r="S35" i="3" s="1"/>
  <c r="M62" i="3"/>
  <c r="R48" i="3" s="1"/>
  <c r="F62" i="3"/>
  <c r="R35" i="3" s="1"/>
  <c r="M61" i="3"/>
  <c r="Q48" i="3" s="1"/>
  <c r="F61" i="3"/>
  <c r="M57" i="3"/>
  <c r="S47" i="3" s="1"/>
  <c r="F57" i="3"/>
  <c r="M56" i="3"/>
  <c r="R47" i="3" s="1"/>
  <c r="F56" i="3"/>
  <c r="R34" i="3" s="1"/>
  <c r="M55" i="3"/>
  <c r="Q47" i="3" s="1"/>
  <c r="F55" i="3"/>
  <c r="Q34" i="3" s="1"/>
  <c r="M51" i="3"/>
  <c r="S46" i="3" s="1"/>
  <c r="F51" i="3"/>
  <c r="S33" i="3" s="1"/>
  <c r="M50" i="3"/>
  <c r="R46" i="3" s="1"/>
  <c r="F50" i="3"/>
  <c r="M49" i="3"/>
  <c r="Q46" i="3" s="1"/>
  <c r="F49" i="3"/>
  <c r="Q33" i="3" s="1"/>
  <c r="S49" i="3"/>
  <c r="Q49" i="3"/>
  <c r="M45" i="3"/>
  <c r="S45" i="3" s="1"/>
  <c r="F45" i="3"/>
  <c r="M44" i="3"/>
  <c r="R45" i="3" s="1"/>
  <c r="F44" i="3"/>
  <c r="R32" i="3" s="1"/>
  <c r="M43" i="3"/>
  <c r="Q45" i="3" s="1"/>
  <c r="F43" i="3"/>
  <c r="Q32" i="3" s="1"/>
  <c r="M39" i="3"/>
  <c r="S44" i="3" s="1"/>
  <c r="F39" i="3"/>
  <c r="M38" i="3"/>
  <c r="R44" i="3" s="1"/>
  <c r="F38" i="3"/>
  <c r="R31" i="3" s="1"/>
  <c r="M37" i="3"/>
  <c r="Q44" i="3" s="1"/>
  <c r="T44" i="3" s="1"/>
  <c r="F37" i="3"/>
  <c r="Q31" i="3" s="1"/>
  <c r="Q36" i="3"/>
  <c r="Q35" i="3"/>
  <c r="S34" i="3"/>
  <c r="R33" i="3"/>
  <c r="M33" i="3"/>
  <c r="S43" i="3" s="1"/>
  <c r="F33" i="3"/>
  <c r="S30" i="3" s="1"/>
  <c r="S32" i="3"/>
  <c r="M32" i="3"/>
  <c r="R43" i="3" s="1"/>
  <c r="F32" i="3"/>
  <c r="R30" i="3" s="1"/>
  <c r="S31" i="3"/>
  <c r="M31" i="3"/>
  <c r="Q43" i="3" s="1"/>
  <c r="F31" i="3"/>
  <c r="Q30" i="3" s="1"/>
  <c r="W22" i="3"/>
  <c r="U49" i="3" s="1"/>
  <c r="V49" i="3" s="1"/>
  <c r="P22" i="3"/>
  <c r="O22" i="3"/>
  <c r="W21" i="3"/>
  <c r="U48" i="3" s="1"/>
  <c r="V48" i="3" s="1"/>
  <c r="P21" i="3"/>
  <c r="O21" i="3"/>
  <c r="W20" i="3"/>
  <c r="U47" i="3" s="1"/>
  <c r="V47" i="3" s="1"/>
  <c r="P20" i="3"/>
  <c r="O20" i="3"/>
  <c r="Q20" i="3" s="1"/>
  <c r="W19" i="3"/>
  <c r="U46" i="3" s="1"/>
  <c r="V46" i="3" s="1"/>
  <c r="P19" i="3"/>
  <c r="O19" i="3"/>
  <c r="W18" i="3"/>
  <c r="U45" i="3" s="1"/>
  <c r="V45" i="3" s="1"/>
  <c r="P18" i="3"/>
  <c r="Q18" i="3" s="1"/>
  <c r="O18" i="3"/>
  <c r="W17" i="3"/>
  <c r="U44" i="3" s="1"/>
  <c r="V44" i="3" s="1"/>
  <c r="P17" i="3"/>
  <c r="O17" i="3"/>
  <c r="W16" i="3"/>
  <c r="U43" i="3" s="1"/>
  <c r="V43" i="3" s="1"/>
  <c r="P16" i="3"/>
  <c r="O16" i="3"/>
  <c r="W9" i="3"/>
  <c r="U36" i="3" s="1"/>
  <c r="V36" i="3" s="1"/>
  <c r="P9" i="3"/>
  <c r="O9" i="3"/>
  <c r="W8" i="3"/>
  <c r="U35" i="3" s="1"/>
  <c r="V35" i="3" s="1"/>
  <c r="P8" i="3"/>
  <c r="O8" i="3"/>
  <c r="W7" i="3"/>
  <c r="U34" i="3" s="1"/>
  <c r="V34" i="3" s="1"/>
  <c r="P7" i="3"/>
  <c r="O7" i="3"/>
  <c r="W6" i="3"/>
  <c r="U33" i="3" s="1"/>
  <c r="V33" i="3" s="1"/>
  <c r="P6" i="3"/>
  <c r="O6" i="3"/>
  <c r="Q6" i="3" s="1"/>
  <c r="W5" i="3"/>
  <c r="U32" i="3" s="1"/>
  <c r="V32" i="3" s="1"/>
  <c r="P5" i="3"/>
  <c r="O5" i="3"/>
  <c r="W4" i="3"/>
  <c r="U31" i="3" s="1"/>
  <c r="V31" i="3" s="1"/>
  <c r="P4" i="3"/>
  <c r="O4" i="3"/>
  <c r="W3" i="3"/>
  <c r="U30" i="3" s="1"/>
  <c r="V30" i="3" s="1"/>
  <c r="P3" i="3"/>
  <c r="O3" i="3"/>
  <c r="M75" i="2"/>
  <c r="F75" i="2"/>
  <c r="S37" i="2" s="1"/>
  <c r="M74" i="2"/>
  <c r="F74" i="2"/>
  <c r="M73" i="2"/>
  <c r="Q50" i="2" s="1"/>
  <c r="T50" i="2" s="1"/>
  <c r="F73" i="2"/>
  <c r="M69" i="2"/>
  <c r="S49" i="2" s="1"/>
  <c r="F69" i="2"/>
  <c r="S36" i="2" s="1"/>
  <c r="M68" i="2"/>
  <c r="F68" i="2"/>
  <c r="R36" i="2" s="1"/>
  <c r="M67" i="2"/>
  <c r="F67" i="2"/>
  <c r="M63" i="2"/>
  <c r="F63" i="2"/>
  <c r="S35" i="2" s="1"/>
  <c r="M62" i="2"/>
  <c r="F62" i="2"/>
  <c r="R35" i="2" s="1"/>
  <c r="M61" i="2"/>
  <c r="F61" i="2"/>
  <c r="Q35" i="2" s="1"/>
  <c r="M57" i="2"/>
  <c r="F57" i="2"/>
  <c r="M56" i="2"/>
  <c r="F56" i="2"/>
  <c r="R34" i="2" s="1"/>
  <c r="M55" i="2"/>
  <c r="Q47" i="2" s="1"/>
  <c r="T47" i="2" s="1"/>
  <c r="F55" i="2"/>
  <c r="M51" i="2"/>
  <c r="F51" i="2"/>
  <c r="M50" i="2"/>
  <c r="F50" i="2"/>
  <c r="M49" i="2"/>
  <c r="F49" i="2"/>
  <c r="Q33" i="2" s="1"/>
  <c r="T33" i="2" s="1"/>
  <c r="S50" i="2"/>
  <c r="R50" i="2"/>
  <c r="T49" i="2"/>
  <c r="R49" i="2"/>
  <c r="Q49" i="2"/>
  <c r="S48" i="2"/>
  <c r="R48" i="2"/>
  <c r="Q48" i="2"/>
  <c r="T48" i="2" s="1"/>
  <c r="M45" i="2"/>
  <c r="F45" i="2"/>
  <c r="S47" i="2"/>
  <c r="R47" i="2"/>
  <c r="M44" i="2"/>
  <c r="F44" i="2"/>
  <c r="S46" i="2"/>
  <c r="R46" i="2"/>
  <c r="Q46" i="2"/>
  <c r="T46" i="2" s="1"/>
  <c r="M43" i="2"/>
  <c r="F43" i="2"/>
  <c r="Q32" i="2" s="1"/>
  <c r="S45" i="2"/>
  <c r="R45" i="2"/>
  <c r="Q45" i="2"/>
  <c r="T45" i="2" s="1"/>
  <c r="V43" i="2"/>
  <c r="U43" i="2"/>
  <c r="S43" i="2"/>
  <c r="M39" i="2"/>
  <c r="S44" i="2" s="1"/>
  <c r="F39" i="2"/>
  <c r="M38" i="2"/>
  <c r="R44" i="2" s="1"/>
  <c r="F38" i="2"/>
  <c r="R37" i="2"/>
  <c r="Q37" i="2"/>
  <c r="T37" i="2" s="1"/>
  <c r="M37" i="2"/>
  <c r="Q44" i="2" s="1"/>
  <c r="T44" i="2" s="1"/>
  <c r="F37" i="2"/>
  <c r="U36" i="2"/>
  <c r="V36" i="2" s="1"/>
  <c r="Q36" i="2"/>
  <c r="T36" i="2" s="1"/>
  <c r="T34" i="2"/>
  <c r="S34" i="2"/>
  <c r="Q34" i="2"/>
  <c r="S33" i="2"/>
  <c r="R33" i="2"/>
  <c r="M33" i="2"/>
  <c r="F33" i="2"/>
  <c r="S32" i="2"/>
  <c r="R32" i="2"/>
  <c r="M32" i="2"/>
  <c r="R43" i="2" s="1"/>
  <c r="F32" i="2"/>
  <c r="S31" i="2"/>
  <c r="R31" i="2"/>
  <c r="Q31" i="2"/>
  <c r="T31" i="2" s="1"/>
  <c r="M31" i="2"/>
  <c r="Q43" i="2" s="1"/>
  <c r="F31" i="2"/>
  <c r="Q30" i="2" s="1"/>
  <c r="S30" i="2"/>
  <c r="R30" i="2"/>
  <c r="W23" i="2"/>
  <c r="W22" i="2"/>
  <c r="W21" i="2"/>
  <c r="W20" i="2"/>
  <c r="U47" i="2" s="1"/>
  <c r="V47" i="2" s="1"/>
  <c r="W19" i="2"/>
  <c r="U46" i="2" s="1"/>
  <c r="V46" i="2" s="1"/>
  <c r="W18" i="2"/>
  <c r="U45" i="2" s="1"/>
  <c r="V45" i="2" s="1"/>
  <c r="W17" i="2"/>
  <c r="U44" i="2" s="1"/>
  <c r="V44" i="2" s="1"/>
  <c r="P17" i="2"/>
  <c r="O17" i="2"/>
  <c r="Q17" i="2" s="1"/>
  <c r="W16" i="2"/>
  <c r="P16" i="2"/>
  <c r="O16" i="2"/>
  <c r="Q16" i="2" s="1"/>
  <c r="W10" i="2"/>
  <c r="U37" i="2" s="1"/>
  <c r="V37" i="2" s="1"/>
  <c r="P10" i="2"/>
  <c r="O10" i="2"/>
  <c r="Q10" i="2" s="1"/>
  <c r="W9" i="2"/>
  <c r="P9" i="2"/>
  <c r="O9" i="2"/>
  <c r="W8" i="2"/>
  <c r="U35" i="2" s="1"/>
  <c r="V35" i="2" s="1"/>
  <c r="P8" i="2"/>
  <c r="O8" i="2"/>
  <c r="Q8" i="2" s="1"/>
  <c r="W7" i="2"/>
  <c r="U34" i="2" s="1"/>
  <c r="V34" i="2" s="1"/>
  <c r="P7" i="2"/>
  <c r="O7" i="2"/>
  <c r="W6" i="2"/>
  <c r="U33" i="2" s="1"/>
  <c r="V33" i="2" s="1"/>
  <c r="P6" i="2"/>
  <c r="O6" i="2"/>
  <c r="W5" i="2"/>
  <c r="U32" i="2" s="1"/>
  <c r="V32" i="2" s="1"/>
  <c r="P5" i="2"/>
  <c r="O5" i="2"/>
  <c r="W4" i="2"/>
  <c r="U31" i="2" s="1"/>
  <c r="V31" i="2" s="1"/>
  <c r="P4" i="2"/>
  <c r="O4" i="2"/>
  <c r="Q4" i="2" s="1"/>
  <c r="W3" i="2"/>
  <c r="U30" i="2" s="1"/>
  <c r="V30" i="2" s="1"/>
  <c r="P3" i="2"/>
  <c r="O3" i="2"/>
  <c r="Q6" i="2" l="1"/>
  <c r="T44" i="4"/>
  <c r="T45" i="4"/>
  <c r="T43" i="4"/>
  <c r="T36" i="4"/>
  <c r="T32" i="4"/>
  <c r="T33" i="4"/>
  <c r="T31" i="4"/>
  <c r="T49" i="3"/>
  <c r="T33" i="3"/>
  <c r="Q16" i="4"/>
  <c r="Q19" i="4"/>
  <c r="Q22" i="3"/>
  <c r="Q3" i="4"/>
  <c r="Q6" i="4"/>
  <c r="Q4" i="4"/>
  <c r="Q7" i="4"/>
  <c r="Q16" i="9"/>
  <c r="Q5" i="9"/>
  <c r="Q4" i="6"/>
  <c r="Q21" i="6"/>
  <c r="Q17" i="6"/>
  <c r="Q18" i="8"/>
  <c r="Q4" i="8"/>
  <c r="U33" i="10"/>
  <c r="U36" i="10"/>
  <c r="U47" i="10"/>
  <c r="U44" i="10"/>
  <c r="U45" i="10"/>
  <c r="U46" i="10"/>
  <c r="T44" i="8"/>
  <c r="T42" i="8"/>
  <c r="T43" i="8"/>
  <c r="T30" i="8"/>
  <c r="T35" i="8"/>
  <c r="Q8" i="8"/>
  <c r="Q6" i="8"/>
  <c r="Q23" i="8"/>
  <c r="T33" i="8"/>
  <c r="T32" i="8"/>
  <c r="Q9" i="8"/>
  <c r="Q19" i="8"/>
  <c r="T47" i="8"/>
  <c r="Q17" i="8"/>
  <c r="T31" i="8"/>
  <c r="T48" i="8"/>
  <c r="Q5" i="5"/>
  <c r="Q5" i="7"/>
  <c r="Q18" i="7"/>
  <c r="T48" i="7"/>
  <c r="T43" i="6"/>
  <c r="Q22" i="6"/>
  <c r="T50" i="6"/>
  <c r="Q3" i="6"/>
  <c r="Q8" i="6"/>
  <c r="Q20" i="6"/>
  <c r="T44" i="6"/>
  <c r="T49" i="6"/>
  <c r="Q18" i="6"/>
  <c r="Q16" i="6"/>
  <c r="Q19" i="6"/>
  <c r="Q17" i="10"/>
  <c r="Q22" i="10"/>
  <c r="Q20" i="10"/>
  <c r="Q5" i="10"/>
  <c r="Q19" i="10"/>
  <c r="Q4" i="10"/>
  <c r="Q18" i="10"/>
  <c r="U48" i="10"/>
  <c r="U49" i="10"/>
  <c r="Q9" i="10"/>
  <c r="Q7" i="10"/>
  <c r="Q6" i="10"/>
  <c r="Q3" i="10"/>
  <c r="Q8" i="10"/>
  <c r="U31" i="10"/>
  <c r="T32" i="9"/>
  <c r="Q18" i="9"/>
  <c r="T46" i="9"/>
  <c r="T35" i="9"/>
  <c r="T37" i="9"/>
  <c r="T31" i="9"/>
  <c r="T48" i="9"/>
  <c r="T49" i="9"/>
  <c r="Q4" i="9"/>
  <c r="Q8" i="9"/>
  <c r="Q7" i="9"/>
  <c r="Q3" i="9"/>
  <c r="Q5" i="8"/>
  <c r="Q10" i="8"/>
  <c r="Q7" i="8"/>
  <c r="T50" i="7"/>
  <c r="T32" i="7"/>
  <c r="Q20" i="7"/>
  <c r="T30" i="7"/>
  <c r="Q6" i="7"/>
  <c r="Q19" i="7"/>
  <c r="Q9" i="7"/>
  <c r="Q22" i="7"/>
  <c r="T49" i="7"/>
  <c r="Q23" i="7"/>
  <c r="T47" i="7"/>
  <c r="T51" i="7"/>
  <c r="T31" i="7"/>
  <c r="T36" i="7"/>
  <c r="T46" i="7"/>
  <c r="Q3" i="7"/>
  <c r="Q4" i="7"/>
  <c r="Q7" i="7"/>
  <c r="Q10" i="7"/>
  <c r="Q5" i="6"/>
  <c r="Q7" i="6"/>
  <c r="Q6" i="6"/>
  <c r="Q3" i="2"/>
  <c r="Q9" i="2"/>
  <c r="Q7" i="2"/>
  <c r="Q5" i="2"/>
  <c r="Q4" i="3"/>
  <c r="Q9" i="3"/>
  <c r="Q16" i="3"/>
  <c r="Q21" i="3"/>
  <c r="T43" i="3"/>
  <c r="Q19" i="3"/>
  <c r="T48" i="3"/>
  <c r="Q17" i="3"/>
  <c r="T31" i="3"/>
  <c r="Q7" i="3"/>
  <c r="T35" i="3"/>
  <c r="T45" i="3"/>
  <c r="Q8" i="3"/>
  <c r="Q5" i="3"/>
  <c r="Q3" i="3"/>
  <c r="Q5" i="4"/>
  <c r="T45" i="7"/>
  <c r="T30" i="4"/>
  <c r="T48" i="4"/>
  <c r="T30" i="2"/>
  <c r="T30" i="3"/>
  <c r="T46" i="4"/>
  <c r="T45" i="6"/>
  <c r="T34" i="6"/>
  <c r="T36" i="6"/>
  <c r="T37" i="6"/>
  <c r="T38" i="6"/>
  <c r="T33" i="7"/>
  <c r="T37" i="7"/>
  <c r="T43" i="2"/>
  <c r="T49" i="4"/>
  <c r="T47" i="6"/>
  <c r="T32" i="2"/>
  <c r="T32" i="3"/>
  <c r="T44" i="7"/>
  <c r="T35" i="2"/>
  <c r="T34" i="3"/>
  <c r="T46" i="3"/>
  <c r="T43" i="9"/>
  <c r="T47" i="3"/>
  <c r="T46" i="6"/>
  <c r="T36" i="8"/>
  <c r="Q21" i="9"/>
  <c r="T47" i="9"/>
  <c r="U32" i="10"/>
  <c r="T37" i="8"/>
  <c r="T49" i="8"/>
  <c r="T34" i="9"/>
  <c r="U34" i="10"/>
  <c r="Q8" i="5"/>
  <c r="T44" i="5"/>
  <c r="Q19" i="9"/>
  <c r="T36" i="3"/>
  <c r="T35" i="7"/>
  <c r="T35" i="5"/>
  <c r="Q17" i="9"/>
</calcChain>
</file>

<file path=xl/sharedStrings.xml><?xml version="1.0" encoding="utf-8"?>
<sst xmlns="http://schemas.openxmlformats.org/spreadsheetml/2006/main" count="951" uniqueCount="19">
  <si>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</si>
  <si>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</si>
  <si>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</si>
  <si>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</si>
  <si>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</si>
  <si>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</si>
  <si>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</si>
  <si>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</si>
  <si>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</si>
  <si>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</si>
  <si>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</si>
  <si>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</si>
  <si>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</si>
  <si>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</si>
  <si>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</si>
  <si>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</si>
  <si>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</si>
  <si>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Recurisve</t>
  </si>
  <si>
    <t>MEM%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</si>
</sst>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0.16221000000000002</c:v>
                </c:pt>
                <c:pt idx="1">
                  <c:v>0.62084000000000006</c:v>
                </c:pt>
                <c:pt idx="2">
                  <c:v>1.3797200000000003</c:v>
                </c:pt>
                <c:pt idx="3">
                  <c:v>2.4428200000000002</c:v>
                </c:pt>
                <c:pt idx="4">
                  <c:v>3.8479899999999994</c:v>
                </c:pt>
                <c:pt idx="5">
                  <c:v>5.4926300000000001</c:v>
                </c:pt>
                <c:pt idx="6">
                  <c:v>7.4807100000000002</c:v>
                </c:pt>
                <c:pt idx="7">
                  <c:v>9.7394400000000001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DE7-9AD9-253960B8D595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MCSS!$Q$16:$Q$17</c:f>
              <c:numCache>
                <c:formatCode>General</c:formatCode>
                <c:ptCount val="2"/>
                <c:pt idx="0">
                  <c:v>659.77279999999996</c:v>
                </c:pt>
                <c:pt idx="1">
                  <c:v>4970.4399000000003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DE7-9AD9-253960B8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7A5-89B0-52B58DD073F5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7A5-89B0-52B58DD0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C-4BEB-80AE-331CA8180353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C-4BEB-80AE-331CA818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7496</c:v>
                </c:pt>
                <c:pt idx="1">
                  <c:v>3848</c:v>
                </c:pt>
                <c:pt idx="2">
                  <c:v>4360</c:v>
                </c:pt>
                <c:pt idx="3">
                  <c:v>3848</c:v>
                </c:pt>
                <c:pt idx="4">
                  <c:v>3848</c:v>
                </c:pt>
                <c:pt idx="5">
                  <c:v>3088</c:v>
                </c:pt>
                <c:pt idx="6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129-85D5-85AE22E11B94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7496</c:v>
                </c:pt>
                <c:pt idx="1">
                  <c:v>3848</c:v>
                </c:pt>
                <c:pt idx="2">
                  <c:v>4360</c:v>
                </c:pt>
                <c:pt idx="3">
                  <c:v>3848</c:v>
                </c:pt>
                <c:pt idx="4">
                  <c:v>3848</c:v>
                </c:pt>
                <c:pt idx="5">
                  <c:v>3080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129-85D5-85AE22E1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461976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6-4FD1-83DA-8F42A2D26762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461984</c:v>
                </c:pt>
                <c:pt idx="6">
                  <c:v>526000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6DF-44E3-9457-1E9E065CC210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 (B)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461984</c:v>
                </c:pt>
                <c:pt idx="6">
                  <c:v>526000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251-B134-4CC3557509C7}"/>
            </c:ext>
          </c:extLst>
        </c:ser>
        <c:ser>
          <c:idx val="1"/>
          <c:order val="1"/>
          <c:tx>
            <c:v>Iterative (B)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461976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251-B134-4CC35575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lineChart>
        <c:grouping val="standard"/>
        <c:varyColors val="0"/>
        <c:ser>
          <c:idx val="2"/>
          <c:order val="2"/>
          <c:spPr>
            <a:ln>
              <a:solidFill>
                <a:srgbClr val="D9D9D9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6EA-86B9-BA51173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21104"/>
        <c:axId val="663142384"/>
      </c:lineChart>
      <c:catAx>
        <c:axId val="144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valAx>
        <c:axId val="663142384"/>
        <c:scaling>
          <c:orientation val="minMax"/>
          <c:max val="3.2000000000000008E-4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21104"/>
        <c:crosses val="max"/>
        <c:crossBetween val="between"/>
      </c:valAx>
      <c:catAx>
        <c:axId val="66332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63142384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D9F-48DF-BD96-B9F70986E2BA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8DF-BD96-B9F70986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0.71399999999999997</c:v>
                </c:pt>
                <c:pt idx="1">
                  <c:v>4.8325000000000005</c:v>
                </c:pt>
                <c:pt idx="2">
                  <c:v>15.359900000000005</c:v>
                </c:pt>
                <c:pt idx="3">
                  <c:v>31.909499999999998</c:v>
                </c:pt>
                <c:pt idx="4">
                  <c:v>54.511699999999998</c:v>
                </c:pt>
                <c:pt idx="5">
                  <c:v>83.685900000000004</c:v>
                </c:pt>
                <c:pt idx="6">
                  <c:v>118.3801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9-4E3E-8FF5-316195DBE28C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9-4E3E-8FF5-316195DB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4E7-9D7B-38A65FC7EBAF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4E7-9D7B-38A65FC7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EA9-A615-9FF1D7B4A12C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4-4EA9-A615-9FF1D7B4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43A5-B3A3-73652F7E554E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3A5-B3A3-73652F7E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590392</c:v>
                </c:pt>
                <c:pt idx="1">
                  <c:v>1131912</c:v>
                </c:pt>
                <c:pt idx="2">
                  <c:v>1597592</c:v>
                </c:pt>
                <c:pt idx="3">
                  <c:v>2411352</c:v>
                </c:pt>
                <c:pt idx="4">
                  <c:v>2739112</c:v>
                </c:pt>
                <c:pt idx="5">
                  <c:v>3603832</c:v>
                </c:pt>
                <c:pt idx="6">
                  <c:v>3381352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6EB-B12D-41FE8480DF49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6EB-B12D-41FE8480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6-432C-812F-3B7446230CED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256825272</c:v>
                </c:pt>
                <c:pt idx="1">
                  <c:v>1025526808</c:v>
                </c:pt>
                <c:pt idx="2">
                  <c:v>2306152488</c:v>
                </c:pt>
                <c:pt idx="3">
                  <c:v>4099126248</c:v>
                </c:pt>
                <c:pt idx="4">
                  <c:v>6403614008</c:v>
                </c:pt>
                <c:pt idx="5">
                  <c:v>9220638728</c:v>
                </c:pt>
                <c:pt idx="6">
                  <c:v>12548576248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29A-471E-A693-0DBA1FE57A52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256825272</c:v>
                </c:pt>
                <c:pt idx="1">
                  <c:v>1025526808</c:v>
                </c:pt>
                <c:pt idx="2">
                  <c:v>2306152488</c:v>
                </c:pt>
                <c:pt idx="3">
                  <c:v>4099126248</c:v>
                </c:pt>
                <c:pt idx="4">
                  <c:v>6403614008</c:v>
                </c:pt>
                <c:pt idx="5">
                  <c:v>9220638728</c:v>
                </c:pt>
                <c:pt idx="6">
                  <c:v>12548576248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D75-8CA9-5E5C9F8B9D85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F-4D75-8CA9-5E5C9F8B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4FE-4E42-AD70-916C0AFA91A7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E42-AD70-916C0AFA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ChainMatrixMuliplication!$Q$16:$Q$23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A-4739-AE0E-0363C74B37E0}"/>
            </c:ext>
          </c:extLst>
        </c:ser>
        <c:ser>
          <c:idx val="1"/>
          <c:order val="1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A-4739-AE0E-0363C74B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0BC-B4DF-F4FB7F05C980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0BC-B4DF-F4FB7F05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F-459B-B7B7-6A12A2559A7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F-459B-B7B7-6A12A25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E57-93CA-BC32EF01E7CF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E57-93CA-BC32EF01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ChainMatrixMuliplication!$T$30:$T$37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  <c:pt idx="7">
                  <c:v>25603596712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C-4027-A565-5B4168B7FA9B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ChainMatrixMuliplication!$V$30:$V$37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MCSS!$Q$43:$Q$50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A-4F34-92AF-A6A413F3CD92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MCSS!$Q$30:$Q$37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A-4F34-92AF-A6A413F3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ChainMatrixMuliplication!$T$43:$T$50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  <c:pt idx="7">
                  <c:v>25603596712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9C2-451B-BA4F-A6DB771039A6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ChainMatrixMuliplication!$V$43:$V$50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ChainMatrixMuliplication!$U$43:$U$50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ChainMatrixMuliplication!$T$43:$T$49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A1E-9B94-0575CFEB08C5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ChainMatrixMuliplication!$T$30:$T$36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A1E-9B94-0575CFEB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4-4036-8DED-0E58292401A8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4-4036-8DED-0E582924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A-4275-A08F-A70D773939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A-4275-A08F-A70D7739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77C-9A20-CA5F9DB187F4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77C-9A20-CA5F9DB1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CF5-8FB0-88C93E9B8FCA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CF5-8FB0-88C93E9B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E2A-9286-127E33D89F3F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E2A-9286-127E33D8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6-4F42-A5BD-0E023734A48C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792421466.11199987</c:v>
                </c:pt>
                <c:pt idx="2">
                  <c:v>1760936591.3599997</c:v>
                </c:pt>
                <c:pt idx="3">
                  <c:v>3134467132.6207995</c:v>
                </c:pt>
                <c:pt idx="4">
                  <c:v>4895403723.9807997</c:v>
                </c:pt>
                <c:pt idx="5">
                  <c:v>7043746365.4399986</c:v>
                </c:pt>
                <c:pt idx="6">
                  <c:v>9597104422.9119987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208-408B-9512-9E294AEBBA68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193703025.04960001</c:v>
                </c:pt>
                <c:pt idx="1">
                  <c:v>792421466.11199987</c:v>
                </c:pt>
                <c:pt idx="2">
                  <c:v>1778545957.2735996</c:v>
                </c:pt>
                <c:pt idx="3">
                  <c:v>3152076498.5343995</c:v>
                </c:pt>
                <c:pt idx="4">
                  <c:v>4913013089.8943987</c:v>
                </c:pt>
                <c:pt idx="5">
                  <c:v>7061355731.3535995</c:v>
                </c:pt>
                <c:pt idx="6">
                  <c:v>9614713788.8255997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Knapsack!$P$43:$P$51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A-46D2-894F-149E72817D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A-46D2-894F-149E7281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4867-BCB2-2306967DD707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4867-BCB2-2306967D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04C-9F34-867FFEFED95A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3-404C-9F34-867FFEFE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BE6-84B1-A3F083AB337D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D-4BE6-84B1-A3F083AB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3-4B8A-BD39-31747DC0B64E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3-4B8A-BD39-31747DC0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F-4785-9229-CF0E516971E0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F-4785-9229-CF0E5169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0E9-85E4-5B1A9C4640A6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Dijkstra!$P$30:$P$37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</c:v>
                      </c:pt>
                      <c:pt idx="1">
                        <c:v>15000</c:v>
                      </c:pt>
                      <c:pt idx="2">
                        <c:v>22500</c:v>
                      </c:pt>
                      <c:pt idx="3">
                        <c:v>30000</c:v>
                      </c:pt>
                      <c:pt idx="4">
                        <c:v>37500</c:v>
                      </c:pt>
                      <c:pt idx="5">
                        <c:v>45000</c:v>
                      </c:pt>
                      <c:pt idx="6">
                        <c:v>52500</c:v>
                      </c:pt>
                      <c:pt idx="7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77-4744-A34C-2C1E2D0933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B-4A75-BF2F-2AF87C5A281C}"/>
            </c:ext>
          </c:extLst>
        </c:ser>
        <c:ser>
          <c:idx val="3"/>
          <c:order val="3"/>
          <c:tx>
            <c:v>Recursive</c:v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A75-BF2F-2AF87C5A281C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0.16221000000000002</c:v>
                </c:pt>
                <c:pt idx="1">
                  <c:v>0.62084000000000006</c:v>
                </c:pt>
                <c:pt idx="2">
                  <c:v>1.3797200000000003</c:v>
                </c:pt>
                <c:pt idx="3">
                  <c:v>2.4428200000000002</c:v>
                </c:pt>
                <c:pt idx="4">
                  <c:v>3.8479899999999994</c:v>
                </c:pt>
                <c:pt idx="5">
                  <c:v>5.4926300000000001</c:v>
                </c:pt>
                <c:pt idx="6">
                  <c:v>7.4807100000000002</c:v>
                </c:pt>
                <c:pt idx="7">
                  <c:v>9.7394400000000001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66D-B742-84204A1B058D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66D-B742-84204A1B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MCSS!$T$43:$T$50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4-4354-A9CA-8F3D3C92CB4D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MCSS!$T$30:$T$37</c:f>
              <c:numCache>
                <c:formatCode>General</c:formatCode>
                <c:ptCount val="8"/>
                <c:pt idx="0">
                  <c:v>225385264</c:v>
                </c:pt>
                <c:pt idx="1">
                  <c:v>900858184</c:v>
                </c:pt>
                <c:pt idx="2">
                  <c:v>2026068136</c:v>
                </c:pt>
                <c:pt idx="3">
                  <c:v>3602358376</c:v>
                </c:pt>
                <c:pt idx="4">
                  <c:v>5626578080</c:v>
                </c:pt>
                <c:pt idx="5">
                  <c:v>8102418184</c:v>
                </c:pt>
                <c:pt idx="6">
                  <c:v>11027388136</c:v>
                </c:pt>
                <c:pt idx="7">
                  <c:v>14404638376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4-4354-A9CA-8F3D3C9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E-44E9-B2BA-C8530D1F710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E-44E9-B2BA-C8530D1F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9A5-BF2E-F8DCCF11516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9A5-BF2E-F8DCCF1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3F9-B1F2-038AA2C8D7B2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3F9-B1F2-038AA2C8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6CA-80A0-28EA8BED8B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6CA-80A0-28EA8BED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8-4851-87EE-F0808CFE5FBB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35-48B9-A60C-FE40F43B9C12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7F6-A965-8F529C819030}"/>
            </c:ext>
          </c:extLst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7F6-A965-8F529C819030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5E6-9289-17DF8D52588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5E6-9289-17DF8D52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2E1-B36A-31926E8B46F6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3-42E1-B36A-31926E8B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3-4B29-B403-8F7AD976B1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3-4B29-B403-8F7AD976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MCSS!$T$29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MCSS!$T$30:$T$37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225385264</c:v>
                      </c:pt>
                      <c:pt idx="1">
                        <c:v>900858184</c:v>
                      </c:pt>
                      <c:pt idx="2">
                        <c:v>2026068136</c:v>
                      </c:pt>
                      <c:pt idx="3">
                        <c:v>3602358376</c:v>
                      </c:pt>
                      <c:pt idx="4">
                        <c:v>5626578080</c:v>
                      </c:pt>
                      <c:pt idx="5">
                        <c:v>8102418184</c:v>
                      </c:pt>
                      <c:pt idx="6">
                        <c:v>11027388136</c:v>
                      </c:pt>
                      <c:pt idx="7">
                        <c:v>14404638376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EC-47B4-8E06-336006BC8F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MCSS!$V$29</c15:sqref>
                        </c15:formulaRef>
                      </c:ext>
                    </c:extLst>
                    <c:strCache>
                      <c:ptCount val="1"/>
                      <c:pt idx="0">
                        <c:v>% Total Estimate (B)</c:v>
                      </c:pt>
                    </c:strCache>
                  </c:strRef>
                </c:tx>
                <c:spPr>
                  <a:ln w="28440" cap="rnd">
                    <a:solidFill>
                      <a:srgbClr val="4472C4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MCSS!$V$30:$V$37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246531122.79039991</c:v>
                      </c:pt>
                      <c:pt idx="1">
                        <c:v>986124491.16159964</c:v>
                      </c:pt>
                      <c:pt idx="2">
                        <c:v>2201170739.1999998</c:v>
                      </c:pt>
                      <c:pt idx="3">
                        <c:v>3909279232.8191996</c:v>
                      </c:pt>
                      <c:pt idx="4">
                        <c:v>6180887435.6735992</c:v>
                      </c:pt>
                      <c:pt idx="5">
                        <c:v>8822292322.7135983</c:v>
                      </c:pt>
                      <c:pt idx="6">
                        <c:v>12150462480.383999</c:v>
                      </c:pt>
                      <c:pt idx="7">
                        <c:v>15760382492.671997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EC-47B4-8E06-336006BC8F9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C-47B4-8E06-336006BC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FFC-A701-F85A08A88FE5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2553358057.4719996</c:v>
                </c:pt>
                <c:pt idx="2">
                  <c:v>5089106749.0303984</c:v>
                </c:pt>
                <c:pt idx="3">
                  <c:v>7624855440.5887976</c:v>
                </c:pt>
                <c:pt idx="4">
                  <c:v>10178213498.060797</c:v>
                </c:pt>
                <c:pt idx="5">
                  <c:v>12696352823.705597</c:v>
                </c:pt>
                <c:pt idx="6">
                  <c:v>15249710881.177595</c:v>
                </c:pt>
                <c:pt idx="7">
                  <c:v>16464757129.215998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FF-4E91-ABB3-25858D935205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2183561373.2863998</c:v>
                </c:pt>
                <c:pt idx="1">
                  <c:v>4349513380.6591997</c:v>
                </c:pt>
                <c:pt idx="2">
                  <c:v>6533074753.9455996</c:v>
                </c:pt>
                <c:pt idx="3">
                  <c:v>8699026761.3183994</c:v>
                </c:pt>
                <c:pt idx="4">
                  <c:v>10864978768.6912</c:v>
                </c:pt>
                <c:pt idx="5">
                  <c:v>13048540141.977598</c:v>
                </c:pt>
                <c:pt idx="6">
                  <c:v>15214492149.350401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KTrees!$P$43:$P$49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AD6-9D63-D502A583F354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AD6-9D63-D502A583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4C05-82FB-E7844EEBBCDF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8E2-4FA6-9BDB-FA738D344F5D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TreeDiameter!$P$42:$P$49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0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1"/>
            <c:bubble3D val="0"/>
            <c:spPr>
              <a:ln w="28440" cap="rnd">
                <a:solidFill>
                  <a:schemeClr val="accent2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4B30-4DEF-98E6-9DB12D088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610458018.33813334</c:v>
                </c:pt>
                <c:pt idx="1">
                  <c:v>2412483130.1631994</c:v>
                </c:pt>
                <c:pt idx="2">
                  <c:v>5423684701.3887997</c:v>
                </c:pt>
                <c:pt idx="3">
                  <c:v>9638192943.3770638</c:v>
                </c:pt>
                <c:pt idx="4">
                  <c:v>15126445319.782398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1B-4427-B9E2-F1298B2CC4C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E04-8D7B-E2528F4C0FB7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6-4E04-8D7B-E2528F4C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(s)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4-4972-A5BE-65E85724E674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972-A5BE-65E85724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29</xdr:col>
      <xdr:colOff>257550</xdr:colOff>
      <xdr:row>16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F4ECE-49B6-473C-A040-369EDE3F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17</xdr:row>
      <xdr:rowOff>0</xdr:rowOff>
    </xdr:from>
    <xdr:to>
      <xdr:col>29</xdr:col>
      <xdr:colOff>257550</xdr:colOff>
      <xdr:row>32</xdr:row>
      <xdr:rowOff>117020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62B74D-4BD9-4196-9E3C-0680A74A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1</xdr:row>
      <xdr:rowOff>0</xdr:rowOff>
    </xdr:from>
    <xdr:to>
      <xdr:col>36</xdr:col>
      <xdr:colOff>352800</xdr:colOff>
      <xdr:row>16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669ECA-BC96-4F10-BF0C-6C1859D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0</xdr:colOff>
      <xdr:row>17</xdr:row>
      <xdr:rowOff>0</xdr:rowOff>
    </xdr:from>
    <xdr:to>
      <xdr:col>36</xdr:col>
      <xdr:colOff>352800</xdr:colOff>
      <xdr:row>32</xdr:row>
      <xdr:rowOff>117020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2BF316-1F2B-4357-9BE5-6A9A55FA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100720</xdr:colOff>
      <xdr:row>49</xdr:row>
      <xdr:rowOff>184700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7C44E9-EBB7-4ED6-8041-6B9AA192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0</xdr:colOff>
      <xdr:row>54</xdr:row>
      <xdr:rowOff>0</xdr:rowOff>
    </xdr:from>
    <xdr:to>
      <xdr:col>21</xdr:col>
      <xdr:colOff>980955</xdr:colOff>
      <xdr:row>71</xdr:row>
      <xdr:rowOff>98065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450540-256D-46DF-8E35-1244F18F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114300</xdr:colOff>
      <xdr:row>53</xdr:row>
      <xdr:rowOff>171450</xdr:rowOff>
    </xdr:from>
    <xdr:to>
      <xdr:col>29</xdr:col>
      <xdr:colOff>533400</xdr:colOff>
      <xdr:row>71</xdr:row>
      <xdr:rowOff>79015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F7A200-73CA-446E-A8CC-CCB02CE0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0</xdr:rowOff>
    </xdr:from>
    <xdr:to>
      <xdr:col>40</xdr:col>
      <xdr:colOff>209550</xdr:colOff>
      <xdr:row>71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8B3126-F246-4DEE-9B42-7C8C46AB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647700</xdr:colOff>
      <xdr:row>0</xdr:row>
      <xdr:rowOff>190499</xdr:rowOff>
    </xdr:from>
    <xdr:to>
      <xdr:col>32</xdr:col>
      <xdr:colOff>502200</xdr:colOff>
      <xdr:row>17</xdr:row>
      <xdr:rowOff>85999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B6DFB0-F771-4C20-A95F-CEED5012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647700</xdr:colOff>
      <xdr:row>17</xdr:row>
      <xdr:rowOff>0</xdr:rowOff>
    </xdr:from>
    <xdr:to>
      <xdr:col>29</xdr:col>
      <xdr:colOff>200400</xdr:colOff>
      <xdr:row>32</xdr:row>
      <xdr:rowOff>117020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143364-F30D-4B15-9ECC-358895966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85725</xdr:colOff>
      <xdr:row>1</xdr:row>
      <xdr:rowOff>15875</xdr:rowOff>
    </xdr:from>
    <xdr:to>
      <xdr:col>40</xdr:col>
      <xdr:colOff>438525</xdr:colOff>
      <xdr:row>16</xdr:row>
      <xdr:rowOff>132895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A14035-6B7C-4C8A-AABE-AAAB54EA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514350</xdr:colOff>
      <xdr:row>17</xdr:row>
      <xdr:rowOff>0</xdr:rowOff>
    </xdr:from>
    <xdr:to>
      <xdr:col>36</xdr:col>
      <xdr:colOff>295650</xdr:colOff>
      <xdr:row>32</xdr:row>
      <xdr:rowOff>117020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9CC3CC-75C1-4F7C-982B-60655148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923805</xdr:colOff>
      <xdr:row>68</xdr:row>
      <xdr:rowOff>98065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476672-BC05-4FD0-B408-8330D131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107951</xdr:colOff>
      <xdr:row>51</xdr:row>
      <xdr:rowOff>79375</xdr:rowOff>
    </xdr:from>
    <xdr:to>
      <xdr:col>31</xdr:col>
      <xdr:colOff>88901</xdr:colOff>
      <xdr:row>69</xdr:row>
      <xdr:rowOff>2815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F9CA79-68E6-491A-8437-AE503AFA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123825</xdr:colOff>
      <xdr:row>34</xdr:row>
      <xdr:rowOff>31749</xdr:rowOff>
    </xdr:from>
    <xdr:to>
      <xdr:col>31</xdr:col>
      <xdr:colOff>549825</xdr:colOff>
      <xdr:row>50</xdr:row>
      <xdr:rowOff>117749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874D35-2EF2-41F3-B0DE-0969CAA5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171450</xdr:colOff>
      <xdr:row>51</xdr:row>
      <xdr:rowOff>98065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FE772F-4431-4032-89B5-6E68B1F1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400957</xdr:colOff>
      <xdr:row>3</xdr:row>
      <xdr:rowOff>166007</xdr:rowOff>
    </xdr:from>
    <xdr:to>
      <xdr:col>32</xdr:col>
      <xdr:colOff>282671</xdr:colOff>
      <xdr:row>20</xdr:row>
      <xdr:rowOff>38829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BC8D8-8F16-4BED-821D-D9B976562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387350</xdr:colOff>
      <xdr:row>20</xdr:row>
      <xdr:rowOff>88900</xdr:rowOff>
    </xdr:from>
    <xdr:to>
      <xdr:col>28</xdr:col>
      <xdr:colOff>606799</xdr:colOff>
      <xdr:row>34</xdr:row>
      <xdr:rowOff>158295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3AF9A-32A0-4A54-A840-907635F8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256722</xdr:colOff>
      <xdr:row>4</xdr:row>
      <xdr:rowOff>111578</xdr:rowOff>
    </xdr:from>
    <xdr:to>
      <xdr:col>41</xdr:col>
      <xdr:colOff>38022</xdr:colOff>
      <xdr:row>18</xdr:row>
      <xdr:rowOff>167366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2C23-7E5C-49FB-9525-4FA86ABC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215900</xdr:colOff>
      <xdr:row>20</xdr:row>
      <xdr:rowOff>88900</xdr:rowOff>
    </xdr:from>
    <xdr:to>
      <xdr:col>35</xdr:col>
      <xdr:colOff>568700</xdr:colOff>
      <xdr:row>34</xdr:row>
      <xdr:rowOff>158295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3502B-3E81-4E66-87D0-C2B613E7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323850</xdr:colOff>
      <xdr:row>51</xdr:row>
      <xdr:rowOff>120650</xdr:rowOff>
    </xdr:from>
    <xdr:to>
      <xdr:col>21</xdr:col>
      <xdr:colOff>604717</xdr:colOff>
      <xdr:row>67</xdr:row>
      <xdr:rowOff>139340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CF598-64F2-4CA9-9A7C-41D81969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387351</xdr:colOff>
      <xdr:row>51</xdr:row>
      <xdr:rowOff>120650</xdr:rowOff>
    </xdr:from>
    <xdr:to>
      <xdr:col>31</xdr:col>
      <xdr:colOff>330201</xdr:colOff>
      <xdr:row>67</xdr:row>
      <xdr:rowOff>139340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650B6-65B3-4710-B7AC-3024F8E97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530224</xdr:colOff>
      <xdr:row>35</xdr:row>
      <xdr:rowOff>45243</xdr:rowOff>
    </xdr:from>
    <xdr:to>
      <xdr:col>31</xdr:col>
      <xdr:colOff>313287</xdr:colOff>
      <xdr:row>51</xdr:row>
      <xdr:rowOff>67743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295E35-2FB4-49F0-A554-8740BA356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45000</xdr:colOff>
      <xdr:row>52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B56853-3509-4A54-8C3D-202996B1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460375</xdr:colOff>
      <xdr:row>11</xdr:row>
      <xdr:rowOff>133350</xdr:rowOff>
    </xdr:from>
    <xdr:to>
      <xdr:col>31</xdr:col>
      <xdr:colOff>171825</xdr:colOff>
      <xdr:row>24</xdr:row>
      <xdr:rowOff>155120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BE73-52B5-40EA-A9EA-509016D43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460375</xdr:colOff>
      <xdr:row>25</xdr:row>
      <xdr:rowOff>22225</xdr:rowOff>
    </xdr:from>
    <xdr:to>
      <xdr:col>31</xdr:col>
      <xdr:colOff>171825</xdr:colOff>
      <xdr:row>38</xdr:row>
      <xdr:rowOff>59870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5BE5-83B8-42C7-A4BF-0DBABFB72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479425</xdr:colOff>
      <xdr:row>11</xdr:row>
      <xdr:rowOff>133350</xdr:rowOff>
    </xdr:from>
    <xdr:to>
      <xdr:col>38</xdr:col>
      <xdr:colOff>260725</xdr:colOff>
      <xdr:row>24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2828A-0E5E-45E9-B6E4-FE1CD285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479425</xdr:colOff>
      <xdr:row>25</xdr:row>
      <xdr:rowOff>22225</xdr:rowOff>
    </xdr:from>
    <xdr:to>
      <xdr:col>38</xdr:col>
      <xdr:colOff>260725</xdr:colOff>
      <xdr:row>38</xdr:row>
      <xdr:rowOff>59870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325FB-DACE-4931-8042-06EE6D95C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228600</xdr:colOff>
      <xdr:row>53</xdr:row>
      <xdr:rowOff>133350</xdr:rowOff>
    </xdr:from>
    <xdr:to>
      <xdr:col>21</xdr:col>
      <xdr:colOff>1200030</xdr:colOff>
      <xdr:row>68</xdr:row>
      <xdr:rowOff>88540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E0F13-DBA1-4DB7-9349-A2FD9B8D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460376</xdr:colOff>
      <xdr:row>53</xdr:row>
      <xdr:rowOff>133350</xdr:rowOff>
    </xdr:from>
    <xdr:to>
      <xdr:col>34</xdr:col>
      <xdr:colOff>22226</xdr:colOff>
      <xdr:row>68</xdr:row>
      <xdr:rowOff>88540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7A013-C5F1-4B33-832C-97C25C68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460375</xdr:colOff>
      <xdr:row>39</xdr:row>
      <xdr:rowOff>69850</xdr:rowOff>
    </xdr:from>
    <xdr:to>
      <xdr:col>34</xdr:col>
      <xdr:colOff>8645</xdr:colOff>
      <xdr:row>52</xdr:row>
      <xdr:rowOff>175175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C4C2FF-AEF8-4435-AA38-DA2A47EBD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176892</xdr:rowOff>
    </xdr:from>
    <xdr:to>
      <xdr:col>34</xdr:col>
      <xdr:colOff>273600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E9078-A3AB-4A61-9E46-DA6B678D7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9900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E161-5B23-4C42-ABD8-81A965D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500743</xdr:colOff>
      <xdr:row>1</xdr:row>
      <xdr:rowOff>54429</xdr:rowOff>
    </xdr:from>
    <xdr:to>
      <xdr:col>42</xdr:col>
      <xdr:colOff>282043</xdr:colOff>
      <xdr:row>16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DDB1C-8FD3-4B53-8DA1-829A8585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323850</xdr:colOff>
      <xdr:row>17</xdr:row>
      <xdr:rowOff>0</xdr:rowOff>
    </xdr:from>
    <xdr:to>
      <xdr:col>38</xdr:col>
      <xdr:colOff>105150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607B0-ABCD-461B-82D0-2E1966C85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424570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8FDC1-2743-413B-AD50-CBEDADA0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515590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B17805-2A82-4922-BFCA-C702B9BF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438150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F2BC08-FF13-4410-972F-5B801E20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342900</xdr:colOff>
      <xdr:row>42</xdr:row>
      <xdr:rowOff>0</xdr:rowOff>
    </xdr:from>
    <xdr:to>
      <xdr:col>44</xdr:col>
      <xdr:colOff>387900</xdr:colOff>
      <xdr:row>58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FC693D-3D75-439A-B48C-C1B925CA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438150</xdr:colOff>
      <xdr:row>0</xdr:row>
      <xdr:rowOff>176892</xdr:rowOff>
    </xdr:from>
    <xdr:to>
      <xdr:col>33</xdr:col>
      <xdr:colOff>483150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A8247-34D4-42C0-A515-00287087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438150</xdr:colOff>
      <xdr:row>17</xdr:row>
      <xdr:rowOff>0</xdr:rowOff>
    </xdr:from>
    <xdr:to>
      <xdr:col>30</xdr:col>
      <xdr:colOff>219450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8AA0A-3A94-4ECA-B1F8-4C185D0F5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193221</xdr:colOff>
      <xdr:row>1</xdr:row>
      <xdr:rowOff>13607</xdr:rowOff>
    </xdr:from>
    <xdr:to>
      <xdr:col>41</xdr:col>
      <xdr:colOff>546021</xdr:colOff>
      <xdr:row>16</xdr:row>
      <xdr:rowOff>130627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B4664-AA1A-4F62-908E-96193A7B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533400</xdr:colOff>
      <xdr:row>17</xdr:row>
      <xdr:rowOff>0</xdr:rowOff>
    </xdr:from>
    <xdr:to>
      <xdr:col>37</xdr:col>
      <xdr:colOff>314700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82232-8C6D-4B6B-B9BE-CB342E9C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438150</xdr:colOff>
      <xdr:row>34</xdr:row>
      <xdr:rowOff>0</xdr:rowOff>
    </xdr:from>
    <xdr:to>
      <xdr:col>33</xdr:col>
      <xdr:colOff>62620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8D47-DAE5-4D6C-825F-876CF64A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580905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700DD-B053-471E-9B6E-D19B91B1B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438150</xdr:colOff>
      <xdr:row>54</xdr:row>
      <xdr:rowOff>0</xdr:rowOff>
    </xdr:from>
    <xdr:to>
      <xdr:col>33</xdr:col>
      <xdr:colOff>76200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F15094-BDEC-4ADD-92E7-A7FEAC3D8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476250</xdr:colOff>
      <xdr:row>33</xdr:row>
      <xdr:rowOff>171450</xdr:rowOff>
    </xdr:from>
    <xdr:to>
      <xdr:col>43</xdr:col>
      <xdr:colOff>521250</xdr:colOff>
      <xdr:row>50</xdr:row>
      <xdr:rowOff>44271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036D6-7970-4621-B028-55E4211A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45000</xdr:colOff>
      <xdr:row>70</xdr:row>
      <xdr:rowOff>49714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3A3D2-08DD-423D-BEDC-B537710FE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45000</xdr:colOff>
      <xdr:row>16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8B70D4-0E59-4F5E-8630-49AC1014B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352800</xdr:colOff>
      <xdr:row>31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765662-D425-47A4-B159-586CB031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57150</xdr:rowOff>
    </xdr:from>
    <xdr:to>
      <xdr:col>41</xdr:col>
      <xdr:colOff>238500</xdr:colOff>
      <xdr:row>15</xdr:row>
      <xdr:rowOff>174170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230EB-B78A-495B-90AB-154FBC13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95250</xdr:colOff>
      <xdr:row>16</xdr:row>
      <xdr:rowOff>0</xdr:rowOff>
    </xdr:from>
    <xdr:to>
      <xdr:col>37</xdr:col>
      <xdr:colOff>448050</xdr:colOff>
      <xdr:row>31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2334E5-6CC1-47C0-8BE5-E144E8CAB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195970</xdr:colOff>
      <xdr:row>48</xdr:row>
      <xdr:rowOff>184700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CB38C1-31AB-449A-B054-0EA0A83F2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152400</xdr:colOff>
      <xdr:row>53</xdr:row>
      <xdr:rowOff>0</xdr:rowOff>
    </xdr:from>
    <xdr:to>
      <xdr:col>21</xdr:col>
      <xdr:colOff>714255</xdr:colOff>
      <xdr:row>70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1148FB-6ED3-44B9-8DE3-59FD40849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57150</xdr:rowOff>
    </xdr:from>
    <xdr:to>
      <xdr:col>31</xdr:col>
      <xdr:colOff>209550</xdr:colOff>
      <xdr:row>70</xdr:row>
      <xdr:rowOff>155215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50CEDF-B491-4940-A256-67C903F6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323850</xdr:colOff>
      <xdr:row>53</xdr:row>
      <xdr:rowOff>171450</xdr:rowOff>
    </xdr:from>
    <xdr:to>
      <xdr:col>42</xdr:col>
      <xdr:colOff>368850</xdr:colOff>
      <xdr:row>69</xdr:row>
      <xdr:rowOff>3450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CCAEBF-F963-44E1-B468-E1CF282D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176892</xdr:rowOff>
    </xdr:from>
    <xdr:to>
      <xdr:col>44</xdr:col>
      <xdr:colOff>45000</xdr:colOff>
      <xdr:row>49</xdr:row>
      <xdr:rowOff>49713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DE5553-C363-435D-9A95-8DB08223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247650</xdr:colOff>
      <xdr:row>2</xdr:row>
      <xdr:rowOff>0</xdr:rowOff>
    </xdr:from>
    <xdr:to>
      <xdr:col>34</xdr:col>
      <xdr:colOff>292650</xdr:colOff>
      <xdr:row>17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C8EC1-A24D-4614-840F-9422D9DE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247650</xdr:colOff>
      <xdr:row>35</xdr:row>
      <xdr:rowOff>95250</xdr:rowOff>
    </xdr:from>
    <xdr:to>
      <xdr:col>33</xdr:col>
      <xdr:colOff>443620</xdr:colOff>
      <xdr:row>51</xdr:row>
      <xdr:rowOff>89450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8D17D-0BFB-4690-9F37-C94B8A45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76200</xdr:colOff>
      <xdr:row>55</xdr:row>
      <xdr:rowOff>95250</xdr:rowOff>
    </xdr:from>
    <xdr:to>
      <xdr:col>21</xdr:col>
      <xdr:colOff>752355</xdr:colOff>
      <xdr:row>73</xdr:row>
      <xdr:rowOff>2815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5ED3EF-8E02-4F8C-B356-C38F6CFA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247650</xdr:colOff>
      <xdr:row>55</xdr:row>
      <xdr:rowOff>152400</xdr:rowOff>
    </xdr:from>
    <xdr:to>
      <xdr:col>31</xdr:col>
      <xdr:colOff>457200</xdr:colOff>
      <xdr:row>73</xdr:row>
      <xdr:rowOff>59965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953FC-E6D7-4EA0-B3D2-91019B65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-1</xdr:colOff>
      <xdr:row>55</xdr:row>
      <xdr:rowOff>0</xdr:rowOff>
    </xdr:from>
    <xdr:to>
      <xdr:col>44</xdr:col>
      <xdr:colOff>44999</xdr:colOff>
      <xdr:row>70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A625BB-CE77-4B30-97D8-F1E5372D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261938</xdr:colOff>
      <xdr:row>3</xdr:row>
      <xdr:rowOff>47625</xdr:rowOff>
    </xdr:from>
    <xdr:to>
      <xdr:col>34</xdr:col>
      <xdr:colOff>306938</xdr:colOff>
      <xdr:row>18</xdr:row>
      <xdr:rowOff>70125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CB1E-F5B5-43A2-A5CC-2771309FF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238125</xdr:colOff>
      <xdr:row>56</xdr:row>
      <xdr:rowOff>47625</xdr:rowOff>
    </xdr:from>
    <xdr:to>
      <xdr:col>22</xdr:col>
      <xdr:colOff>160218</xdr:colOff>
      <xdr:row>73</xdr:row>
      <xdr:rowOff>145690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86B5B-83C0-48DE-961D-45E0798D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1071563</xdr:colOff>
      <xdr:row>56</xdr:row>
      <xdr:rowOff>104775</xdr:rowOff>
    </xdr:from>
    <xdr:to>
      <xdr:col>31</xdr:col>
      <xdr:colOff>471488</xdr:colOff>
      <xdr:row>74</xdr:row>
      <xdr:rowOff>12340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CA7BC-3C3D-4B1B-AAD9-46000AF7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500062</xdr:colOff>
      <xdr:row>37</xdr:row>
      <xdr:rowOff>83343</xdr:rowOff>
    </xdr:from>
    <xdr:to>
      <xdr:col>33</xdr:col>
      <xdr:colOff>545062</xdr:colOff>
      <xdr:row>52</xdr:row>
      <xdr:rowOff>105843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93ECE-1432-41E6-A628-08D85353F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B1" sqref="B1"/>
    </sheetView>
  </sheetViews>
  <sheetFormatPr defaultColWidth="8.5" defaultRowHeight="14.25"/>
  <sheetData>
    <row r="1" spans="1:1">
      <c r="A1" s="1" t="s">
        <v>0</v>
      </c>
    </row>
    <row r="2" spans="1:1">
      <c r="A2" s="1">
        <v>16.399999999999999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opLeftCell="N1" zoomScale="70" zoomScaleNormal="70" workbookViewId="0">
      <selection activeCell="V37" activeCellId="3" sqref="T37 U37 V38 V37"/>
    </sheetView>
  </sheetViews>
  <sheetFormatPr defaultColWidth="7.5" defaultRowHeight="14.25"/>
  <cols>
    <col min="1" max="11" width="9.125" style="1" customWidth="1"/>
    <col min="16" max="16" width="10.75" bestFit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>
        <v>20000000</v>
      </c>
      <c r="T3">
        <v>14.9</v>
      </c>
      <c r="U3">
        <v>14.9</v>
      </c>
      <c r="V3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>
        <v>40000000</v>
      </c>
      <c r="T4">
        <v>29.9</v>
      </c>
      <c r="U4">
        <v>29.9</v>
      </c>
      <c r="V4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>
        <v>60000000</v>
      </c>
      <c r="T5">
        <v>44.8</v>
      </c>
      <c r="U5">
        <v>44.8</v>
      </c>
      <c r="V5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>
        <v>80000000</v>
      </c>
      <c r="T6">
        <v>59.7</v>
      </c>
      <c r="U6">
        <v>59.7</v>
      </c>
      <c r="V6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>
        <v>100000000</v>
      </c>
      <c r="T7">
        <v>74.599999999999994</v>
      </c>
      <c r="U7">
        <v>74.599999999999994</v>
      </c>
      <c r="V7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>
        <v>120000000</v>
      </c>
      <c r="T8">
        <v>89.6</v>
      </c>
      <c r="U8">
        <v>89.6</v>
      </c>
      <c r="V8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>
        <v>140000000</v>
      </c>
      <c r="U9"/>
      <c r="V9"/>
      <c r="W9" s="1" t="e">
        <f t="shared" si="3"/>
        <v>#DIV/0!</v>
      </c>
    </row>
    <row r="10" spans="1:23">
      <c r="O10" s="1"/>
      <c r="P10" s="1"/>
      <c r="Q10" s="1"/>
      <c r="T10" s="1"/>
    </row>
    <row r="11" spans="1:23">
      <c r="O11" s="1"/>
      <c r="P11" s="1"/>
      <c r="Q11" s="1"/>
      <c r="T11" s="1"/>
    </row>
    <row r="12" spans="1:23">
      <c r="O12" s="1"/>
      <c r="P12" s="1"/>
      <c r="Q12" s="1"/>
      <c r="T12" s="1"/>
    </row>
    <row r="13" spans="1:23">
      <c r="O13" s="1"/>
      <c r="P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P23" s="1"/>
      <c r="Q23" s="1"/>
      <c r="T23" s="1"/>
    </row>
    <row r="24" spans="1:23">
      <c r="L24" s="1"/>
      <c r="M24" s="1"/>
      <c r="N24" s="1"/>
      <c r="O24" s="1"/>
      <c r="P24" s="1"/>
      <c r="Q24" s="1"/>
      <c r="T24" s="1"/>
    </row>
    <row r="25" spans="1:23">
      <c r="L25" s="1"/>
      <c r="M25" s="1"/>
      <c r="N25" s="1"/>
      <c r="O25" s="1"/>
      <c r="P25" s="1"/>
      <c r="Q25" s="1"/>
      <c r="T25" s="1"/>
    </row>
    <row r="26" spans="1:23">
      <c r="L26" s="1"/>
      <c r="M26" s="1"/>
      <c r="N26" s="1"/>
      <c r="O26" s="1"/>
      <c r="P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6" si="8">AVERAGE(T3:V3)</f>
        <v>14.9</v>
      </c>
      <c r="U31" s="1">
        <f t="shared" ref="U31:U36" si="9">R31+S31+T31</f>
        <v>14.9</v>
      </c>
      <c r="V31" s="1">
        <f t="shared" ref="V31:V36" si="10">W3</f>
        <v>14.9</v>
      </c>
      <c r="W31" s="4">
        <f>V31*(Constants!$A$2/100)*1024*1024*1024</f>
        <v>2623795521.1263995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5265200408.166398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7888995929.2927971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10512791450.419201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13136586971.545597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15777991858.585594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P38" s="1"/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2271608202.8543997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4525607039.7951994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6779605876.7359991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9051214079.5903988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11305212916.531199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13559211753.471998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15830819956.326401</v>
      </c>
    </row>
    <row r="50" spans="6:23">
      <c r="F50" s="1">
        <f>SUM(C50:E50)/3</f>
        <v>0</v>
      </c>
      <c r="M50" s="1">
        <f>SUM(J50:L50)/3</f>
        <v>0</v>
      </c>
      <c r="P50" s="1"/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5"/>
  <sheetViews>
    <sheetView topLeftCell="B1" zoomScale="50" zoomScaleNormal="50" workbookViewId="0">
      <selection activeCell="B2" sqref="B2:N10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0.1704</v>
      </c>
      <c r="D3" s="1">
        <v>0.16769999999999999</v>
      </c>
      <c r="E3" s="1">
        <v>0.16270000000000001</v>
      </c>
      <c r="F3" s="1">
        <v>0.16320000000000001</v>
      </c>
      <c r="G3" s="1">
        <v>0.16919999999999999</v>
      </c>
      <c r="H3" s="1">
        <v>0.1646</v>
      </c>
      <c r="I3" s="1">
        <v>0.16550000000000001</v>
      </c>
      <c r="J3" s="1">
        <v>0.15820000000000001</v>
      </c>
      <c r="K3" s="1">
        <v>0.15620000000000001</v>
      </c>
      <c r="L3" s="1">
        <v>0.1565</v>
      </c>
      <c r="M3" s="1">
        <v>0.1583</v>
      </c>
      <c r="N3" s="1">
        <v>0.15559999999999999</v>
      </c>
      <c r="O3" s="1">
        <f t="shared" ref="O3:O10" si="0">MIN(C3:N3)</f>
        <v>0.15559999999999999</v>
      </c>
      <c r="P3" s="1">
        <f t="shared" ref="P3:P10" si="1">MAX(C3:N3)</f>
        <v>0.1704</v>
      </c>
      <c r="Q3" s="1">
        <f t="shared" ref="Q3:Q10" si="2">(SUM(C3:N3)-O3-P3)/10</f>
        <v>0.16221000000000002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0.61080000000000001</v>
      </c>
      <c r="D4" s="1">
        <v>0.62819999999999998</v>
      </c>
      <c r="E4" s="1">
        <v>0.62350000000000005</v>
      </c>
      <c r="F4" s="1">
        <v>0.63029999999999997</v>
      </c>
      <c r="G4" s="1">
        <v>0.61470000000000002</v>
      </c>
      <c r="H4" s="1">
        <v>0.621</v>
      </c>
      <c r="I4" s="1">
        <v>0.62839999999999996</v>
      </c>
      <c r="J4" s="1">
        <v>0.63149999999999995</v>
      </c>
      <c r="K4" s="1">
        <v>0.62260000000000004</v>
      </c>
      <c r="L4" s="1">
        <v>0.61299999999999999</v>
      </c>
      <c r="M4" s="1">
        <v>0.61399999999999999</v>
      </c>
      <c r="N4" s="1">
        <v>0.61270000000000002</v>
      </c>
      <c r="O4" s="1">
        <f t="shared" si="0"/>
        <v>0.61080000000000001</v>
      </c>
      <c r="P4" s="1">
        <f t="shared" si="1"/>
        <v>0.63149999999999995</v>
      </c>
      <c r="Q4" s="1">
        <f t="shared" si="2"/>
        <v>0.62084000000000006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1.3741000000000001</v>
      </c>
      <c r="D5" s="1">
        <v>1.3843000000000001</v>
      </c>
      <c r="E5" s="1">
        <v>1.3763000000000001</v>
      </c>
      <c r="F5" s="1">
        <v>1.3912</v>
      </c>
      <c r="G5" s="1">
        <v>1.3816999999999999</v>
      </c>
      <c r="H5" s="1">
        <v>1.3893</v>
      </c>
      <c r="I5" s="1">
        <v>1.3757999999999999</v>
      </c>
      <c r="J5" s="1">
        <v>1.3645</v>
      </c>
      <c r="K5" s="1">
        <v>1.3855</v>
      </c>
      <c r="L5" s="1">
        <v>1.3798999999999999</v>
      </c>
      <c r="M5" s="1">
        <v>1.3688</v>
      </c>
      <c r="N5" s="1">
        <v>1.3815</v>
      </c>
      <c r="O5" s="1">
        <f t="shared" si="0"/>
        <v>1.3645</v>
      </c>
      <c r="P5" s="1">
        <f t="shared" si="1"/>
        <v>1.3912</v>
      </c>
      <c r="Q5" s="1">
        <f t="shared" si="2"/>
        <v>1.3797200000000003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2.4474999999999998</v>
      </c>
      <c r="D6" s="1">
        <v>2.4424000000000001</v>
      </c>
      <c r="E6" s="1">
        <v>2.4257</v>
      </c>
      <c r="F6" s="1">
        <v>2.4523000000000001</v>
      </c>
      <c r="G6" s="1">
        <v>2.4415</v>
      </c>
      <c r="H6" s="1">
        <v>2.4443999999999999</v>
      </c>
      <c r="I6" s="1">
        <v>2.4394</v>
      </c>
      <c r="J6" s="1">
        <v>2.4432</v>
      </c>
      <c r="K6" s="1">
        <v>2.4396</v>
      </c>
      <c r="L6" s="1">
        <v>2.4445999999999999</v>
      </c>
      <c r="M6" s="1">
        <v>2.4443999999999999</v>
      </c>
      <c r="N6" s="1">
        <v>2.4411999999999998</v>
      </c>
      <c r="O6" s="1">
        <f t="shared" si="0"/>
        <v>2.4257</v>
      </c>
      <c r="P6" s="1">
        <f t="shared" si="1"/>
        <v>2.4523000000000001</v>
      </c>
      <c r="Q6" s="1">
        <f t="shared" si="2"/>
        <v>2.4428200000000002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 s="1">
        <v>37500</v>
      </c>
      <c r="C7" s="1">
        <v>3.8315999999999999</v>
      </c>
      <c r="D7" s="1">
        <v>3.8698000000000001</v>
      </c>
      <c r="E7" s="1">
        <v>3.8599000000000001</v>
      </c>
      <c r="F7" s="1">
        <v>3.9123000000000001</v>
      </c>
      <c r="G7" s="1">
        <v>3.9051999999999998</v>
      </c>
      <c r="H7" s="1">
        <v>3.8087</v>
      </c>
      <c r="I7" s="1">
        <v>3.8149000000000002</v>
      </c>
      <c r="J7" s="1">
        <v>3.835</v>
      </c>
      <c r="K7" s="1">
        <v>3.8115999999999999</v>
      </c>
      <c r="L7" s="1">
        <v>3.8479999999999999</v>
      </c>
      <c r="M7" s="1">
        <v>3.8702999999999999</v>
      </c>
      <c r="N7" s="1">
        <v>3.8336000000000001</v>
      </c>
      <c r="O7" s="1">
        <f t="shared" si="0"/>
        <v>3.8087</v>
      </c>
      <c r="P7" s="1">
        <f t="shared" si="1"/>
        <v>3.9123000000000001</v>
      </c>
      <c r="Q7" s="1">
        <f t="shared" si="2"/>
        <v>3.8479899999999994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5.5301</v>
      </c>
      <c r="D8" s="1">
        <v>5.5263999999999998</v>
      </c>
      <c r="E8" s="1">
        <v>5.4368999999999996</v>
      </c>
      <c r="F8" s="1">
        <v>5.4981</v>
      </c>
      <c r="G8" s="1">
        <v>5.5614999999999997</v>
      </c>
      <c r="H8" s="1">
        <v>5.5479000000000003</v>
      </c>
      <c r="I8" s="1">
        <v>5.4855</v>
      </c>
      <c r="J8" s="1">
        <v>5.4603999999999999</v>
      </c>
      <c r="K8" s="1">
        <v>5.5012999999999996</v>
      </c>
      <c r="L8" s="1">
        <v>5.4740000000000002</v>
      </c>
      <c r="M8" s="1">
        <v>5.4657</v>
      </c>
      <c r="N8" s="1">
        <v>5.4344999999999999</v>
      </c>
      <c r="O8" s="1">
        <f t="shared" si="0"/>
        <v>5.4344999999999999</v>
      </c>
      <c r="P8" s="1">
        <f t="shared" si="1"/>
        <v>5.5614999999999997</v>
      </c>
      <c r="Q8" s="1">
        <f t="shared" si="2"/>
        <v>5.4926300000000001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7.5094000000000003</v>
      </c>
      <c r="D9" s="1">
        <v>7.5019</v>
      </c>
      <c r="E9" s="1">
        <v>7.4488000000000003</v>
      </c>
      <c r="F9" s="1">
        <v>7.5303000000000004</v>
      </c>
      <c r="G9" s="1">
        <v>7.4425999999999997</v>
      </c>
      <c r="H9" s="1">
        <v>7.4149000000000003</v>
      </c>
      <c r="I9" s="1">
        <v>7.4885999999999999</v>
      </c>
      <c r="J9" s="1">
        <v>7.4272999999999998</v>
      </c>
      <c r="K9" s="1">
        <v>7.5308000000000002</v>
      </c>
      <c r="L9" s="1">
        <v>7.4762000000000004</v>
      </c>
      <c r="M9" s="1">
        <v>7.4577999999999998</v>
      </c>
      <c r="N9" s="1">
        <v>7.5242000000000004</v>
      </c>
      <c r="O9" s="1">
        <f t="shared" si="0"/>
        <v>7.4149000000000003</v>
      </c>
      <c r="P9" s="1">
        <f t="shared" si="1"/>
        <v>7.5308000000000002</v>
      </c>
      <c r="Q9" s="1">
        <f t="shared" si="2"/>
        <v>7.4807100000000002</v>
      </c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B10" s="1">
        <v>60000</v>
      </c>
      <c r="C10" s="1">
        <v>9.7782</v>
      </c>
      <c r="D10" s="1">
        <v>9.7713000000000001</v>
      </c>
      <c r="E10" s="1">
        <v>9.7379999999999995</v>
      </c>
      <c r="F10" s="1">
        <v>9.7597000000000005</v>
      </c>
      <c r="G10" s="1">
        <v>9.7317999999999998</v>
      </c>
      <c r="H10" s="1">
        <v>9.7411999999999992</v>
      </c>
      <c r="I10" s="1">
        <v>9.7885000000000009</v>
      </c>
      <c r="J10" s="1">
        <v>9.6850000000000005</v>
      </c>
      <c r="K10" s="1">
        <v>9.7387999999999995</v>
      </c>
      <c r="L10" s="1">
        <v>9.7203999999999997</v>
      </c>
      <c r="M10" s="1">
        <v>9.73</v>
      </c>
      <c r="N10" s="1">
        <v>9.6778999999999993</v>
      </c>
      <c r="O10" s="1">
        <f t="shared" si="0"/>
        <v>9.6778999999999993</v>
      </c>
      <c r="P10" s="1">
        <f t="shared" si="1"/>
        <v>9.7885000000000009</v>
      </c>
      <c r="Q10" s="1">
        <f t="shared" si="2"/>
        <v>9.7394400000000001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659.69</v>
      </c>
      <c r="D16" s="1">
        <v>660.89800000000002</v>
      </c>
      <c r="E16" s="1">
        <v>660.96199999999999</v>
      </c>
      <c r="F16" s="1">
        <v>658.88</v>
      </c>
      <c r="G16" s="1">
        <v>668.36800000000005</v>
      </c>
      <c r="H16" s="1">
        <v>658.57600000000002</v>
      </c>
      <c r="I16" s="1">
        <v>658.94500000000005</v>
      </c>
      <c r="J16" s="1">
        <v>659.77300000000002</v>
      </c>
      <c r="K16" s="1">
        <v>658.76199999999994</v>
      </c>
      <c r="L16" s="1">
        <v>661.18899999999996</v>
      </c>
      <c r="M16" s="1">
        <v>658.13699999999994</v>
      </c>
      <c r="N16" s="1">
        <v>660.053</v>
      </c>
      <c r="O16" s="1">
        <f>MIN(C16:N16)</f>
        <v>658.13699999999994</v>
      </c>
      <c r="P16" s="1">
        <f>MAX(C16:N16)</f>
        <v>668.36800000000005</v>
      </c>
      <c r="Q16" s="1">
        <f>(SUM(C16:N16)-O16-P16)/10</f>
        <v>659.77279999999996</v>
      </c>
      <c r="S16" s="1">
        <v>7500</v>
      </c>
      <c r="T16" s="1">
        <v>3.5</v>
      </c>
      <c r="U16" s="1">
        <v>3.4</v>
      </c>
      <c r="V16" s="1">
        <v>3.5</v>
      </c>
      <c r="W16" s="3">
        <f t="shared" ref="W16:W23" si="4">AVERAGE(T16:V16)</f>
        <v>3.4666666666666668</v>
      </c>
    </row>
    <row r="17" spans="1:23">
      <c r="B17" s="1">
        <v>15000</v>
      </c>
      <c r="C17" s="1">
        <v>4962.0429999999997</v>
      </c>
      <c r="D17" s="1">
        <v>4959.8630000000003</v>
      </c>
      <c r="E17" s="1">
        <v>4963.6409999999996</v>
      </c>
      <c r="F17" s="1">
        <v>4969.1689999999999</v>
      </c>
      <c r="G17" s="1">
        <v>4983.5529999999999</v>
      </c>
      <c r="H17" s="1">
        <v>4972.0200000000004</v>
      </c>
      <c r="I17" s="1">
        <v>4969.8729999999996</v>
      </c>
      <c r="J17" s="1">
        <v>4969.3680000000004</v>
      </c>
      <c r="K17" s="1">
        <v>4979.6270000000004</v>
      </c>
      <c r="L17" s="1">
        <v>5008.8689999999997</v>
      </c>
      <c r="M17" s="1">
        <v>4966.7960000000003</v>
      </c>
      <c r="N17" s="1">
        <v>4968.3090000000002</v>
      </c>
      <c r="O17" s="1">
        <f>MIN(C17:N17)</f>
        <v>4959.8630000000003</v>
      </c>
      <c r="P17" s="1">
        <f>MAX(C17:N17)</f>
        <v>5008.8689999999997</v>
      </c>
      <c r="Q17" s="1">
        <f>(SUM(C17:N17)-O17-P17)/10</f>
        <v>4970.4399000000003</v>
      </c>
      <c r="S17" s="1">
        <v>15000</v>
      </c>
      <c r="T17" s="1">
        <v>13.7</v>
      </c>
      <c r="U17" s="1">
        <v>13.7</v>
      </c>
      <c r="V17" s="1">
        <v>13.7</v>
      </c>
      <c r="W17" s="3">
        <f t="shared" si="4"/>
        <v>13.699999999999998</v>
      </c>
    </row>
    <row r="18" spans="1:23">
      <c r="B18" s="1">
        <v>22500</v>
      </c>
      <c r="S18" s="1">
        <v>22500</v>
      </c>
      <c r="T18" s="1">
        <v>30.8</v>
      </c>
      <c r="U18" s="1">
        <v>30.8</v>
      </c>
      <c r="V18" s="1">
        <v>30.8</v>
      </c>
      <c r="W18" s="3">
        <f t="shared" si="4"/>
        <v>30.8</v>
      </c>
    </row>
    <row r="19" spans="1:23">
      <c r="B19" s="1">
        <v>30000</v>
      </c>
      <c r="S19" s="1">
        <v>30000</v>
      </c>
      <c r="T19" s="1">
        <v>54.7</v>
      </c>
      <c r="U19" s="1">
        <v>54.7</v>
      </c>
      <c r="V19" s="1">
        <v>54.8</v>
      </c>
      <c r="W19" s="3">
        <f t="shared" si="4"/>
        <v>54.733333333333327</v>
      </c>
    </row>
    <row r="20" spans="1:23">
      <c r="B20" s="1">
        <v>37500</v>
      </c>
      <c r="S20" s="1">
        <v>37500</v>
      </c>
      <c r="T20" s="1">
        <v>85.9</v>
      </c>
      <c r="W20" s="3">
        <f t="shared" si="4"/>
        <v>85.9</v>
      </c>
    </row>
    <row r="21" spans="1:23">
      <c r="B21" s="1">
        <v>45000</v>
      </c>
      <c r="S21" s="1">
        <v>45000</v>
      </c>
      <c r="W21" s="3" t="e">
        <f t="shared" si="4"/>
        <v>#DIV/0!</v>
      </c>
    </row>
    <row r="22" spans="1:23">
      <c r="B22" s="1">
        <v>52500</v>
      </c>
      <c r="S22" s="1">
        <v>52500</v>
      </c>
      <c r="W22" s="3" t="e">
        <f t="shared" si="4"/>
        <v>#DIV/0!</v>
      </c>
    </row>
    <row r="23" spans="1:23">
      <c r="B23" s="1">
        <v>60000</v>
      </c>
      <c r="S23" s="1">
        <v>60000</v>
      </c>
      <c r="W23" s="3" t="e">
        <f t="shared" si="4"/>
        <v>#DIV/0!</v>
      </c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7500</v>
      </c>
      <c r="H29" s="1" t="s">
        <v>7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P30" s="1">
        <v>10000</v>
      </c>
      <c r="Q30" s="1">
        <f>F31</f>
        <v>225224409</v>
      </c>
      <c r="R30" s="1">
        <f>F32</f>
        <v>150535</v>
      </c>
      <c r="S30" s="1">
        <f>F33</f>
        <v>10320</v>
      </c>
      <c r="T30" s="1">
        <f t="shared" ref="T30:T37" si="5">Q30+R30+S30</f>
        <v>225385264</v>
      </c>
      <c r="U30" s="1">
        <f t="shared" ref="U30:U37" si="6">W3</f>
        <v>1.3999999999999997</v>
      </c>
      <c r="V30" s="4">
        <f>U30*(Constants!$A$2/100)*1024*1024*1024</f>
        <v>246531122.79039991</v>
      </c>
    </row>
    <row r="31" spans="1:23">
      <c r="B31" s="1" t="s">
        <v>10</v>
      </c>
      <c r="C31" s="1">
        <v>225224409</v>
      </c>
      <c r="D31" s="1">
        <v>225224409</v>
      </c>
      <c r="E31" s="1">
        <v>225224409</v>
      </c>
      <c r="F31" s="1">
        <f>SUM(C31:E31)/3</f>
        <v>225224409</v>
      </c>
      <c r="M31" s="1">
        <f>SUM(J31:L31)/3</f>
        <v>0</v>
      </c>
      <c r="P31" s="1">
        <v>20000</v>
      </c>
      <c r="Q31" s="1">
        <f>F37</f>
        <v>900734506</v>
      </c>
      <c r="R31" s="1">
        <f>F38</f>
        <v>120542</v>
      </c>
      <c r="S31" s="1">
        <f>F39</f>
        <v>3136</v>
      </c>
      <c r="T31" s="1">
        <f t="shared" si="5"/>
        <v>900858184</v>
      </c>
      <c r="U31" s="1">
        <f t="shared" si="6"/>
        <v>5.5999999999999988</v>
      </c>
      <c r="V31" s="4">
        <f>U31*(Constants!$A$2/100)*1024*1024*1024</f>
        <v>986124491.16159964</v>
      </c>
    </row>
    <row r="32" spans="1:23">
      <c r="B32" s="1" t="s">
        <v>16</v>
      </c>
      <c r="C32" s="1">
        <v>150535</v>
      </c>
      <c r="D32" s="1">
        <v>150535</v>
      </c>
      <c r="E32" s="1">
        <v>150535</v>
      </c>
      <c r="F32" s="1">
        <f>SUM(C32:E32)/3</f>
        <v>150535</v>
      </c>
      <c r="M32" s="1">
        <f>SUM(J32:L32)/3</f>
        <v>0</v>
      </c>
      <c r="P32" s="1">
        <v>30000</v>
      </c>
      <c r="Q32" s="1">
        <f>F43</f>
        <v>2025704434</v>
      </c>
      <c r="R32" s="1">
        <f>F44</f>
        <v>360566</v>
      </c>
      <c r="S32" s="1">
        <f>F45</f>
        <v>3136</v>
      </c>
      <c r="T32" s="1">
        <f t="shared" si="5"/>
        <v>2026068136</v>
      </c>
      <c r="U32" s="1">
        <f t="shared" si="6"/>
        <v>12.5</v>
      </c>
      <c r="V32" s="4">
        <f>U32*(Constants!$A$2/100)*1024*1024*1024</f>
        <v>2201170739.1999998</v>
      </c>
    </row>
    <row r="33" spans="2:22">
      <c r="B33" s="1" t="s">
        <v>12</v>
      </c>
      <c r="C33" s="1">
        <v>10320</v>
      </c>
      <c r="D33" s="1">
        <v>10320</v>
      </c>
      <c r="E33" s="1">
        <v>10320</v>
      </c>
      <c r="F33" s="1">
        <f>SUM(C33:E33)/3</f>
        <v>10320</v>
      </c>
      <c r="M33" s="1">
        <f>SUM(J33:L33)/3</f>
        <v>0</v>
      </c>
      <c r="P33" s="1">
        <v>40000</v>
      </c>
      <c r="Q33" s="1">
        <f>F49</f>
        <v>3601874610</v>
      </c>
      <c r="R33" s="1">
        <f>F50</f>
        <v>480630</v>
      </c>
      <c r="S33" s="1">
        <f>F51</f>
        <v>3136</v>
      </c>
      <c r="T33" s="1">
        <f t="shared" si="5"/>
        <v>3602358376</v>
      </c>
      <c r="U33" s="1">
        <f t="shared" si="6"/>
        <v>22.2</v>
      </c>
      <c r="V33" s="4">
        <f>U33*(Constants!$A$2/100)*1024*1024*1024</f>
        <v>3909279232.8191996</v>
      </c>
    </row>
    <row r="34" spans="2:22">
      <c r="P34" s="1">
        <v>50000</v>
      </c>
      <c r="Q34" s="1">
        <f>F55</f>
        <v>5625824410</v>
      </c>
      <c r="R34" s="1">
        <f>F56</f>
        <v>750534</v>
      </c>
      <c r="S34" s="1">
        <f>F57</f>
        <v>3136</v>
      </c>
      <c r="T34" s="1">
        <f t="shared" si="5"/>
        <v>5626578080</v>
      </c>
      <c r="U34" s="1">
        <f t="shared" si="6"/>
        <v>35.1</v>
      </c>
      <c r="V34" s="4">
        <f>U34*(Constants!$A$2/100)*1024*1024*1024</f>
        <v>6180887435.6735992</v>
      </c>
    </row>
    <row r="35" spans="2:22">
      <c r="B35" s="1" t="s">
        <v>9</v>
      </c>
      <c r="C35" s="1">
        <v>15000</v>
      </c>
      <c r="P35" s="1">
        <v>60000</v>
      </c>
      <c r="Q35" s="1">
        <f>F61</f>
        <v>8102054506</v>
      </c>
      <c r="R35" s="1">
        <f>F62</f>
        <v>360542</v>
      </c>
      <c r="S35" s="1">
        <f>F63</f>
        <v>3136</v>
      </c>
      <c r="T35" s="1">
        <f t="shared" si="5"/>
        <v>8102418184</v>
      </c>
      <c r="U35" s="1">
        <f t="shared" si="6"/>
        <v>50.1</v>
      </c>
      <c r="V35" s="4">
        <f>U35*(Constants!$A$2/100)*1024*1024*1024</f>
        <v>8822292322.7135983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70000</v>
      </c>
      <c r="Q36" s="1">
        <f>F67</f>
        <v>11026544434</v>
      </c>
      <c r="R36" s="1">
        <f>F68</f>
        <v>840566</v>
      </c>
      <c r="S36" s="1">
        <f>F69</f>
        <v>3136</v>
      </c>
      <c r="T36" s="1">
        <f t="shared" si="5"/>
        <v>11027388136</v>
      </c>
      <c r="U36" s="1">
        <f t="shared" si="6"/>
        <v>69</v>
      </c>
      <c r="V36" s="4">
        <f>U36*(Constants!$A$2/100)*1024*1024*1024</f>
        <v>12150462480.383999</v>
      </c>
    </row>
    <row r="37" spans="2:22">
      <c r="B37" s="1" t="s">
        <v>10</v>
      </c>
      <c r="C37" s="1">
        <v>900734506</v>
      </c>
      <c r="D37" s="1">
        <v>900734506</v>
      </c>
      <c r="E37" s="1">
        <v>900734506</v>
      </c>
      <c r="F37" s="1">
        <f>SUM(C37:E37)/3</f>
        <v>900734506</v>
      </c>
      <c r="M37" s="1">
        <f>SUM(J37:L37)/3</f>
        <v>0</v>
      </c>
      <c r="P37" s="1">
        <v>80000</v>
      </c>
      <c r="Q37" s="1">
        <f>F73</f>
        <v>14403674610</v>
      </c>
      <c r="R37" s="1">
        <f>F74</f>
        <v>960630</v>
      </c>
      <c r="S37" s="1">
        <f>F75</f>
        <v>3136</v>
      </c>
      <c r="T37" s="1">
        <f t="shared" si="5"/>
        <v>14404638376</v>
      </c>
      <c r="U37" s="1">
        <f t="shared" si="6"/>
        <v>89.5</v>
      </c>
      <c r="V37" s="4">
        <f>U37*(Constants!$A$2/100)*1024*1024*1024</f>
        <v>15760382492.671997</v>
      </c>
    </row>
    <row r="38" spans="2:22">
      <c r="B38" s="1" t="s">
        <v>16</v>
      </c>
      <c r="C38" s="1">
        <v>120542</v>
      </c>
      <c r="D38" s="1">
        <v>120542</v>
      </c>
      <c r="E38" s="1">
        <v>120542</v>
      </c>
      <c r="F38" s="1">
        <f>SUM(C38:E38)/3</f>
        <v>120542</v>
      </c>
      <c r="M38" s="1">
        <f>SUM(J38:L38)/3</f>
        <v>0</v>
      </c>
    </row>
    <row r="39" spans="2:22">
      <c r="B39" s="1" t="s">
        <v>12</v>
      </c>
      <c r="C39" s="1">
        <v>3136</v>
      </c>
      <c r="D39" s="1">
        <v>3136</v>
      </c>
      <c r="E39" s="1">
        <v>3136</v>
      </c>
      <c r="F39" s="1">
        <f>SUM(C39:E39)/3</f>
        <v>3136</v>
      </c>
      <c r="M39" s="1">
        <f>SUM(J39:L39)/3</f>
        <v>0</v>
      </c>
    </row>
    <row r="41" spans="2:22">
      <c r="B41" s="1" t="s">
        <v>9</v>
      </c>
      <c r="C41" s="1">
        <v>22500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2025704434</v>
      </c>
      <c r="D43" s="1">
        <v>2025704434</v>
      </c>
      <c r="E43" s="1">
        <v>2025704434</v>
      </c>
      <c r="F43" s="1">
        <f>SUM(C43:E43)/3</f>
        <v>2025704434</v>
      </c>
      <c r="M43" s="1">
        <f>SUM(J43:L43)/3</f>
        <v>0</v>
      </c>
      <c r="P43" s="1">
        <v>10000</v>
      </c>
      <c r="Q43" s="1">
        <f>M31</f>
        <v>0</v>
      </c>
      <c r="R43" s="1">
        <f>M32</f>
        <v>0</v>
      </c>
      <c r="S43" s="1">
        <f>M33</f>
        <v>0</v>
      </c>
      <c r="T43" s="1">
        <f t="shared" ref="T43:T50" si="7">Q43+R43+S43</f>
        <v>0</v>
      </c>
      <c r="U43" s="3">
        <f>W16</f>
        <v>3.4666666666666668</v>
      </c>
      <c r="V43" s="4">
        <f>U43*(Constants!$A$2/100)*1024*1024*1024</f>
        <v>610458018.33813334</v>
      </c>
    </row>
    <row r="44" spans="2:22">
      <c r="B44" s="1" t="s">
        <v>16</v>
      </c>
      <c r="C44" s="1">
        <v>360566</v>
      </c>
      <c r="D44" s="1">
        <v>360566</v>
      </c>
      <c r="E44" s="1">
        <v>360566</v>
      </c>
      <c r="F44" s="1">
        <f>SUM(C44:E44)/3</f>
        <v>360566</v>
      </c>
      <c r="M44" s="1">
        <f>SUM(J44:L44)/3</f>
        <v>0</v>
      </c>
      <c r="P44" s="1">
        <v>20000</v>
      </c>
      <c r="Q44" s="1">
        <f>M37</f>
        <v>0</v>
      </c>
      <c r="R44" s="1">
        <f>M38</f>
        <v>0</v>
      </c>
      <c r="S44" s="1">
        <f>M39</f>
        <v>0</v>
      </c>
      <c r="T44" s="1">
        <f t="shared" si="7"/>
        <v>0</v>
      </c>
      <c r="U44" s="3">
        <f>W17</f>
        <v>13.699999999999998</v>
      </c>
      <c r="V44" s="4">
        <f>U44*(Constants!$A$2/100)*1024*1024*1024</f>
        <v>2412483130.1631994</v>
      </c>
    </row>
    <row r="45" spans="2:22">
      <c r="B45" s="1" t="s">
        <v>12</v>
      </c>
      <c r="C45" s="1">
        <v>3136</v>
      </c>
      <c r="D45" s="1">
        <v>3136</v>
      </c>
      <c r="E45" s="1">
        <v>3136</v>
      </c>
      <c r="F45" s="1">
        <f>SUM(C45:E45)/3</f>
        <v>3136</v>
      </c>
      <c r="M45" s="1">
        <f>SUM(J45:L45)/3</f>
        <v>0</v>
      </c>
      <c r="P45" s="1">
        <v>30000</v>
      </c>
      <c r="Q45" s="1">
        <f>M43</f>
        <v>0</v>
      </c>
      <c r="R45" s="1">
        <f>M44</f>
        <v>0</v>
      </c>
      <c r="S45" s="1">
        <f>M45</f>
        <v>0</v>
      </c>
      <c r="T45" s="1">
        <f t="shared" si="7"/>
        <v>0</v>
      </c>
      <c r="U45" s="3">
        <f>W18</f>
        <v>30.8</v>
      </c>
      <c r="V45" s="4">
        <f>U45*(Constants!$A$2/100)*1024*1024*1024</f>
        <v>5423684701.3887997</v>
      </c>
    </row>
    <row r="46" spans="2:22">
      <c r="P46" s="1">
        <v>40000</v>
      </c>
      <c r="Q46" s="1">
        <f>M49</f>
        <v>0</v>
      </c>
      <c r="R46" s="1">
        <f>M50</f>
        <v>0</v>
      </c>
      <c r="S46" s="1">
        <f>M51</f>
        <v>0</v>
      </c>
      <c r="T46" s="1">
        <f t="shared" si="7"/>
        <v>0</v>
      </c>
      <c r="U46" s="3">
        <f>W19</f>
        <v>54.733333333333327</v>
      </c>
      <c r="V46" s="4">
        <f>U46*(Constants!$A$2/100)*1024*1024*1024</f>
        <v>9638192943.3770638</v>
      </c>
    </row>
    <row r="47" spans="2:22">
      <c r="B47" s="1" t="s">
        <v>9</v>
      </c>
      <c r="C47" s="1">
        <v>30000</v>
      </c>
      <c r="P47" s="1">
        <v>50000</v>
      </c>
      <c r="Q47" s="1">
        <f>M55</f>
        <v>0</v>
      </c>
      <c r="R47" s="1">
        <f>M56</f>
        <v>0</v>
      </c>
      <c r="S47" s="1">
        <f>M57</f>
        <v>0</v>
      </c>
      <c r="T47" s="1">
        <f t="shared" si="7"/>
        <v>0</v>
      </c>
      <c r="U47" s="3">
        <f>W20</f>
        <v>85.9</v>
      </c>
      <c r="V47" s="4">
        <f>U47*(Constants!$A$2/100)*1024*1024*1024</f>
        <v>15126445319.782398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M48" s="1" t="s">
        <v>6</v>
      </c>
      <c r="P48" s="1">
        <v>60000</v>
      </c>
      <c r="Q48" s="1">
        <f>M61</f>
        <v>0</v>
      </c>
      <c r="R48" s="1">
        <f>M62</f>
        <v>0</v>
      </c>
      <c r="S48" s="1">
        <f>M63</f>
        <v>0</v>
      </c>
      <c r="T48" s="1">
        <f t="shared" si="7"/>
        <v>0</v>
      </c>
      <c r="U48" s="3"/>
      <c r="V48" s="4"/>
    </row>
    <row r="49" spans="2:22">
      <c r="B49" s="1" t="s">
        <v>10</v>
      </c>
      <c r="C49" s="1">
        <v>3601874610</v>
      </c>
      <c r="D49" s="1">
        <v>3601874610</v>
      </c>
      <c r="E49" s="1">
        <v>3601874610</v>
      </c>
      <c r="F49" s="1">
        <f>SUM(C49:E49)/3</f>
        <v>3601874610</v>
      </c>
      <c r="M49" s="1">
        <f>SUM(J49:L49)/3</f>
        <v>0</v>
      </c>
      <c r="P49" s="1">
        <v>70000</v>
      </c>
      <c r="Q49" s="1">
        <f>M67</f>
        <v>0</v>
      </c>
      <c r="R49" s="1">
        <f>M68</f>
        <v>0</v>
      </c>
      <c r="S49" s="1">
        <f>M69</f>
        <v>0</v>
      </c>
      <c r="T49" s="1">
        <f t="shared" si="7"/>
        <v>0</v>
      </c>
      <c r="U49" s="3"/>
      <c r="V49" s="4"/>
    </row>
    <row r="50" spans="2:22">
      <c r="B50" s="1" t="s">
        <v>16</v>
      </c>
      <c r="C50" s="1">
        <v>480630</v>
      </c>
      <c r="D50" s="1">
        <v>480630</v>
      </c>
      <c r="E50" s="1">
        <v>480630</v>
      </c>
      <c r="F50" s="1">
        <f>SUM(C50:E50)/3</f>
        <v>480630</v>
      </c>
      <c r="M50" s="1">
        <f>SUM(J50:L50)/3</f>
        <v>0</v>
      </c>
      <c r="P50" s="1">
        <v>80000</v>
      </c>
      <c r="Q50" s="1">
        <f>M73</f>
        <v>0</v>
      </c>
      <c r="R50" s="1">
        <f>M74</f>
        <v>0</v>
      </c>
      <c r="S50" s="1">
        <f>M75</f>
        <v>0</v>
      </c>
      <c r="T50" s="1">
        <f t="shared" si="7"/>
        <v>0</v>
      </c>
      <c r="U50" s="3"/>
      <c r="V50" s="4"/>
    </row>
    <row r="51" spans="2:22">
      <c r="B51" s="1" t="s">
        <v>12</v>
      </c>
      <c r="C51" s="1">
        <v>3136</v>
      </c>
      <c r="D51" s="1">
        <v>3136</v>
      </c>
      <c r="E51" s="1">
        <v>3136</v>
      </c>
      <c r="F51" s="1">
        <f>SUM(C51:E51)/3</f>
        <v>3136</v>
      </c>
      <c r="M51" s="1">
        <f>SUM(J51:L51)/3</f>
        <v>0</v>
      </c>
    </row>
    <row r="53" spans="2:22">
      <c r="B53" s="1" t="s">
        <v>9</v>
      </c>
      <c r="C53" s="1">
        <v>37500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M54" s="1" t="s">
        <v>6</v>
      </c>
    </row>
    <row r="55" spans="2:22">
      <c r="B55" s="1" t="s">
        <v>10</v>
      </c>
      <c r="C55" s="1">
        <v>5625824410</v>
      </c>
      <c r="D55" s="1">
        <v>5625824410</v>
      </c>
      <c r="E55" s="1">
        <v>5625824410</v>
      </c>
      <c r="F55" s="1">
        <f>SUM(C55:E55)/3</f>
        <v>5625824410</v>
      </c>
      <c r="M55" s="1">
        <f>SUM(J55:L55)/3</f>
        <v>0</v>
      </c>
    </row>
    <row r="56" spans="2:22">
      <c r="B56" s="1" t="s">
        <v>16</v>
      </c>
      <c r="C56" s="1">
        <v>750534</v>
      </c>
      <c r="D56" s="1">
        <v>750534</v>
      </c>
      <c r="E56" s="1">
        <v>750534</v>
      </c>
      <c r="F56" s="1">
        <f>SUM(C56:E56)/3</f>
        <v>750534</v>
      </c>
      <c r="M56" s="1">
        <f>SUM(J56:L56)/3</f>
        <v>0</v>
      </c>
    </row>
    <row r="57" spans="2:22">
      <c r="B57" s="1" t="s">
        <v>12</v>
      </c>
      <c r="C57" s="1">
        <v>3136</v>
      </c>
      <c r="D57" s="1">
        <v>3136</v>
      </c>
      <c r="E57" s="1">
        <v>3136</v>
      </c>
      <c r="F57" s="1">
        <f>SUM(C57:E57)/3</f>
        <v>3136</v>
      </c>
      <c r="M57" s="1">
        <f>SUM(J57:L57)/3</f>
        <v>0</v>
      </c>
    </row>
    <row r="59" spans="2:22">
      <c r="B59" s="1" t="s">
        <v>9</v>
      </c>
      <c r="C59" s="1">
        <v>45000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M60" s="1" t="s">
        <v>6</v>
      </c>
    </row>
    <row r="61" spans="2:22">
      <c r="B61" s="1" t="s">
        <v>10</v>
      </c>
      <c r="C61" s="1">
        <v>8102054506</v>
      </c>
      <c r="D61" s="1">
        <v>8102054506</v>
      </c>
      <c r="E61" s="1">
        <v>8102054506</v>
      </c>
      <c r="F61" s="1">
        <f>SUM(C61:E61)/3</f>
        <v>8102054506</v>
      </c>
      <c r="M61" s="1">
        <f>SUM(J61:L61)/3</f>
        <v>0</v>
      </c>
    </row>
    <row r="62" spans="2:22">
      <c r="B62" s="1" t="s">
        <v>16</v>
      </c>
      <c r="C62" s="1">
        <v>360542</v>
      </c>
      <c r="D62" s="1">
        <v>360542</v>
      </c>
      <c r="E62" s="1">
        <v>360542</v>
      </c>
      <c r="F62" s="1">
        <f>SUM(C62:E62)/3</f>
        <v>360542</v>
      </c>
      <c r="M62" s="1">
        <f>SUM(J62:L62)/3</f>
        <v>0</v>
      </c>
    </row>
    <row r="63" spans="2:22">
      <c r="B63" s="1" t="s">
        <v>12</v>
      </c>
      <c r="C63" s="1">
        <v>3136</v>
      </c>
      <c r="D63" s="1">
        <v>3136</v>
      </c>
      <c r="E63" s="1">
        <v>3136</v>
      </c>
      <c r="F63" s="1">
        <f>SUM(C63:E63)/3</f>
        <v>3136</v>
      </c>
      <c r="M63" s="1">
        <f>SUM(J63:L63)/3</f>
        <v>0</v>
      </c>
    </row>
    <row r="65" spans="2:13">
      <c r="B65" s="1" t="s">
        <v>9</v>
      </c>
      <c r="C65" s="1">
        <v>52500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M66" s="1" t="s">
        <v>6</v>
      </c>
    </row>
    <row r="67" spans="2:13">
      <c r="B67" s="1" t="s">
        <v>10</v>
      </c>
      <c r="C67" s="1">
        <v>11026544434</v>
      </c>
      <c r="D67" s="1">
        <v>11026544434</v>
      </c>
      <c r="E67" s="1">
        <v>11026544434</v>
      </c>
      <c r="F67" s="1">
        <f>SUM(C67:E67)/3</f>
        <v>11026544434</v>
      </c>
      <c r="M67" s="1">
        <f>SUM(J67:L67)/3</f>
        <v>0</v>
      </c>
    </row>
    <row r="68" spans="2:13">
      <c r="B68" s="1" t="s">
        <v>16</v>
      </c>
      <c r="C68" s="1">
        <v>840566</v>
      </c>
      <c r="D68" s="1">
        <v>840566</v>
      </c>
      <c r="E68" s="1">
        <v>840566</v>
      </c>
      <c r="F68" s="1">
        <f>SUM(C68:E68)/3</f>
        <v>840566</v>
      </c>
      <c r="M68" s="1">
        <f>SUM(J68:L68)/3</f>
        <v>0</v>
      </c>
    </row>
    <row r="69" spans="2:13">
      <c r="B69" s="1" t="s">
        <v>12</v>
      </c>
      <c r="C69" s="1">
        <v>3136</v>
      </c>
      <c r="D69" s="1">
        <v>3136</v>
      </c>
      <c r="E69" s="1">
        <v>3136</v>
      </c>
      <c r="F69" s="1">
        <f>SUM(C69:E69)/3</f>
        <v>3136</v>
      </c>
      <c r="M69" s="1">
        <f>SUM(J69:L69)/3</f>
        <v>0</v>
      </c>
    </row>
    <row r="71" spans="2:13">
      <c r="B71" s="1" t="s">
        <v>9</v>
      </c>
      <c r="C71" s="1">
        <v>60000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 t="s">
        <v>6</v>
      </c>
      <c r="M72" s="1" t="s">
        <v>6</v>
      </c>
    </row>
    <row r="73" spans="2:13">
      <c r="B73" s="1" t="s">
        <v>10</v>
      </c>
      <c r="C73" s="1">
        <v>14403674610</v>
      </c>
      <c r="D73" s="1">
        <v>14403674610</v>
      </c>
      <c r="E73" s="1">
        <v>14403674610</v>
      </c>
      <c r="F73" s="1">
        <f>SUM(C73:E73)/3</f>
        <v>14403674610</v>
      </c>
      <c r="M73" s="1">
        <f>SUM(J73:L73)/3</f>
        <v>0</v>
      </c>
    </row>
    <row r="74" spans="2:13">
      <c r="B74" s="1" t="s">
        <v>16</v>
      </c>
      <c r="C74" s="1">
        <v>960630</v>
      </c>
      <c r="D74" s="1">
        <v>960630</v>
      </c>
      <c r="E74" s="1">
        <v>960630</v>
      </c>
      <c r="F74" s="1">
        <f>SUM(C74:E74)/3</f>
        <v>960630</v>
      </c>
      <c r="M74" s="1">
        <f>SUM(J74:L74)/3</f>
        <v>0</v>
      </c>
    </row>
    <row r="75" spans="2:13">
      <c r="B75" s="1" t="s">
        <v>12</v>
      </c>
      <c r="C75" s="1">
        <v>3136</v>
      </c>
      <c r="D75" s="1">
        <v>3136</v>
      </c>
      <c r="E75" s="1">
        <v>3136</v>
      </c>
      <c r="F75" s="1">
        <f>SUM(C75:E75)/3</f>
        <v>3136</v>
      </c>
      <c r="M75" s="1">
        <f>SUM(J75:L75)/3</f>
        <v>0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opLeftCell="H2" zoomScale="80" zoomScaleNormal="80" zoomScalePageLayoutView="10" workbookViewId="0">
      <selection activeCell="X33" sqref="X33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7496</v>
      </c>
      <c r="T30" s="1">
        <f t="shared" ref="T30:T36" si="8">Q30+R30+S30</f>
        <v>146456</v>
      </c>
      <c r="U30" s="1">
        <f t="shared" ref="U30:U36" si="9">W3</f>
        <v>0</v>
      </c>
      <c r="V30" s="4">
        <f>U30*(Constants!$A$2/100)*1024*1024*1024</f>
        <v>0</v>
      </c>
    </row>
    <row r="31" spans="1:23">
      <c r="B31" s="1" t="s">
        <v>10</v>
      </c>
      <c r="C31" s="1">
        <v>138389</v>
      </c>
      <c r="D31" s="1">
        <v>138389</v>
      </c>
      <c r="E31" s="1">
        <v>138389</v>
      </c>
      <c r="F31" s="1">
        <f>SUM(C31:E31)/3</f>
        <v>138389</v>
      </c>
      <c r="I31" s="1" t="s">
        <v>10</v>
      </c>
      <c r="J31" s="1">
        <v>138389</v>
      </c>
      <c r="K31" s="1">
        <v>138389</v>
      </c>
      <c r="L31" s="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506</v>
      </c>
      <c r="S31" s="1">
        <f>F39</f>
        <v>3848</v>
      </c>
      <c r="T31" s="1">
        <f t="shared" si="8"/>
        <v>206744</v>
      </c>
      <c r="U31" s="1">
        <f t="shared" si="9"/>
        <v>0</v>
      </c>
      <c r="V31" s="4">
        <f>U31*(Constants!$A$2/100)*1024*1024*1024</f>
        <v>0</v>
      </c>
    </row>
    <row r="32" spans="1:23">
      <c r="B32" s="1" t="s">
        <v>16</v>
      </c>
      <c r="C32" s="1">
        <v>571</v>
      </c>
      <c r="D32" s="1">
        <v>571</v>
      </c>
      <c r="E32" s="1">
        <v>571</v>
      </c>
      <c r="F32" s="1">
        <f>SUM(C32:E32)/3</f>
        <v>571</v>
      </c>
      <c r="I32" s="1" t="s">
        <v>16</v>
      </c>
      <c r="J32" s="1">
        <v>571</v>
      </c>
      <c r="K32" s="1">
        <v>571</v>
      </c>
      <c r="L32" s="1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4360</v>
      </c>
      <c r="T32" s="1">
        <f t="shared" si="8"/>
        <v>271256</v>
      </c>
      <c r="U32" s="1">
        <f t="shared" si="9"/>
        <v>0</v>
      </c>
      <c r="V32" s="4">
        <f>U32*(Constants!$A$2/100)*1024*1024*1024</f>
        <v>0</v>
      </c>
    </row>
    <row r="33" spans="2:22">
      <c r="B33" s="1" t="s">
        <v>12</v>
      </c>
      <c r="C33" s="1">
        <v>7496</v>
      </c>
      <c r="D33" s="1">
        <v>7496</v>
      </c>
      <c r="E33" s="1">
        <v>7496</v>
      </c>
      <c r="F33" s="1">
        <f>SUM(C33:E33)/3</f>
        <v>7496</v>
      </c>
      <c r="I33" s="1" t="s">
        <v>12</v>
      </c>
      <c r="J33" s="1">
        <v>7496</v>
      </c>
      <c r="K33" s="1">
        <v>7496</v>
      </c>
      <c r="L33" s="1">
        <v>7496</v>
      </c>
      <c r="M33" s="1">
        <f>SUM(J33:L33)/3</f>
        <v>7496</v>
      </c>
      <c r="P33" s="1">
        <v>32000</v>
      </c>
      <c r="Q33" s="1">
        <f>F49</f>
        <v>330390</v>
      </c>
      <c r="R33" s="1">
        <f>F50</f>
        <v>506</v>
      </c>
      <c r="S33" s="1">
        <f>F51</f>
        <v>3848</v>
      </c>
      <c r="T33" s="1">
        <f t="shared" si="8"/>
        <v>334744</v>
      </c>
      <c r="U33" s="1">
        <f t="shared" si="9"/>
        <v>0</v>
      </c>
      <c r="V33" s="4">
        <f>U33*(Constants!$A$2/100)*1024*1024*1024</f>
        <v>0</v>
      </c>
    </row>
    <row r="34" spans="2:22">
      <c r="P34" s="1">
        <v>40000</v>
      </c>
      <c r="Q34" s="1">
        <f>F55</f>
        <v>394390</v>
      </c>
      <c r="R34" s="1">
        <f>F56</f>
        <v>506</v>
      </c>
      <c r="S34" s="1">
        <f>F57</f>
        <v>3848</v>
      </c>
      <c r="T34" s="1">
        <f t="shared" si="8"/>
        <v>398744</v>
      </c>
      <c r="U34" s="1">
        <f t="shared" si="9"/>
        <v>0</v>
      </c>
      <c r="V34" s="4">
        <f>U34*(Constants!$A$2/100)*1024*1024*1024</f>
        <v>0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458390</v>
      </c>
      <c r="R35" s="1">
        <f>F62</f>
        <v>506</v>
      </c>
      <c r="S35" s="1">
        <f>F63</f>
        <v>3080</v>
      </c>
      <c r="T35" s="1">
        <f t="shared" si="8"/>
        <v>461976</v>
      </c>
      <c r="U35" s="1">
        <f t="shared" si="9"/>
        <v>0</v>
      </c>
      <c r="V35" s="4">
        <f>U35*(Constants!$A$2/100)*1024*1024*1024</f>
        <v>0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8"/>
        <v>525792</v>
      </c>
      <c r="U36" s="1">
        <f t="shared" si="9"/>
        <v>0</v>
      </c>
      <c r="V36" s="4">
        <f>U36*(Constants!$A$2/100)*1024*1024*1024</f>
        <v>0</v>
      </c>
    </row>
    <row r="37" spans="2:22">
      <c r="B37" s="1" t="s">
        <v>10</v>
      </c>
      <c r="C37" s="1">
        <v>202390</v>
      </c>
      <c r="D37" s="1">
        <v>202390</v>
      </c>
      <c r="E37" s="1">
        <v>202390</v>
      </c>
      <c r="F37" s="1">
        <f>SUM(C37:E37)/3</f>
        <v>202390</v>
      </c>
      <c r="I37" s="1" t="s">
        <v>10</v>
      </c>
      <c r="J37" s="1">
        <v>202390</v>
      </c>
      <c r="K37" s="1">
        <v>202390</v>
      </c>
      <c r="L37" s="1">
        <v>202390</v>
      </c>
      <c r="M37" s="1">
        <f>SUM(J37:L37)/3</f>
        <v>202390</v>
      </c>
      <c r="V37" s="4"/>
    </row>
    <row r="38" spans="2:22">
      <c r="B38" s="1" t="s">
        <v>16</v>
      </c>
      <c r="C38" s="1">
        <v>506</v>
      </c>
      <c r="D38" s="1">
        <v>506</v>
      </c>
      <c r="E38" s="1">
        <v>506</v>
      </c>
      <c r="F38" s="1">
        <f>SUM(C38:E38)/3</f>
        <v>506</v>
      </c>
      <c r="I38" s="1" t="s">
        <v>16</v>
      </c>
      <c r="J38" s="1">
        <v>506</v>
      </c>
      <c r="K38" s="1">
        <v>506</v>
      </c>
      <c r="L38" s="1">
        <v>506</v>
      </c>
      <c r="M38" s="1">
        <f>SUM(J38:L38)/3</f>
        <v>506</v>
      </c>
    </row>
    <row r="39" spans="2:22">
      <c r="B39" s="1" t="s">
        <v>12</v>
      </c>
      <c r="C39" s="1">
        <v>3848</v>
      </c>
      <c r="D39" s="1">
        <v>3848</v>
      </c>
      <c r="E39" s="1">
        <v>3848</v>
      </c>
      <c r="F39" s="1">
        <f>SUM(C39:E39)/3</f>
        <v>3848</v>
      </c>
      <c r="I39" s="1" t="s">
        <v>12</v>
      </c>
      <c r="J39" s="1">
        <v>3848</v>
      </c>
      <c r="K39" s="1">
        <v>3848</v>
      </c>
      <c r="L39" s="1">
        <v>3848</v>
      </c>
      <c r="M39" s="1">
        <f>SUM(J39:L39)/3</f>
        <v>3848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266390</v>
      </c>
      <c r="D43" s="1">
        <v>266390</v>
      </c>
      <c r="E43" s="1">
        <v>266390</v>
      </c>
      <c r="F43" s="1">
        <f>SUM(C43:E43)/3</f>
        <v>266390</v>
      </c>
      <c r="I43" s="1" t="s">
        <v>10</v>
      </c>
      <c r="J43" s="1">
        <v>266390</v>
      </c>
      <c r="K43" s="1">
        <v>266390</v>
      </c>
      <c r="L43" s="1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7496</v>
      </c>
      <c r="T43" s="1">
        <f t="shared" ref="T43:T49" si="10">Q43+R43+S43</f>
        <v>146456</v>
      </c>
      <c r="U43" s="1">
        <f t="shared" ref="U43:U49" si="11">W16</f>
        <v>0</v>
      </c>
      <c r="V43" s="4">
        <f>U43*(Constants!$A$2/100)*1024*1024*1024</f>
        <v>0</v>
      </c>
    </row>
    <row r="44" spans="2:22">
      <c r="B44" s="1" t="s">
        <v>16</v>
      </c>
      <c r="C44" s="1">
        <v>506</v>
      </c>
      <c r="D44" s="1">
        <v>506</v>
      </c>
      <c r="E44" s="1">
        <v>506</v>
      </c>
      <c r="F44" s="1">
        <f>SUM(C44:E44)/3</f>
        <v>506</v>
      </c>
      <c r="I44" s="1" t="s">
        <v>16</v>
      </c>
      <c r="J44" s="1">
        <v>506</v>
      </c>
      <c r="K44" s="1">
        <v>506</v>
      </c>
      <c r="L44" s="1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506</v>
      </c>
      <c r="S44" s="1">
        <f>M39</f>
        <v>3848</v>
      </c>
      <c r="T44" s="1">
        <f t="shared" si="10"/>
        <v>206744</v>
      </c>
      <c r="U44" s="1">
        <f t="shared" si="11"/>
        <v>0</v>
      </c>
      <c r="V44" s="4">
        <f>U44*(Constants!$A$2/100)*1024*1024*1024</f>
        <v>0</v>
      </c>
    </row>
    <row r="45" spans="2:22">
      <c r="B45" s="1" t="s">
        <v>12</v>
      </c>
      <c r="C45" s="1">
        <v>4360</v>
      </c>
      <c r="D45" s="1">
        <v>4360</v>
      </c>
      <c r="E45" s="1">
        <v>4360</v>
      </c>
      <c r="F45" s="1">
        <f>SUM(C45:E45)/3</f>
        <v>4360</v>
      </c>
      <c r="I45" s="1" t="s">
        <v>12</v>
      </c>
      <c r="J45" s="1">
        <v>4360</v>
      </c>
      <c r="K45" s="1">
        <v>4360</v>
      </c>
      <c r="L45" s="1">
        <v>4360</v>
      </c>
      <c r="M45" s="1">
        <f>SUM(J45:L45)/3</f>
        <v>4360</v>
      </c>
      <c r="P45" s="1">
        <v>24000</v>
      </c>
      <c r="Q45" s="1">
        <f>M43</f>
        <v>266390</v>
      </c>
      <c r="R45" s="1">
        <f>M44</f>
        <v>506</v>
      </c>
      <c r="S45" s="1">
        <f>M45</f>
        <v>4360</v>
      </c>
      <c r="T45" s="1">
        <f t="shared" si="10"/>
        <v>271256</v>
      </c>
      <c r="U45" s="1">
        <f t="shared" si="11"/>
        <v>0</v>
      </c>
      <c r="V45" s="4">
        <f>U45*(Constants!$A$2/100)*1024*1024*1024</f>
        <v>0</v>
      </c>
    </row>
    <row r="46" spans="2:22">
      <c r="P46" s="1">
        <v>32000</v>
      </c>
      <c r="Q46" s="1">
        <f>M49</f>
        <v>330390</v>
      </c>
      <c r="R46" s="1">
        <f>M50</f>
        <v>506</v>
      </c>
      <c r="S46" s="1">
        <f>M51</f>
        <v>3848</v>
      </c>
      <c r="T46" s="1">
        <f t="shared" si="10"/>
        <v>334744</v>
      </c>
      <c r="U46" s="1">
        <f t="shared" si="11"/>
        <v>0</v>
      </c>
      <c r="V46" s="4">
        <f>U46*(Constants!$A$2/100)*1024*1024*1024</f>
        <v>0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394390</v>
      </c>
      <c r="R47" s="1">
        <f>M56</f>
        <v>506</v>
      </c>
      <c r="S47" s="1">
        <f>M57</f>
        <v>3848</v>
      </c>
      <c r="T47" s="1">
        <f t="shared" si="10"/>
        <v>398744</v>
      </c>
      <c r="U47" s="1">
        <f t="shared" si="11"/>
        <v>0</v>
      </c>
      <c r="V47" s="4">
        <f>U47*(Constants!$A$2/100)*1024*1024*1024</f>
        <v>0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0"/>
        <v>461984</v>
      </c>
      <c r="U48" s="1">
        <f t="shared" si="11"/>
        <v>0</v>
      </c>
      <c r="V48" s="4">
        <f>U48*(Constants!$A$2/100)*1024*1024*1024</f>
        <v>0</v>
      </c>
    </row>
    <row r="49" spans="2:22">
      <c r="B49" s="1" t="s">
        <v>10</v>
      </c>
      <c r="C49" s="1">
        <v>330390</v>
      </c>
      <c r="D49" s="1">
        <v>330390</v>
      </c>
      <c r="E49" s="1">
        <v>330390</v>
      </c>
      <c r="F49" s="1">
        <f>SUM(C49:E49)/3</f>
        <v>330390</v>
      </c>
      <c r="I49" s="1" t="s">
        <v>10</v>
      </c>
      <c r="J49" s="1">
        <v>330390</v>
      </c>
      <c r="K49" s="1">
        <v>330390</v>
      </c>
      <c r="L49" s="1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3104</v>
      </c>
      <c r="T49" s="1">
        <f t="shared" si="10"/>
        <v>526000</v>
      </c>
      <c r="U49" s="1">
        <f t="shared" si="11"/>
        <v>0</v>
      </c>
      <c r="V49" s="4">
        <f>U49*(Constants!$A$2/100)*1024*1024*1024</f>
        <v>0</v>
      </c>
    </row>
    <row r="50" spans="2:22">
      <c r="B50" s="1" t="s">
        <v>16</v>
      </c>
      <c r="C50" s="1">
        <v>506</v>
      </c>
      <c r="D50" s="1">
        <v>506</v>
      </c>
      <c r="E50" s="1">
        <v>506</v>
      </c>
      <c r="F50" s="1">
        <f>SUM(C50:E50)/3</f>
        <v>506</v>
      </c>
      <c r="I50" s="1" t="s">
        <v>16</v>
      </c>
      <c r="J50" s="1">
        <v>506</v>
      </c>
      <c r="K50" s="1">
        <v>506</v>
      </c>
      <c r="L50" s="1">
        <v>506</v>
      </c>
      <c r="M50" s="1">
        <f>SUM(J50:L50)/3</f>
        <v>506</v>
      </c>
    </row>
    <row r="51" spans="2:22">
      <c r="B51" s="1" t="s">
        <v>12</v>
      </c>
      <c r="C51" s="1">
        <v>3848</v>
      </c>
      <c r="D51" s="1">
        <v>3848</v>
      </c>
      <c r="E51" s="1">
        <v>3848</v>
      </c>
      <c r="F51" s="1">
        <f>SUM(C51:E51)/3</f>
        <v>3848</v>
      </c>
      <c r="I51" s="1" t="s">
        <v>12</v>
      </c>
      <c r="J51" s="1">
        <v>3848</v>
      </c>
      <c r="K51" s="1">
        <v>3848</v>
      </c>
      <c r="L51" s="1">
        <v>3848</v>
      </c>
      <c r="M51" s="1">
        <f>SUM(J51:L51)/3</f>
        <v>3848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394390</v>
      </c>
      <c r="D55" s="1">
        <v>394390</v>
      </c>
      <c r="E55" s="1">
        <v>394390</v>
      </c>
      <c r="F55" s="1">
        <f>SUM(C55:E55)/3</f>
        <v>394390</v>
      </c>
      <c r="I55" s="1" t="s">
        <v>10</v>
      </c>
      <c r="J55" s="1">
        <v>394390</v>
      </c>
      <c r="K55" s="1">
        <v>394390</v>
      </c>
      <c r="L55" s="1">
        <v>394390</v>
      </c>
      <c r="M55" s="1">
        <f>SUM(J55:L55)/3</f>
        <v>394390</v>
      </c>
    </row>
    <row r="56" spans="2:22">
      <c r="B56" s="1" t="s">
        <v>16</v>
      </c>
      <c r="C56" s="1">
        <v>506</v>
      </c>
      <c r="D56" s="1">
        <v>506</v>
      </c>
      <c r="E56" s="1">
        <v>506</v>
      </c>
      <c r="F56" s="1">
        <f>SUM(C56:E56)/3</f>
        <v>506</v>
      </c>
      <c r="I56" s="1" t="s">
        <v>16</v>
      </c>
      <c r="J56" s="1">
        <v>506</v>
      </c>
      <c r="K56" s="1">
        <v>506</v>
      </c>
      <c r="L56" s="1">
        <v>506</v>
      </c>
      <c r="M56" s="1">
        <f>SUM(J56:L56)/3</f>
        <v>506</v>
      </c>
    </row>
    <row r="57" spans="2:22">
      <c r="B57" s="1" t="s">
        <v>12</v>
      </c>
      <c r="C57" s="1">
        <v>3848</v>
      </c>
      <c r="D57" s="1">
        <v>3848</v>
      </c>
      <c r="E57" s="1">
        <v>3848</v>
      </c>
      <c r="F57" s="1">
        <f>SUM(C57:E57)/3</f>
        <v>3848</v>
      </c>
      <c r="I57" s="1" t="s">
        <v>12</v>
      </c>
      <c r="J57" s="1">
        <v>3848</v>
      </c>
      <c r="K57" s="1">
        <v>3848</v>
      </c>
      <c r="L57" s="1">
        <v>3848</v>
      </c>
      <c r="M57" s="1">
        <f>SUM(J57:L57)/3</f>
        <v>3848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458390</v>
      </c>
      <c r="D61" s="1">
        <v>458390</v>
      </c>
      <c r="E61" s="1">
        <v>458390</v>
      </c>
      <c r="F61" s="1">
        <f>SUM(C61:E61)/3</f>
        <v>458390</v>
      </c>
      <c r="I61" s="1" t="s">
        <v>10</v>
      </c>
      <c r="J61" s="1">
        <v>458390</v>
      </c>
      <c r="K61" s="1">
        <v>458390</v>
      </c>
      <c r="L61" s="1">
        <v>458390</v>
      </c>
      <c r="M61" s="1">
        <f>SUM(J61:L61)/3</f>
        <v>458390</v>
      </c>
    </row>
    <row r="62" spans="2:22">
      <c r="B62" s="1" t="s">
        <v>16</v>
      </c>
      <c r="C62" s="1">
        <v>506</v>
      </c>
      <c r="D62" s="1">
        <v>506</v>
      </c>
      <c r="E62" s="1">
        <v>506</v>
      </c>
      <c r="F62" s="1">
        <f>SUM(C62:E62)/3</f>
        <v>506</v>
      </c>
      <c r="I62" s="1" t="s">
        <v>16</v>
      </c>
      <c r="J62" s="1">
        <v>506</v>
      </c>
      <c r="K62" s="1">
        <v>506</v>
      </c>
      <c r="L62" s="1">
        <v>506</v>
      </c>
      <c r="M62" s="1">
        <f>SUM(J62:L62)/3</f>
        <v>506</v>
      </c>
    </row>
    <row r="63" spans="2:22">
      <c r="B63" s="1" t="s">
        <v>12</v>
      </c>
      <c r="C63" s="1">
        <v>3080</v>
      </c>
      <c r="D63" s="1">
        <v>3080</v>
      </c>
      <c r="E63" s="1">
        <v>3080</v>
      </c>
      <c r="F63" s="1">
        <f>SUM(C63:E63)/3</f>
        <v>3080</v>
      </c>
      <c r="I63" s="1" t="s">
        <v>12</v>
      </c>
      <c r="J63" s="1">
        <v>3088</v>
      </c>
      <c r="K63" s="1">
        <v>3088</v>
      </c>
      <c r="L63" s="1">
        <v>3088</v>
      </c>
      <c r="M63" s="1">
        <f>SUM(J63:L63)/3</f>
        <v>3088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522390</v>
      </c>
      <c r="D67" s="1">
        <v>522390</v>
      </c>
      <c r="E67" s="1">
        <v>522390</v>
      </c>
      <c r="F67" s="1">
        <f>SUM(C67:E67)/3</f>
        <v>522390</v>
      </c>
      <c r="I67" s="1" t="s">
        <v>10</v>
      </c>
      <c r="J67" s="1">
        <v>522390</v>
      </c>
      <c r="K67" s="1">
        <v>522390</v>
      </c>
      <c r="L67" s="1">
        <v>522390</v>
      </c>
      <c r="M67" s="1">
        <f>SUM(J67:L67)/3</f>
        <v>522390</v>
      </c>
    </row>
    <row r="68" spans="2:13">
      <c r="B68" s="1" t="s">
        <v>16</v>
      </c>
      <c r="C68" s="1">
        <v>506</v>
      </c>
      <c r="D68" s="1">
        <v>506</v>
      </c>
      <c r="E68" s="1">
        <v>506</v>
      </c>
      <c r="F68" s="1">
        <f>SUM(C68:E68)/3</f>
        <v>506</v>
      </c>
      <c r="I68" s="1" t="s">
        <v>16</v>
      </c>
      <c r="J68" s="1">
        <v>506</v>
      </c>
      <c r="K68" s="1">
        <v>506</v>
      </c>
      <c r="L68" s="1">
        <v>506</v>
      </c>
      <c r="M68" s="1">
        <f>SUM(J68:L68)/3</f>
        <v>506</v>
      </c>
    </row>
    <row r="69" spans="2:13">
      <c r="B69" s="1" t="s">
        <v>12</v>
      </c>
      <c r="C69" s="1">
        <v>2896</v>
      </c>
      <c r="D69" s="1">
        <v>2896</v>
      </c>
      <c r="E69" s="1">
        <v>2896</v>
      </c>
      <c r="F69" s="1">
        <f>SUM(C69:E69)/3</f>
        <v>2896</v>
      </c>
      <c r="I69" s="1" t="s">
        <v>12</v>
      </c>
      <c r="J69" s="1">
        <v>3104</v>
      </c>
      <c r="K69" s="1">
        <v>3104</v>
      </c>
      <c r="L69" s="1">
        <v>3104</v>
      </c>
      <c r="M69" s="1">
        <f>SUM(J69:L69)/3</f>
        <v>3104</v>
      </c>
    </row>
  </sheetData>
  <pageMargins left="0.7" right="0.7" top="0.3" bottom="0.3" header="0.51180555555555496" footer="0.51180555555555496"/>
  <pageSetup paperSize="9" orientation="portrait" useFirstPageNumber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opLeftCell="Q11" zoomScale="80" zoomScaleNormal="80" workbookViewId="0">
      <selection activeCell="I29" sqref="I29:L69"/>
    </sheetView>
  </sheetViews>
  <sheetFormatPr defaultColWidth="7.5" defaultRowHeight="14.25"/>
  <cols>
    <col min="1" max="18" width="9.125" style="1" customWidth="1"/>
    <col min="19" max="19" width="8.75" style="1" bestFit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0.72</v>
      </c>
      <c r="D16" s="1">
        <v>0.74399999999999999</v>
      </c>
      <c r="E16" s="1">
        <v>0.72699999999999998</v>
      </c>
      <c r="F16" s="1">
        <v>0.70599999999999996</v>
      </c>
      <c r="G16" s="1">
        <v>0.70299999999999996</v>
      </c>
      <c r="H16" s="1">
        <v>0.68700000000000006</v>
      </c>
      <c r="I16" s="1">
        <v>0.68700000000000006</v>
      </c>
      <c r="J16" s="1">
        <v>0.70099999999999996</v>
      </c>
      <c r="K16" s="1">
        <v>0.69099999999999995</v>
      </c>
      <c r="L16" s="1">
        <v>0.73499999999999999</v>
      </c>
      <c r="M16" s="1">
        <v>0.73799999999999999</v>
      </c>
      <c r="N16" s="1">
        <v>0.73199999999999998</v>
      </c>
      <c r="O16" s="1">
        <f t="shared" ref="O16:O22" si="4">MIN(C16:N16)</f>
        <v>0.68700000000000006</v>
      </c>
      <c r="P16" s="1">
        <f t="shared" ref="P16:P22" si="5">MAX(C16:N16)</f>
        <v>0.74399999999999999</v>
      </c>
      <c r="Q16" s="1">
        <f t="shared" ref="Q16:Q22" si="6">(SUM(C16:N16)-O16-P16)/10</f>
        <v>0.71399999999999997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4.5380000000000003</v>
      </c>
      <c r="D17" s="1">
        <v>4.7910000000000004</v>
      </c>
      <c r="E17" s="1">
        <v>4.7939999999999996</v>
      </c>
      <c r="F17" s="1">
        <v>5.0330000000000004</v>
      </c>
      <c r="G17" s="1">
        <v>4.8559999999999999</v>
      </c>
      <c r="H17" s="1">
        <v>4.9240000000000004</v>
      </c>
      <c r="I17" s="1">
        <v>4.8369999999999997</v>
      </c>
      <c r="J17" s="1">
        <v>4.9560000000000004</v>
      </c>
      <c r="K17" s="1">
        <v>4.625</v>
      </c>
      <c r="L17" s="1">
        <v>4.84</v>
      </c>
      <c r="M17" s="1">
        <v>4.8230000000000004</v>
      </c>
      <c r="N17" s="1">
        <v>4.8789999999999996</v>
      </c>
      <c r="O17" s="1">
        <f t="shared" si="4"/>
        <v>4.5380000000000003</v>
      </c>
      <c r="P17" s="1">
        <f t="shared" si="5"/>
        <v>5.0330000000000004</v>
      </c>
      <c r="Q17" s="1">
        <f t="shared" si="6"/>
        <v>4.8325000000000005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16.225000000000001</v>
      </c>
      <c r="D18" s="1">
        <v>15.04</v>
      </c>
      <c r="E18" s="1">
        <v>15.555</v>
      </c>
      <c r="F18" s="1">
        <v>16.074999999999999</v>
      </c>
      <c r="G18" s="1">
        <v>15.023999999999999</v>
      </c>
      <c r="H18" s="1">
        <v>15.256</v>
      </c>
      <c r="I18" s="1">
        <v>15.611000000000001</v>
      </c>
      <c r="J18" s="1">
        <v>14.617000000000001</v>
      </c>
      <c r="K18" s="1">
        <v>15.375</v>
      </c>
      <c r="L18" s="1">
        <v>14.920999999999999</v>
      </c>
      <c r="M18" s="1">
        <v>15.090999999999999</v>
      </c>
      <c r="N18" s="1">
        <v>15.651</v>
      </c>
      <c r="O18" s="1">
        <f t="shared" si="4"/>
        <v>14.617000000000001</v>
      </c>
      <c r="P18" s="1">
        <f t="shared" si="5"/>
        <v>16.225000000000001</v>
      </c>
      <c r="Q18" s="1">
        <f t="shared" si="6"/>
        <v>15.359900000000005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30.706</v>
      </c>
      <c r="D19" s="1">
        <v>33.255000000000003</v>
      </c>
      <c r="E19" s="1">
        <v>31.013000000000002</v>
      </c>
      <c r="F19" s="1">
        <v>32.802999999999997</v>
      </c>
      <c r="G19" s="1">
        <v>32.970999999999997</v>
      </c>
      <c r="H19" s="1">
        <v>31.091999999999999</v>
      </c>
      <c r="I19" s="1">
        <v>32.414999999999999</v>
      </c>
      <c r="J19" s="1">
        <v>32.487000000000002</v>
      </c>
      <c r="K19" s="1">
        <v>31.209</v>
      </c>
      <c r="L19" s="1">
        <v>32.280999999999999</v>
      </c>
      <c r="M19" s="1">
        <v>32.118000000000002</v>
      </c>
      <c r="N19" s="1">
        <v>30.678999999999998</v>
      </c>
      <c r="O19" s="1">
        <f t="shared" si="4"/>
        <v>30.678999999999998</v>
      </c>
      <c r="P19" s="1">
        <f t="shared" si="5"/>
        <v>33.255000000000003</v>
      </c>
      <c r="Q19" s="1">
        <f t="shared" si="6"/>
        <v>31.909499999999998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52.07</v>
      </c>
      <c r="D20" s="1">
        <v>52.481999999999999</v>
      </c>
      <c r="E20" s="1">
        <v>52.768999999999998</v>
      </c>
      <c r="F20" s="1">
        <v>57.835999999999999</v>
      </c>
      <c r="G20" s="1">
        <v>54.83</v>
      </c>
      <c r="H20" s="1">
        <v>53.424999999999997</v>
      </c>
      <c r="I20" s="1">
        <v>53.976999999999997</v>
      </c>
      <c r="J20" s="1">
        <v>54.612000000000002</v>
      </c>
      <c r="K20" s="1">
        <v>55.046999999999997</v>
      </c>
      <c r="L20" s="1">
        <v>57.228000000000002</v>
      </c>
      <c r="M20" s="1">
        <v>57.805999999999997</v>
      </c>
      <c r="N20" s="1">
        <v>52.941000000000003</v>
      </c>
      <c r="O20" s="1">
        <f t="shared" si="4"/>
        <v>52.07</v>
      </c>
      <c r="P20" s="1">
        <f t="shared" si="5"/>
        <v>57.835999999999999</v>
      </c>
      <c r="Q20" s="1">
        <f t="shared" si="6"/>
        <v>54.511699999999998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83.846000000000004</v>
      </c>
      <c r="D21" s="1">
        <v>84.376999999999995</v>
      </c>
      <c r="E21" s="1">
        <v>86.603999999999999</v>
      </c>
      <c r="F21" s="1">
        <v>82.953000000000003</v>
      </c>
      <c r="G21" s="1">
        <v>83.385000000000005</v>
      </c>
      <c r="H21" s="1">
        <v>81.823999999999998</v>
      </c>
      <c r="I21" s="1">
        <v>85.974000000000004</v>
      </c>
      <c r="J21" s="1">
        <v>86.036000000000001</v>
      </c>
      <c r="K21" s="1">
        <v>79.045000000000002</v>
      </c>
      <c r="L21" s="1">
        <v>85.822000000000003</v>
      </c>
      <c r="M21" s="1">
        <v>79.489000000000004</v>
      </c>
      <c r="N21" s="1">
        <v>83.153000000000006</v>
      </c>
      <c r="O21" s="1">
        <f t="shared" si="4"/>
        <v>79.045000000000002</v>
      </c>
      <c r="P21" s="1">
        <f t="shared" si="5"/>
        <v>86.603999999999999</v>
      </c>
      <c r="Q21" s="1">
        <f t="shared" si="6"/>
        <v>83.685900000000004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119.676</v>
      </c>
      <c r="D22" s="1">
        <v>115.482</v>
      </c>
      <c r="E22" s="1">
        <v>124.739</v>
      </c>
      <c r="F22" s="1">
        <v>116.732</v>
      </c>
      <c r="G22" s="1">
        <v>118.474</v>
      </c>
      <c r="H22" s="1">
        <v>119.401</v>
      </c>
      <c r="I22" s="1">
        <v>120.93899999999999</v>
      </c>
      <c r="J22" s="1">
        <v>118.54900000000001</v>
      </c>
      <c r="K22" s="1">
        <v>120.467</v>
      </c>
      <c r="L22" s="1">
        <v>117.417</v>
      </c>
      <c r="M22" s="1">
        <v>112.962</v>
      </c>
      <c r="N22" s="1">
        <v>116.664</v>
      </c>
      <c r="O22" s="1">
        <f t="shared" si="4"/>
        <v>112.962</v>
      </c>
      <c r="P22" s="1">
        <f t="shared" si="5"/>
        <v>124.739</v>
      </c>
      <c r="Q22" s="1">
        <f t="shared" si="6"/>
        <v>118.3801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 t="shared" ref="T30:T36" si="8">Q30+R30+S30</f>
        <v>256237808</v>
      </c>
      <c r="U30" s="1">
        <f t="shared" ref="U30:U36" si="9">W3</f>
        <v>1.6000000000000003</v>
      </c>
      <c r="V30" s="4">
        <f>U30*(Constants!$A$2/100)*1024*1024*1024</f>
        <v>281749854.61760002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si="8"/>
        <v>1024397824</v>
      </c>
      <c r="U31" s="1">
        <f t="shared" si="9"/>
        <v>6.0999999999999988</v>
      </c>
      <c r="V31" s="4">
        <f>U31*(Constants!$A$2/100)*1024*1024*1024</f>
        <v>1074171320.7295997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2304557824</v>
      </c>
      <c r="U32" s="1">
        <f t="shared" si="9"/>
        <v>13.800000000000002</v>
      </c>
      <c r="V32" s="4">
        <f>U32*(Constants!$A$2/100)*1024*1024*1024</f>
        <v>2430092496.0768003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590392</v>
      </c>
      <c r="K33" s="1">
        <v>590392</v>
      </c>
      <c r="L33" s="1">
        <v>590392</v>
      </c>
      <c r="M33" s="1">
        <f>SUM(J33:L33)/3</f>
        <v>590392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4096717824</v>
      </c>
      <c r="U33" s="1">
        <f t="shared" si="9"/>
        <v>24.5</v>
      </c>
      <c r="V33" s="4">
        <f>U33*(Constants!$A$2/100)*1024*1024*1024</f>
        <v>4314294648.8319998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6400877824</v>
      </c>
      <c r="U34" s="1">
        <f t="shared" si="9"/>
        <v>39.200000000000003</v>
      </c>
      <c r="V34" s="4">
        <f>U34*(Constants!$A$2/100)*1024*1024*1024</f>
        <v>6902871438.1311998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9217037824</v>
      </c>
      <c r="U35" s="1">
        <f t="shared" si="9"/>
        <v>55.29999999999999</v>
      </c>
      <c r="V35" s="4">
        <f>U35*(Constants!$A$2/100)*1024*1024*1024</f>
        <v>9737979350.2207966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12545197824</v>
      </c>
      <c r="U36" s="1">
        <f t="shared" si="9"/>
        <v>75.400000000000006</v>
      </c>
      <c r="V36" s="4">
        <f>U36*(Constants!$A$2/100)*1024*1024*1024</f>
        <v>13277461898.854399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1131912</v>
      </c>
      <c r="K39" s="1">
        <v>1131912</v>
      </c>
      <c r="L39" s="1">
        <v>1131912</v>
      </c>
      <c r="M39" s="1">
        <f>SUM(J39:L39)/3</f>
        <v>1131912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590392</v>
      </c>
      <c r="T43" s="1">
        <f t="shared" ref="T43:T49" si="10">Q43+R43+S43</f>
        <v>256825272</v>
      </c>
      <c r="U43" s="1">
        <f t="shared" ref="U43:U49" si="11">W16</f>
        <v>1.6000000000000003</v>
      </c>
      <c r="V43" s="4">
        <f>U43*(Constants!$A$2/100)*1024*1024*1024</f>
        <v>281749854.61760002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1131912</v>
      </c>
      <c r="T44" s="1">
        <f t="shared" si="10"/>
        <v>1025526808</v>
      </c>
      <c r="U44" s="1">
        <f t="shared" si="11"/>
        <v>6.0999999999999988</v>
      </c>
      <c r="V44" s="4">
        <f>U44*(Constants!$A$2/100)*1024*1024*1024</f>
        <v>1074171320.7295997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1597592</v>
      </c>
      <c r="K45" s="1">
        <v>1597592</v>
      </c>
      <c r="L45" s="1">
        <v>1597592</v>
      </c>
      <c r="M45" s="1">
        <f>SUM(J45:L45)/3</f>
        <v>1597592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1597592</v>
      </c>
      <c r="T45" s="1">
        <f t="shared" si="10"/>
        <v>2306152488</v>
      </c>
      <c r="U45" s="1">
        <f t="shared" si="11"/>
        <v>13.800000000000002</v>
      </c>
      <c r="V45" s="4">
        <f>U45*(Constants!$A$2/100)*1024*1024*1024</f>
        <v>2430092496.0768003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2411352</v>
      </c>
      <c r="T46" s="1">
        <f t="shared" si="10"/>
        <v>4099126248</v>
      </c>
      <c r="U46" s="1">
        <f t="shared" si="11"/>
        <v>24.5</v>
      </c>
      <c r="V46" s="4">
        <f>U46*(Constants!$A$2/100)*1024*1024*1024</f>
        <v>4314294648.8319998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2739112</v>
      </c>
      <c r="T47" s="1">
        <f t="shared" si="10"/>
        <v>6403614008</v>
      </c>
      <c r="U47" s="1">
        <f t="shared" si="11"/>
        <v>39.200000000000003</v>
      </c>
      <c r="V47" s="4">
        <f>U47*(Constants!$A$2/100)*1024*1024*1024</f>
        <v>6902871438.1311998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3603832</v>
      </c>
      <c r="T48" s="1">
        <f t="shared" si="10"/>
        <v>9220638728</v>
      </c>
      <c r="U48" s="1">
        <f t="shared" si="11"/>
        <v>55.29999999999999</v>
      </c>
      <c r="V48" s="4">
        <f>U48*(Constants!$A$2/100)*1024*1024*1024</f>
        <v>9737979350.2207966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3381352</v>
      </c>
      <c r="T49" s="1">
        <f t="shared" si="10"/>
        <v>12548576248</v>
      </c>
      <c r="U49" s="1">
        <f t="shared" si="11"/>
        <v>75.400000000000006</v>
      </c>
      <c r="V49" s="4">
        <f>U49*(Constants!$A$2/100)*1024*1024*1024</f>
        <v>13277461898.854399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2411352</v>
      </c>
      <c r="K51" s="1">
        <v>2411352</v>
      </c>
      <c r="L51" s="1">
        <v>2411352</v>
      </c>
      <c r="M51" s="1">
        <f>SUM(J51:L51)/3</f>
        <v>2411352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2739112</v>
      </c>
      <c r="K57" s="1">
        <v>2739112</v>
      </c>
      <c r="L57" s="1">
        <v>2739112</v>
      </c>
      <c r="M57" s="1">
        <f>SUM(J57:L57)/3</f>
        <v>2739112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3603832</v>
      </c>
      <c r="K63" s="1">
        <v>3603832</v>
      </c>
      <c r="L63" s="1">
        <v>3603832</v>
      </c>
      <c r="M63" s="1">
        <f>SUM(J63:L63)/3</f>
        <v>3603832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3381352</v>
      </c>
      <c r="K69" s="1">
        <v>3381352</v>
      </c>
      <c r="L69" s="1">
        <v>3381352</v>
      </c>
      <c r="M69" s="1">
        <f>SUM(J69:L69)/3</f>
        <v>3381352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5"/>
  <sheetViews>
    <sheetView topLeftCell="B1" zoomScale="50" zoomScaleNormal="50" workbookViewId="0">
      <selection activeCell="L78" sqref="I29:L78"/>
    </sheetView>
  </sheetViews>
  <sheetFormatPr defaultColWidth="7.5" defaultRowHeight="14.25"/>
  <cols>
    <col min="1" max="14" width="9.125" style="1" customWidth="1"/>
    <col min="17" max="17" width="10.25" style="1" customWidth="1"/>
    <col min="20" max="20" width="8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10000</v>
      </c>
      <c r="O3" s="1">
        <f t="shared" ref="O3:O10" si="0">MIN(C3:N3)</f>
        <v>0</v>
      </c>
      <c r="P3" s="1">
        <f t="shared" ref="P3:P10" si="1">MAX(C3:N3)</f>
        <v>0</v>
      </c>
      <c r="Q3" s="1">
        <f t="shared" ref="Q3:Q10" si="2">(SUM(C3:N3)-O3-P3)/10</f>
        <v>0</v>
      </c>
      <c r="S3" s="1">
        <v>10000</v>
      </c>
      <c r="W3" s="1" t="e">
        <f t="shared" ref="W3:W10" si="3">AVERAGE(T3:V3)</f>
        <v>#DIV/0!</v>
      </c>
    </row>
    <row r="4" spans="1:23">
      <c r="B4" s="1">
        <v>20000</v>
      </c>
      <c r="O4" s="1">
        <f t="shared" si="0"/>
        <v>0</v>
      </c>
      <c r="P4" s="1">
        <f t="shared" si="1"/>
        <v>0</v>
      </c>
      <c r="Q4" s="1">
        <f t="shared" si="2"/>
        <v>0</v>
      </c>
      <c r="S4" s="1">
        <v>20000</v>
      </c>
      <c r="W4" s="1" t="e">
        <f t="shared" si="3"/>
        <v>#DIV/0!</v>
      </c>
    </row>
    <row r="5" spans="1:23">
      <c r="B5" s="1">
        <v>30000</v>
      </c>
      <c r="O5" s="1">
        <f t="shared" si="0"/>
        <v>0</v>
      </c>
      <c r="P5" s="1">
        <f t="shared" si="1"/>
        <v>0</v>
      </c>
      <c r="Q5" s="1">
        <f t="shared" si="2"/>
        <v>0</v>
      </c>
      <c r="S5" s="1">
        <v>30000</v>
      </c>
      <c r="W5" s="1" t="e">
        <f t="shared" si="3"/>
        <v>#DIV/0!</v>
      </c>
    </row>
    <row r="6" spans="1:23">
      <c r="B6" s="1">
        <v>40000</v>
      </c>
      <c r="O6" s="1">
        <f t="shared" si="0"/>
        <v>0</v>
      </c>
      <c r="P6" s="1">
        <f t="shared" si="1"/>
        <v>0</v>
      </c>
      <c r="Q6" s="1">
        <f t="shared" si="2"/>
        <v>0</v>
      </c>
      <c r="S6" s="1">
        <v>40000</v>
      </c>
      <c r="W6" s="1" t="e">
        <f t="shared" si="3"/>
        <v>#DIV/0!</v>
      </c>
    </row>
    <row r="7" spans="1:23">
      <c r="B7" s="1">
        <v>50000</v>
      </c>
      <c r="O7" s="1">
        <f t="shared" si="0"/>
        <v>0</v>
      </c>
      <c r="P7" s="1">
        <f t="shared" si="1"/>
        <v>0</v>
      </c>
      <c r="Q7" s="1">
        <f t="shared" si="2"/>
        <v>0</v>
      </c>
      <c r="S7" s="1">
        <v>50000</v>
      </c>
      <c r="W7" s="1" t="e">
        <f t="shared" si="3"/>
        <v>#DIV/0!</v>
      </c>
    </row>
    <row r="8" spans="1:23">
      <c r="B8" s="1">
        <v>60000</v>
      </c>
      <c r="O8" s="1">
        <f t="shared" si="0"/>
        <v>0</v>
      </c>
      <c r="P8" s="1">
        <f t="shared" si="1"/>
        <v>0</v>
      </c>
      <c r="Q8" s="1">
        <f t="shared" si="2"/>
        <v>0</v>
      </c>
      <c r="S8" s="1">
        <v>60000</v>
      </c>
      <c r="W8" s="1" t="e">
        <f t="shared" si="3"/>
        <v>#DIV/0!</v>
      </c>
    </row>
    <row r="9" spans="1:23">
      <c r="B9" s="1">
        <v>70000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 s="1">
        <v>70000</v>
      </c>
      <c r="W9" s="1" t="e">
        <f t="shared" si="3"/>
        <v>#DIV/0!</v>
      </c>
    </row>
    <row r="10" spans="1:23">
      <c r="B10" s="1">
        <v>80000</v>
      </c>
      <c r="O10" s="1">
        <f t="shared" si="0"/>
        <v>0</v>
      </c>
      <c r="P10" s="1">
        <f t="shared" si="1"/>
        <v>0</v>
      </c>
      <c r="Q10" s="1">
        <f t="shared" si="2"/>
        <v>0</v>
      </c>
      <c r="S10" s="1">
        <v>80000</v>
      </c>
      <c r="W10" s="1" t="e">
        <f t="shared" si="3"/>
        <v>#DIV/0!</v>
      </c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T14"/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 ht="15">
      <c r="B16" s="1">
        <v>10000</v>
      </c>
      <c r="O16" s="1">
        <f t="shared" ref="O16:O23" si="4">MIN(C16:N16)</f>
        <v>0</v>
      </c>
      <c r="P16" s="1">
        <f t="shared" ref="P16:P23" si="5">MAX(C16:N16)</f>
        <v>0</v>
      </c>
      <c r="Q16" s="1">
        <f t="shared" ref="Q16:Q23" si="6">(SUM(C16:N16)-O16-P16)/10</f>
        <v>0</v>
      </c>
      <c r="S16" s="1">
        <v>10000</v>
      </c>
      <c r="T16" s="5"/>
      <c r="U16" s="5"/>
      <c r="V16" s="5"/>
      <c r="W16" s="1" t="e">
        <f t="shared" ref="W16:W23" si="7">AVERAGE(T16:V16)</f>
        <v>#DIV/0!</v>
      </c>
    </row>
    <row r="17" spans="1:23" ht="15">
      <c r="B17" s="1">
        <v>20000</v>
      </c>
      <c r="O17" s="1">
        <f t="shared" si="4"/>
        <v>0</v>
      </c>
      <c r="P17" s="1">
        <f t="shared" si="5"/>
        <v>0</v>
      </c>
      <c r="Q17" s="1">
        <f t="shared" si="6"/>
        <v>0</v>
      </c>
      <c r="S17" s="1">
        <v>20000</v>
      </c>
      <c r="T17" s="5"/>
      <c r="U17" s="5"/>
      <c r="V17" s="5"/>
      <c r="W17" s="1" t="e">
        <f t="shared" si="7"/>
        <v>#DIV/0!</v>
      </c>
    </row>
    <row r="18" spans="1:23" ht="15">
      <c r="B18" s="1">
        <v>30000</v>
      </c>
      <c r="O18" s="1">
        <f t="shared" si="4"/>
        <v>0</v>
      </c>
      <c r="P18" s="1">
        <f t="shared" si="5"/>
        <v>0</v>
      </c>
      <c r="Q18" s="1">
        <f t="shared" si="6"/>
        <v>0</v>
      </c>
      <c r="S18" s="1">
        <v>30000</v>
      </c>
      <c r="T18" s="5"/>
      <c r="U18" s="5"/>
      <c r="V18" s="5"/>
      <c r="W18" s="1" t="e">
        <f t="shared" si="7"/>
        <v>#DIV/0!</v>
      </c>
    </row>
    <row r="19" spans="1:23" ht="15">
      <c r="B19" s="1">
        <v>40000</v>
      </c>
      <c r="O19" s="1">
        <f t="shared" si="4"/>
        <v>0</v>
      </c>
      <c r="P19" s="1">
        <f t="shared" si="5"/>
        <v>0</v>
      </c>
      <c r="Q19" s="1">
        <f t="shared" si="6"/>
        <v>0</v>
      </c>
      <c r="S19" s="1">
        <v>40000</v>
      </c>
      <c r="T19" s="5"/>
      <c r="U19" s="5"/>
      <c r="V19" s="5"/>
      <c r="W19" s="1" t="e">
        <f t="shared" si="7"/>
        <v>#DIV/0!</v>
      </c>
    </row>
    <row r="20" spans="1:23" ht="15">
      <c r="B20" s="1">
        <v>50000</v>
      </c>
      <c r="O20" s="1">
        <f t="shared" si="4"/>
        <v>0</v>
      </c>
      <c r="P20" s="1">
        <f t="shared" si="5"/>
        <v>0</v>
      </c>
      <c r="Q20" s="1">
        <f t="shared" si="6"/>
        <v>0</v>
      </c>
      <c r="S20" s="1">
        <v>50000</v>
      </c>
      <c r="T20" s="5"/>
      <c r="U20" s="5"/>
      <c r="V20" s="5"/>
      <c r="W20" s="1" t="e">
        <f t="shared" si="7"/>
        <v>#DIV/0!</v>
      </c>
    </row>
    <row r="21" spans="1:23" ht="15">
      <c r="B21" s="1">
        <v>60000</v>
      </c>
      <c r="O21" s="1">
        <f t="shared" si="4"/>
        <v>0</v>
      </c>
      <c r="P21" s="1">
        <f t="shared" si="5"/>
        <v>0</v>
      </c>
      <c r="Q21" s="1">
        <f t="shared" si="6"/>
        <v>0</v>
      </c>
      <c r="S21" s="1">
        <v>60000</v>
      </c>
      <c r="T21" s="5"/>
      <c r="U21" s="5"/>
      <c r="V21" s="5"/>
      <c r="W21" s="1" t="e">
        <f t="shared" si="7"/>
        <v>#DIV/0!</v>
      </c>
    </row>
    <row r="22" spans="1:23" ht="15">
      <c r="B22" s="1">
        <v>70000</v>
      </c>
      <c r="O22" s="1">
        <f t="shared" si="4"/>
        <v>0</v>
      </c>
      <c r="P22" s="1">
        <f t="shared" si="5"/>
        <v>0</v>
      </c>
      <c r="Q22" s="1">
        <f t="shared" si="6"/>
        <v>0</v>
      </c>
      <c r="S22" s="1">
        <v>70000</v>
      </c>
      <c r="T22" s="5"/>
      <c r="U22" s="5"/>
      <c r="V22" s="5"/>
      <c r="W22" s="1" t="e">
        <f t="shared" si="7"/>
        <v>#DIV/0!</v>
      </c>
    </row>
    <row r="23" spans="1:23" ht="15">
      <c r="B23" s="1">
        <v>80000</v>
      </c>
      <c r="O23" s="1">
        <f t="shared" si="4"/>
        <v>0</v>
      </c>
      <c r="P23" s="1">
        <f t="shared" si="5"/>
        <v>0</v>
      </c>
      <c r="Q23" s="1">
        <f t="shared" si="6"/>
        <v>0</v>
      </c>
      <c r="S23" s="1">
        <v>80000</v>
      </c>
      <c r="T23" s="5"/>
      <c r="U23" s="5"/>
      <c r="V23" s="5"/>
      <c r="W23" s="1" t="e">
        <f t="shared" si="7"/>
        <v>#DIV/0!</v>
      </c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10000</v>
      </c>
      <c r="H29" s="1" t="s">
        <v>7</v>
      </c>
      <c r="I29" s="1" t="s">
        <v>9</v>
      </c>
      <c r="J29" s="1">
        <v>10000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10000</v>
      </c>
      <c r="Q30" s="1">
        <f>F31</f>
        <v>400353812</v>
      </c>
      <c r="R30" s="1">
        <f>F32</f>
        <v>160404</v>
      </c>
      <c r="S30" s="1">
        <f>F33</f>
        <v>2496</v>
      </c>
      <c r="T30" s="1">
        <f t="shared" ref="T30:T37" si="8">Q30+R30+S30</f>
        <v>400516712</v>
      </c>
      <c r="U30" s="1" t="e">
        <f t="shared" ref="U30:U37" si="9">W2/100</f>
        <v>#VALUE!</v>
      </c>
      <c r="V30" s="4" t="e">
        <f>U30*(Constants!$A$2)*1024*1024*1024</f>
        <v>#VALUE!</v>
      </c>
    </row>
    <row r="31" spans="1:23">
      <c r="B31" s="1" t="s">
        <v>10</v>
      </c>
      <c r="C31" s="1">
        <v>400353812</v>
      </c>
      <c r="D31" s="1">
        <v>400353812</v>
      </c>
      <c r="E31" s="1">
        <v>400353812</v>
      </c>
      <c r="F31" s="1">
        <v>400353812</v>
      </c>
      <c r="I31" s="1" t="s">
        <v>10</v>
      </c>
      <c r="J31" s="1">
        <v>400353812</v>
      </c>
      <c r="K31" s="1">
        <v>400353812</v>
      </c>
      <c r="L31" s="1">
        <v>400353812</v>
      </c>
      <c r="M31" s="1">
        <v>400353812</v>
      </c>
      <c r="P31" s="1">
        <v>20000</v>
      </c>
      <c r="Q31" s="1">
        <f>F37</f>
        <v>1600633812</v>
      </c>
      <c r="R31" s="1">
        <f>F38</f>
        <v>320404</v>
      </c>
      <c r="S31" s="1">
        <f>F39</f>
        <v>2496</v>
      </c>
      <c r="T31" s="1">
        <f t="shared" si="8"/>
        <v>1600956712</v>
      </c>
      <c r="U31" s="1" t="e">
        <f t="shared" si="9"/>
        <v>#DIV/0!</v>
      </c>
      <c r="V31" s="4" t="e">
        <f>U31*(Constants!$A$2)*1024*1024*1024</f>
        <v>#DIV/0!</v>
      </c>
    </row>
    <row r="32" spans="1:23">
      <c r="B32" s="1" t="s">
        <v>16</v>
      </c>
      <c r="C32" s="1">
        <v>160404</v>
      </c>
      <c r="D32" s="1">
        <v>160404</v>
      </c>
      <c r="E32" s="1">
        <v>160404</v>
      </c>
      <c r="F32" s="1">
        <v>160404</v>
      </c>
      <c r="I32" s="1" t="s">
        <v>16</v>
      </c>
      <c r="J32" s="1">
        <v>160404</v>
      </c>
      <c r="K32" s="1">
        <v>160404</v>
      </c>
      <c r="L32" s="1">
        <v>160404</v>
      </c>
      <c r="M32" s="1">
        <v>160404</v>
      </c>
      <c r="P32" s="1">
        <v>30000</v>
      </c>
      <c r="Q32" s="1">
        <f>F43</f>
        <v>3600913812</v>
      </c>
      <c r="R32" s="1">
        <f>F44</f>
        <v>480404</v>
      </c>
      <c r="S32" s="1">
        <f>F45</f>
        <v>2496</v>
      </c>
      <c r="T32" s="1">
        <f t="shared" si="8"/>
        <v>3601396712</v>
      </c>
      <c r="U32" s="1" t="e">
        <f t="shared" si="9"/>
        <v>#DIV/0!</v>
      </c>
      <c r="V32" s="4" t="e">
        <f>U32*(Constants!$A$2)*1024*1024*1024</f>
        <v>#DIV/0!</v>
      </c>
    </row>
    <row r="33" spans="2:22">
      <c r="B33" s="1" t="s">
        <v>12</v>
      </c>
      <c r="C33" s="1">
        <v>2496</v>
      </c>
      <c r="D33" s="1">
        <v>2496</v>
      </c>
      <c r="E33" s="1">
        <v>2496</v>
      </c>
      <c r="F33" s="1">
        <v>2496</v>
      </c>
      <c r="I33" s="1" t="s">
        <v>12</v>
      </c>
      <c r="J33" s="1">
        <v>640104</v>
      </c>
      <c r="K33" s="1">
        <v>640104</v>
      </c>
      <c r="L33" s="1">
        <v>640104</v>
      </c>
      <c r="M33" s="1">
        <v>2496</v>
      </c>
      <c r="P33" s="1">
        <v>40000</v>
      </c>
      <c r="Q33" s="1">
        <f>F49</f>
        <v>6401193812</v>
      </c>
      <c r="R33" s="1">
        <f>F50</f>
        <v>640404</v>
      </c>
      <c r="S33" s="1">
        <f>F51</f>
        <v>2496</v>
      </c>
      <c r="T33" s="1">
        <f t="shared" si="8"/>
        <v>6401836712</v>
      </c>
      <c r="U33" s="1" t="e">
        <f t="shared" si="9"/>
        <v>#DIV/0!</v>
      </c>
      <c r="V33" s="4" t="e">
        <f>U33*(Constants!$A$2)*1024*1024*1024</f>
        <v>#DIV/0!</v>
      </c>
    </row>
    <row r="34" spans="2:22">
      <c r="P34" s="1">
        <v>50000</v>
      </c>
      <c r="Q34" s="1">
        <f>F55</f>
        <v>10001473812</v>
      </c>
      <c r="R34" s="1">
        <f>F56</f>
        <v>800404</v>
      </c>
      <c r="S34" s="1">
        <f>F57</f>
        <v>2496</v>
      </c>
      <c r="T34" s="1">
        <f t="shared" si="8"/>
        <v>10002276712</v>
      </c>
      <c r="U34" s="1" t="e">
        <f t="shared" si="9"/>
        <v>#DIV/0!</v>
      </c>
      <c r="V34" s="4" t="e">
        <f>U34*(Constants!$A$2)*1024*1024*1024</f>
        <v>#DIV/0!</v>
      </c>
    </row>
    <row r="35" spans="2:22">
      <c r="B35" s="1" t="s">
        <v>9</v>
      </c>
      <c r="C35" s="1">
        <v>20000</v>
      </c>
      <c r="I35" s="1" t="s">
        <v>9</v>
      </c>
      <c r="J35" s="1">
        <v>20000</v>
      </c>
      <c r="P35" s="1">
        <v>60000</v>
      </c>
      <c r="Q35" s="1">
        <f>F61</f>
        <v>14401753812</v>
      </c>
      <c r="R35" s="1">
        <f>F62</f>
        <v>960404</v>
      </c>
      <c r="S35" s="1">
        <f>F63</f>
        <v>2496</v>
      </c>
      <c r="T35" s="1">
        <f t="shared" si="8"/>
        <v>14402716712</v>
      </c>
      <c r="U35" s="1" t="e">
        <f t="shared" si="9"/>
        <v>#DIV/0!</v>
      </c>
      <c r="V35" s="4" t="e">
        <f>U35*(Constants!$A$2)*1024*1024*1024</f>
        <v>#DIV/0!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70000</v>
      </c>
      <c r="Q36" s="1">
        <f>F67</f>
        <v>19602033812</v>
      </c>
      <c r="R36" s="1">
        <f>F68</f>
        <v>1120404</v>
      </c>
      <c r="S36" s="1">
        <f>F69</f>
        <v>2496</v>
      </c>
      <c r="T36" s="1">
        <f t="shared" si="8"/>
        <v>19603156712</v>
      </c>
      <c r="U36" s="1" t="e">
        <f t="shared" si="9"/>
        <v>#DIV/0!</v>
      </c>
      <c r="V36" s="4" t="e">
        <f>U36*(Constants!$A$2)*1024*1024*1024</f>
        <v>#DIV/0!</v>
      </c>
    </row>
    <row r="37" spans="2:22">
      <c r="B37" s="1" t="s">
        <v>10</v>
      </c>
      <c r="C37" s="1">
        <v>1600633812</v>
      </c>
      <c r="D37" s="1">
        <v>1600633812</v>
      </c>
      <c r="E37" s="1">
        <v>1600633812</v>
      </c>
      <c r="F37" s="1">
        <v>1600633812</v>
      </c>
      <c r="I37" s="1" t="s">
        <v>10</v>
      </c>
      <c r="J37" s="1">
        <v>1600633812</v>
      </c>
      <c r="K37" s="1">
        <v>1600633812</v>
      </c>
      <c r="L37" s="1">
        <v>1600633812</v>
      </c>
      <c r="M37" s="1">
        <v>1600633812</v>
      </c>
      <c r="P37" s="1">
        <v>80000</v>
      </c>
      <c r="Q37" s="1">
        <f>F73</f>
        <v>25602313812</v>
      </c>
      <c r="R37" s="1">
        <f>F74</f>
        <v>1280404</v>
      </c>
      <c r="S37" s="1">
        <f>F75</f>
        <v>2496</v>
      </c>
      <c r="T37" s="1">
        <f t="shared" si="8"/>
        <v>25603596712</v>
      </c>
      <c r="U37" s="1" t="e">
        <f t="shared" si="9"/>
        <v>#DIV/0!</v>
      </c>
      <c r="V37" s="4" t="e">
        <f>U37*(Constants!$A$2)*1024*1024*1024</f>
        <v>#DIV/0!</v>
      </c>
    </row>
    <row r="38" spans="2:22">
      <c r="B38" s="1" t="s">
        <v>16</v>
      </c>
      <c r="C38" s="1">
        <v>320404</v>
      </c>
      <c r="D38" s="1">
        <v>320404</v>
      </c>
      <c r="E38" s="1">
        <v>320404</v>
      </c>
      <c r="F38" s="1">
        <v>320404</v>
      </c>
      <c r="I38" s="1" t="s">
        <v>16</v>
      </c>
      <c r="J38" s="1">
        <v>320404</v>
      </c>
      <c r="K38" s="1">
        <v>320404</v>
      </c>
      <c r="L38" s="1">
        <v>320404</v>
      </c>
      <c r="M38" s="1">
        <v>320404</v>
      </c>
    </row>
    <row r="39" spans="2:22">
      <c r="B39" s="1" t="s">
        <v>12</v>
      </c>
      <c r="C39" s="1">
        <v>2496</v>
      </c>
      <c r="D39" s="1">
        <v>2496</v>
      </c>
      <c r="E39" s="1">
        <v>2496</v>
      </c>
      <c r="F39" s="1">
        <v>2496</v>
      </c>
      <c r="I39" s="1" t="s">
        <v>12</v>
      </c>
      <c r="J39" s="1">
        <v>1276080</v>
      </c>
      <c r="K39" s="1">
        <v>1276080</v>
      </c>
      <c r="L39" s="1">
        <v>1276080</v>
      </c>
      <c r="M39" s="1">
        <v>2496</v>
      </c>
    </row>
    <row r="41" spans="2:22">
      <c r="B41" s="1" t="s">
        <v>9</v>
      </c>
      <c r="C41" s="1">
        <v>30000</v>
      </c>
      <c r="I41" s="1" t="s">
        <v>9</v>
      </c>
      <c r="J41" s="1">
        <v>30000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3600913812</v>
      </c>
      <c r="D43" s="1">
        <v>3600913812</v>
      </c>
      <c r="E43" s="1">
        <v>3600913812</v>
      </c>
      <c r="F43" s="1">
        <v>3600913812</v>
      </c>
      <c r="I43" s="1" t="s">
        <v>10</v>
      </c>
      <c r="J43" s="1">
        <v>3600913812</v>
      </c>
      <c r="K43" s="1">
        <v>3600913812</v>
      </c>
      <c r="L43" s="1">
        <v>3600913812</v>
      </c>
      <c r="M43" s="1">
        <v>3600913812</v>
      </c>
      <c r="P43" s="1">
        <v>10000</v>
      </c>
      <c r="Q43" s="1">
        <f>M31</f>
        <v>400353812</v>
      </c>
      <c r="R43" s="1">
        <f>M32</f>
        <v>160404</v>
      </c>
      <c r="S43" s="1">
        <f>M33</f>
        <v>2496</v>
      </c>
      <c r="T43" s="1">
        <f t="shared" ref="T43:T50" si="10">Q43+R43+S43</f>
        <v>400516712</v>
      </c>
      <c r="U43" s="1" t="e">
        <f t="shared" ref="U43:U50" si="11">W15/100</f>
        <v>#VALUE!</v>
      </c>
      <c r="V43" s="4" t="e">
        <f>U43*(Constants!$A$2)*1024*1024*1024</f>
        <v>#VALUE!</v>
      </c>
    </row>
    <row r="44" spans="2:22">
      <c r="B44" s="1" t="s">
        <v>16</v>
      </c>
      <c r="C44" s="1">
        <v>480404</v>
      </c>
      <c r="D44" s="1">
        <v>480404</v>
      </c>
      <c r="E44" s="1">
        <v>480404</v>
      </c>
      <c r="F44" s="1">
        <v>480404</v>
      </c>
      <c r="I44" s="1" t="s">
        <v>16</v>
      </c>
      <c r="J44" s="1">
        <v>480404</v>
      </c>
      <c r="K44" s="1">
        <v>480404</v>
      </c>
      <c r="L44" s="1">
        <v>480404</v>
      </c>
      <c r="M44" s="1">
        <v>480404</v>
      </c>
      <c r="P44" s="1">
        <v>20000</v>
      </c>
      <c r="Q44" s="1">
        <f>M37</f>
        <v>1600633812</v>
      </c>
      <c r="R44" s="1">
        <f>M38</f>
        <v>320404</v>
      </c>
      <c r="S44" s="1">
        <f>M39</f>
        <v>2496</v>
      </c>
      <c r="T44" s="1">
        <f t="shared" si="10"/>
        <v>1600956712</v>
      </c>
      <c r="U44" s="1" t="e">
        <f t="shared" si="11"/>
        <v>#DIV/0!</v>
      </c>
      <c r="V44" s="4" t="e">
        <f>U44*(Constants!$A$2)*1024*1024*1024</f>
        <v>#DIV/0!</v>
      </c>
    </row>
    <row r="45" spans="2:22">
      <c r="B45" s="1" t="s">
        <v>12</v>
      </c>
      <c r="C45" s="1">
        <v>2496</v>
      </c>
      <c r="D45" s="1">
        <v>2496</v>
      </c>
      <c r="E45" s="1">
        <v>2496</v>
      </c>
      <c r="F45" s="1">
        <v>2496</v>
      </c>
      <c r="I45" s="1" t="s">
        <v>12</v>
      </c>
      <c r="J45" s="1">
        <v>1911208</v>
      </c>
      <c r="K45" s="1">
        <v>1911208</v>
      </c>
      <c r="L45" s="1">
        <v>1911208</v>
      </c>
      <c r="M45" s="1">
        <v>2496</v>
      </c>
      <c r="P45" s="1">
        <v>30000</v>
      </c>
      <c r="Q45" s="1">
        <f>M43</f>
        <v>3600913812</v>
      </c>
      <c r="R45" s="1">
        <f>M44</f>
        <v>480404</v>
      </c>
      <c r="S45" s="1">
        <f>M45</f>
        <v>2496</v>
      </c>
      <c r="T45" s="1">
        <f t="shared" si="10"/>
        <v>3601396712</v>
      </c>
      <c r="U45" s="1" t="e">
        <f t="shared" si="11"/>
        <v>#DIV/0!</v>
      </c>
      <c r="V45" s="4" t="e">
        <f>U45*(Constants!$A$2)*1024*1024*1024</f>
        <v>#DIV/0!</v>
      </c>
    </row>
    <row r="46" spans="2:22">
      <c r="P46" s="1">
        <v>40000</v>
      </c>
      <c r="Q46" s="1">
        <f>M49</f>
        <v>6401193812</v>
      </c>
      <c r="R46" s="1">
        <f>M50</f>
        <v>640404</v>
      </c>
      <c r="S46" s="1">
        <f>M51</f>
        <v>2496</v>
      </c>
      <c r="T46" s="1">
        <f t="shared" si="10"/>
        <v>6401836712</v>
      </c>
      <c r="U46" s="1" t="e">
        <f t="shared" si="11"/>
        <v>#DIV/0!</v>
      </c>
      <c r="V46" s="4" t="e">
        <f>U46*(Constants!$A$2)*1024*1024*1024</f>
        <v>#DIV/0!</v>
      </c>
    </row>
    <row r="47" spans="2:22">
      <c r="B47" s="1" t="s">
        <v>9</v>
      </c>
      <c r="C47" s="1">
        <v>40000</v>
      </c>
      <c r="I47" s="1" t="s">
        <v>9</v>
      </c>
      <c r="J47" s="1">
        <v>40000</v>
      </c>
      <c r="P47" s="1">
        <v>50000</v>
      </c>
      <c r="Q47" s="1">
        <f>M55</f>
        <v>10001473812</v>
      </c>
      <c r="R47" s="1">
        <f>M56</f>
        <v>800404</v>
      </c>
      <c r="S47" s="1">
        <f>M57</f>
        <v>2496</v>
      </c>
      <c r="T47" s="1">
        <f t="shared" si="10"/>
        <v>10002276712</v>
      </c>
      <c r="U47" s="1" t="e">
        <f t="shared" si="11"/>
        <v>#DIV/0!</v>
      </c>
      <c r="V47" s="4" t="e">
        <f>U47*(Constants!$A$2)*1024*1024*1024</f>
        <v>#DIV/0!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60000</v>
      </c>
      <c r="Q48" s="1">
        <f>M61</f>
        <v>14401753812</v>
      </c>
      <c r="R48" s="1">
        <f>M62</f>
        <v>960404</v>
      </c>
      <c r="S48" s="1">
        <f>M63</f>
        <v>2496</v>
      </c>
      <c r="T48" s="1">
        <f t="shared" si="10"/>
        <v>14402716712</v>
      </c>
      <c r="U48" s="1" t="e">
        <f t="shared" si="11"/>
        <v>#DIV/0!</v>
      </c>
      <c r="V48" s="4" t="e">
        <f>U48*(Constants!$A$2)*1024*1024*1024</f>
        <v>#DIV/0!</v>
      </c>
    </row>
    <row r="49" spans="2:22">
      <c r="B49" s="1" t="s">
        <v>10</v>
      </c>
      <c r="C49" s="1">
        <v>6401193812</v>
      </c>
      <c r="D49" s="1">
        <v>6401193812</v>
      </c>
      <c r="E49" s="1">
        <v>6401193812</v>
      </c>
      <c r="F49" s="1">
        <v>6401193812</v>
      </c>
      <c r="I49" s="1" t="s">
        <v>10</v>
      </c>
      <c r="J49" s="1">
        <v>6401193812</v>
      </c>
      <c r="K49" s="1">
        <v>6401193812</v>
      </c>
      <c r="L49" s="1">
        <v>6401193812</v>
      </c>
      <c r="M49" s="1">
        <v>6401193812</v>
      </c>
      <c r="P49" s="1">
        <v>70000</v>
      </c>
      <c r="Q49" s="1">
        <f>M67</f>
        <v>19602033812</v>
      </c>
      <c r="R49" s="1">
        <f>M68</f>
        <v>1120404</v>
      </c>
      <c r="S49" s="1">
        <f>M69</f>
        <v>2496</v>
      </c>
      <c r="T49" s="1">
        <f t="shared" si="10"/>
        <v>19603156712</v>
      </c>
      <c r="U49" s="1" t="e">
        <f t="shared" si="11"/>
        <v>#DIV/0!</v>
      </c>
      <c r="V49" s="4" t="e">
        <f>U49*(Constants!$A$2)*1024*1024*1024</f>
        <v>#DIV/0!</v>
      </c>
    </row>
    <row r="50" spans="2:22">
      <c r="B50" s="1" t="s">
        <v>16</v>
      </c>
      <c r="C50" s="1">
        <v>640404</v>
      </c>
      <c r="D50" s="1">
        <v>640404</v>
      </c>
      <c r="E50" s="1">
        <v>640404</v>
      </c>
      <c r="F50" s="1">
        <v>640404</v>
      </c>
      <c r="I50" s="1" t="s">
        <v>16</v>
      </c>
      <c r="J50" s="1">
        <v>640404</v>
      </c>
      <c r="K50" s="1">
        <v>640404</v>
      </c>
      <c r="L50" s="1">
        <v>640404</v>
      </c>
      <c r="M50" s="1">
        <v>640404</v>
      </c>
      <c r="P50" s="1">
        <v>80000</v>
      </c>
      <c r="Q50" s="1">
        <f>M73</f>
        <v>25602313812</v>
      </c>
      <c r="R50" s="1">
        <f>M74</f>
        <v>1280404</v>
      </c>
      <c r="S50" s="1">
        <f>M75</f>
        <v>2496</v>
      </c>
      <c r="T50" s="1">
        <f t="shared" si="10"/>
        <v>25603596712</v>
      </c>
      <c r="U50" s="1" t="e">
        <f t="shared" si="11"/>
        <v>#DIV/0!</v>
      </c>
      <c r="V50" s="4" t="e">
        <f>U50*(Constants!$A$2)*1024*1024*1024</f>
        <v>#DIV/0!</v>
      </c>
    </row>
    <row r="51" spans="2:22">
      <c r="B51" s="1" t="s">
        <v>12</v>
      </c>
      <c r="C51" s="1">
        <v>2496</v>
      </c>
      <c r="D51" s="1">
        <v>2496</v>
      </c>
      <c r="E51" s="1">
        <v>2496</v>
      </c>
      <c r="F51" s="1">
        <v>2496</v>
      </c>
      <c r="I51" s="1" t="s">
        <v>12</v>
      </c>
      <c r="J51" s="1">
        <v>2555696</v>
      </c>
      <c r="K51" s="1">
        <v>2555696</v>
      </c>
      <c r="L51" s="1">
        <v>2555696</v>
      </c>
      <c r="M51" s="1">
        <v>2496</v>
      </c>
    </row>
    <row r="53" spans="2:22">
      <c r="B53" s="1" t="s">
        <v>9</v>
      </c>
      <c r="C53" s="1">
        <v>50000</v>
      </c>
      <c r="I53" s="1" t="s">
        <v>9</v>
      </c>
      <c r="J53" s="1">
        <v>50000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10001473812</v>
      </c>
      <c r="D55" s="1">
        <v>10001473812</v>
      </c>
      <c r="E55" s="1">
        <v>10001473812</v>
      </c>
      <c r="F55" s="1">
        <v>10001473812</v>
      </c>
      <c r="I55" s="1" t="s">
        <v>10</v>
      </c>
      <c r="J55" s="1">
        <v>10001473812</v>
      </c>
      <c r="K55" s="1">
        <v>10001473812</v>
      </c>
      <c r="L55" s="1">
        <v>10001473812</v>
      </c>
      <c r="M55" s="1">
        <v>10001473812</v>
      </c>
    </row>
    <row r="56" spans="2:22">
      <c r="B56" s="1" t="s">
        <v>16</v>
      </c>
      <c r="C56" s="1">
        <v>800404</v>
      </c>
      <c r="D56" s="1">
        <v>800404</v>
      </c>
      <c r="E56" s="1">
        <v>800404</v>
      </c>
      <c r="F56" s="1">
        <v>800404</v>
      </c>
      <c r="I56" s="1" t="s">
        <v>16</v>
      </c>
      <c r="J56" s="1">
        <v>800404</v>
      </c>
      <c r="K56" s="1">
        <v>800404</v>
      </c>
      <c r="L56" s="1">
        <v>800404</v>
      </c>
      <c r="M56" s="1">
        <v>800404</v>
      </c>
    </row>
    <row r="57" spans="2:22">
      <c r="B57" s="1" t="s">
        <v>12</v>
      </c>
      <c r="C57" s="1">
        <v>2496</v>
      </c>
      <c r="D57" s="1">
        <v>2496</v>
      </c>
      <c r="E57" s="1">
        <v>2496</v>
      </c>
      <c r="F57" s="1">
        <v>2496</v>
      </c>
      <c r="I57" s="1" t="s">
        <v>12</v>
      </c>
      <c r="J57" s="1">
        <v>3199856</v>
      </c>
      <c r="K57" s="1">
        <v>3199856</v>
      </c>
      <c r="L57" s="1">
        <v>3199856</v>
      </c>
      <c r="M57" s="1">
        <v>2496</v>
      </c>
    </row>
    <row r="59" spans="2:22">
      <c r="B59" s="1" t="s">
        <v>9</v>
      </c>
      <c r="C59" s="1">
        <v>60000</v>
      </c>
      <c r="I59" s="1" t="s">
        <v>9</v>
      </c>
      <c r="J59" s="1">
        <v>60000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14401753812</v>
      </c>
      <c r="D61" s="1">
        <v>14401753812</v>
      </c>
      <c r="E61" s="1">
        <v>14401753812</v>
      </c>
      <c r="F61" s="1">
        <v>14401753812</v>
      </c>
      <c r="I61" s="1" t="s">
        <v>10</v>
      </c>
      <c r="J61" s="1">
        <v>14401753812</v>
      </c>
      <c r="K61" s="1">
        <v>14401753812</v>
      </c>
      <c r="L61" s="1">
        <v>14401753812</v>
      </c>
      <c r="M61" s="1">
        <v>14401753812</v>
      </c>
    </row>
    <row r="62" spans="2:22">
      <c r="B62" s="1" t="s">
        <v>16</v>
      </c>
      <c r="C62" s="1">
        <v>960404</v>
      </c>
      <c r="D62" s="1">
        <v>960404</v>
      </c>
      <c r="E62" s="1">
        <v>960404</v>
      </c>
      <c r="F62" s="1">
        <v>960404</v>
      </c>
      <c r="I62" s="1" t="s">
        <v>16</v>
      </c>
      <c r="J62" s="1">
        <v>960404</v>
      </c>
      <c r="K62" s="1">
        <v>960404</v>
      </c>
      <c r="L62" s="1">
        <v>960404</v>
      </c>
      <c r="M62" s="1">
        <v>960404</v>
      </c>
    </row>
    <row r="63" spans="2:22">
      <c r="B63" s="1" t="s">
        <v>12</v>
      </c>
      <c r="C63" s="1">
        <v>2496</v>
      </c>
      <c r="D63" s="1">
        <v>2496</v>
      </c>
      <c r="E63" s="1">
        <v>2496</v>
      </c>
      <c r="F63" s="1">
        <v>2496</v>
      </c>
      <c r="I63" s="1" t="s">
        <v>12</v>
      </c>
      <c r="J63" s="1">
        <v>3832560</v>
      </c>
      <c r="K63" s="1">
        <v>3832560</v>
      </c>
      <c r="L63" s="1">
        <v>3832560</v>
      </c>
      <c r="M63" s="1">
        <v>2496</v>
      </c>
    </row>
    <row r="65" spans="2:13">
      <c r="B65" s="1" t="s">
        <v>9</v>
      </c>
      <c r="C65" s="1">
        <v>70000</v>
      </c>
      <c r="I65" s="1" t="s">
        <v>9</v>
      </c>
      <c r="J65" s="1">
        <v>70000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19602033812</v>
      </c>
      <c r="D67" s="1">
        <v>19602033812</v>
      </c>
      <c r="E67" s="1">
        <v>19602033812</v>
      </c>
      <c r="F67" s="1">
        <v>19602033812</v>
      </c>
      <c r="I67" s="1" t="s">
        <v>10</v>
      </c>
      <c r="J67" s="1">
        <v>19602033812</v>
      </c>
      <c r="K67" s="1">
        <v>19602033812</v>
      </c>
      <c r="L67" s="1">
        <v>19602033812</v>
      </c>
      <c r="M67" s="1">
        <v>19602033812</v>
      </c>
    </row>
    <row r="68" spans="2:13">
      <c r="B68" s="1" t="s">
        <v>16</v>
      </c>
      <c r="C68" s="1">
        <v>1120404</v>
      </c>
      <c r="D68" s="1">
        <v>1120404</v>
      </c>
      <c r="E68" s="1">
        <v>1120404</v>
      </c>
      <c r="F68" s="1">
        <v>1120404</v>
      </c>
      <c r="I68" s="1" t="s">
        <v>16</v>
      </c>
      <c r="J68" s="1">
        <v>1120404</v>
      </c>
      <c r="K68" s="1">
        <v>1120404</v>
      </c>
      <c r="L68" s="1">
        <v>1120404</v>
      </c>
      <c r="M68" s="1">
        <v>1120404</v>
      </c>
    </row>
    <row r="69" spans="2:13">
      <c r="B69" s="1" t="s">
        <v>12</v>
      </c>
      <c r="C69" s="1">
        <v>2496</v>
      </c>
      <c r="D69" s="1">
        <v>2496</v>
      </c>
      <c r="E69" s="1">
        <v>2496</v>
      </c>
      <c r="F69" s="1">
        <v>2496</v>
      </c>
      <c r="I69" s="1" t="s">
        <v>12</v>
      </c>
      <c r="J69" s="1">
        <v>4470640</v>
      </c>
      <c r="K69" s="1">
        <v>4470640</v>
      </c>
      <c r="L69" s="1">
        <v>4470640</v>
      </c>
      <c r="M69" s="1">
        <v>2496</v>
      </c>
    </row>
    <row r="71" spans="2:13">
      <c r="B71" s="1" t="s">
        <v>9</v>
      </c>
      <c r="C71" s="1">
        <v>80000</v>
      </c>
      <c r="I71" s="1" t="s">
        <v>9</v>
      </c>
      <c r="J71" s="1">
        <v>80000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 t="s">
        <v>6</v>
      </c>
      <c r="I72" s="1" t="s">
        <v>3</v>
      </c>
      <c r="J72" s="1">
        <v>1</v>
      </c>
      <c r="K72" s="1">
        <v>2</v>
      </c>
      <c r="L72" s="1">
        <v>3</v>
      </c>
      <c r="M72" s="1" t="s">
        <v>6</v>
      </c>
    </row>
    <row r="73" spans="2:13">
      <c r="B73" s="1" t="s">
        <v>10</v>
      </c>
      <c r="C73" s="1">
        <v>25602313812</v>
      </c>
      <c r="D73" s="1">
        <v>25602313812</v>
      </c>
      <c r="E73" s="1">
        <v>25602313812</v>
      </c>
      <c r="F73" s="1">
        <v>25602313812</v>
      </c>
      <c r="I73" s="1" t="s">
        <v>10</v>
      </c>
      <c r="J73" s="1">
        <v>25602313812</v>
      </c>
      <c r="K73" s="1">
        <v>25602313812</v>
      </c>
      <c r="L73" s="1">
        <v>25602313812</v>
      </c>
      <c r="M73" s="1">
        <v>25602313812</v>
      </c>
    </row>
    <row r="74" spans="2:13">
      <c r="B74" s="1" t="s">
        <v>16</v>
      </c>
      <c r="C74" s="1">
        <v>1280404</v>
      </c>
      <c r="D74" s="1">
        <v>1280404</v>
      </c>
      <c r="E74" s="1">
        <v>1280404</v>
      </c>
      <c r="F74" s="1">
        <v>1280404</v>
      </c>
      <c r="I74" s="1" t="s">
        <v>16</v>
      </c>
      <c r="J74" s="1">
        <v>1280404</v>
      </c>
      <c r="K74" s="1">
        <v>1280404</v>
      </c>
      <c r="L74" s="1">
        <v>1280404</v>
      </c>
      <c r="M74" s="1">
        <v>1280404</v>
      </c>
    </row>
    <row r="75" spans="2:13">
      <c r="B75" s="1" t="s">
        <v>12</v>
      </c>
      <c r="C75" s="1">
        <v>2496</v>
      </c>
      <c r="D75" s="1">
        <v>2496</v>
      </c>
      <c r="E75" s="1">
        <v>2496</v>
      </c>
      <c r="F75" s="1">
        <v>2496</v>
      </c>
      <c r="I75" s="1" t="s">
        <v>12</v>
      </c>
      <c r="J75" s="1">
        <v>5033584</v>
      </c>
      <c r="K75" s="1">
        <v>5033584</v>
      </c>
      <c r="L75" s="1">
        <v>5033584</v>
      </c>
      <c r="M75" s="1">
        <v>2496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V1" zoomScale="70" zoomScaleNormal="70" workbookViewId="0">
      <selection activeCell="N11" sqref="B2:N11"/>
    </sheetView>
  </sheetViews>
  <sheetFormatPr defaultColWidth="7.5" defaultRowHeight="14.25"/>
  <cols>
    <col min="1" max="14" width="9.125" style="1" customWidth="1"/>
    <col min="16" max="16" width="8.75" bestFit="1" customWidth="1"/>
    <col min="17" max="17" width="13" bestFit="1" customWidth="1"/>
    <col min="18" max="18" width="8.75" bestFit="1" customWidth="1"/>
    <col min="19" max="19" width="9.75" bestFit="1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>
        <v>15000</v>
      </c>
      <c r="U3"/>
      <c r="V3"/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>
        <v>30000</v>
      </c>
      <c r="T4">
        <v>4.5</v>
      </c>
      <c r="U4">
        <v>4.5</v>
      </c>
      <c r="V4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>
        <v>45000</v>
      </c>
      <c r="T5">
        <v>10</v>
      </c>
      <c r="U5">
        <v>10</v>
      </c>
      <c r="V5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>
        <v>60000</v>
      </c>
      <c r="T6">
        <v>17.8</v>
      </c>
      <c r="U6">
        <v>17.8</v>
      </c>
      <c r="V6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>
        <v>75000</v>
      </c>
      <c r="T7">
        <v>27.8</v>
      </c>
      <c r="U7">
        <v>27.8</v>
      </c>
      <c r="V7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>
        <v>90000</v>
      </c>
      <c r="T8">
        <v>40</v>
      </c>
      <c r="U8">
        <v>40</v>
      </c>
      <c r="V8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>
        <v>105000</v>
      </c>
      <c r="T9">
        <v>54.5</v>
      </c>
      <c r="U9">
        <v>54.5</v>
      </c>
      <c r="V9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>
        <v>120000</v>
      </c>
      <c r="T10">
        <v>71.2</v>
      </c>
      <c r="U10">
        <v>71.2</v>
      </c>
      <c r="V10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>
        <v>135000</v>
      </c>
      <c r="T11">
        <v>90.1</v>
      </c>
      <c r="U11">
        <v>90.1</v>
      </c>
      <c r="V11">
        <v>90.1</v>
      </c>
      <c r="W11" s="1">
        <f t="shared" si="3"/>
        <v>90.09999999999998</v>
      </c>
    </row>
    <row r="12" spans="1:23">
      <c r="O12" s="1"/>
      <c r="P12" s="1"/>
      <c r="Q12" s="1"/>
      <c r="S12" s="1"/>
      <c r="T12" s="1"/>
    </row>
    <row r="13" spans="1:23">
      <c r="O13" s="1"/>
      <c r="P13" s="1"/>
      <c r="Q13" s="1"/>
      <c r="S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>
        <v>15000</v>
      </c>
      <c r="T16">
        <v>1.1000000000000001</v>
      </c>
      <c r="U16">
        <v>1.1000000000000001</v>
      </c>
      <c r="V16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>
        <v>30000</v>
      </c>
      <c r="T17">
        <v>4.5</v>
      </c>
      <c r="U17">
        <v>4.5</v>
      </c>
      <c r="V17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>
        <v>45000</v>
      </c>
      <c r="T18">
        <v>10.1</v>
      </c>
      <c r="U18">
        <v>10.1</v>
      </c>
      <c r="V18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>
        <v>60000</v>
      </c>
      <c r="T19">
        <v>17.899999999999999</v>
      </c>
      <c r="U19">
        <v>17.899999999999999</v>
      </c>
      <c r="V19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>
        <v>75000</v>
      </c>
      <c r="T20">
        <v>27.9</v>
      </c>
      <c r="U20">
        <v>27.9</v>
      </c>
      <c r="V20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>
        <v>90000</v>
      </c>
      <c r="T21">
        <v>40.1</v>
      </c>
      <c r="U21">
        <v>40.1</v>
      </c>
      <c r="V2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>
        <v>105000</v>
      </c>
      <c r="T22">
        <v>54.6</v>
      </c>
      <c r="U22">
        <v>54.6</v>
      </c>
      <c r="V22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>
        <v>120000</v>
      </c>
      <c r="T23">
        <v>71.2</v>
      </c>
      <c r="U23">
        <v>71.2</v>
      </c>
      <c r="V23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>
        <v>135000</v>
      </c>
      <c r="T24">
        <v>90.1</v>
      </c>
      <c r="U24">
        <v>90.1</v>
      </c>
      <c r="V24">
        <v>90.1</v>
      </c>
      <c r="W24" s="1">
        <f t="shared" si="7"/>
        <v>90.09999999999998</v>
      </c>
    </row>
    <row r="25" spans="1:23" ht="15">
      <c r="O25" s="1"/>
      <c r="P25" s="1"/>
      <c r="Q25" s="1"/>
      <c r="S25" s="5"/>
      <c r="T25" s="5"/>
      <c r="U25" s="5"/>
      <c r="V25" s="5"/>
    </row>
    <row r="26" spans="1:23" ht="15">
      <c r="O26" s="1"/>
      <c r="P26" s="1"/>
      <c r="Q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 t="shared" ref="T30:T38" si="8">Q30+R30+S30</f>
        <v>181049832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si="8"/>
        <v>722021832</v>
      </c>
      <c r="U31" s="3">
        <f t="shared" ref="U31:U38" si="9">W4</f>
        <v>4.5</v>
      </c>
      <c r="V31" s="4">
        <f>U31*(Constants!$A$2/100)*1024*1024*1024</f>
        <v>792421466.11199987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1622993832</v>
      </c>
      <c r="U32" s="3">
        <f t="shared" si="9"/>
        <v>10</v>
      </c>
      <c r="V32" s="4">
        <f>U32*(Constants!$A$2/100)*1024*1024*1024</f>
        <v>1760936591.3599997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2883965832</v>
      </c>
      <c r="U33" s="3">
        <f t="shared" si="9"/>
        <v>17.8</v>
      </c>
      <c r="V33" s="4">
        <f>U33*(Constants!$A$2/100)*1024*1024*1024</f>
        <v>3134467132.6207995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4504937832</v>
      </c>
      <c r="U34" s="3">
        <f t="shared" si="9"/>
        <v>27.8</v>
      </c>
      <c r="V34" s="4">
        <f>U34*(Constants!$A$2/100)*1024*1024*1024</f>
        <v>4895403723.9807997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6485909832</v>
      </c>
      <c r="U35" s="3">
        <f t="shared" si="9"/>
        <v>40</v>
      </c>
      <c r="V35" s="4">
        <f>U35*(Constants!$A$2/100)*1024*1024*1024</f>
        <v>7043746365.4399986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8826881832</v>
      </c>
      <c r="U36" s="3">
        <f t="shared" si="9"/>
        <v>54.5</v>
      </c>
      <c r="V36" s="4">
        <f>U36*(Constants!$A$2/100)*1024*1024*1024</f>
        <v>9597104422.9119987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11527853832</v>
      </c>
      <c r="U37" s="3">
        <f t="shared" si="9"/>
        <v>71.2</v>
      </c>
      <c r="V37" s="4">
        <f>U37*(Constants!$A$2/100)*1024*1024*1024</f>
        <v>12537868530.483198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15866038688.153595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 t="shared" ref="T43:T51" si="10">Q43+R43+S43</f>
        <v>182489632</v>
      </c>
      <c r="U43" s="3">
        <f t="shared" ref="U43:U51" si="11">W16</f>
        <v>1.1000000000000001</v>
      </c>
      <c r="V43" s="4">
        <f>U43*(Constants!$A$2/100)*1024*1024*1024</f>
        <v>193703025.04960001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si="10"/>
        <v>724901632</v>
      </c>
      <c r="U44" s="3">
        <f t="shared" si="11"/>
        <v>4.5</v>
      </c>
      <c r="V44" s="4">
        <f>U44*(Constants!$A$2/100)*1024*1024*1024</f>
        <v>792421466.11199987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0"/>
        <v>1627308160</v>
      </c>
      <c r="U45" s="3">
        <f t="shared" si="11"/>
        <v>10.1</v>
      </c>
      <c r="V45" s="4">
        <f>U45*(Constants!$A$2/100)*1024*1024*1024</f>
        <v>1778545957.2735996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0"/>
        <v>2889698088</v>
      </c>
      <c r="U46" s="3">
        <f t="shared" si="11"/>
        <v>17.899999999999999</v>
      </c>
      <c r="V46" s="4">
        <f>U46*(Constants!$A$2/100)*1024*1024*1024</f>
        <v>3152076498.5343995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0"/>
        <v>4512094576</v>
      </c>
      <c r="U47" s="3">
        <f t="shared" si="11"/>
        <v>27.899999999999995</v>
      </c>
      <c r="V47" s="4">
        <f>U47*(Constants!$A$2/100)*1024*1024*1024</f>
        <v>4913013089.8943987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0"/>
        <v>6494444176</v>
      </c>
      <c r="U48" s="3">
        <f t="shared" si="11"/>
        <v>40.1</v>
      </c>
      <c r="V48" s="4">
        <f>U48*(Constants!$A$2/100)*1024*1024*1024</f>
        <v>7061355731.3535995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0"/>
        <v>8836814608</v>
      </c>
      <c r="U49" s="3">
        <f t="shared" si="11"/>
        <v>54.6</v>
      </c>
      <c r="V49" s="4">
        <f>U49*(Constants!$A$2/100)*1024*1024*1024</f>
        <v>9614713788.8255997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0"/>
        <v>11539356784</v>
      </c>
      <c r="U50" s="3">
        <f t="shared" si="11"/>
        <v>71.2</v>
      </c>
      <c r="V50" s="4">
        <f>U50*(Constants!$A$2/100)*1024*1024*1024</f>
        <v>12537868530.483198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0"/>
        <v>#DIV/0!</v>
      </c>
      <c r="U51" s="3">
        <f t="shared" si="11"/>
        <v>90.09999999999998</v>
      </c>
      <c r="V51" s="4">
        <f>U51*(Constants!$A$2/100)*1024*1024*1024</f>
        <v>15866038688.153595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F1" zoomScale="70" zoomScaleNormal="70" workbookViewId="0">
      <selection activeCell="AQ32" sqref="AQ32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>
        <v>7500</v>
      </c>
      <c r="T3">
        <v>1.4</v>
      </c>
      <c r="U3">
        <v>1.4</v>
      </c>
      <c r="V3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>
        <v>30000</v>
      </c>
      <c r="T6">
        <v>22.2</v>
      </c>
      <c r="U6">
        <v>22.2</v>
      </c>
      <c r="V6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>
        <v>52500</v>
      </c>
      <c r="T9">
        <v>69</v>
      </c>
      <c r="U9">
        <v>69</v>
      </c>
      <c r="V9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>
        <v>7500</v>
      </c>
      <c r="T16">
        <v>1.4</v>
      </c>
      <c r="U16">
        <v>1.4</v>
      </c>
      <c r="V16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>
        <v>30000</v>
      </c>
      <c r="T19">
        <v>22.2</v>
      </c>
      <c r="U19">
        <v>22.2</v>
      </c>
      <c r="V19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>
        <v>52500</v>
      </c>
      <c r="T22">
        <v>69</v>
      </c>
      <c r="U22">
        <v>69</v>
      </c>
      <c r="V22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 t="shared" ref="T30:T37" si="8">Q30+R30+S30</f>
        <v>225257384</v>
      </c>
      <c r="U30" s="1">
        <f t="shared" ref="U30:U37" si="9">W3</f>
        <v>1.3999999999999997</v>
      </c>
      <c r="V30" s="4">
        <f>U30*(Constants!$A$2/100)*1024*1024*1024</f>
        <v>246531122.79039991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si="8"/>
        <v>900437384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8"/>
        <v>2025617384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8"/>
        <v>3600797384</v>
      </c>
      <c r="U33" s="1">
        <f t="shared" si="9"/>
        <v>22.2</v>
      </c>
      <c r="V33" s="4">
        <f>U33*(Constants!$A$2/100)*1024*1024*1024</f>
        <v>3909279232.8191996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8"/>
        <v>5625977384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8"/>
        <v>8101157384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8"/>
        <v>11026337384</v>
      </c>
      <c r="U36" s="1">
        <f t="shared" si="9"/>
        <v>69</v>
      </c>
      <c r="V36" s="4">
        <f>U36*(Constants!$A$2/100)*1024*1024*1024</f>
        <v>12150462480.383999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8"/>
        <v>14401517384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 t="shared" ref="T44:T51" si="10">Q44+R44+S44</f>
        <v>225976864</v>
      </c>
      <c r="U44" s="1">
        <f t="shared" ref="U44:U51" si="11">W16</f>
        <v>1.3999999999999997</v>
      </c>
      <c r="V44" s="4">
        <f>U44*(Constants!$A$2/100)*1024*1024*1024</f>
        <v>246531122.79039991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si="10"/>
        <v>901892424</v>
      </c>
      <c r="U45" s="1">
        <f t="shared" si="11"/>
        <v>5.5999999999999988</v>
      </c>
      <c r="V45" s="4">
        <f>U45*(Constants!$A$2/100)*1024*1024*1024</f>
        <v>986124491.16159964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0"/>
        <v>2027787264</v>
      </c>
      <c r="U46" s="1">
        <f t="shared" si="11"/>
        <v>12.5</v>
      </c>
      <c r="V46" s="4">
        <f>U46*(Constants!$A$2/100)*1024*1024*1024</f>
        <v>2201170739.1999998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0"/>
        <v>3603689664</v>
      </c>
      <c r="U47" s="1">
        <f t="shared" si="11"/>
        <v>22.2</v>
      </c>
      <c r="V47" s="4">
        <f>U47*(Constants!$A$2/100)*1024*1024*1024</f>
        <v>3909279232.8191996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0"/>
        <v>5629579696</v>
      </c>
      <c r="U48" s="1">
        <f t="shared" si="11"/>
        <v>35.1</v>
      </c>
      <c r="V48" s="4">
        <f>U48*(Constants!$A$2/100)*1024*1024*1024</f>
        <v>6180887435.6735992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0"/>
        <v>8105461952</v>
      </c>
      <c r="U49" s="1">
        <f t="shared" si="11"/>
        <v>50.1</v>
      </c>
      <c r="V49" s="4">
        <f>U49*(Constants!$A$2/100)*1024*1024*1024</f>
        <v>8822292322.7135983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0"/>
        <v>11031364656</v>
      </c>
      <c r="U50" s="1">
        <f t="shared" si="11"/>
        <v>69</v>
      </c>
      <c r="V50" s="4">
        <f>U50*(Constants!$A$2/100)*1024*1024*1024</f>
        <v>12150462480.383999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0"/>
        <v>14407316208</v>
      </c>
      <c r="U51" s="1">
        <f t="shared" si="11"/>
        <v>89.5</v>
      </c>
      <c r="V51" s="4">
        <f>U51*(Constants!$A$2/100)*1024*1024*1024</f>
        <v>15760382492.671997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zoomScale="70" zoomScaleNormal="70" workbookViewId="0">
      <selection activeCell="AT63" sqref="AT63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>
        <v>7500</v>
      </c>
      <c r="T3"/>
      <c r="U3"/>
      <c r="V3"/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>
        <v>30000</v>
      </c>
      <c r="T6">
        <v>22.3</v>
      </c>
      <c r="U6">
        <v>22.3</v>
      </c>
      <c r="V6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>
        <v>52500</v>
      </c>
      <c r="T9">
        <v>69.099999999999994</v>
      </c>
      <c r="U9">
        <v>69.099999999999994</v>
      </c>
      <c r="V9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>
        <v>7500</v>
      </c>
      <c r="T16"/>
      <c r="U16"/>
      <c r="V16"/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>
        <v>30000</v>
      </c>
      <c r="T19">
        <v>22.3</v>
      </c>
      <c r="U19">
        <v>22.3</v>
      </c>
      <c r="V19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>
        <v>52500</v>
      </c>
      <c r="T22">
        <v>69.099999999999994</v>
      </c>
      <c r="U22">
        <v>69.099999999999994</v>
      </c>
      <c r="V22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 t="shared" ref="T30:T37" si="8">Q30+R30+S30</f>
        <v>226054832</v>
      </c>
      <c r="U30" s="1" t="e">
        <f t="shared" ref="U30:U37" si="9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si="8"/>
        <v>902120240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8"/>
        <v>2027777632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8"/>
        <v>3603680114</v>
      </c>
      <c r="U33" s="1">
        <f t="shared" si="9"/>
        <v>22.3</v>
      </c>
      <c r="V33" s="4">
        <f>U33*(Constants!$A$2/100)*1024*1024*1024</f>
        <v>3926888598.7327995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8"/>
        <v>5629577696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8"/>
        <v>8105508066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8"/>
        <v>11031453712</v>
      </c>
      <c r="U36" s="1">
        <f t="shared" si="9"/>
        <v>69.099999999999994</v>
      </c>
      <c r="V36" s="4">
        <f>U36*(Constants!$A$2/100)*1024*1024*1024</f>
        <v>12168071846.297598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8"/>
        <v>14407336458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 t="shared" ref="T42:T49" si="10">Q42+R42+S42</f>
        <v>225988729</v>
      </c>
      <c r="U42" s="1" t="e">
        <f t="shared" ref="U42:U49" si="11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si="10"/>
        <v>901874616</v>
      </c>
      <c r="U43" s="1">
        <f t="shared" si="11"/>
        <v>5.5999999999999988</v>
      </c>
      <c r="V43" s="4">
        <f>U43*(Constants!$A$2/100)*1024*1024*1024</f>
        <v>986124491.16159964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0"/>
        <v>2027774632</v>
      </c>
      <c r="U44" s="1">
        <f t="shared" si="11"/>
        <v>12.5</v>
      </c>
      <c r="V44" s="4">
        <f>U44*(Constants!$A$2/100)*1024*1024*1024</f>
        <v>2201170739.1999998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0"/>
        <v>3603703834</v>
      </c>
      <c r="U45" s="1">
        <f t="shared" si="11"/>
        <v>22.3</v>
      </c>
      <c r="V45" s="4">
        <f>U45*(Constants!$A$2/100)*1024*1024*1024</f>
        <v>3926888598.7327995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0"/>
        <v>5629605962</v>
      </c>
      <c r="U46" s="1">
        <f t="shared" si="11"/>
        <v>35.1</v>
      </c>
      <c r="V46" s="4">
        <f>U46*(Constants!$A$2/100)*1024*1024*1024</f>
        <v>6180887435.6735992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0"/>
        <v>8105510066</v>
      </c>
      <c r="U47" s="1">
        <f t="shared" si="11"/>
        <v>50.1</v>
      </c>
      <c r="V47" s="4">
        <f>U47*(Constants!$A$2/100)*1024*1024*1024</f>
        <v>8822292322.7135983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0"/>
        <v>11031373816</v>
      </c>
      <c r="U48" s="1">
        <f t="shared" si="11"/>
        <v>69.099999999999994</v>
      </c>
      <c r="V48" s="4">
        <f>U48*(Constants!$A$2/100)*1024*1024*1024</f>
        <v>12168071846.297598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0"/>
        <v>14407345314</v>
      </c>
      <c r="U49" s="1">
        <f t="shared" si="11"/>
        <v>89.5</v>
      </c>
      <c r="V49" s="4">
        <f>U49*(Constants!$A$2/100)*1024*1024*1024</f>
        <v>15760382492.671997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abSelected="1" topLeftCell="N10" zoomScale="70" zoomScaleNormal="70" workbookViewId="0">
      <selection activeCell="R9" sqref="R9"/>
    </sheetView>
  </sheetViews>
  <sheetFormatPr defaultColWidth="7.5" defaultRowHeight="14.25"/>
  <cols>
    <col min="1" max="11" width="9.125" style="1" customWidth="1"/>
    <col min="16" max="16" width="10.125" bestFit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8" si="0">MIN(C3:N3)</f>
        <v>1.8742000000000001</v>
      </c>
      <c r="P3" s="1">
        <f t="shared" ref="P3:P8" si="1">MAX(C3:N3)</f>
        <v>1.9096</v>
      </c>
      <c r="Q3" s="1">
        <f t="shared" ref="Q3:Q8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>
        <v>45.250900000000001</v>
      </c>
      <c r="M9">
        <v>45.825699999999998</v>
      </c>
      <c r="N9">
        <v>46.932899999999997</v>
      </c>
      <c r="O9" s="1">
        <f t="shared" ref="O9" si="4">MIN(C9:N9)</f>
        <v>44.666200000000003</v>
      </c>
      <c r="P9" s="1">
        <f t="shared" ref="P9" si="5">MAX(C9:N9)</f>
        <v>46.932899999999997</v>
      </c>
      <c r="Q9" s="1">
        <f t="shared" ref="Q9" si="6">(SUM(C9:N9)-O9-P9)/10</f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7">MIN(C16:N16)</f>
        <v>0.23599999999999999</v>
      </c>
      <c r="P16" s="1">
        <f t="shared" ref="P16:P22" si="8">MAX(C16:N16)</f>
        <v>0.23899999999999999</v>
      </c>
      <c r="Q16" s="1">
        <f t="shared" ref="Q16:Q22" si="9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10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7"/>
        <v>0.46600000000000003</v>
      </c>
      <c r="P17" s="1">
        <f t="shared" si="8"/>
        <v>0.47299999999999998</v>
      </c>
      <c r="Q17" s="1">
        <f t="shared" si="9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10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7"/>
        <v>0.70399999999999996</v>
      </c>
      <c r="P18" s="1">
        <f t="shared" si="8"/>
        <v>0.71599999999999997</v>
      </c>
      <c r="Q18" s="1">
        <f t="shared" si="9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10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7"/>
        <v>0.95499999999999996</v>
      </c>
      <c r="P19" s="1">
        <f t="shared" si="8"/>
        <v>0.97</v>
      </c>
      <c r="Q19" s="1">
        <f t="shared" si="9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10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7"/>
        <v>1.2</v>
      </c>
      <c r="P20" s="1">
        <f t="shared" si="8"/>
        <v>1.2190000000000001</v>
      </c>
      <c r="Q20" s="1">
        <f t="shared" si="9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10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7"/>
        <v>1.4530000000000001</v>
      </c>
      <c r="P21" s="1">
        <f t="shared" si="8"/>
        <v>1.4690000000000001</v>
      </c>
      <c r="Q21" s="1">
        <f t="shared" si="9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10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7"/>
        <v>1.6919999999999999</v>
      </c>
      <c r="P22" s="1">
        <f t="shared" si="8"/>
        <v>1.7050000000000001</v>
      </c>
      <c r="Q22" s="1">
        <f t="shared" si="9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10"/>
        <v>86.40000000000002</v>
      </c>
    </row>
    <row r="23" spans="1:23">
      <c r="L23" s="1"/>
      <c r="M23" s="1"/>
      <c r="N23" s="1"/>
      <c r="O23" s="1"/>
      <c r="P23" s="1"/>
      <c r="Q23" s="1"/>
      <c r="W23" s="1"/>
    </row>
    <row r="24" spans="1:23">
      <c r="L24" s="1"/>
      <c r="M24" s="1"/>
      <c r="N24" s="1"/>
      <c r="O24" s="1"/>
      <c r="P24" s="1"/>
      <c r="Q24" s="1"/>
      <c r="W24" s="1"/>
    </row>
    <row r="25" spans="1:23">
      <c r="L25" s="1"/>
      <c r="M25" s="1"/>
      <c r="N25" s="1"/>
      <c r="O25" s="1"/>
      <c r="P25" s="1"/>
      <c r="Q25" s="1"/>
      <c r="W25" s="1"/>
    </row>
    <row r="26" spans="1:23">
      <c r="L26" s="1"/>
      <c r="M26" s="1"/>
      <c r="N26" s="1"/>
      <c r="O26" s="1"/>
      <c r="P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17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11">Q31+R31+S31</f>
        <v>2306645040</v>
      </c>
      <c r="U31" s="1">
        <f t="shared" ref="U31:U37" si="12">W3</f>
        <v>14.5</v>
      </c>
      <c r="V31" s="4">
        <f>U31*(Constants!$A$2/100)*1024*1024*1024</f>
        <v>2553358057.4719996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11"/>
        <v>4628892424</v>
      </c>
      <c r="U32" s="1">
        <f t="shared" si="12"/>
        <v>28.899999999999995</v>
      </c>
      <c r="V32" s="4">
        <f>U32*(Constants!$A$2/100)*1024*1024*1024</f>
        <v>5089106749.0303984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11"/>
        <v>0</v>
      </c>
      <c r="U33" s="1">
        <f t="shared" si="12"/>
        <v>43.29999999999999</v>
      </c>
      <c r="V33" s="4">
        <f>U33*(Constants!$A$2/100)*1024*1024*1024</f>
        <v>7624855440.5887976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11"/>
        <v>0</v>
      </c>
      <c r="U34" s="1">
        <f t="shared" si="12"/>
        <v>57.79999999999999</v>
      </c>
      <c r="V34" s="4">
        <f>U34*(Constants!$A$2/100)*1024*1024*1024</f>
        <v>10178213498.060797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11"/>
        <v>0</v>
      </c>
      <c r="U35" s="1">
        <f t="shared" si="12"/>
        <v>72.099999999999994</v>
      </c>
      <c r="V35" s="4">
        <f>U35*(Constants!$A$2/100)*1024*1024*1024</f>
        <v>12696352823.705597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11"/>
        <v>0</v>
      </c>
      <c r="U36" s="1">
        <f t="shared" si="12"/>
        <v>86.59999999999998</v>
      </c>
      <c r="V36" s="4">
        <f>U36*(Constants!$A$2/100)*1024*1024*1024</f>
        <v>15249710881.177595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11"/>
        <v>0</v>
      </c>
      <c r="U37" s="1">
        <f t="shared" si="12"/>
        <v>93.5</v>
      </c>
      <c r="V37" s="4">
        <f>U37*(Constants!$A$2/100)*1024*1024*1024</f>
        <v>16464757129.215998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3">Q43+R43+S43</f>
        <v>0</v>
      </c>
      <c r="U43" s="1">
        <f t="shared" ref="U43:U49" si="14">W16</f>
        <v>12.4</v>
      </c>
      <c r="V43" s="4">
        <f>U43*(Constants!$A$2/100)*1024*1024*1024</f>
        <v>2183561373.2863998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3"/>
        <v>0</v>
      </c>
      <c r="U44" s="1">
        <f t="shared" si="14"/>
        <v>24.7</v>
      </c>
      <c r="V44" s="4">
        <f>U44*(Constants!$A$2/100)*1024*1024*1024</f>
        <v>4349513380.6591997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3"/>
        <v>0</v>
      </c>
      <c r="U45" s="1">
        <f t="shared" si="14"/>
        <v>37.1</v>
      </c>
      <c r="V45" s="4">
        <f>U45*(Constants!$A$2/100)*1024*1024*1024</f>
        <v>6533074753.9455996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3"/>
        <v>0</v>
      </c>
      <c r="U46" s="1">
        <f t="shared" si="14"/>
        <v>49.4</v>
      </c>
      <c r="V46" s="4">
        <f>U46*(Constants!$A$2/100)*1024*1024*1024</f>
        <v>8699026761.3183994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3"/>
        <v>0</v>
      </c>
      <c r="U47" s="1">
        <f t="shared" si="14"/>
        <v>61.70000000000001</v>
      </c>
      <c r="V47" s="4">
        <f>U47*(Constants!$A$2/100)*1024*1024*1024</f>
        <v>10864978768.6912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3"/>
        <v>0</v>
      </c>
      <c r="U48" s="1">
        <f t="shared" si="14"/>
        <v>74.099999999999994</v>
      </c>
      <c r="V48" s="4">
        <f>U48*(Constants!$A$2/100)*1024*1024*1024</f>
        <v>13048540141.977598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3"/>
        <v>0</v>
      </c>
      <c r="U49" s="1">
        <f t="shared" si="14"/>
        <v>86.40000000000002</v>
      </c>
      <c r="V49" s="4">
        <f>U49*(Constants!$A$2/100)*1024*1024*1024</f>
        <v>15214492149.350401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56</cp:revision>
  <dcterms:created xsi:type="dcterms:W3CDTF">2020-11-23T11:11:58Z</dcterms:created>
  <dcterms:modified xsi:type="dcterms:W3CDTF">2021-01-06T19:21:31Z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