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9.xml.rels" ContentType="application/vnd.openxmlformats-package.relationships+xml"/>
  <Override PartName="/xl/worksheets/_rels/sheet6.xml.rels" ContentType="application/vnd.openxmlformats-package.relationships+xml"/>
  <Override PartName="/xl/worksheets/_rels/sheet8.xml.rels" ContentType="application/vnd.openxmlformats-package.relationships+xml"/>
  <Override PartName="/xl/worksheets/_rels/sheet5.xml.rels" ContentType="application/vnd.openxmlformats-package.relationships+xml"/>
  <Override PartName="/xl/worksheets/_rels/sheet7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10.xml.rels" ContentType="application/vnd.openxmlformats-package.relationships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96.xml" ContentType="application/vnd.openxmlformats-officedocument.drawingml.chart+xml"/>
  <Override PartName="/xl/charts/chart211.xml" ContentType="application/vnd.openxmlformats-officedocument.drawingml.chart+xml"/>
  <Override PartName="/xl/charts/chart195.xml" ContentType="application/vnd.openxmlformats-officedocument.drawingml.chart+xml"/>
  <Override PartName="/xl/charts/chart210.xml" ContentType="application/vnd.openxmlformats-officedocument.drawingml.chart+xml"/>
  <Override PartName="/xl/charts/chart194.xml" ContentType="application/vnd.openxmlformats-officedocument.drawingml.chart+xml"/>
  <Override PartName="/xl/charts/chart193.xml" ContentType="application/vnd.openxmlformats-officedocument.drawingml.chart+xml"/>
  <Override PartName="/xl/charts/chart192.xml" ContentType="application/vnd.openxmlformats-officedocument.drawingml.chart+xml"/>
  <Override PartName="/xl/charts/chart155.xml" ContentType="application/vnd.openxmlformats-officedocument.drawingml.chart+xml"/>
  <Override PartName="/xl/charts/chart208.xml" ContentType="application/vnd.openxmlformats-officedocument.drawingml.chart+xml"/>
  <Override PartName="/xl/charts/chart207.xml" ContentType="application/vnd.openxmlformats-officedocument.drawingml.chart+xml"/>
  <Override PartName="/xl/charts/chart154.xml" ContentType="application/vnd.openxmlformats-officedocument.drawingml.chart+xml"/>
  <Override PartName="/xl/charts/chart165.xml" ContentType="application/vnd.openxmlformats-officedocument.drawingml.chart+xml"/>
  <Override PartName="/xl/charts/chart218.xml" ContentType="application/vnd.openxmlformats-officedocument.drawingml.chart+xml"/>
  <Override PartName="/xl/charts/chart206.xml" ContentType="application/vnd.openxmlformats-officedocument.drawingml.chart+xml"/>
  <Override PartName="/xl/charts/chart153.xml" ContentType="application/vnd.openxmlformats-officedocument.drawingml.chart+xml"/>
  <Override PartName="/xl/charts/chart175.xml" ContentType="application/vnd.openxmlformats-officedocument.drawingml.chart+xml"/>
  <Override PartName="/xl/charts/chart174.xml" ContentType="application/vnd.openxmlformats-officedocument.drawingml.chart+xml"/>
  <Override PartName="/xl/charts/chart173.xml" ContentType="application/vnd.openxmlformats-officedocument.drawingml.chart+xml"/>
  <Override PartName="/xl/charts/chart217.xml" ContentType="application/vnd.openxmlformats-officedocument.drawingml.chart+xml"/>
  <Override PartName="/xl/charts/chart164.xml" ContentType="application/vnd.openxmlformats-officedocument.drawingml.chart+xml"/>
  <Override PartName="/xl/charts/chart172.xml" ContentType="application/vnd.openxmlformats-officedocument.drawingml.chart+xml"/>
  <Override PartName="/xl/charts/chart216.xml" ContentType="application/vnd.openxmlformats-officedocument.drawingml.chart+xml"/>
  <Override PartName="/xl/charts/chart163.xml" ContentType="application/vnd.openxmlformats-officedocument.drawingml.chart+xml"/>
  <Override PartName="/xl/charts/chart169.xml" ContentType="application/vnd.openxmlformats-officedocument.drawingml.chart+xml"/>
  <Override PartName="/xl/charts/chart171.xml" ContentType="application/vnd.openxmlformats-officedocument.drawingml.chart+xml"/>
  <Override PartName="/xl/charts/chart215.xml" ContentType="application/vnd.openxmlformats-officedocument.drawingml.chart+xml"/>
  <Override PartName="/xl/charts/chart162.xml" ContentType="application/vnd.openxmlformats-officedocument.drawingml.chart+xml"/>
  <Override PartName="/xl/charts/chart199.xml" ContentType="application/vnd.openxmlformats-officedocument.drawingml.chart+xml"/>
  <Override PartName="/xl/charts/chart177.xml" ContentType="application/vnd.openxmlformats-officedocument.drawingml.chart+xml"/>
  <Override PartName="/xl/charts/chart168.xml" ContentType="application/vnd.openxmlformats-officedocument.drawingml.chart+xml"/>
  <Override PartName="/xl/charts/chart170.xml" ContentType="application/vnd.openxmlformats-officedocument.drawingml.chart+xml"/>
  <Override PartName="/xl/charts/chart214.xml" ContentType="application/vnd.openxmlformats-officedocument.drawingml.chart+xml"/>
  <Override PartName="/xl/charts/chart161.xml" ContentType="application/vnd.openxmlformats-officedocument.drawingml.chart+xml"/>
  <Override PartName="/xl/charts/chart198.xml" ContentType="application/vnd.openxmlformats-officedocument.drawingml.chart+xml"/>
  <Override PartName="/xl/charts/chart176.xml" ContentType="application/vnd.openxmlformats-officedocument.drawingml.chart+xml"/>
  <Override PartName="/xl/charts/chart167.xml" ContentType="application/vnd.openxmlformats-officedocument.drawingml.chart+xml"/>
  <Override PartName="/xl/charts/chart213.xml" ContentType="application/vnd.openxmlformats-officedocument.drawingml.chart+xml"/>
  <Override PartName="/xl/charts/chart160.xml" ContentType="application/vnd.openxmlformats-officedocument.drawingml.chart+xml"/>
  <Override PartName="/xl/charts/chart197.xml" ContentType="application/vnd.openxmlformats-officedocument.drawingml.chart+xml"/>
  <Override PartName="/xl/charts/chart166.xml" ContentType="application/vnd.openxmlformats-officedocument.drawingml.chart+xml"/>
  <Override PartName="/xl/charts/chart212.xml" ContentType="application/vnd.openxmlformats-officedocument.drawingml.chart+xml"/>
  <Override PartName="/xl/charts/chart179.xml" ContentType="application/vnd.openxmlformats-officedocument.drawingml.chart+xml"/>
  <Override PartName="/xl/charts/chart181.xml" ContentType="application/vnd.openxmlformats-officedocument.drawingml.chart+xml"/>
  <Override PartName="/xl/charts/chart178.xml" ContentType="application/vnd.openxmlformats-officedocument.drawingml.chart+xml"/>
  <Override PartName="/xl/charts/chart180.xml" ContentType="application/vnd.openxmlformats-officedocument.drawingml.chart+xml"/>
  <Override PartName="/xl/charts/chart156.xml" ContentType="application/vnd.openxmlformats-officedocument.drawingml.chart+xml"/>
  <Override PartName="/xl/charts/chart209.xml" ContentType="application/vnd.openxmlformats-officedocument.drawingml.chart+xml"/>
  <Override PartName="/xl/charts/chart157.xml" ContentType="application/vnd.openxmlformats-officedocument.drawingml.chart+xml"/>
  <Override PartName="/xl/charts/chart158.xml" ContentType="application/vnd.openxmlformats-officedocument.drawingml.chart+xml"/>
  <Override PartName="/xl/charts/chart159.xml" ContentType="application/vnd.openxmlformats-officedocument.drawingml.chart+xml"/>
  <Override PartName="/xl/charts/chart182.xml" ContentType="application/vnd.openxmlformats-officedocument.drawingml.chart+xml"/>
  <Override PartName="/xl/charts/chart183.xml" ContentType="application/vnd.openxmlformats-officedocument.drawingml.chart+xml"/>
  <Override PartName="/xl/charts/chart184.xml" ContentType="application/vnd.openxmlformats-officedocument.drawingml.chart+xml"/>
  <Override PartName="/xl/charts/chart200.xml" ContentType="application/vnd.openxmlformats-officedocument.drawingml.chart+xml"/>
  <Override PartName="/xl/charts/chart185.xml" ContentType="application/vnd.openxmlformats-officedocument.drawingml.chart+xml"/>
  <Override PartName="/xl/charts/chart201.xml" ContentType="application/vnd.openxmlformats-officedocument.drawingml.chart+xml"/>
  <Override PartName="/xl/charts/chart186.xml" ContentType="application/vnd.openxmlformats-officedocument.drawingml.chart+xml"/>
  <Override PartName="/xl/charts/chart202.xml" ContentType="application/vnd.openxmlformats-officedocument.drawingml.chart+xml"/>
  <Override PartName="/xl/charts/chart187.xml" ContentType="application/vnd.openxmlformats-officedocument.drawingml.chart+xml"/>
  <Override PartName="/xl/charts/chart203.xml" ContentType="application/vnd.openxmlformats-officedocument.drawingml.chart+xml"/>
  <Override PartName="/xl/charts/chart188.xml" ContentType="application/vnd.openxmlformats-officedocument.drawingml.chart+xml"/>
  <Override PartName="/xl/charts/chart204.xml" ContentType="application/vnd.openxmlformats-officedocument.drawingml.chart+xml"/>
  <Override PartName="/xl/charts/chart189.xml" ContentType="application/vnd.openxmlformats-officedocument.drawingml.chart+xml"/>
  <Override PartName="/xl/charts/chart205.xml" ContentType="application/vnd.openxmlformats-officedocument.drawingml.chart+xml"/>
  <Override PartName="/xl/charts/chart190.xml" ContentType="application/vnd.openxmlformats-officedocument.drawingml.chart+xml"/>
  <Override PartName="/xl/charts/chart191.xml" ContentType="application/vnd.openxmlformats-officedocument.drawingml.chart+xml"/>
  <Override PartName="/xl/drawings/_rels/drawing9.xml.rels" ContentType="application/vnd.openxmlformats-package.relationships+xml"/>
  <Override PartName="/xl/drawings/_rels/drawing3.xml.rels" ContentType="application/vnd.openxmlformats-package.relationships+xml"/>
  <Override PartName="/xl/drawings/_rels/drawing8.xml.rels" ContentType="application/vnd.openxmlformats-package.relationships+xml"/>
  <Override PartName="/xl/drawings/_rels/drawing7.xml.rels" ContentType="application/vnd.openxmlformats-package.relationships+xml"/>
  <Override PartName="/xl/drawings/_rels/drawing6.xml.rels" ContentType="application/vnd.openxmlformats-package.relationships+xml"/>
  <Override PartName="/xl/drawings/_rels/drawing5.xml.rels" ContentType="application/vnd.openxmlformats-package.relationships+xml"/>
  <Override PartName="/xl/drawings/_rels/drawing2.xml.rels" ContentType="application/vnd.openxmlformats-package.relationships+xml"/>
  <Override PartName="/xl/drawings/_rels/drawing4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Constants" sheetId="1" state="visible" r:id="rId2"/>
    <sheet name="MCSS" sheetId="2" state="visible" r:id="rId3"/>
    <sheet name="LISS" sheetId="3" state="visible" r:id="rId4"/>
    <sheet name="LISS2" sheetId="4" state="visible" r:id="rId5"/>
    <sheet name="ChainMatrixMuliplication" sheetId="5" state="visible" r:id="rId6"/>
    <sheet name="Knapsack" sheetId="6" state="visible" r:id="rId7"/>
    <sheet name="Dijkstra" sheetId="7" state="visible" r:id="rId8"/>
    <sheet name="IndependentSets" sheetId="8" state="visible" r:id="rId9"/>
    <sheet name="KTrees" sheetId="9" state="visible" r:id="rId10"/>
    <sheet name="TreeDiameter" sheetId="10" state="visible" r:id="rId11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<sst xmlns="http://schemas.openxmlformats.org/spreadsheetml/2006/main" count="943" uniqueCount="19">
  <si>
    <t xml:space="preserve">System Usable Memory</t>
  </si>
  <si>
    <t xml:space="preserve">Time</t>
  </si>
  <si>
    <t xml:space="preserve">Iterative</t>
  </si>
  <si>
    <t xml:space="preserve">Attempt</t>
  </si>
  <si>
    <t xml:space="preserve">Min</t>
  </si>
  <si>
    <t xml:space="preserve">Max</t>
  </si>
  <si>
    <t xml:space="preserve">AVG</t>
  </si>
  <si>
    <t xml:space="preserve">Recursive</t>
  </si>
  <si>
    <t xml:space="preserve">Memory</t>
  </si>
  <si>
    <t xml:space="preserve">Size</t>
  </si>
  <si>
    <t xml:space="preserve">Heap</t>
  </si>
  <si>
    <t xml:space="preserve">E.Heap</t>
  </si>
  <si>
    <t xml:space="preserve">Stack</t>
  </si>
  <si>
    <t xml:space="preserve">Total (B)</t>
  </si>
  <si>
    <t xml:space="preserve">% Memory Usage</t>
  </si>
  <si>
    <t xml:space="preserve">% Total Estimate (B)</t>
  </si>
  <si>
    <t xml:space="preserve">Extra Heap</t>
  </si>
  <si>
    <t xml:space="preserve">Recurisve</t>
  </si>
  <si>
    <t xml:space="preserve">MEM%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</si>
</sst>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0"/>
  </numFmts>
  <fonts count="10">
    <font>
      <sz val="11"/>
      <color rgb="FF000000"/>
      <name val="Liberation Sans1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Liberation Sans1"/>
      <family val="0"/>
      <charset val="1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sz val="10"/>
      <color rgb="FF000000"/>
      <name val="Calibri"/>
      <family val="2"/>
    </font>
    <font>
      <b val="true"/>
      <sz val="10"/>
      <color rgb="FF000000"/>
      <name val="Calibri"/>
      <family val="2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B8B8B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ED7D31"/>
      <rgbColor rgb="FF59595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charts/chart1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GB" sz="1399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GB" sz="1399" spc="-1" strike="noStrike">
                <a:solidFill>
                  <a:srgbClr val="595959"/>
                </a:solidFill>
                <a:latin typeface="Calibri"/>
              </a:rPr>
              <a:t>Time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MCSS!$A$2</c:f>
              <c:strCache>
                <c:ptCount val="1"/>
                <c:pt idx="0">
                  <c:v>Iterative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MCSS!$B$16:$B$20</c:f>
              <c:strCache>
                <c:ptCount val="5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</c:strCache>
            </c:strRef>
          </c:cat>
          <c:val>
            <c:numRef>
              <c:f>MCSS!$Q$3:$Q$7</c:f>
              <c:numCache>
                <c:formatCode>General</c:formatCode>
                <c:ptCount val="5"/>
                <c:pt idx="0">
                  <c:v>0.00139</c:v>
                </c:pt>
                <c:pt idx="1">
                  <c:v>0.00555</c:v>
                </c:pt>
                <c:pt idx="2">
                  <c:v>0.01262</c:v>
                </c:pt>
                <c:pt idx="3">
                  <c:v>0.01962</c:v>
                </c:pt>
                <c:pt idx="4">
                  <c:v>0.03066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MCSS!$A$15</c:f>
              <c:strCache>
                <c:ptCount val="1"/>
                <c:pt idx="0">
                  <c:v>Recursive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MCSS!$B$16:$B$20</c:f>
              <c:strCache>
                <c:ptCount val="5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</c:strCache>
            </c:strRef>
          </c:cat>
          <c:val>
            <c:numRef>
              <c:f>MCSS!$Q$16:$Q$20</c:f>
              <c:numCache>
                <c:formatCode>General</c:formatCode>
                <c:ptCount val="5"/>
                <c:pt idx="0">
                  <c:v>0.1008</c:v>
                </c:pt>
                <c:pt idx="1">
                  <c:v>0.7398</c:v>
                </c:pt>
                <c:pt idx="2">
                  <c:v>3.1328</c:v>
                </c:pt>
                <c:pt idx="3">
                  <c:v>8.0198</c:v>
                </c:pt>
                <c:pt idx="4">
                  <c:v>15.9913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19174471"/>
        <c:axId val="39971885"/>
      </c:lineChart>
      <c:catAx>
        <c:axId val="1917447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9971885"/>
        <c:crosses val="autoZero"/>
        <c:auto val="1"/>
        <c:lblAlgn val="ctr"/>
        <c:lblOffset val="100"/>
        <c:noMultiLvlLbl val="0"/>
      </c:catAx>
      <c:valAx>
        <c:axId val="3997188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9174471"/>
        <c:crosses val="min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0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GB" sz="1399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GB" sz="1399" spc="-1" strike="noStrike">
                <a:solidFill>
                  <a:srgbClr val="595959"/>
                </a:solidFill>
                <a:latin typeface="Calibri"/>
              </a:rPr>
              <a:t>E. Heap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MCSS!$O$42</c:f>
              <c:strCache>
                <c:ptCount val="1"/>
                <c:pt idx="0">
                  <c:v>Recursive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MCSS!$P$30:$P$37</c:f>
              <c:strCache>
                <c:ptCount val="8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</c:strCache>
            </c:strRef>
          </c:cat>
          <c:val>
            <c:numRef>
              <c:f>MCSS!$R$43:$R$50</c:f>
              <c:numCache>
                <c:formatCode>General</c:formatCode>
                <c:ptCount val="8"/>
                <c:pt idx="0">
                  <c:v>61002</c:v>
                </c:pt>
                <c:pt idx="1">
                  <c:v>77831</c:v>
                </c:pt>
                <c:pt idx="2">
                  <c:v>125839</c:v>
                </c:pt>
                <c:pt idx="3">
                  <c:v>308717</c:v>
                </c:pt>
                <c:pt idx="4">
                  <c:v>301657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MCSS!$O$29</c:f>
              <c:strCache>
                <c:ptCount val="1"/>
                <c:pt idx="0">
                  <c:v>Iterative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MCSS!$P$30:$P$37</c:f>
              <c:strCache>
                <c:ptCount val="8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</c:strCache>
            </c:strRef>
          </c:cat>
          <c:val>
            <c:numRef>
              <c:f>MCSS!$R$30:$R$37</c:f>
              <c:numCache>
                <c:formatCode>General</c:formatCode>
                <c:ptCount val="8"/>
                <c:pt idx="0">
                  <c:v>8568</c:v>
                </c:pt>
                <c:pt idx="1">
                  <c:v>8543</c:v>
                </c:pt>
                <c:pt idx="2">
                  <c:v>30535</c:v>
                </c:pt>
                <c:pt idx="3">
                  <c:v>40583</c:v>
                </c:pt>
                <c:pt idx="4">
                  <c:v>40567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95076798"/>
        <c:axId val="28368988"/>
      </c:lineChart>
      <c:catAx>
        <c:axId val="9507679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8368988"/>
        <c:crosses val="autoZero"/>
        <c:auto val="1"/>
        <c:lblAlgn val="ctr"/>
        <c:lblOffset val="100"/>
        <c:noMultiLvlLbl val="0"/>
      </c:catAx>
      <c:valAx>
        <c:axId val="2836898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5076798"/>
        <c:crosses val="min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0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5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GB" sz="1399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GB" sz="1399" spc="-1" strike="noStrike">
                <a:solidFill>
                  <a:srgbClr val="595959"/>
                </a:solidFill>
                <a:latin typeface="Calibri"/>
              </a:rPr>
              <a:t>Heap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MCSS!$O$42</c:f>
              <c:strCache>
                <c:ptCount val="1"/>
                <c:pt idx="0">
                  <c:v>Recursive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MCSS!$P$30:$P$37</c:f>
              <c:strCache>
                <c:ptCount val="8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</c:strCache>
            </c:strRef>
          </c:cat>
          <c:val>
            <c:numRef>
              <c:f>MCSS!$Q$43:$Q$50</c:f>
              <c:numCache>
                <c:formatCode>General</c:formatCode>
                <c:ptCount val="8"/>
                <c:pt idx="0">
                  <c:v>2550758</c:v>
                </c:pt>
                <c:pt idx="1">
                  <c:v>9915601</c:v>
                </c:pt>
                <c:pt idx="2">
                  <c:v>22109073</c:v>
                </c:pt>
                <c:pt idx="3">
                  <c:v>39442067</c:v>
                </c:pt>
                <c:pt idx="4">
                  <c:v>61435943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MCSS!$O$29</c:f>
              <c:strCache>
                <c:ptCount val="1"/>
                <c:pt idx="0">
                  <c:v>Iterative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MCSS!$P$30:$P$37</c:f>
              <c:strCache>
                <c:ptCount val="8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</c:strCache>
            </c:strRef>
          </c:cat>
          <c:val>
            <c:numRef>
              <c:f>MCSS!$Q$30:$Q$37</c:f>
              <c:numCache>
                <c:formatCode>General</c:formatCode>
                <c:ptCount val="8"/>
                <c:pt idx="0">
                  <c:v>1088432</c:v>
                </c:pt>
                <c:pt idx="1">
                  <c:v>4118505</c:v>
                </c:pt>
                <c:pt idx="2">
                  <c:v>9104409</c:v>
                </c:pt>
                <c:pt idx="3">
                  <c:v>16114409</c:v>
                </c:pt>
                <c:pt idx="4">
                  <c:v>25144433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86077627"/>
        <c:axId val="33033261"/>
      </c:lineChart>
      <c:catAx>
        <c:axId val="86077627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3033261"/>
        <c:crosses val="autoZero"/>
        <c:auto val="1"/>
        <c:lblAlgn val="ctr"/>
        <c:lblOffset val="100"/>
        <c:noMultiLvlLbl val="0"/>
      </c:catAx>
      <c:valAx>
        <c:axId val="3303326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6077627"/>
        <c:crosses val="min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0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5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GB" sz="1399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GB" sz="1399" spc="-1" strike="noStrike">
                <a:solidFill>
                  <a:srgbClr val="595959"/>
                </a:solidFill>
                <a:latin typeface="Calibri"/>
              </a:rPr>
              <a:t>Stack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MCSS!$O$42</c:f>
              <c:strCache>
                <c:ptCount val="1"/>
                <c:pt idx="0">
                  <c:v>Recursive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MCSS!$P$30:$P$37</c:f>
              <c:strCache>
                <c:ptCount val="8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</c:strCache>
            </c:strRef>
          </c:cat>
          <c:val>
            <c:numRef>
              <c:f>MCSS!$S$43:$S$50</c:f>
              <c:numCache>
                <c:formatCode>General</c:formatCode>
                <c:ptCount val="8"/>
                <c:pt idx="0">
                  <c:v>269216</c:v>
                </c:pt>
                <c:pt idx="1">
                  <c:v>532240</c:v>
                </c:pt>
                <c:pt idx="2">
                  <c:v>796352</c:v>
                </c:pt>
                <c:pt idx="3">
                  <c:v>1067808</c:v>
                </c:pt>
                <c:pt idx="4">
                  <c:v>1329744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MCSS!$O$29</c:f>
              <c:strCache>
                <c:ptCount val="1"/>
                <c:pt idx="0">
                  <c:v>Iterative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MCSS!$P$30:$P$37</c:f>
              <c:strCache>
                <c:ptCount val="8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</c:strCache>
            </c:strRef>
          </c:cat>
          <c:val>
            <c:numRef>
              <c:f>MCSS!$S$30:$S$37</c:f>
              <c:numCache>
                <c:formatCode>General</c:formatCode>
                <c:ptCount val="8"/>
                <c:pt idx="0">
                  <c:v>7496</c:v>
                </c:pt>
                <c:pt idx="1">
                  <c:v>3888</c:v>
                </c:pt>
                <c:pt idx="2">
                  <c:v>4352</c:v>
                </c:pt>
                <c:pt idx="3">
                  <c:v>4808</c:v>
                </c:pt>
                <c:pt idx="4">
                  <c:v>5320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39085263"/>
        <c:axId val="60889849"/>
      </c:lineChart>
      <c:catAx>
        <c:axId val="3908526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0889849"/>
        <c:crosses val="autoZero"/>
        <c:auto val="1"/>
        <c:lblAlgn val="ctr"/>
        <c:lblOffset val="100"/>
        <c:noMultiLvlLbl val="0"/>
      </c:catAx>
      <c:valAx>
        <c:axId val="6088984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9085263"/>
        <c:crosses val="min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0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5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GB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GB" sz="1400" spc="-1" strike="noStrike">
                <a:solidFill>
                  <a:srgbClr val="595959"/>
                </a:solidFill>
                <a:latin typeface="Calibri"/>
              </a:rPr>
              <a:t>Total Memory Usage (B) Comparison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MCSS!$O$42</c:f>
              <c:strCache>
                <c:ptCount val="1"/>
                <c:pt idx="0">
                  <c:v>Recursive</c:v>
                </c:pt>
              </c:strCache>
            </c:strRef>
          </c:tx>
          <c:spPr>
            <a:solidFill>
              <a:srgbClr val="ed7d31"/>
            </a:solidFill>
            <a:ln cap="rnd"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MCSS!$P$43:$P$50</c:f>
              <c:strCache>
                <c:ptCount val="8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</c:strCache>
            </c:strRef>
          </c:cat>
          <c:val>
            <c:numRef>
              <c:f>MCSS!$T$43:$T$50</c:f>
              <c:numCache>
                <c:formatCode>General</c:formatCode>
                <c:ptCount val="8"/>
                <c:pt idx="0">
                  <c:v>2880976</c:v>
                </c:pt>
                <c:pt idx="1">
                  <c:v>10525672</c:v>
                </c:pt>
                <c:pt idx="2">
                  <c:v>23031264</c:v>
                </c:pt>
                <c:pt idx="3">
                  <c:v>40818592</c:v>
                </c:pt>
                <c:pt idx="4">
                  <c:v>63067344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MCSS!$O$29</c:f>
              <c:strCache>
                <c:ptCount val="1"/>
                <c:pt idx="0">
                  <c:v>Iterative</c:v>
                </c:pt>
              </c:strCache>
            </c:strRef>
          </c:tx>
          <c:spPr>
            <a:solidFill>
              <a:srgbClr val="4472c4"/>
            </a:solidFill>
            <a:ln cap="rnd"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MCSS!$P$43:$P$50</c:f>
              <c:strCache>
                <c:ptCount val="8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</c:strCache>
            </c:strRef>
          </c:cat>
          <c:val>
            <c:numRef>
              <c:f>MCSS!$T$30:$T$37</c:f>
              <c:numCache>
                <c:formatCode>General</c:formatCode>
                <c:ptCount val="8"/>
                <c:pt idx="0">
                  <c:v>1104496</c:v>
                </c:pt>
                <c:pt idx="1">
                  <c:v>4130936</c:v>
                </c:pt>
                <c:pt idx="2">
                  <c:v>9139296</c:v>
                </c:pt>
                <c:pt idx="3">
                  <c:v>16159800</c:v>
                </c:pt>
                <c:pt idx="4">
                  <c:v>25190320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80157711"/>
        <c:axId val="23283118"/>
      </c:lineChart>
      <c:catAx>
        <c:axId val="8015771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3283118"/>
        <c:crosses val="autoZero"/>
        <c:auto val="1"/>
        <c:lblAlgn val="ctr"/>
        <c:lblOffset val="100"/>
        <c:noMultiLvlLbl val="0"/>
      </c:catAx>
      <c:valAx>
        <c:axId val="2328311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0157711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5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GB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GB" sz="1400" spc="-1" strike="noStrike">
                <a:solidFill>
                  <a:srgbClr val="595959"/>
                </a:solidFill>
                <a:latin typeface="Calibri"/>
              </a:rPr>
              <a:t>Iterative Total Memory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MCSS!$U$29</c:f>
              <c:strCache>
                <c:ptCount val="1"/>
                <c:pt idx="0">
                  <c:v>% Memory Usage</c:v>
                </c:pt>
              </c:strCache>
            </c:strRef>
          </c:tx>
          <c:spPr>
            <a:solidFill>
              <a:srgbClr val="a5a5a5"/>
            </a:solidFill>
            <a:ln cap="rnd" w="2844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MCSS!$U$30:$U$37</c:f>
              <c:numCache>
                <c:formatCode>General</c:formatCode>
                <c:ptCount val="8"/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47545618"/>
        <c:axId val="27288498"/>
      </c:lineChart>
      <c:catAx>
        <c:axId val="4754561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7288498"/>
        <c:auto val="1"/>
        <c:lblAlgn val="ctr"/>
        <c:lblOffset val="100"/>
        <c:noMultiLvlLbl val="0"/>
      </c:catAx>
      <c:valAx>
        <c:axId val="2728849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7545618"/>
        <c:crosses val="max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5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GB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GB" sz="1400" spc="-1" strike="noStrike">
                <a:solidFill>
                  <a:srgbClr val="595959"/>
                </a:solidFill>
                <a:latin typeface="Calibri"/>
              </a:rPr>
              <a:t>Recursive Total Memory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MCSS!$V$42</c:f>
              <c:strCache>
                <c:ptCount val="1"/>
                <c:pt idx="0">
                  <c:v>% Total Estimate (B)</c:v>
                </c:pt>
              </c:strCache>
            </c:strRef>
          </c:tx>
          <c:spPr>
            <a:solidFill>
              <a:srgbClr val="4472c4"/>
            </a:solidFill>
            <a:ln cap="rnd"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MCSS!$P$30:$P$37</c:f>
              <c:strCache>
                <c:ptCount val="8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</c:strCache>
            </c:strRef>
          </c:cat>
          <c:val>
            <c:numRef>
              <c:f>MCSS!$V$43:$V$50</c:f>
              <c:numCache>
                <c:formatCode>General</c:formatCode>
                <c:ptCount val="8"/>
                <c:pt idx="1">
                  <c:v>17179869.184</c:v>
                </c:pt>
                <c:pt idx="2">
                  <c:v>34359738.368</c:v>
                </c:pt>
                <c:pt idx="3">
                  <c:v>51539607.552</c:v>
                </c:pt>
                <c:pt idx="4">
                  <c:v>68719476.736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26813559"/>
        <c:axId val="72369391"/>
      </c:lineChart>
      <c:lineChart>
        <c:grouping val="standard"/>
        <c:varyColors val="0"/>
        <c:ser>
          <c:idx val="1"/>
          <c:order val="1"/>
          <c:tx>
            <c:strRef>
              <c:f>MCSS!$U$42</c:f>
              <c:strCache>
                <c:ptCount val="1"/>
                <c:pt idx="0">
                  <c:v>% Memory Usage</c:v>
                </c:pt>
              </c:strCache>
            </c:strRef>
          </c:tx>
          <c:spPr>
            <a:solidFill>
              <a:srgbClr val="a5a5a5"/>
            </a:solidFill>
            <a:ln cap="rnd" w="2844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MCSS!$P$30:$P$37</c:f>
              <c:strCache>
                <c:ptCount val="8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</c:strCache>
            </c:strRef>
          </c:cat>
          <c:val>
            <c:numRef>
              <c:f>MCSS!$U$43:$U$50</c:f>
              <c:numCache>
                <c:formatCode>General</c:formatCode>
                <c:ptCount val="8"/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59009466"/>
        <c:axId val="35632756"/>
      </c:lineChart>
      <c:catAx>
        <c:axId val="2681355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2369391"/>
        <c:crosses val="autoZero"/>
        <c:auto val="1"/>
        <c:lblAlgn val="ctr"/>
        <c:lblOffset val="100"/>
        <c:noMultiLvlLbl val="0"/>
      </c:catAx>
      <c:valAx>
        <c:axId val="7236939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6813559"/>
        <c:crosses val="autoZero"/>
        <c:crossBetween val="between"/>
      </c:valAx>
      <c:catAx>
        <c:axId val="59009466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5632756"/>
        <c:auto val="1"/>
        <c:lblAlgn val="ctr"/>
        <c:lblOffset val="100"/>
        <c:noMultiLvlLbl val="0"/>
      </c:catAx>
      <c:valAx>
        <c:axId val="35632756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9009466"/>
        <c:crosses val="max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6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GB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GB" sz="1400" spc="-1" strike="noStrike">
                <a:solidFill>
                  <a:srgbClr val="595959"/>
                </a:solidFill>
                <a:latin typeface="Calibri"/>
              </a:rPr>
              <a:t>% Memory Usage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MCSS!$O$29</c:f>
              <c:strCache>
                <c:ptCount val="1"/>
                <c:pt idx="0">
                  <c:v>Iterative</c:v>
                </c:pt>
              </c:strCache>
            </c:strRef>
          </c:tx>
          <c:spPr>
            <a:solidFill>
              <a:srgbClr val="4472c4"/>
            </a:solidFill>
            <a:ln w="19080">
              <a:solidFill>
                <a:srgbClr val="4472c4"/>
              </a:solidFill>
              <a:round/>
            </a:ln>
          </c:spP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MCSS!$P$30:$P$37</c:f>
              <c:strCache>
                <c:ptCount val="8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</c:strCache>
            </c:strRef>
          </c:cat>
          <c:val>
            <c:numRef>
              <c:f>MCSS!$U$30:$U$37</c:f>
              <c:numCache>
                <c:formatCode>General</c:formatCode>
                <c:ptCount val="8"/>
              </c:numCache>
            </c:numRef>
          </c:val>
          <c:smooth val="0"/>
        </c:ser>
        <c:ser>
          <c:idx val="1"/>
          <c:order val="1"/>
          <c:tx>
            <c:strRef>
              <c:f>MCSS!$O$42</c:f>
              <c:strCache>
                <c:ptCount val="1"/>
                <c:pt idx="0">
                  <c:v>Recursive</c:v>
                </c:pt>
              </c:strCache>
            </c:strRef>
          </c:tx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MCSS!$P$30:$P$37</c:f>
              <c:strCache>
                <c:ptCount val="8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</c:strCache>
            </c:strRef>
          </c:cat>
          <c:val>
            <c:numRef>
              <c:f>MCSS!$U$43:$U$50</c:f>
              <c:numCache>
                <c:formatCode>General</c:formatCode>
                <c:ptCount val="8"/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76506506"/>
        <c:axId val="45587854"/>
      </c:lineChart>
      <c:catAx>
        <c:axId val="7650650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5587854"/>
        <c:crosses val="autoZero"/>
        <c:auto val="1"/>
        <c:lblAlgn val="ctr"/>
        <c:lblOffset val="100"/>
        <c:noMultiLvlLbl val="0"/>
      </c:catAx>
      <c:valAx>
        <c:axId val="4558785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6506506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6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GB" sz="1399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GB" sz="1399" spc="-1" strike="noStrike">
                <a:solidFill>
                  <a:srgbClr val="595959"/>
                </a:solidFill>
                <a:latin typeface="Calibri"/>
              </a:rPr>
              <a:t>Time (s)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LISS!$A$2</c:f>
              <c:strCache>
                <c:ptCount val="1"/>
                <c:pt idx="0">
                  <c:v>Iterative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LISS!$B$3:$B$9</c:f>
              <c:strCache>
                <c:ptCount val="7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</c:strCache>
            </c:strRef>
          </c:cat>
          <c:val>
            <c:numRef>
              <c:f>LISS!$Q$3:$Q$9</c:f>
              <c:numCache>
                <c:formatCode>General</c:formatCode>
                <c:ptCount val="7"/>
                <c:pt idx="0">
                  <c:v>0.0793</c:v>
                </c:pt>
                <c:pt idx="1">
                  <c:v>0.29631</c:v>
                </c:pt>
                <c:pt idx="2">
                  <c:v>0.66852</c:v>
                </c:pt>
                <c:pt idx="3">
                  <c:v>1.18493</c:v>
                </c:pt>
                <c:pt idx="4">
                  <c:v>1.83929</c:v>
                </c:pt>
                <c:pt idx="5">
                  <c:v>2.62676</c:v>
                </c:pt>
                <c:pt idx="6">
                  <c:v>3.58963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LISS!$A$15</c:f>
              <c:strCache>
                <c:ptCount val="1"/>
                <c:pt idx="0">
                  <c:v>Recursive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LISS!$B$3:$B$9</c:f>
              <c:strCache>
                <c:ptCount val="7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</c:strCache>
            </c:strRef>
          </c:cat>
          <c:val>
            <c:numRef>
              <c:f>LISS!$Q$16:$Q$22</c:f>
              <c:numCache>
                <c:formatCode>General</c:formatCode>
                <c:ptCount val="7"/>
                <c:pt idx="0">
                  <c:v>0.0824</c:v>
                </c:pt>
                <c:pt idx="1">
                  <c:v>0.3212</c:v>
                </c:pt>
                <c:pt idx="2">
                  <c:v>0.7183</c:v>
                </c:pt>
                <c:pt idx="3">
                  <c:v>1.2736</c:v>
                </c:pt>
                <c:pt idx="4">
                  <c:v>1.9958</c:v>
                </c:pt>
                <c:pt idx="5">
                  <c:v>2.879</c:v>
                </c:pt>
                <c:pt idx="6">
                  <c:v>3.9013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60414638"/>
        <c:axId val="39194904"/>
      </c:lineChart>
      <c:catAx>
        <c:axId val="6041463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9194904"/>
        <c:crosses val="autoZero"/>
        <c:auto val="1"/>
        <c:lblAlgn val="ctr"/>
        <c:lblOffset val="100"/>
        <c:noMultiLvlLbl val="0"/>
      </c:catAx>
      <c:valAx>
        <c:axId val="3919490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0414638"/>
        <c:crosses val="min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0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6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GB" sz="1399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GB" sz="1399" spc="-1" strike="noStrike">
                <a:solidFill>
                  <a:srgbClr val="595959"/>
                </a:solidFill>
                <a:latin typeface="Calibri"/>
              </a:rPr>
              <a:t>E. Heap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LISS!$O$42</c:f>
              <c:strCache>
                <c:ptCount val="1"/>
                <c:pt idx="0">
                  <c:v>Recursive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LISS!$P$30:$P$36</c:f>
              <c:strCache>
                <c:ptCount val="7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</c:strCache>
            </c:strRef>
          </c:cat>
          <c:val>
            <c:numRef>
              <c:f>LISS!$R$43:$R$49</c:f>
              <c:numCache>
                <c:formatCode>General</c:formatCode>
                <c:ptCount val="7"/>
                <c:pt idx="0">
                  <c:v>571</c:v>
                </c:pt>
                <c:pt idx="1">
                  <c:v>571</c:v>
                </c:pt>
                <c:pt idx="2">
                  <c:v>506</c:v>
                </c:pt>
                <c:pt idx="3">
                  <c:v>506</c:v>
                </c:pt>
                <c:pt idx="4">
                  <c:v>506</c:v>
                </c:pt>
                <c:pt idx="5">
                  <c:v>506</c:v>
                </c:pt>
                <c:pt idx="6">
                  <c:v>506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LISS!$O$29</c:f>
              <c:strCache>
                <c:ptCount val="1"/>
                <c:pt idx="0">
                  <c:v>Iterative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LISS!$P$30:$P$36</c:f>
              <c:strCache>
                <c:ptCount val="7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</c:strCache>
            </c:strRef>
          </c:cat>
          <c:val>
            <c:numRef>
              <c:f>LISS!$R$30:$R$36</c:f>
              <c:numCache>
                <c:formatCode>General</c:formatCode>
                <c:ptCount val="7"/>
                <c:pt idx="0">
                  <c:v>571</c:v>
                </c:pt>
                <c:pt idx="1">
                  <c:v>571</c:v>
                </c:pt>
                <c:pt idx="2">
                  <c:v>506</c:v>
                </c:pt>
                <c:pt idx="3">
                  <c:v>506</c:v>
                </c:pt>
                <c:pt idx="4">
                  <c:v>506</c:v>
                </c:pt>
                <c:pt idx="5">
                  <c:v>506</c:v>
                </c:pt>
                <c:pt idx="6">
                  <c:v>506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88448375"/>
        <c:axId val="75390689"/>
      </c:lineChart>
      <c:catAx>
        <c:axId val="8844837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5390689"/>
        <c:crosses val="autoZero"/>
        <c:auto val="1"/>
        <c:lblAlgn val="ctr"/>
        <c:lblOffset val="100"/>
        <c:noMultiLvlLbl val="0"/>
      </c:catAx>
      <c:valAx>
        <c:axId val="7539068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8448375"/>
        <c:crosses val="min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0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6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GB" sz="1399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GB" sz="1399" spc="-1" strike="noStrike">
                <a:solidFill>
                  <a:srgbClr val="595959"/>
                </a:solidFill>
                <a:latin typeface="Calibri"/>
              </a:rPr>
              <a:t>Heap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LISS!$O$42</c:f>
              <c:strCache>
                <c:ptCount val="1"/>
                <c:pt idx="0">
                  <c:v>Recursive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LISS!$P$30:$P$36</c:f>
              <c:strCache>
                <c:ptCount val="7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</c:strCache>
            </c:strRef>
          </c:cat>
          <c:val>
            <c:numRef>
              <c:f>LISS!$Q$43:$Q$49</c:f>
              <c:numCache>
                <c:formatCode>General</c:formatCode>
                <c:ptCount val="7"/>
                <c:pt idx="0">
                  <c:v>138389</c:v>
                </c:pt>
                <c:pt idx="1">
                  <c:v>202390</c:v>
                </c:pt>
                <c:pt idx="2">
                  <c:v>266390</c:v>
                </c:pt>
                <c:pt idx="3">
                  <c:v>330390</c:v>
                </c:pt>
                <c:pt idx="4">
                  <c:v>394390</c:v>
                </c:pt>
                <c:pt idx="5">
                  <c:v>458390</c:v>
                </c:pt>
                <c:pt idx="6">
                  <c:v>522390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LISS!$O$29</c:f>
              <c:strCache>
                <c:ptCount val="1"/>
                <c:pt idx="0">
                  <c:v>Iterative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LISS!$P$30:$P$36</c:f>
              <c:strCache>
                <c:ptCount val="7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</c:strCache>
            </c:strRef>
          </c:cat>
          <c:val>
            <c:numRef>
              <c:f>LISS!$Q$30:$Q$36</c:f>
              <c:numCache>
                <c:formatCode>General</c:formatCode>
                <c:ptCount val="7"/>
                <c:pt idx="0">
                  <c:v>138389</c:v>
                </c:pt>
                <c:pt idx="1">
                  <c:v>202390</c:v>
                </c:pt>
                <c:pt idx="2">
                  <c:v>266390</c:v>
                </c:pt>
                <c:pt idx="3">
                  <c:v>330390</c:v>
                </c:pt>
                <c:pt idx="4">
                  <c:v>394390</c:v>
                </c:pt>
                <c:pt idx="5">
                  <c:v>458390</c:v>
                </c:pt>
                <c:pt idx="6">
                  <c:v>522390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53340513"/>
        <c:axId val="40315288"/>
      </c:lineChart>
      <c:catAx>
        <c:axId val="5334051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0315288"/>
        <c:crosses val="autoZero"/>
        <c:auto val="1"/>
        <c:lblAlgn val="ctr"/>
        <c:lblOffset val="100"/>
        <c:noMultiLvlLbl val="0"/>
      </c:catAx>
      <c:valAx>
        <c:axId val="4031528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3340513"/>
        <c:crosses val="min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0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6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GB" sz="1399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GB" sz="1399" spc="-1" strike="noStrike">
                <a:solidFill>
                  <a:srgbClr val="595959"/>
                </a:solidFill>
                <a:latin typeface="Calibri"/>
              </a:rPr>
              <a:t>Stack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LISS!$O$42</c:f>
              <c:strCache>
                <c:ptCount val="1"/>
                <c:pt idx="0">
                  <c:v>Recursive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LISS!$P$30:$P$36</c:f>
              <c:strCache>
                <c:ptCount val="7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</c:strCache>
            </c:strRef>
          </c:cat>
          <c:val>
            <c:numRef>
              <c:f>LISS!$S$43:$S$49</c:f>
              <c:numCache>
                <c:formatCode>General</c:formatCode>
                <c:ptCount val="7"/>
                <c:pt idx="0">
                  <c:v>4392</c:v>
                </c:pt>
                <c:pt idx="1">
                  <c:v>4392</c:v>
                </c:pt>
                <c:pt idx="2">
                  <c:v>4392</c:v>
                </c:pt>
                <c:pt idx="3">
                  <c:v>3088</c:v>
                </c:pt>
                <c:pt idx="4">
                  <c:v>3088</c:v>
                </c:pt>
                <c:pt idx="5">
                  <c:v>3088</c:v>
                </c:pt>
                <c:pt idx="6">
                  <c:v>3088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LISS!$O$29</c:f>
              <c:strCache>
                <c:ptCount val="1"/>
                <c:pt idx="0">
                  <c:v>Iterative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LISS!$P$30:$P$36</c:f>
              <c:strCache>
                <c:ptCount val="7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</c:strCache>
            </c:strRef>
          </c:cat>
          <c:val>
            <c:numRef>
              <c:f>LISS!$S$30:$S$36</c:f>
              <c:numCache>
                <c:formatCode>General</c:formatCode>
                <c:ptCount val="7"/>
                <c:pt idx="0">
                  <c:v>4392</c:v>
                </c:pt>
                <c:pt idx="1">
                  <c:v>4392</c:v>
                </c:pt>
                <c:pt idx="2">
                  <c:v>4392</c:v>
                </c:pt>
                <c:pt idx="3">
                  <c:v>2896</c:v>
                </c:pt>
                <c:pt idx="4">
                  <c:v>2896</c:v>
                </c:pt>
                <c:pt idx="5">
                  <c:v>2896</c:v>
                </c:pt>
                <c:pt idx="6">
                  <c:v>2896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82499222"/>
        <c:axId val="10654832"/>
      </c:lineChart>
      <c:catAx>
        <c:axId val="8249922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0654832"/>
        <c:crosses val="autoZero"/>
        <c:auto val="1"/>
        <c:lblAlgn val="ctr"/>
        <c:lblOffset val="100"/>
        <c:noMultiLvlLbl val="0"/>
      </c:catAx>
      <c:valAx>
        <c:axId val="1065483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2499222"/>
        <c:crosses val="min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0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6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GB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GB" sz="1400" spc="-1" strike="noStrike">
                <a:solidFill>
                  <a:srgbClr val="595959"/>
                </a:solidFill>
                <a:latin typeface="Calibri"/>
              </a:rPr>
              <a:t>Iterative Total Memory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LISS!$T$29</c:f>
              <c:strCache>
                <c:ptCount val="1"/>
                <c:pt idx="0">
                  <c:v>Total (B)</c:v>
                </c:pt>
              </c:strCache>
            </c:strRef>
          </c:tx>
          <c:spPr>
            <a:solidFill>
              <a:srgbClr val="ed7d31"/>
            </a:solidFill>
            <a:ln cap="rnd"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LISS!$P$30:$P$36</c:f>
              <c:strCache>
                <c:ptCount val="7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</c:strCache>
            </c:strRef>
          </c:cat>
          <c:val>
            <c:numRef>
              <c:f>LISS!$T$30:$T$36</c:f>
              <c:numCache>
                <c:formatCode>General</c:formatCode>
                <c:ptCount val="7"/>
                <c:pt idx="0">
                  <c:v>143352</c:v>
                </c:pt>
                <c:pt idx="1">
                  <c:v>207353</c:v>
                </c:pt>
                <c:pt idx="2">
                  <c:v>271288</c:v>
                </c:pt>
                <c:pt idx="3">
                  <c:v>333792</c:v>
                </c:pt>
                <c:pt idx="4">
                  <c:v>397792</c:v>
                </c:pt>
                <c:pt idx="5">
                  <c:v>461792</c:v>
                </c:pt>
                <c:pt idx="6">
                  <c:v>525792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LISS!$V$29</c:f>
              <c:strCache>
                <c:ptCount val="1"/>
                <c:pt idx="0">
                  <c:v>% Total Estimate (B)</c:v>
                </c:pt>
              </c:strCache>
            </c:strRef>
          </c:tx>
          <c:spPr>
            <a:solidFill>
              <a:srgbClr val="4472c4"/>
            </a:solidFill>
            <a:ln cap="rnd"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LISS!$P$30:$P$36</c:f>
              <c:strCache>
                <c:ptCount val="7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</c:strCache>
            </c:strRef>
          </c:cat>
          <c:val>
            <c:numRef>
              <c:f>LISS!$V$30:$V$36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645787"/>
        <c:axId val="10944256"/>
      </c:lineChart>
      <c:lineChart>
        <c:grouping val="standard"/>
        <c:varyColors val="0"/>
        <c:ser>
          <c:idx val="2"/>
          <c:order val="2"/>
          <c:tx>
            <c:strRef>
              <c:f>LISS!$U$29</c:f>
              <c:strCache>
                <c:ptCount val="1"/>
                <c:pt idx="0">
                  <c:v>% Memory Usage</c:v>
                </c:pt>
              </c:strCache>
            </c:strRef>
          </c:tx>
          <c:spPr>
            <a:solidFill>
              <a:srgbClr val="a5a5a5"/>
            </a:solidFill>
            <a:ln cap="rnd" w="2844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LISS!$P$30:$P$36</c:f>
              <c:strCache>
                <c:ptCount val="7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</c:strCache>
            </c:strRef>
          </c:cat>
          <c:val>
            <c:numRef>
              <c:f>LISS!$U$30:$U$36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50449279"/>
        <c:axId val="41271874"/>
      </c:lineChart>
      <c:catAx>
        <c:axId val="645787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0944256"/>
        <c:crosses val="autoZero"/>
        <c:auto val="1"/>
        <c:lblAlgn val="ctr"/>
        <c:lblOffset val="100"/>
        <c:noMultiLvlLbl val="0"/>
      </c:catAx>
      <c:valAx>
        <c:axId val="1094425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45787"/>
        <c:crosses val="autoZero"/>
        <c:crossBetween val="between"/>
      </c:valAx>
      <c:catAx>
        <c:axId val="50449279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1271874"/>
        <c:auto val="1"/>
        <c:lblAlgn val="ctr"/>
        <c:lblOffset val="100"/>
        <c:noMultiLvlLbl val="0"/>
      </c:catAx>
      <c:valAx>
        <c:axId val="41271874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0449279"/>
        <c:crosses val="max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6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GB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GB" sz="1400" spc="-1" strike="noStrike">
                <a:solidFill>
                  <a:srgbClr val="595959"/>
                </a:solidFill>
                <a:latin typeface="Calibri"/>
              </a:rPr>
              <a:t>Recursive Total Memory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LISS!$T$42</c:f>
              <c:strCache>
                <c:ptCount val="1"/>
                <c:pt idx="0">
                  <c:v>Total (B)</c:v>
                </c:pt>
              </c:strCache>
            </c:strRef>
          </c:tx>
          <c:spPr>
            <a:solidFill>
              <a:srgbClr val="ed7d31"/>
            </a:solidFill>
            <a:ln cap="rnd"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LISS!$P$30:$P$36</c:f>
              <c:strCache>
                <c:ptCount val="7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</c:strCache>
            </c:strRef>
          </c:cat>
          <c:val>
            <c:numRef>
              <c:f>LISS!$T$43:$T$49</c:f>
              <c:numCache>
                <c:formatCode>General</c:formatCode>
                <c:ptCount val="7"/>
                <c:pt idx="0">
                  <c:v>143352</c:v>
                </c:pt>
                <c:pt idx="1">
                  <c:v>207353</c:v>
                </c:pt>
                <c:pt idx="2">
                  <c:v>271288</c:v>
                </c:pt>
                <c:pt idx="3">
                  <c:v>333984</c:v>
                </c:pt>
                <c:pt idx="4">
                  <c:v>397984</c:v>
                </c:pt>
                <c:pt idx="5">
                  <c:v>461984</c:v>
                </c:pt>
                <c:pt idx="6">
                  <c:v>525984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LISS!$V$42</c:f>
              <c:strCache>
                <c:ptCount val="1"/>
                <c:pt idx="0">
                  <c:v>% Total Estimate (B)</c:v>
                </c:pt>
              </c:strCache>
            </c:strRef>
          </c:tx>
          <c:spPr>
            <a:solidFill>
              <a:srgbClr val="4472c4"/>
            </a:solidFill>
            <a:ln cap="rnd"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LISS!$P$30:$P$36</c:f>
              <c:strCache>
                <c:ptCount val="7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</c:strCache>
            </c:strRef>
          </c:cat>
          <c:val>
            <c:numRef>
              <c:f>LISS!$V$43:$V$49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96820115"/>
        <c:axId val="30134519"/>
      </c:lineChart>
      <c:lineChart>
        <c:grouping val="standard"/>
        <c:varyColors val="0"/>
        <c:ser>
          <c:idx val="2"/>
          <c:order val="2"/>
          <c:tx>
            <c:strRef>
              <c:f>LISS!$U$42</c:f>
              <c:strCache>
                <c:ptCount val="1"/>
                <c:pt idx="0">
                  <c:v>% Memory Usage</c:v>
                </c:pt>
              </c:strCache>
            </c:strRef>
          </c:tx>
          <c:spPr>
            <a:solidFill>
              <a:srgbClr val="a5a5a5"/>
            </a:solidFill>
            <a:ln cap="rnd" w="2844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LISS!$P$30:$P$36</c:f>
              <c:strCache>
                <c:ptCount val="7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</c:strCache>
            </c:strRef>
          </c:cat>
          <c:val>
            <c:numRef>
              <c:f>LISS!$U$43:$U$49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66834586"/>
        <c:axId val="91684004"/>
      </c:lineChart>
      <c:catAx>
        <c:axId val="9682011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0134519"/>
        <c:crosses val="autoZero"/>
        <c:auto val="1"/>
        <c:lblAlgn val="ctr"/>
        <c:lblOffset val="100"/>
        <c:noMultiLvlLbl val="0"/>
      </c:catAx>
      <c:valAx>
        <c:axId val="3013451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6820115"/>
        <c:crosses val="autoZero"/>
        <c:crossBetween val="between"/>
      </c:valAx>
      <c:catAx>
        <c:axId val="66834586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1684004"/>
        <c:auto val="1"/>
        <c:lblAlgn val="ctr"/>
        <c:lblOffset val="100"/>
        <c:noMultiLvlLbl val="0"/>
      </c:catAx>
      <c:valAx>
        <c:axId val="91684004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6834586"/>
        <c:crosses val="max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6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GB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GB" sz="1400" spc="-1" strike="noStrike">
                <a:solidFill>
                  <a:srgbClr val="595959"/>
                </a:solidFill>
                <a:latin typeface="Calibri"/>
              </a:rPr>
              <a:t>Total Memory Usage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"Recursive (B)"</c:f>
              <c:strCache>
                <c:ptCount val="1"/>
                <c:pt idx="0">
                  <c:v>Recursive (B)</c:v>
                </c:pt>
              </c:strCache>
            </c:strRef>
          </c:tx>
          <c:spPr>
            <a:solidFill>
              <a:srgbClr val="ed7d31"/>
            </a:solidFill>
            <a:ln cap="rnd"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LISS!$P$30:$P$36</c:f>
              <c:strCache>
                <c:ptCount val="7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</c:strCache>
            </c:strRef>
          </c:cat>
          <c:val>
            <c:numRef>
              <c:f>LISS!$T$43:$T$49</c:f>
              <c:numCache>
                <c:formatCode>General</c:formatCode>
                <c:ptCount val="7"/>
                <c:pt idx="0">
                  <c:v>143352</c:v>
                </c:pt>
                <c:pt idx="1">
                  <c:v>207353</c:v>
                </c:pt>
                <c:pt idx="2">
                  <c:v>271288</c:v>
                </c:pt>
                <c:pt idx="3">
                  <c:v>333984</c:v>
                </c:pt>
                <c:pt idx="4">
                  <c:v>397984</c:v>
                </c:pt>
                <c:pt idx="5">
                  <c:v>461984</c:v>
                </c:pt>
                <c:pt idx="6">
                  <c:v>525984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"Iterative (B)"</c:f>
              <c:strCache>
                <c:ptCount val="1"/>
                <c:pt idx="0">
                  <c:v>Iterative (B)</c:v>
                </c:pt>
              </c:strCache>
            </c:strRef>
          </c:tx>
          <c:spPr>
            <a:solidFill>
              <a:srgbClr val="4472c4"/>
            </a:solidFill>
            <a:ln cap="rnd"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LISS!$P$30:$P$36</c:f>
              <c:strCache>
                <c:ptCount val="7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</c:strCache>
            </c:strRef>
          </c:cat>
          <c:val>
            <c:numRef>
              <c:f>LISS!$T$30:$T$36</c:f>
              <c:numCache>
                <c:formatCode>General</c:formatCode>
                <c:ptCount val="7"/>
                <c:pt idx="0">
                  <c:v>143352</c:v>
                </c:pt>
                <c:pt idx="1">
                  <c:v>207353</c:v>
                </c:pt>
                <c:pt idx="2">
                  <c:v>271288</c:v>
                </c:pt>
                <c:pt idx="3">
                  <c:v>333792</c:v>
                </c:pt>
                <c:pt idx="4">
                  <c:v>397792</c:v>
                </c:pt>
                <c:pt idx="5">
                  <c:v>461792</c:v>
                </c:pt>
                <c:pt idx="6">
                  <c:v>525792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68300067"/>
        <c:axId val="45089250"/>
      </c:lineChart>
      <c:lineChart>
        <c:grouping val="standard"/>
        <c:varyColors val="0"/>
        <c:ser>
          <c:idx val="2"/>
          <c:order val="2"/>
          <c:spPr>
            <a:noFill/>
            <a:ln w="19080">
              <a:solidFill>
                <a:srgbClr val="d9d9d9">
                  <a:alpha val="0"/>
                </a:srgbClr>
              </a:solidFill>
              <a:round/>
            </a:ln>
          </c:spP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LISS!$P$30:$P$36</c:f>
              <c:strCache>
                <c:ptCount val="7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</c:strCache>
            </c:strRef>
          </c:cat>
          <c:val>
            <c:numRef>
              <c:f>LISS!$U$30:$U$36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76010089"/>
        <c:axId val="86654284"/>
      </c:lineChart>
      <c:catAx>
        <c:axId val="6830006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en-GB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GB" sz="1000" spc="-1" strike="noStrike">
                    <a:solidFill>
                      <a:srgbClr val="000000"/>
                    </a:solidFill>
                    <a:latin typeface="Calibri"/>
                  </a:rPr>
                  <a:t>Problem Size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5089250"/>
        <c:crosses val="autoZero"/>
        <c:auto val="1"/>
        <c:lblAlgn val="ctr"/>
        <c:lblOffset val="100"/>
        <c:noMultiLvlLbl val="0"/>
      </c:catAx>
      <c:valAx>
        <c:axId val="4508925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1" lang="en-GB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GB" sz="1000" spc="-1" strike="noStrike">
                    <a:solidFill>
                      <a:srgbClr val="000000"/>
                    </a:solidFill>
                    <a:latin typeface="Calibri"/>
                  </a:rPr>
                  <a:t>Bytes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8300067"/>
        <c:crosses val="autoZero"/>
        <c:crossBetween val="between"/>
      </c:valAx>
      <c:catAx>
        <c:axId val="76010089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6654284"/>
        <c:auto val="1"/>
        <c:lblAlgn val="ctr"/>
        <c:lblOffset val="100"/>
        <c:noMultiLvlLbl val="0"/>
      </c:catAx>
      <c:valAx>
        <c:axId val="86654284"/>
        <c:scaling>
          <c:orientation val="minMax"/>
          <c:max val="0.00032"/>
          <c:min val="0"/>
        </c:scaling>
        <c:delete val="0"/>
        <c:axPos val="r"/>
        <c:title>
          <c:tx>
            <c:rich>
              <a:bodyPr rot="0"/>
              <a:lstStyle/>
              <a:p>
                <a:pPr>
                  <a:defRPr b="1" lang="en-GB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GB" sz="1000" spc="-1" strike="noStrike">
                    <a:solidFill>
                      <a:srgbClr val="000000"/>
                    </a:solidFill>
                    <a:latin typeface="Calibri"/>
                  </a:rPr>
                  <a:t>%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6010089"/>
        <c:crosses val="max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6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GB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GB" sz="1400" spc="-1" strike="noStrike">
                <a:solidFill>
                  <a:srgbClr val="595959"/>
                </a:solidFill>
                <a:latin typeface="Calibri"/>
              </a:rPr>
              <a:t>% Memory Usage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LISS!$O$42</c:f>
              <c:strCache>
                <c:ptCount val="1"/>
                <c:pt idx="0">
                  <c:v>Recursive</c:v>
                </c:pt>
              </c:strCache>
            </c:strRef>
          </c:tx>
          <c:spPr>
            <a:solidFill>
              <a:srgbClr val="ed7d31"/>
            </a:solidFill>
            <a:ln cap="rnd"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LISS!$P$30:$P$36</c:f>
              <c:strCache>
                <c:ptCount val="7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</c:strCache>
            </c:strRef>
          </c:cat>
          <c:val>
            <c:numRef>
              <c:f>LISS!$U$43:$U$49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LISS!$O$29</c:f>
              <c:strCache>
                <c:ptCount val="1"/>
                <c:pt idx="0">
                  <c:v>Iterative</c:v>
                </c:pt>
              </c:strCache>
            </c:strRef>
          </c:tx>
          <c:spPr>
            <a:solidFill>
              <a:srgbClr val="4472c4"/>
            </a:solidFill>
            <a:ln cap="rnd"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LISS!$P$30:$P$36</c:f>
              <c:strCache>
                <c:ptCount val="7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</c:strCache>
            </c:strRef>
          </c:cat>
          <c:val>
            <c:numRef>
              <c:f>LISS!$U$30:$U$36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24392055"/>
        <c:axId val="52889488"/>
      </c:lineChart>
      <c:catAx>
        <c:axId val="2439205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2889488"/>
        <c:crosses val="autoZero"/>
        <c:auto val="1"/>
        <c:lblAlgn val="ctr"/>
        <c:lblOffset val="100"/>
        <c:noMultiLvlLbl val="0"/>
      </c:catAx>
      <c:valAx>
        <c:axId val="5288948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4392055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6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GB" sz="1399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GB" sz="1399" spc="-1" strike="noStrike">
                <a:solidFill>
                  <a:srgbClr val="595959"/>
                </a:solidFill>
                <a:latin typeface="Calibri"/>
              </a:rPr>
              <a:t>Time (s)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LISS2!$A$15</c:f>
              <c:strCache>
                <c:ptCount val="1"/>
                <c:pt idx="0">
                  <c:v>Recursive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LISS2!$B$3:$B$9</c:f>
              <c:strCache>
                <c:ptCount val="7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</c:strCache>
            </c:strRef>
          </c:cat>
          <c:val>
            <c:numRef>
              <c:f>LISS2!$Q$16:$Q$22</c:f>
              <c:numCache>
                <c:formatCode>General</c:formatCode>
                <c:ptCount val="7"/>
                <c:pt idx="0">
                  <c:v>0.14188</c:v>
                </c:pt>
                <c:pt idx="1">
                  <c:v>0.54023</c:v>
                </c:pt>
                <c:pt idx="2">
                  <c:v>1.19571</c:v>
                </c:pt>
                <c:pt idx="3">
                  <c:v>2.11991</c:v>
                </c:pt>
                <c:pt idx="4">
                  <c:v>3.33725</c:v>
                </c:pt>
                <c:pt idx="5">
                  <c:v>4.74053</c:v>
                </c:pt>
                <c:pt idx="6">
                  <c:v>6.45074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LISS2!$A$2</c:f>
              <c:strCache>
                <c:ptCount val="1"/>
                <c:pt idx="0">
                  <c:v>Iterative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LISS2!$B$3:$B$9</c:f>
              <c:strCache>
                <c:ptCount val="7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</c:strCache>
            </c:strRef>
          </c:cat>
          <c:val>
            <c:numRef>
              <c:f>LISS2!$Q$3:$Q$9</c:f>
              <c:numCache>
                <c:formatCode>General</c:formatCode>
                <c:ptCount val="7"/>
                <c:pt idx="0">
                  <c:v>0.22446</c:v>
                </c:pt>
                <c:pt idx="1">
                  <c:v>0.73757</c:v>
                </c:pt>
                <c:pt idx="2">
                  <c:v>1.14965</c:v>
                </c:pt>
                <c:pt idx="3">
                  <c:v>2.02641</c:v>
                </c:pt>
                <c:pt idx="4">
                  <c:v>3.20658</c:v>
                </c:pt>
                <c:pt idx="5">
                  <c:v>4.59833</c:v>
                </c:pt>
                <c:pt idx="6">
                  <c:v>6.30441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99685668"/>
        <c:axId val="79700094"/>
      </c:lineChart>
      <c:catAx>
        <c:axId val="9968566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en-GB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GB" sz="1000" spc="-1" strike="noStrike">
                    <a:solidFill>
                      <a:srgbClr val="000000"/>
                    </a:solidFill>
                    <a:latin typeface="Calibri"/>
                  </a:rPr>
                  <a:t>Problem Size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9700094"/>
        <c:crosses val="autoZero"/>
        <c:auto val="1"/>
        <c:lblAlgn val="ctr"/>
        <c:lblOffset val="100"/>
        <c:noMultiLvlLbl val="0"/>
      </c:catAx>
      <c:valAx>
        <c:axId val="7970009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9685668"/>
        <c:crosses val="min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0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7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GB" sz="1399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GB" sz="1399" spc="-1" strike="noStrike">
                <a:solidFill>
                  <a:srgbClr val="595959"/>
                </a:solidFill>
                <a:latin typeface="Calibri"/>
              </a:rPr>
              <a:t>E. Heap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LISS!$O$42</c:f>
              <c:strCache>
                <c:ptCount val="1"/>
                <c:pt idx="0">
                  <c:v>Recursive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LISS2!$P$30:$P$36</c:f>
              <c:strCache>
                <c:ptCount val="7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</c:strCache>
            </c:strRef>
          </c:cat>
          <c:val>
            <c:numRef>
              <c:f>LISS!$R$43:$R$49</c:f>
              <c:numCache>
                <c:formatCode>General</c:formatCode>
                <c:ptCount val="7"/>
                <c:pt idx="0">
                  <c:v>571</c:v>
                </c:pt>
                <c:pt idx="1">
                  <c:v>571</c:v>
                </c:pt>
                <c:pt idx="2">
                  <c:v>506</c:v>
                </c:pt>
                <c:pt idx="3">
                  <c:v>506</c:v>
                </c:pt>
                <c:pt idx="4">
                  <c:v>506</c:v>
                </c:pt>
                <c:pt idx="5">
                  <c:v>506</c:v>
                </c:pt>
                <c:pt idx="6">
                  <c:v>506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LISS2!$O$29</c:f>
              <c:strCache>
                <c:ptCount val="1"/>
                <c:pt idx="0">
                  <c:v>Iterative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LISS2!$P$30:$P$36</c:f>
              <c:strCache>
                <c:ptCount val="7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</c:strCache>
            </c:strRef>
          </c:cat>
          <c:val>
            <c:numRef>
              <c:f>LISS2!$R$30:$R$36</c:f>
              <c:numCache>
                <c:formatCode>General</c:formatCode>
                <c:ptCount val="7"/>
                <c:pt idx="0">
                  <c:v>64491</c:v>
                </c:pt>
                <c:pt idx="1">
                  <c:v>128506</c:v>
                </c:pt>
                <c:pt idx="2">
                  <c:v>192506</c:v>
                </c:pt>
                <c:pt idx="3">
                  <c:v>256506</c:v>
                </c:pt>
                <c:pt idx="4">
                  <c:v>320506</c:v>
                </c:pt>
                <c:pt idx="5">
                  <c:v>384506</c:v>
                </c:pt>
                <c:pt idx="6">
                  <c:v>448506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95311641"/>
        <c:axId val="16285922"/>
      </c:lineChart>
      <c:catAx>
        <c:axId val="9531164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6285922"/>
        <c:crosses val="autoZero"/>
        <c:auto val="1"/>
        <c:lblAlgn val="ctr"/>
        <c:lblOffset val="100"/>
        <c:noMultiLvlLbl val="0"/>
      </c:catAx>
      <c:valAx>
        <c:axId val="1628592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5311641"/>
        <c:crosses val="min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0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7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GB" sz="1399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GB" sz="1399" spc="-1" strike="noStrike">
                <a:solidFill>
                  <a:srgbClr val="595959"/>
                </a:solidFill>
                <a:latin typeface="Calibri"/>
              </a:rPr>
              <a:t>Heap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LISS2!$O$42</c:f>
              <c:strCache>
                <c:ptCount val="1"/>
                <c:pt idx="0">
                  <c:v>Recursive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LISS2!$P$30:$P$36</c:f>
              <c:strCache>
                <c:ptCount val="7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</c:strCache>
            </c:strRef>
          </c:cat>
          <c:val>
            <c:numRef>
              <c:f>LISS2!$Q$43:$Q$49</c:f>
              <c:numCache>
                <c:formatCode>General</c:formatCode>
                <c:ptCount val="7"/>
                <c:pt idx="0">
                  <c:v>256170389</c:v>
                </c:pt>
                <c:pt idx="1">
                  <c:v>1024266390</c:v>
                </c:pt>
                <c:pt idx="2">
                  <c:v>2304362390</c:v>
                </c:pt>
                <c:pt idx="3">
                  <c:v>4096458390</c:v>
                </c:pt>
                <c:pt idx="4">
                  <c:v>6400554390</c:v>
                </c:pt>
                <c:pt idx="5">
                  <c:v>9216650390</c:v>
                </c:pt>
                <c:pt idx="6">
                  <c:v>12544746390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LISS2!$O$29</c:f>
              <c:strCache>
                <c:ptCount val="1"/>
                <c:pt idx="0">
                  <c:v>Iterative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LISS2!$P$30:$P$36</c:f>
              <c:strCache>
                <c:ptCount val="7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</c:strCache>
            </c:strRef>
          </c:cat>
          <c:val>
            <c:numRef>
              <c:f>LISS2!$Q$30:$Q$36</c:f>
              <c:numCache>
                <c:formatCode>General</c:formatCode>
                <c:ptCount val="7"/>
                <c:pt idx="0">
                  <c:v>256170389</c:v>
                </c:pt>
                <c:pt idx="1">
                  <c:v>1024266390</c:v>
                </c:pt>
                <c:pt idx="2">
                  <c:v>2304362390</c:v>
                </c:pt>
                <c:pt idx="3">
                  <c:v>4096458390</c:v>
                </c:pt>
                <c:pt idx="4">
                  <c:v>6400554390</c:v>
                </c:pt>
                <c:pt idx="5">
                  <c:v>9216650390</c:v>
                </c:pt>
                <c:pt idx="6">
                  <c:v>12544746390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53123979"/>
        <c:axId val="95797646"/>
      </c:lineChart>
      <c:catAx>
        <c:axId val="5312397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5797646"/>
        <c:crosses val="autoZero"/>
        <c:auto val="1"/>
        <c:lblAlgn val="ctr"/>
        <c:lblOffset val="100"/>
        <c:noMultiLvlLbl val="0"/>
      </c:catAx>
      <c:valAx>
        <c:axId val="9579764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3123979"/>
        <c:crosses val="min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0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7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GB" sz="1399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GB" sz="1399" spc="-1" strike="noStrike">
                <a:solidFill>
                  <a:srgbClr val="595959"/>
                </a:solidFill>
                <a:latin typeface="Calibri"/>
              </a:rPr>
              <a:t>Stack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LISS2!$O$42</c:f>
              <c:strCache>
                <c:ptCount val="1"/>
                <c:pt idx="0">
                  <c:v>Recursive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LISS2!$P$30:$P$36</c:f>
              <c:strCache>
                <c:ptCount val="7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</c:strCache>
            </c:strRef>
          </c:cat>
          <c:val>
            <c:numRef>
              <c:f>LISS2!$S$43:$S$49</c:f>
              <c:numCache>
                <c:formatCode>General</c:formatCode>
                <c:ptCount val="7"/>
                <c:pt idx="0">
                  <c:v>638936</c:v>
                </c:pt>
                <c:pt idx="1">
                  <c:v>1279768</c:v>
                </c:pt>
                <c:pt idx="2">
                  <c:v>1907608</c:v>
                </c:pt>
                <c:pt idx="3">
                  <c:v>2508408</c:v>
                </c:pt>
                <c:pt idx="4">
                  <c:v>3194888</c:v>
                </c:pt>
                <c:pt idx="5">
                  <c:v>3780456</c:v>
                </c:pt>
                <c:pt idx="6">
                  <c:v>4425128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LISS2!$O$29</c:f>
              <c:strCache>
                <c:ptCount val="1"/>
                <c:pt idx="0">
                  <c:v>Iterative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LISS2!$P$30:$P$36</c:f>
              <c:strCache>
                <c:ptCount val="7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</c:strCache>
            </c:strRef>
          </c:cat>
          <c:val>
            <c:numRef>
              <c:f>LISS2!$S$30:$S$36</c:f>
              <c:numCache>
                <c:formatCode>General</c:formatCode>
                <c:ptCount val="7"/>
                <c:pt idx="0">
                  <c:v>2928</c:v>
                </c:pt>
                <c:pt idx="1">
                  <c:v>2928</c:v>
                </c:pt>
                <c:pt idx="2">
                  <c:v>2928</c:v>
                </c:pt>
                <c:pt idx="3">
                  <c:v>2928</c:v>
                </c:pt>
                <c:pt idx="4">
                  <c:v>2928</c:v>
                </c:pt>
                <c:pt idx="5">
                  <c:v>2928</c:v>
                </c:pt>
                <c:pt idx="6">
                  <c:v>2928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1208468"/>
        <c:axId val="81461474"/>
      </c:lineChart>
      <c:catAx>
        <c:axId val="12084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1461474"/>
        <c:crosses val="autoZero"/>
        <c:auto val="1"/>
        <c:lblAlgn val="ctr"/>
        <c:lblOffset val="100"/>
        <c:noMultiLvlLbl val="0"/>
      </c:catAx>
      <c:valAx>
        <c:axId val="8146147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208468"/>
        <c:crosses val="min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0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7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GB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GB" sz="1400" spc="-1" strike="noStrike">
                <a:solidFill>
                  <a:srgbClr val="595959"/>
                </a:solidFill>
                <a:latin typeface="Calibri"/>
              </a:rPr>
              <a:t>Iterative Total Memory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LISS2!$T$29</c:f>
              <c:strCache>
                <c:ptCount val="1"/>
                <c:pt idx="0">
                  <c:v>Total (B)</c:v>
                </c:pt>
              </c:strCache>
            </c:strRef>
          </c:tx>
          <c:spPr>
            <a:solidFill>
              <a:srgbClr val="ed7d31"/>
            </a:solidFill>
            <a:ln cap="rnd"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LISS2!$P$30:$P$36</c:f>
              <c:strCache>
                <c:ptCount val="7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</c:strCache>
            </c:strRef>
          </c:cat>
          <c:val>
            <c:numRef>
              <c:f>LISS2!$T$30:$T$36</c:f>
              <c:numCache>
                <c:formatCode>General</c:formatCode>
                <c:ptCount val="7"/>
                <c:pt idx="0">
                  <c:v>256237808</c:v>
                </c:pt>
                <c:pt idx="1">
                  <c:v>1024397824</c:v>
                </c:pt>
                <c:pt idx="2">
                  <c:v>2304557824</c:v>
                </c:pt>
                <c:pt idx="3">
                  <c:v>4096717824</c:v>
                </c:pt>
                <c:pt idx="4">
                  <c:v>6400877824</c:v>
                </c:pt>
                <c:pt idx="5">
                  <c:v>9217037824</c:v>
                </c:pt>
                <c:pt idx="6">
                  <c:v>12545197824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LISS2!$V$29</c:f>
              <c:strCache>
                <c:ptCount val="1"/>
                <c:pt idx="0">
                  <c:v>% Total Estimate (B)</c:v>
                </c:pt>
              </c:strCache>
            </c:strRef>
          </c:tx>
          <c:spPr>
            <a:solidFill>
              <a:srgbClr val="4472c4"/>
            </a:solidFill>
            <a:ln cap="rnd"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LISS2!$P$30:$P$36</c:f>
              <c:strCache>
                <c:ptCount val="7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</c:strCache>
            </c:strRef>
          </c:cat>
          <c:val>
            <c:numRef>
              <c:f>LISS2!$V$30:$V$36</c:f>
              <c:numCache>
                <c:formatCode>General</c:formatCode>
                <c:ptCount val="7"/>
                <c:pt idx="0">
                  <c:v>274877906.944</c:v>
                </c:pt>
                <c:pt idx="1">
                  <c:v>1047972020.224</c:v>
                </c:pt>
                <c:pt idx="2">
                  <c:v>2370821947.392</c:v>
                </c:pt>
                <c:pt idx="3">
                  <c:v>4209067950.08</c:v>
                </c:pt>
                <c:pt idx="4">
                  <c:v>6734508720.128</c:v>
                </c:pt>
                <c:pt idx="5">
                  <c:v>9500467658.752</c:v>
                </c:pt>
                <c:pt idx="6">
                  <c:v>12953621364.736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17522237"/>
        <c:axId val="57576960"/>
      </c:lineChart>
      <c:lineChart>
        <c:grouping val="standard"/>
        <c:varyColors val="0"/>
        <c:ser>
          <c:idx val="2"/>
          <c:order val="2"/>
          <c:tx>
            <c:strRef>
              <c:f>LISS2!$U$29</c:f>
              <c:strCache>
                <c:ptCount val="1"/>
                <c:pt idx="0">
                  <c:v>% Memory Usage</c:v>
                </c:pt>
              </c:strCache>
            </c:strRef>
          </c:tx>
          <c:spPr>
            <a:solidFill>
              <a:srgbClr val="a5a5a5"/>
            </a:solidFill>
            <a:ln cap="rnd" w="2844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LISS2!$P$30:$P$36</c:f>
              <c:strCache>
                <c:ptCount val="7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</c:strCache>
            </c:strRef>
          </c:cat>
          <c:val>
            <c:numRef>
              <c:f>LISS2!$U$30:$U$36</c:f>
              <c:numCache>
                <c:formatCode>General</c:formatCode>
                <c:ptCount val="7"/>
                <c:pt idx="0">
                  <c:v>1.6</c:v>
                </c:pt>
                <c:pt idx="1">
                  <c:v>6.1</c:v>
                </c:pt>
                <c:pt idx="2">
                  <c:v>13.8</c:v>
                </c:pt>
                <c:pt idx="3">
                  <c:v>24.5</c:v>
                </c:pt>
                <c:pt idx="4">
                  <c:v>39.2</c:v>
                </c:pt>
                <c:pt idx="5">
                  <c:v>55.3</c:v>
                </c:pt>
                <c:pt idx="6">
                  <c:v>75.4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63457535"/>
        <c:axId val="31989871"/>
      </c:lineChart>
      <c:catAx>
        <c:axId val="17522237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7576960"/>
        <c:crosses val="autoZero"/>
        <c:auto val="1"/>
        <c:lblAlgn val="ctr"/>
        <c:lblOffset val="100"/>
        <c:noMultiLvlLbl val="0"/>
      </c:catAx>
      <c:valAx>
        <c:axId val="5757696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7522237"/>
        <c:crosses val="autoZero"/>
        <c:crossBetween val="between"/>
      </c:valAx>
      <c:catAx>
        <c:axId val="63457535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1989871"/>
        <c:auto val="1"/>
        <c:lblAlgn val="ctr"/>
        <c:lblOffset val="100"/>
        <c:noMultiLvlLbl val="0"/>
      </c:catAx>
      <c:valAx>
        <c:axId val="31989871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3457535"/>
        <c:crosses val="max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7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GB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GB" sz="1400" spc="-1" strike="noStrike">
                <a:solidFill>
                  <a:srgbClr val="595959"/>
                </a:solidFill>
                <a:latin typeface="Calibri"/>
              </a:rPr>
              <a:t>Recursive Total Memory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LISS2!$T$42</c:f>
              <c:strCache>
                <c:ptCount val="1"/>
                <c:pt idx="0">
                  <c:v>Total (B)</c:v>
                </c:pt>
              </c:strCache>
            </c:strRef>
          </c:tx>
          <c:spPr>
            <a:solidFill>
              <a:srgbClr val="ed7d31"/>
            </a:solidFill>
            <a:ln cap="rnd"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LISS2!$P$30:$P$36</c:f>
              <c:strCache>
                <c:ptCount val="7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</c:strCache>
            </c:strRef>
          </c:cat>
          <c:val>
            <c:numRef>
              <c:f>LISS2!$T$43:$T$49</c:f>
              <c:numCache>
                <c:formatCode>General</c:formatCode>
                <c:ptCount val="7"/>
                <c:pt idx="0">
                  <c:v>256873816</c:v>
                </c:pt>
                <c:pt idx="1">
                  <c:v>1025674664</c:v>
                </c:pt>
                <c:pt idx="2">
                  <c:v>2306462504</c:v>
                </c:pt>
                <c:pt idx="3">
                  <c:v>4099223304</c:v>
                </c:pt>
                <c:pt idx="4">
                  <c:v>6404069784</c:v>
                </c:pt>
                <c:pt idx="5">
                  <c:v>9220815352</c:v>
                </c:pt>
                <c:pt idx="6">
                  <c:v>12549620024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LISS2!$V$42</c:f>
              <c:strCache>
                <c:ptCount val="1"/>
                <c:pt idx="0">
                  <c:v>% Total Estimate (B)</c:v>
                </c:pt>
              </c:strCache>
            </c:strRef>
          </c:tx>
          <c:spPr>
            <a:solidFill>
              <a:srgbClr val="4472c4"/>
            </a:solidFill>
            <a:ln cap="rnd"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LISS2!$P$30:$P$36</c:f>
              <c:strCache>
                <c:ptCount val="7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</c:strCache>
            </c:strRef>
          </c:cat>
          <c:val>
            <c:numRef>
              <c:f>LISS2!$V$43:$V$49</c:f>
              <c:numCache>
                <c:formatCode>General</c:formatCode>
                <c:ptCount val="7"/>
                <c:pt idx="0">
                  <c:v>274877906.944</c:v>
                </c:pt>
                <c:pt idx="1">
                  <c:v>1047972020.224</c:v>
                </c:pt>
                <c:pt idx="2">
                  <c:v>2370821947.392</c:v>
                </c:pt>
                <c:pt idx="3">
                  <c:v>4209067950.08</c:v>
                </c:pt>
                <c:pt idx="4">
                  <c:v>6734508720.128</c:v>
                </c:pt>
                <c:pt idx="5">
                  <c:v>9500467658.752</c:v>
                </c:pt>
                <c:pt idx="6">
                  <c:v>12953621364.736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34376421"/>
        <c:axId val="37103301"/>
      </c:lineChart>
      <c:lineChart>
        <c:grouping val="standard"/>
        <c:varyColors val="0"/>
        <c:ser>
          <c:idx val="2"/>
          <c:order val="2"/>
          <c:tx>
            <c:strRef>
              <c:f>LISS2!$U$42</c:f>
              <c:strCache>
                <c:ptCount val="1"/>
                <c:pt idx="0">
                  <c:v>% Memory Usage</c:v>
                </c:pt>
              </c:strCache>
            </c:strRef>
          </c:tx>
          <c:spPr>
            <a:solidFill>
              <a:srgbClr val="a5a5a5"/>
            </a:solidFill>
            <a:ln cap="rnd" w="2844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LISS2!$P$30:$P$36</c:f>
              <c:strCache>
                <c:ptCount val="7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</c:strCache>
            </c:strRef>
          </c:cat>
          <c:val>
            <c:numRef>
              <c:f>LISS2!$U$43:$U$49</c:f>
              <c:numCache>
                <c:formatCode>General</c:formatCode>
                <c:ptCount val="7"/>
                <c:pt idx="0">
                  <c:v>1.6</c:v>
                </c:pt>
                <c:pt idx="1">
                  <c:v>6.1</c:v>
                </c:pt>
                <c:pt idx="2">
                  <c:v>13.8</c:v>
                </c:pt>
                <c:pt idx="3">
                  <c:v>24.5</c:v>
                </c:pt>
                <c:pt idx="4">
                  <c:v>39.2</c:v>
                </c:pt>
                <c:pt idx="5">
                  <c:v>55.3</c:v>
                </c:pt>
                <c:pt idx="6">
                  <c:v>75.4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54450796"/>
        <c:axId val="63291425"/>
      </c:lineChart>
      <c:catAx>
        <c:axId val="3437642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7103301"/>
        <c:crosses val="autoZero"/>
        <c:auto val="1"/>
        <c:lblAlgn val="ctr"/>
        <c:lblOffset val="100"/>
        <c:noMultiLvlLbl val="0"/>
      </c:catAx>
      <c:valAx>
        <c:axId val="3710330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4376421"/>
        <c:crosses val="autoZero"/>
        <c:crossBetween val="between"/>
      </c:valAx>
      <c:catAx>
        <c:axId val="54450796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3291425"/>
        <c:auto val="1"/>
        <c:lblAlgn val="ctr"/>
        <c:lblOffset val="100"/>
        <c:noMultiLvlLbl val="0"/>
      </c:catAx>
      <c:valAx>
        <c:axId val="63291425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4450796"/>
        <c:crosses val="max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7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GB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GB" sz="1400" spc="-1" strike="noStrike">
                <a:solidFill>
                  <a:srgbClr val="595959"/>
                </a:solidFill>
                <a:latin typeface="Calibri"/>
              </a:rPr>
              <a:t>Total Memory Usage (B) Comparison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LISS2!$O$42</c:f>
              <c:strCache>
                <c:ptCount val="1"/>
                <c:pt idx="0">
                  <c:v>Recursive</c:v>
                </c:pt>
              </c:strCache>
            </c:strRef>
          </c:tx>
          <c:spPr>
            <a:solidFill>
              <a:srgbClr val="ed7d31"/>
            </a:solidFill>
            <a:ln cap="rnd"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LISS2!$P$30:$P$36</c:f>
              <c:strCache>
                <c:ptCount val="7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</c:strCache>
            </c:strRef>
          </c:cat>
          <c:val>
            <c:numRef>
              <c:f>LISS2!$T$43:$T$49</c:f>
              <c:numCache>
                <c:formatCode>General</c:formatCode>
                <c:ptCount val="7"/>
                <c:pt idx="0">
                  <c:v>256873816</c:v>
                </c:pt>
                <c:pt idx="1">
                  <c:v>1025674664</c:v>
                </c:pt>
                <c:pt idx="2">
                  <c:v>2306462504</c:v>
                </c:pt>
                <c:pt idx="3">
                  <c:v>4099223304</c:v>
                </c:pt>
                <c:pt idx="4">
                  <c:v>6404069784</c:v>
                </c:pt>
                <c:pt idx="5">
                  <c:v>9220815352</c:v>
                </c:pt>
                <c:pt idx="6">
                  <c:v>12549620024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LISS2!$O$29</c:f>
              <c:strCache>
                <c:ptCount val="1"/>
                <c:pt idx="0">
                  <c:v>Iterative</c:v>
                </c:pt>
              </c:strCache>
            </c:strRef>
          </c:tx>
          <c:spPr>
            <a:solidFill>
              <a:srgbClr val="4472c4"/>
            </a:solidFill>
            <a:ln cap="rnd"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LISS2!$P$30:$P$36</c:f>
              <c:strCache>
                <c:ptCount val="7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</c:strCache>
            </c:strRef>
          </c:cat>
          <c:val>
            <c:numRef>
              <c:f>LISS2!$T$30:$T$36</c:f>
              <c:numCache>
                <c:formatCode>General</c:formatCode>
                <c:ptCount val="7"/>
                <c:pt idx="0">
                  <c:v>256237808</c:v>
                </c:pt>
                <c:pt idx="1">
                  <c:v>1024397824</c:v>
                </c:pt>
                <c:pt idx="2">
                  <c:v>2304557824</c:v>
                </c:pt>
                <c:pt idx="3">
                  <c:v>4096717824</c:v>
                </c:pt>
                <c:pt idx="4">
                  <c:v>6400877824</c:v>
                </c:pt>
                <c:pt idx="5">
                  <c:v>9217037824</c:v>
                </c:pt>
                <c:pt idx="6">
                  <c:v>12545197824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59765154"/>
        <c:axId val="51981111"/>
      </c:lineChart>
      <c:catAx>
        <c:axId val="5976515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1981111"/>
        <c:crosses val="autoZero"/>
        <c:auto val="1"/>
        <c:lblAlgn val="ctr"/>
        <c:lblOffset val="100"/>
        <c:noMultiLvlLbl val="0"/>
      </c:catAx>
      <c:valAx>
        <c:axId val="5198111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9765154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7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GB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GB" sz="1400" spc="-1" strike="noStrike">
                <a:solidFill>
                  <a:srgbClr val="595959"/>
                </a:solidFill>
                <a:latin typeface="Calibri"/>
              </a:rPr>
              <a:t>% Memory Usage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LISS2!$O$42</c:f>
              <c:strCache>
                <c:ptCount val="1"/>
                <c:pt idx="0">
                  <c:v>Recursive</c:v>
                </c:pt>
              </c:strCache>
            </c:strRef>
          </c:tx>
          <c:spPr>
            <a:solidFill>
              <a:srgbClr val="ed7d31"/>
            </a:solidFill>
            <a:ln cap="rnd"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LISS2!$P$30:$P$36</c:f>
              <c:strCache>
                <c:ptCount val="7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</c:strCache>
            </c:strRef>
          </c:cat>
          <c:val>
            <c:numRef>
              <c:f>LISS2!$U$43:$U$49</c:f>
              <c:numCache>
                <c:formatCode>General</c:formatCode>
                <c:ptCount val="7"/>
                <c:pt idx="0">
                  <c:v>1.6</c:v>
                </c:pt>
                <c:pt idx="1">
                  <c:v>6.1</c:v>
                </c:pt>
                <c:pt idx="2">
                  <c:v>13.8</c:v>
                </c:pt>
                <c:pt idx="3">
                  <c:v>24.5</c:v>
                </c:pt>
                <c:pt idx="4">
                  <c:v>39.2</c:v>
                </c:pt>
                <c:pt idx="5">
                  <c:v>55.3</c:v>
                </c:pt>
                <c:pt idx="6">
                  <c:v>75.4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LISS2!$O$29</c:f>
              <c:strCache>
                <c:ptCount val="1"/>
                <c:pt idx="0">
                  <c:v>Iterative</c:v>
                </c:pt>
              </c:strCache>
            </c:strRef>
          </c:tx>
          <c:spPr>
            <a:solidFill>
              <a:srgbClr val="4472c4"/>
            </a:solidFill>
            <a:ln cap="rnd"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LISS2!$P$30:$P$36</c:f>
              <c:strCache>
                <c:ptCount val="7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</c:strCache>
            </c:strRef>
          </c:cat>
          <c:val>
            <c:numRef>
              <c:f>LISS2!$U$30:$U$36</c:f>
              <c:numCache>
                <c:formatCode>General</c:formatCode>
                <c:ptCount val="7"/>
                <c:pt idx="0">
                  <c:v>1.6</c:v>
                </c:pt>
                <c:pt idx="1">
                  <c:v>6.1</c:v>
                </c:pt>
                <c:pt idx="2">
                  <c:v>13.8</c:v>
                </c:pt>
                <c:pt idx="3">
                  <c:v>24.5</c:v>
                </c:pt>
                <c:pt idx="4">
                  <c:v>39.2</c:v>
                </c:pt>
                <c:pt idx="5">
                  <c:v>55.3</c:v>
                </c:pt>
                <c:pt idx="6">
                  <c:v>75.4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91126010"/>
        <c:axId val="50565716"/>
      </c:lineChart>
      <c:catAx>
        <c:axId val="9112601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en-GB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GB" sz="1000" spc="-1" strike="noStrike">
                    <a:solidFill>
                      <a:srgbClr val="000000"/>
                    </a:solidFill>
                    <a:latin typeface="Calibri"/>
                  </a:rPr>
                  <a:t>Problem Size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0565716"/>
        <c:crosses val="autoZero"/>
        <c:auto val="1"/>
        <c:lblAlgn val="ctr"/>
        <c:lblOffset val="100"/>
        <c:noMultiLvlLbl val="0"/>
      </c:catAx>
      <c:valAx>
        <c:axId val="5056571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1126010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7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GB" sz="1399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GB" sz="1399" spc="-1" strike="noStrike">
                <a:solidFill>
                  <a:srgbClr val="595959"/>
                </a:solidFill>
                <a:latin typeface="Calibri"/>
              </a:rPr>
              <a:t>Time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ChainMatrixMuliplication!$A$15</c:f>
              <c:strCache>
                <c:ptCount val="1"/>
                <c:pt idx="0">
                  <c:v>Recursive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ChainMatrixMuliplication!$B$3:$B$10</c:f>
              <c:strCach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/>
                </c:pt>
                <c:pt idx="7">
                  <c:v/>
                </c:pt>
              </c:strCache>
            </c:strRef>
          </c:cat>
          <c:val>
            <c:numRef>
              <c:f>ChainMatrixMuliplication!$Q$16:$Q$23</c:f>
              <c:numCache>
                <c:formatCode>General</c:formatCode>
                <c:ptCount val="8"/>
                <c:pt idx="0">
                  <c:v>0.9178</c:v>
                </c:pt>
                <c:pt idx="1">
                  <c:v>8.6844</c:v>
                </c:pt>
                <c:pt idx="2">
                  <c:v>36.6152</c:v>
                </c:pt>
                <c:pt idx="3">
                  <c:v>90.2166</c:v>
                </c:pt>
                <c:pt idx="4">
                  <c:v>193.0112</c:v>
                </c:pt>
                <c:pt idx="5">
                  <c:v>343.9578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ChainMatrixMuliplication!$A$2</c:f>
              <c:strCache>
                <c:ptCount val="1"/>
                <c:pt idx="0">
                  <c:v>Iterative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ChainMatrixMuliplication!$B$3:$B$10</c:f>
              <c:strCach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/>
                </c:pt>
                <c:pt idx="7">
                  <c:v/>
                </c:pt>
              </c:strCache>
            </c:strRef>
          </c:cat>
          <c:val>
            <c:numRef>
              <c:f>ChainMatrixMuliplication!$Q$3:$Q$10</c:f>
              <c:numCache>
                <c:formatCode>General</c:formatCode>
                <c:ptCount val="8"/>
                <c:pt idx="0">
                  <c:v>0.18058</c:v>
                </c:pt>
                <c:pt idx="1">
                  <c:v>2.55376</c:v>
                </c:pt>
                <c:pt idx="2">
                  <c:v>11.92213</c:v>
                </c:pt>
                <c:pt idx="3">
                  <c:v>30.85622</c:v>
                </c:pt>
                <c:pt idx="4">
                  <c:v>68.05073</c:v>
                </c:pt>
                <c:pt idx="5">
                  <c:v>120.02141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18860980"/>
        <c:axId val="47360643"/>
      </c:lineChart>
      <c:catAx>
        <c:axId val="188609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7360643"/>
        <c:crosses val="autoZero"/>
        <c:auto val="1"/>
        <c:lblAlgn val="ctr"/>
        <c:lblOffset val="100"/>
        <c:noMultiLvlLbl val="0"/>
      </c:catAx>
      <c:valAx>
        <c:axId val="4736064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8860980"/>
        <c:crosses val="min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0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7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GB" sz="1399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GB" sz="1399" spc="-1" strike="noStrike">
                <a:solidFill>
                  <a:srgbClr val="595959"/>
                </a:solidFill>
                <a:latin typeface="Calibri"/>
              </a:rPr>
              <a:t>E. Heap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ChainMatrixMuliplication!$O$42</c:f>
              <c:strCache>
                <c:ptCount val="1"/>
                <c:pt idx="0">
                  <c:v>Recursive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ChainMatrixMuliplication!$P$30:$P$37</c:f>
              <c:strCach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/>
                </c:pt>
                <c:pt idx="7">
                  <c:v/>
                </c:pt>
              </c:strCache>
            </c:strRef>
          </c:cat>
          <c:val>
            <c:numRef>
              <c:f>ChainMatrixMuliplication!$R$43:$R$50</c:f>
              <c:numCache>
                <c:formatCode>General</c:formatCode>
                <c:ptCount val="8"/>
                <c:pt idx="0">
                  <c:v>160404</c:v>
                </c:pt>
                <c:pt idx="1">
                  <c:v>320404</c:v>
                </c:pt>
                <c:pt idx="2">
                  <c:v>480404</c:v>
                </c:pt>
                <c:pt idx="3">
                  <c:v>640404</c:v>
                </c:pt>
                <c:pt idx="4">
                  <c:v>800404</c:v>
                </c:pt>
                <c:pt idx="5">
                  <c:v>960404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ChainMatrixMuliplication!$O$29</c:f>
              <c:strCache>
                <c:ptCount val="1"/>
                <c:pt idx="0">
                  <c:v>Iterative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ChainMatrixMuliplication!$P$30:$P$37</c:f>
              <c:strCach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/>
                </c:pt>
                <c:pt idx="7">
                  <c:v/>
                </c:pt>
              </c:strCache>
            </c:strRef>
          </c:cat>
          <c:val>
            <c:numRef>
              <c:f>ChainMatrixMuliplication!$R$30:$R$37</c:f>
              <c:numCache>
                <c:formatCode>General</c:formatCode>
                <c:ptCount val="8"/>
                <c:pt idx="0">
                  <c:v>160404</c:v>
                </c:pt>
                <c:pt idx="1">
                  <c:v>320404</c:v>
                </c:pt>
                <c:pt idx="2">
                  <c:v>480404</c:v>
                </c:pt>
                <c:pt idx="3">
                  <c:v>640404</c:v>
                </c:pt>
                <c:pt idx="4">
                  <c:v>800404</c:v>
                </c:pt>
                <c:pt idx="5">
                  <c:v>960404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2927920"/>
        <c:axId val="96647615"/>
      </c:lineChart>
      <c:catAx>
        <c:axId val="292792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6647615"/>
        <c:crosses val="autoZero"/>
        <c:auto val="1"/>
        <c:lblAlgn val="ctr"/>
        <c:lblOffset val="100"/>
        <c:noMultiLvlLbl val="0"/>
      </c:catAx>
      <c:valAx>
        <c:axId val="9664761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927920"/>
        <c:crosses val="min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0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7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GB" sz="1399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GB" sz="1399" spc="-1" strike="noStrike">
                <a:solidFill>
                  <a:srgbClr val="595959"/>
                </a:solidFill>
                <a:latin typeface="Calibri"/>
              </a:rPr>
              <a:t>Heap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ChainMatrixMuliplication!$O$42</c:f>
              <c:strCache>
                <c:ptCount val="1"/>
                <c:pt idx="0">
                  <c:v>Recursive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ChainMatrixMuliplication!$P$30:$P$37</c:f>
              <c:strCach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/>
                </c:pt>
                <c:pt idx="7">
                  <c:v/>
                </c:pt>
              </c:strCache>
            </c:strRef>
          </c:cat>
          <c:val>
            <c:numRef>
              <c:f>ChainMatrixMuliplication!$Q$43:$Q$50</c:f>
              <c:numCache>
                <c:formatCode>General</c:formatCode>
                <c:ptCount val="8"/>
                <c:pt idx="0">
                  <c:v>400353812</c:v>
                </c:pt>
                <c:pt idx="1">
                  <c:v>1600633812</c:v>
                </c:pt>
                <c:pt idx="2">
                  <c:v>3600913812</c:v>
                </c:pt>
                <c:pt idx="3">
                  <c:v>6401193812</c:v>
                </c:pt>
                <c:pt idx="4">
                  <c:v>10001473812</c:v>
                </c:pt>
                <c:pt idx="5">
                  <c:v>14401753812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ChainMatrixMuliplication!$O$29</c:f>
              <c:strCache>
                <c:ptCount val="1"/>
                <c:pt idx="0">
                  <c:v>Iterative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ChainMatrixMuliplication!$P$30:$P$37</c:f>
              <c:strCach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/>
                </c:pt>
                <c:pt idx="7">
                  <c:v/>
                </c:pt>
              </c:strCache>
            </c:strRef>
          </c:cat>
          <c:val>
            <c:numRef>
              <c:f>ChainMatrixMuliplication!$Q$30:$Q$37</c:f>
              <c:numCache>
                <c:formatCode>General</c:formatCode>
                <c:ptCount val="8"/>
                <c:pt idx="0">
                  <c:v>400353812</c:v>
                </c:pt>
                <c:pt idx="1">
                  <c:v>1600633812</c:v>
                </c:pt>
                <c:pt idx="2">
                  <c:v>3600913812</c:v>
                </c:pt>
                <c:pt idx="3">
                  <c:v>6401193812</c:v>
                </c:pt>
                <c:pt idx="4">
                  <c:v>10001473812</c:v>
                </c:pt>
                <c:pt idx="5">
                  <c:v>14401753812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2735015"/>
        <c:axId val="47820120"/>
      </c:lineChart>
      <c:catAx>
        <c:axId val="273501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7820120"/>
        <c:crosses val="autoZero"/>
        <c:auto val="1"/>
        <c:lblAlgn val="ctr"/>
        <c:lblOffset val="100"/>
        <c:noMultiLvlLbl val="0"/>
      </c:catAx>
      <c:valAx>
        <c:axId val="4782012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735015"/>
        <c:crosses val="min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0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8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GB" sz="1399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GB" sz="1399" spc="-1" strike="noStrike">
                <a:solidFill>
                  <a:srgbClr val="595959"/>
                </a:solidFill>
                <a:latin typeface="Calibri"/>
              </a:rPr>
              <a:t>Stack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ChainMatrixMuliplication!$O$42</c:f>
              <c:strCache>
                <c:ptCount val="1"/>
                <c:pt idx="0">
                  <c:v>Recursive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ChainMatrixMuliplication!$P$30:$P$37</c:f>
              <c:strCach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/>
                </c:pt>
                <c:pt idx="7">
                  <c:v/>
                </c:pt>
              </c:strCache>
            </c:strRef>
          </c:cat>
          <c:val>
            <c:numRef>
              <c:f>ChainMatrixMuliplication!$S$43:$S$50</c:f>
              <c:numCache>
                <c:formatCode>General</c:formatCode>
                <c:ptCount val="8"/>
                <c:pt idx="0">
                  <c:v>2496</c:v>
                </c:pt>
                <c:pt idx="1">
                  <c:v>2496</c:v>
                </c:pt>
                <c:pt idx="2">
                  <c:v>2496</c:v>
                </c:pt>
                <c:pt idx="3">
                  <c:v>2496</c:v>
                </c:pt>
                <c:pt idx="4">
                  <c:v>2496</c:v>
                </c:pt>
                <c:pt idx="5">
                  <c:v>2496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ChainMatrixMuliplication!$O$29</c:f>
              <c:strCache>
                <c:ptCount val="1"/>
                <c:pt idx="0">
                  <c:v>Iterative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ChainMatrixMuliplication!$P$30:$P$37</c:f>
              <c:strCach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/>
                </c:pt>
                <c:pt idx="7">
                  <c:v/>
                </c:pt>
              </c:strCache>
            </c:strRef>
          </c:cat>
          <c:val>
            <c:numRef>
              <c:f>ChainMatrixMuliplication!$S$30:$S$37</c:f>
              <c:numCache>
                <c:formatCode>General</c:formatCode>
                <c:ptCount val="8"/>
                <c:pt idx="0">
                  <c:v>2496</c:v>
                </c:pt>
                <c:pt idx="1">
                  <c:v>2496</c:v>
                </c:pt>
                <c:pt idx="2">
                  <c:v>2496</c:v>
                </c:pt>
                <c:pt idx="3">
                  <c:v>2496</c:v>
                </c:pt>
                <c:pt idx="4">
                  <c:v>2496</c:v>
                </c:pt>
                <c:pt idx="5">
                  <c:v>2496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54257475"/>
        <c:axId val="12104464"/>
      </c:lineChart>
      <c:catAx>
        <c:axId val="5425747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2104464"/>
        <c:crosses val="autoZero"/>
        <c:auto val="1"/>
        <c:lblAlgn val="ctr"/>
        <c:lblOffset val="100"/>
        <c:noMultiLvlLbl val="0"/>
      </c:catAx>
      <c:valAx>
        <c:axId val="1210446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4257475"/>
        <c:crosses val="min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0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8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GB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GB" sz="1400" spc="-1" strike="noStrike">
                <a:solidFill>
                  <a:srgbClr val="595959"/>
                </a:solidFill>
                <a:latin typeface="Calibri"/>
              </a:rPr>
              <a:t>Iterative Total Memory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ChainMatrixMuliplication!$T$29</c:f>
              <c:strCache>
                <c:ptCount val="1"/>
                <c:pt idx="0">
                  <c:v>Total (B)</c:v>
                </c:pt>
              </c:strCache>
            </c:strRef>
          </c:tx>
          <c:spPr>
            <a:solidFill>
              <a:srgbClr val="ed7d31"/>
            </a:solidFill>
            <a:ln cap="rnd"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ChainMatrixMuliplication!$P$30:$P$37</c:f>
              <c:strCach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/>
                </c:pt>
                <c:pt idx="7">
                  <c:v/>
                </c:pt>
              </c:strCache>
            </c:strRef>
          </c:cat>
          <c:val>
            <c:numRef>
              <c:f>ChainMatrixMuliplication!$T$30:$T$37</c:f>
              <c:numCache>
                <c:formatCode>General</c:formatCode>
                <c:ptCount val="8"/>
                <c:pt idx="0">
                  <c:v>400516712</c:v>
                </c:pt>
                <c:pt idx="1">
                  <c:v>1600956712</c:v>
                </c:pt>
                <c:pt idx="2">
                  <c:v>3601396712</c:v>
                </c:pt>
                <c:pt idx="3">
                  <c:v>6401836712</c:v>
                </c:pt>
                <c:pt idx="4">
                  <c:v>10002276712</c:v>
                </c:pt>
                <c:pt idx="5">
                  <c:v>14402716712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ChainMatrixMuliplication!$V$29</c:f>
              <c:strCache>
                <c:ptCount val="1"/>
                <c:pt idx="0">
                  <c:v>% Total Estimate (B)</c:v>
                </c:pt>
              </c:strCache>
            </c:strRef>
          </c:tx>
          <c:spPr>
            <a:solidFill>
              <a:srgbClr val="4472c4"/>
            </a:solidFill>
            <a:ln cap="rnd"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ChainMatrixMuliplication!$P$30:$P$37</c:f>
              <c:strCach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/>
                </c:pt>
                <c:pt idx="7">
                  <c:v/>
                </c:pt>
              </c:strCache>
            </c:strRef>
          </c:cat>
          <c:val>
            <c:numRef>
              <c:f>ChainMatrixMuliplication!$V$30:$V$37</c:f>
              <c:numCache>
                <c:formatCode>General</c:formatCode>
                <c:ptCount val="8"/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10059543"/>
        <c:axId val="67436660"/>
      </c:lineChart>
      <c:lineChart>
        <c:grouping val="standard"/>
        <c:varyColors val="0"/>
        <c:ser>
          <c:idx val="2"/>
          <c:order val="2"/>
          <c:tx>
            <c:strRef>
              <c:f>ChainMatrixMuliplication!$U$29</c:f>
              <c:strCache>
                <c:ptCount val="1"/>
                <c:pt idx="0">
                  <c:v>% Memory Usage</c:v>
                </c:pt>
              </c:strCache>
            </c:strRef>
          </c:tx>
          <c:spPr>
            <a:solidFill>
              <a:srgbClr val="a5a5a5"/>
            </a:solidFill>
            <a:ln cap="rnd" w="2844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ChainMatrixMuliplication!$P$30:$P$37</c:f>
              <c:strCach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/>
                </c:pt>
                <c:pt idx="7">
                  <c:v/>
                </c:pt>
              </c:strCache>
            </c:strRef>
          </c:cat>
          <c:val>
            <c:numRef>
              <c:f>ChainMatrixMuliplication!$U$30:$U$37</c:f>
              <c:numCache>
                <c:formatCode>General</c:formatCode>
                <c:ptCount val="8"/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37463367"/>
        <c:axId val="46563177"/>
      </c:lineChart>
      <c:catAx>
        <c:axId val="1005954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7436660"/>
        <c:crosses val="autoZero"/>
        <c:auto val="1"/>
        <c:lblAlgn val="ctr"/>
        <c:lblOffset val="100"/>
        <c:noMultiLvlLbl val="0"/>
      </c:catAx>
      <c:valAx>
        <c:axId val="6743666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0059543"/>
        <c:crosses val="autoZero"/>
        <c:crossBetween val="between"/>
      </c:valAx>
      <c:catAx>
        <c:axId val="37463367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6563177"/>
        <c:auto val="1"/>
        <c:lblAlgn val="ctr"/>
        <c:lblOffset val="100"/>
        <c:noMultiLvlLbl val="0"/>
      </c:catAx>
      <c:valAx>
        <c:axId val="46563177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7463367"/>
        <c:crosses val="max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8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GB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GB" sz="1400" spc="-1" strike="noStrike">
                <a:solidFill>
                  <a:srgbClr val="595959"/>
                </a:solidFill>
                <a:latin typeface="Calibri"/>
              </a:rPr>
              <a:t>Recursive Total Memory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ChainMatrixMuliplication!$T$42</c:f>
              <c:strCache>
                <c:ptCount val="1"/>
                <c:pt idx="0">
                  <c:v>Total (B)</c:v>
                </c:pt>
              </c:strCache>
            </c:strRef>
          </c:tx>
          <c:spPr>
            <a:solidFill>
              <a:srgbClr val="ed7d31"/>
            </a:solidFill>
            <a:ln cap="rnd"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ChainMatrixMuliplication!$P$30:$P$37</c:f>
              <c:strCach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/>
                </c:pt>
                <c:pt idx="7">
                  <c:v/>
                </c:pt>
              </c:strCache>
            </c:strRef>
          </c:cat>
          <c:val>
            <c:numRef>
              <c:f>ChainMatrixMuliplication!$T$43:$T$50</c:f>
              <c:numCache>
                <c:formatCode>General</c:formatCode>
                <c:ptCount val="8"/>
                <c:pt idx="0">
                  <c:v>400516712</c:v>
                </c:pt>
                <c:pt idx="1">
                  <c:v>1600956712</c:v>
                </c:pt>
                <c:pt idx="2">
                  <c:v>3601396712</c:v>
                </c:pt>
                <c:pt idx="3">
                  <c:v>6401836712</c:v>
                </c:pt>
                <c:pt idx="4">
                  <c:v>10002276712</c:v>
                </c:pt>
                <c:pt idx="5">
                  <c:v>14402716712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ChainMatrixMuliplication!$V$42</c:f>
              <c:strCache>
                <c:ptCount val="1"/>
                <c:pt idx="0">
                  <c:v>% Total Estimate (B)</c:v>
                </c:pt>
              </c:strCache>
            </c:strRef>
          </c:tx>
          <c:spPr>
            <a:solidFill>
              <a:srgbClr val="4472c4"/>
            </a:solidFill>
            <a:ln cap="rnd"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ChainMatrixMuliplication!$P$30:$P$37</c:f>
              <c:strCach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/>
                </c:pt>
                <c:pt idx="7">
                  <c:v/>
                </c:pt>
              </c:strCache>
            </c:strRef>
          </c:cat>
          <c:val>
            <c:numRef>
              <c:f>ChainMatrixMuliplication!$V$43:$V$50</c:f>
              <c:numCache>
                <c:formatCode>General</c:formatCode>
                <c:ptCount val="8"/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97327966"/>
        <c:axId val="45887641"/>
      </c:lineChart>
      <c:lineChart>
        <c:grouping val="standard"/>
        <c:varyColors val="0"/>
        <c:ser>
          <c:idx val="2"/>
          <c:order val="2"/>
          <c:tx>
            <c:strRef>
              <c:f>ChainMatrixMuliplication!$U$42</c:f>
              <c:strCache>
                <c:ptCount val="1"/>
                <c:pt idx="0">
                  <c:v>% Memory Usage</c:v>
                </c:pt>
              </c:strCache>
            </c:strRef>
          </c:tx>
          <c:spPr>
            <a:solidFill>
              <a:srgbClr val="a5a5a5"/>
            </a:solidFill>
            <a:ln cap="rnd" w="2844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ChainMatrixMuliplication!$P$30:$P$37</c:f>
              <c:strCach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/>
                </c:pt>
                <c:pt idx="7">
                  <c:v/>
                </c:pt>
              </c:strCache>
            </c:strRef>
          </c:cat>
          <c:val>
            <c:numRef>
              <c:f>ChainMatrixMuliplication!$U$43:$U$50</c:f>
              <c:numCache>
                <c:formatCode>General</c:formatCode>
                <c:ptCount val="8"/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75476343"/>
        <c:axId val="76416781"/>
      </c:lineChart>
      <c:catAx>
        <c:axId val="9732796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5887641"/>
        <c:crosses val="autoZero"/>
        <c:auto val="1"/>
        <c:lblAlgn val="ctr"/>
        <c:lblOffset val="100"/>
        <c:noMultiLvlLbl val="0"/>
      </c:catAx>
      <c:valAx>
        <c:axId val="4588764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7327966"/>
        <c:crosses val="autoZero"/>
        <c:crossBetween val="between"/>
      </c:valAx>
      <c:catAx>
        <c:axId val="75476343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6416781"/>
        <c:auto val="1"/>
        <c:lblAlgn val="ctr"/>
        <c:lblOffset val="100"/>
        <c:noMultiLvlLbl val="0"/>
      </c:catAx>
      <c:valAx>
        <c:axId val="76416781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5476343"/>
        <c:crosses val="max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8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GB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GB" sz="1400" spc="-1" strike="noStrike">
                <a:solidFill>
                  <a:srgbClr val="595959"/>
                </a:solidFill>
                <a:latin typeface="Calibri"/>
              </a:rPr>
              <a:t>Total Memory Usage (B) Comparison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ChainMatrixMuliplication!$O$42</c:f>
              <c:strCache>
                <c:ptCount val="1"/>
                <c:pt idx="0">
                  <c:v>Recursive</c:v>
                </c:pt>
              </c:strCache>
            </c:strRef>
          </c:tx>
          <c:spPr>
            <a:solidFill>
              <a:srgbClr val="ed7d31"/>
            </a:solidFill>
            <a:ln cap="rnd"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ChainMatrixMuliplication!$P$30:$P$36</c:f>
              <c:strCache>
                <c:ptCount val="7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/>
                </c:pt>
              </c:strCache>
            </c:strRef>
          </c:cat>
          <c:val>
            <c:numRef>
              <c:f>ChainMatrixMuliplication!$T$43:$T$49</c:f>
              <c:numCache>
                <c:formatCode>General</c:formatCode>
                <c:ptCount val="7"/>
                <c:pt idx="0">
                  <c:v>400516712</c:v>
                </c:pt>
                <c:pt idx="1">
                  <c:v>1600956712</c:v>
                </c:pt>
                <c:pt idx="2">
                  <c:v>3601396712</c:v>
                </c:pt>
                <c:pt idx="3">
                  <c:v>6401836712</c:v>
                </c:pt>
                <c:pt idx="4">
                  <c:v>10002276712</c:v>
                </c:pt>
                <c:pt idx="5">
                  <c:v>14402716712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ChainMatrixMuliplication!$O$29</c:f>
              <c:strCache>
                <c:ptCount val="1"/>
                <c:pt idx="0">
                  <c:v>Iterative</c:v>
                </c:pt>
              </c:strCache>
            </c:strRef>
          </c:tx>
          <c:spPr>
            <a:solidFill>
              <a:srgbClr val="4472c4"/>
            </a:solidFill>
            <a:ln cap="rnd"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ChainMatrixMuliplication!$P$30:$P$36</c:f>
              <c:strCache>
                <c:ptCount val="7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/>
                </c:pt>
              </c:strCache>
            </c:strRef>
          </c:cat>
          <c:val>
            <c:numRef>
              <c:f>ChainMatrixMuliplication!$T$30:$T$36</c:f>
              <c:numCache>
                <c:formatCode>General</c:formatCode>
                <c:ptCount val="7"/>
                <c:pt idx="0">
                  <c:v>400516712</c:v>
                </c:pt>
                <c:pt idx="1">
                  <c:v>1600956712</c:v>
                </c:pt>
                <c:pt idx="2">
                  <c:v>3601396712</c:v>
                </c:pt>
                <c:pt idx="3">
                  <c:v>6401836712</c:v>
                </c:pt>
                <c:pt idx="4">
                  <c:v>10002276712</c:v>
                </c:pt>
                <c:pt idx="5">
                  <c:v>14402716712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53744489"/>
        <c:axId val="65527460"/>
      </c:lineChart>
      <c:catAx>
        <c:axId val="5374448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5527460"/>
        <c:crosses val="autoZero"/>
        <c:auto val="1"/>
        <c:lblAlgn val="ctr"/>
        <c:lblOffset val="100"/>
        <c:noMultiLvlLbl val="0"/>
      </c:catAx>
      <c:valAx>
        <c:axId val="6552746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3744489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8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GB" sz="1399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GB" sz="1399" spc="-1" strike="noStrike">
                <a:solidFill>
                  <a:srgbClr val="595959"/>
                </a:solidFill>
                <a:latin typeface="Calibri"/>
              </a:rPr>
              <a:t>Time (s)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Knapsack!$A$2</c:f>
              <c:strCache>
                <c:ptCount val="1"/>
                <c:pt idx="0">
                  <c:v>Iterative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Knapsack!$B$16:$B$24</c:f>
              <c:strCache>
                <c:ptCount val="9"/>
                <c:pt idx="0">
                  <c:v>15000</c:v>
                </c:pt>
                <c:pt idx="1">
                  <c:v>30000</c:v>
                </c:pt>
                <c:pt idx="2">
                  <c:v>45000</c:v>
                </c:pt>
                <c:pt idx="3">
                  <c:v>60000</c:v>
                </c:pt>
                <c:pt idx="4">
                  <c:v>75000</c:v>
                </c:pt>
                <c:pt idx="5">
                  <c:v>90000</c:v>
                </c:pt>
                <c:pt idx="6">
                  <c:v>105000</c:v>
                </c:pt>
                <c:pt idx="7">
                  <c:v>120000</c:v>
                </c:pt>
                <c:pt idx="8">
                  <c:v>135000</c:v>
                </c:pt>
              </c:strCache>
            </c:strRef>
          </c:cat>
          <c:val>
            <c:numRef>
              <c:f>Knapsack!$Q$3:$Q$11</c:f>
              <c:numCache>
                <c:formatCode>General</c:formatCode>
                <c:ptCount val="9"/>
                <c:pt idx="0">
                  <c:v>0.09209</c:v>
                </c:pt>
                <c:pt idx="1">
                  <c:v>0.35281</c:v>
                </c:pt>
                <c:pt idx="2">
                  <c:v>0.78143</c:v>
                </c:pt>
                <c:pt idx="3">
                  <c:v>1.38074</c:v>
                </c:pt>
                <c:pt idx="4">
                  <c:v>2.12076</c:v>
                </c:pt>
                <c:pt idx="5">
                  <c:v>3.08586</c:v>
                </c:pt>
                <c:pt idx="6">
                  <c:v>4.17466</c:v>
                </c:pt>
                <c:pt idx="7">
                  <c:v>5.43369</c:v>
                </c:pt>
                <c:pt idx="8">
                  <c:v>6.90644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Knapsack!$A$15</c:f>
              <c:strCache>
                <c:ptCount val="1"/>
                <c:pt idx="0">
                  <c:v>Recursive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Knapsack!$B$16:$B$24</c:f>
              <c:strCache>
                <c:ptCount val="9"/>
                <c:pt idx="0">
                  <c:v>15000</c:v>
                </c:pt>
                <c:pt idx="1">
                  <c:v>30000</c:v>
                </c:pt>
                <c:pt idx="2">
                  <c:v>45000</c:v>
                </c:pt>
                <c:pt idx="3">
                  <c:v>60000</c:v>
                </c:pt>
                <c:pt idx="4">
                  <c:v>75000</c:v>
                </c:pt>
                <c:pt idx="5">
                  <c:v>90000</c:v>
                </c:pt>
                <c:pt idx="6">
                  <c:v>105000</c:v>
                </c:pt>
                <c:pt idx="7">
                  <c:v>120000</c:v>
                </c:pt>
                <c:pt idx="8">
                  <c:v>135000</c:v>
                </c:pt>
              </c:strCache>
            </c:strRef>
          </c:cat>
          <c:val>
            <c:numRef>
              <c:f>Knapsack!$Q$16:$Q$24</c:f>
              <c:numCache>
                <c:formatCode>General</c:formatCode>
                <c:ptCount val="9"/>
                <c:pt idx="0">
                  <c:v>0.9917</c:v>
                </c:pt>
                <c:pt idx="1">
                  <c:v>8.8068</c:v>
                </c:pt>
                <c:pt idx="2">
                  <c:v>23.05</c:v>
                </c:pt>
                <c:pt idx="3">
                  <c:v>45.9894</c:v>
                </c:pt>
                <c:pt idx="4">
                  <c:v>84.6267</c:v>
                </c:pt>
                <c:pt idx="5">
                  <c:v>149.347</c:v>
                </c:pt>
                <c:pt idx="6">
                  <c:v>229.2124</c:v>
                </c:pt>
                <c:pt idx="7">
                  <c:v>321.0687</c:v>
                </c:pt>
                <c:pt idx="8">
                  <c:v>418.1771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75673290"/>
        <c:axId val="5046247"/>
      </c:lineChart>
      <c:catAx>
        <c:axId val="7567329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046247"/>
        <c:crosses val="autoZero"/>
        <c:auto val="1"/>
        <c:lblAlgn val="ctr"/>
        <c:lblOffset val="100"/>
        <c:noMultiLvlLbl val="0"/>
      </c:catAx>
      <c:valAx>
        <c:axId val="504624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5673290"/>
        <c:crosses val="min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0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8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GB" sz="1399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GB" sz="1399" spc="-1" strike="noStrike">
                <a:solidFill>
                  <a:srgbClr val="595959"/>
                </a:solidFill>
                <a:latin typeface="Calibri"/>
              </a:rPr>
              <a:t>E. Heap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MCSS!$O$42</c:f>
              <c:strCache>
                <c:ptCount val="1"/>
                <c:pt idx="0">
                  <c:v>Recursive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MCSS!$P$30:$P$37</c:f>
              <c:strCache>
                <c:ptCount val="8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</c:strCache>
            </c:strRef>
          </c:cat>
          <c:val>
            <c:numRef>
              <c:f>MCSS!$R$43:$R$50</c:f>
              <c:numCache>
                <c:formatCode>General</c:formatCode>
                <c:ptCount val="8"/>
                <c:pt idx="0">
                  <c:v>61002</c:v>
                </c:pt>
                <c:pt idx="1">
                  <c:v>77831</c:v>
                </c:pt>
                <c:pt idx="2">
                  <c:v>125839</c:v>
                </c:pt>
                <c:pt idx="3">
                  <c:v>308717</c:v>
                </c:pt>
                <c:pt idx="4">
                  <c:v>301657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MCSS!$O$29</c:f>
              <c:strCache>
                <c:ptCount val="1"/>
                <c:pt idx="0">
                  <c:v>Iterative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MCSS!$P$30:$P$37</c:f>
              <c:strCache>
                <c:ptCount val="8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</c:strCache>
            </c:strRef>
          </c:cat>
          <c:val>
            <c:numRef>
              <c:f>MCSS!$R$30:$R$37</c:f>
              <c:numCache>
                <c:formatCode>General</c:formatCode>
                <c:ptCount val="8"/>
                <c:pt idx="0">
                  <c:v>8568</c:v>
                </c:pt>
                <c:pt idx="1">
                  <c:v>8543</c:v>
                </c:pt>
                <c:pt idx="2">
                  <c:v>30535</c:v>
                </c:pt>
                <c:pt idx="3">
                  <c:v>40583</c:v>
                </c:pt>
                <c:pt idx="4">
                  <c:v>40567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89868795"/>
        <c:axId val="65848410"/>
      </c:lineChart>
      <c:catAx>
        <c:axId val="8986879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5848410"/>
        <c:crosses val="autoZero"/>
        <c:auto val="1"/>
        <c:lblAlgn val="ctr"/>
        <c:lblOffset val="100"/>
        <c:noMultiLvlLbl val="0"/>
      </c:catAx>
      <c:valAx>
        <c:axId val="6584841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9868795"/>
        <c:crosses val="min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0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8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GB" sz="1399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GB" sz="1399" spc="-1" strike="noStrike">
                <a:solidFill>
                  <a:srgbClr val="595959"/>
                </a:solidFill>
                <a:latin typeface="Calibri"/>
              </a:rPr>
              <a:t>Heap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Knapsack!$O$42</c:f>
              <c:strCache>
                <c:ptCount val="1"/>
                <c:pt idx="0">
                  <c:v>Recursive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Knapsack!$P$30:$P$38</c:f>
              <c:strCache>
                <c:ptCount val="9"/>
                <c:pt idx="0">
                  <c:v>15000</c:v>
                </c:pt>
                <c:pt idx="1">
                  <c:v>30000</c:v>
                </c:pt>
                <c:pt idx="2">
                  <c:v>45000</c:v>
                </c:pt>
                <c:pt idx="3">
                  <c:v>60000</c:v>
                </c:pt>
                <c:pt idx="4">
                  <c:v>75000</c:v>
                </c:pt>
                <c:pt idx="5">
                  <c:v>90000</c:v>
                </c:pt>
                <c:pt idx="6">
                  <c:v>105000</c:v>
                </c:pt>
                <c:pt idx="7">
                  <c:v>120000</c:v>
                </c:pt>
                <c:pt idx="8">
                  <c:v>135000</c:v>
                </c:pt>
              </c:strCache>
            </c:strRef>
          </c:cat>
          <c:val>
            <c:numRef>
              <c:f>Knapsack!$Q$43:$Q$51</c:f>
              <c:numCache>
                <c:formatCode>General</c:formatCode>
                <c:ptCount val="9"/>
                <c:pt idx="0">
                  <c:v>180506332</c:v>
                </c:pt>
                <c:pt idx="1">
                  <c:v>720938332</c:v>
                </c:pt>
                <c:pt idx="2">
                  <c:v>1621370332</c:v>
                </c:pt>
                <c:pt idx="3">
                  <c:v>2881802332</c:v>
                </c:pt>
                <c:pt idx="4">
                  <c:v>4502234332</c:v>
                </c:pt>
                <c:pt idx="5">
                  <c:v>6482666332</c:v>
                </c:pt>
                <c:pt idx="6">
                  <c:v>8823098333</c:v>
                </c:pt>
                <c:pt idx="7">
                  <c:v>11523530333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Knapsack!$O$29</c:f>
              <c:strCache>
                <c:ptCount val="1"/>
                <c:pt idx="0">
                  <c:v>Iterative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Knapsack!$P$30:$P$38</c:f>
              <c:strCache>
                <c:ptCount val="9"/>
                <c:pt idx="0">
                  <c:v>15000</c:v>
                </c:pt>
                <c:pt idx="1">
                  <c:v>30000</c:v>
                </c:pt>
                <c:pt idx="2">
                  <c:v>45000</c:v>
                </c:pt>
                <c:pt idx="3">
                  <c:v>60000</c:v>
                </c:pt>
                <c:pt idx="4">
                  <c:v>75000</c:v>
                </c:pt>
                <c:pt idx="5">
                  <c:v>90000</c:v>
                </c:pt>
                <c:pt idx="6">
                  <c:v>105000</c:v>
                </c:pt>
                <c:pt idx="7">
                  <c:v>120000</c:v>
                </c:pt>
                <c:pt idx="8">
                  <c:v>135000</c:v>
                </c:pt>
              </c:strCache>
            </c:strRef>
          </c:cat>
          <c:val>
            <c:numRef>
              <c:f>Knapsack!$Q$30:$Q$38</c:f>
              <c:numCache>
                <c:formatCode>General</c:formatCode>
                <c:ptCount val="9"/>
                <c:pt idx="0">
                  <c:v>180506332</c:v>
                </c:pt>
                <c:pt idx="1">
                  <c:v>720938332</c:v>
                </c:pt>
                <c:pt idx="2">
                  <c:v>1621370332</c:v>
                </c:pt>
                <c:pt idx="3">
                  <c:v>2881802332</c:v>
                </c:pt>
                <c:pt idx="4">
                  <c:v>4502234332</c:v>
                </c:pt>
                <c:pt idx="5">
                  <c:v>6482666332</c:v>
                </c:pt>
                <c:pt idx="6">
                  <c:v>8823098333</c:v>
                </c:pt>
                <c:pt idx="7">
                  <c:v>11523530333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69798588"/>
        <c:axId val="94337278"/>
      </c:lineChart>
      <c:catAx>
        <c:axId val="697985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4337278"/>
        <c:crosses val="autoZero"/>
        <c:auto val="1"/>
        <c:lblAlgn val="ctr"/>
        <c:lblOffset val="100"/>
        <c:noMultiLvlLbl val="0"/>
      </c:catAx>
      <c:valAx>
        <c:axId val="9433727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9798588"/>
        <c:crosses val="min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0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8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GB" sz="1399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GB" sz="1399" spc="-1" strike="noStrike">
                <a:solidFill>
                  <a:srgbClr val="595959"/>
                </a:solidFill>
                <a:latin typeface="Calibri"/>
              </a:rPr>
              <a:t>Stack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MCSS!$O$42</c:f>
              <c:strCache>
                <c:ptCount val="1"/>
                <c:pt idx="0">
                  <c:v>Recursive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Knapsack!$P$30:$P$38</c:f>
              <c:strCache>
                <c:ptCount val="9"/>
                <c:pt idx="0">
                  <c:v>15000</c:v>
                </c:pt>
                <c:pt idx="1">
                  <c:v>30000</c:v>
                </c:pt>
                <c:pt idx="2">
                  <c:v>45000</c:v>
                </c:pt>
                <c:pt idx="3">
                  <c:v>60000</c:v>
                </c:pt>
                <c:pt idx="4">
                  <c:v>75000</c:v>
                </c:pt>
                <c:pt idx="5">
                  <c:v>90000</c:v>
                </c:pt>
                <c:pt idx="6">
                  <c:v>105000</c:v>
                </c:pt>
                <c:pt idx="7">
                  <c:v>120000</c:v>
                </c:pt>
                <c:pt idx="8">
                  <c:v>135000</c:v>
                </c:pt>
              </c:strCache>
            </c:strRef>
          </c:cat>
          <c:val>
            <c:numRef>
              <c:f>MCSS!$S$43:$S$50</c:f>
              <c:numCache>
                <c:formatCode>General</c:formatCode>
                <c:ptCount val="8"/>
                <c:pt idx="0">
                  <c:v>269216</c:v>
                </c:pt>
                <c:pt idx="1">
                  <c:v>532240</c:v>
                </c:pt>
                <c:pt idx="2">
                  <c:v>796352</c:v>
                </c:pt>
                <c:pt idx="3">
                  <c:v>1067808</c:v>
                </c:pt>
                <c:pt idx="4">
                  <c:v>1329744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Knapsack!$O$29</c:f>
              <c:strCache>
                <c:ptCount val="1"/>
                <c:pt idx="0">
                  <c:v>Iterative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Knapsack!$P$30:$P$38</c:f>
              <c:strCache>
                <c:ptCount val="9"/>
                <c:pt idx="0">
                  <c:v>15000</c:v>
                </c:pt>
                <c:pt idx="1">
                  <c:v>30000</c:v>
                </c:pt>
                <c:pt idx="2">
                  <c:v>45000</c:v>
                </c:pt>
                <c:pt idx="3">
                  <c:v>60000</c:v>
                </c:pt>
                <c:pt idx="4">
                  <c:v>75000</c:v>
                </c:pt>
                <c:pt idx="5">
                  <c:v>90000</c:v>
                </c:pt>
                <c:pt idx="6">
                  <c:v>105000</c:v>
                </c:pt>
                <c:pt idx="7">
                  <c:v>120000</c:v>
                </c:pt>
                <c:pt idx="8">
                  <c:v>135000</c:v>
                </c:pt>
              </c:strCache>
            </c:strRef>
          </c:cat>
          <c:val>
            <c:numRef>
              <c:f>Knapsack!$S$30:$S$38</c:f>
              <c:numCache>
                <c:formatCode>General</c:formatCode>
                <c:ptCount val="9"/>
                <c:pt idx="0">
                  <c:v>2992</c:v>
                </c:pt>
                <c:pt idx="1">
                  <c:v>2992</c:v>
                </c:pt>
                <c:pt idx="2">
                  <c:v>2992</c:v>
                </c:pt>
                <c:pt idx="3">
                  <c:v>2992</c:v>
                </c:pt>
                <c:pt idx="4">
                  <c:v>2992</c:v>
                </c:pt>
                <c:pt idx="5">
                  <c:v>2992</c:v>
                </c:pt>
                <c:pt idx="6">
                  <c:v>2992</c:v>
                </c:pt>
                <c:pt idx="7">
                  <c:v>2992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7094649"/>
        <c:axId val="47954011"/>
      </c:lineChart>
      <c:catAx>
        <c:axId val="709464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7954011"/>
        <c:crosses val="autoZero"/>
        <c:auto val="1"/>
        <c:lblAlgn val="ctr"/>
        <c:lblOffset val="100"/>
        <c:noMultiLvlLbl val="0"/>
      </c:catAx>
      <c:valAx>
        <c:axId val="4795401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094649"/>
        <c:crosses val="min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0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8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GB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GB" sz="1400" spc="-1" strike="noStrike">
                <a:solidFill>
                  <a:srgbClr val="595959"/>
                </a:solidFill>
                <a:latin typeface="Calibri"/>
              </a:rPr>
              <a:t>Total Memory Usage (B) Comparison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Knapsack!$O$42</c:f>
              <c:strCache>
                <c:ptCount val="1"/>
                <c:pt idx="0">
                  <c:v>Recursive</c:v>
                </c:pt>
              </c:strCache>
            </c:strRef>
          </c:tx>
          <c:spPr>
            <a:solidFill>
              <a:srgbClr val="ed7d31"/>
            </a:solidFill>
            <a:ln cap="rnd"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Knapsack!$P$43:$P$50</c:f>
              <c:strCache>
                <c:ptCount val="8"/>
                <c:pt idx="0">
                  <c:v>15000</c:v>
                </c:pt>
                <c:pt idx="1">
                  <c:v>30000</c:v>
                </c:pt>
                <c:pt idx="2">
                  <c:v>45000</c:v>
                </c:pt>
                <c:pt idx="3">
                  <c:v>60000</c:v>
                </c:pt>
                <c:pt idx="4">
                  <c:v>75000</c:v>
                </c:pt>
                <c:pt idx="5">
                  <c:v>90000</c:v>
                </c:pt>
                <c:pt idx="6">
                  <c:v>105000</c:v>
                </c:pt>
                <c:pt idx="7">
                  <c:v>120000</c:v>
                </c:pt>
              </c:strCache>
            </c:strRef>
          </c:cat>
          <c:val>
            <c:numRef>
              <c:f>Knapsack!$T$43:$T$50</c:f>
              <c:numCache>
                <c:formatCode>General</c:formatCode>
                <c:ptCount val="8"/>
                <c:pt idx="0">
                  <c:v>182489632</c:v>
                </c:pt>
                <c:pt idx="1">
                  <c:v>724901632</c:v>
                </c:pt>
                <c:pt idx="2">
                  <c:v>1627308160</c:v>
                </c:pt>
                <c:pt idx="3">
                  <c:v>2889698088</c:v>
                </c:pt>
                <c:pt idx="4">
                  <c:v>4512094576</c:v>
                </c:pt>
                <c:pt idx="5">
                  <c:v>6494444176</c:v>
                </c:pt>
                <c:pt idx="6">
                  <c:v>8836814608</c:v>
                </c:pt>
                <c:pt idx="7">
                  <c:v>11539356784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Knapsack!$O$29</c:f>
              <c:strCache>
                <c:ptCount val="1"/>
                <c:pt idx="0">
                  <c:v>Iterative</c:v>
                </c:pt>
              </c:strCache>
            </c:strRef>
          </c:tx>
          <c:spPr>
            <a:solidFill>
              <a:srgbClr val="4472c4"/>
            </a:solidFill>
            <a:ln cap="rnd"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Knapsack!$P$43:$P$50</c:f>
              <c:strCache>
                <c:ptCount val="8"/>
                <c:pt idx="0">
                  <c:v>15000</c:v>
                </c:pt>
                <c:pt idx="1">
                  <c:v>30000</c:v>
                </c:pt>
                <c:pt idx="2">
                  <c:v>45000</c:v>
                </c:pt>
                <c:pt idx="3">
                  <c:v>60000</c:v>
                </c:pt>
                <c:pt idx="4">
                  <c:v>75000</c:v>
                </c:pt>
                <c:pt idx="5">
                  <c:v>90000</c:v>
                </c:pt>
                <c:pt idx="6">
                  <c:v>105000</c:v>
                </c:pt>
                <c:pt idx="7">
                  <c:v>120000</c:v>
                </c:pt>
              </c:strCache>
            </c:strRef>
          </c:cat>
          <c:val>
            <c:numRef>
              <c:f>Knapsack!$T$30:$T$37</c:f>
              <c:numCache>
                <c:formatCode>General</c:formatCode>
                <c:ptCount val="8"/>
                <c:pt idx="0">
                  <c:v>181049832</c:v>
                </c:pt>
                <c:pt idx="1">
                  <c:v>722021832</c:v>
                </c:pt>
                <c:pt idx="2">
                  <c:v>1622993832</c:v>
                </c:pt>
                <c:pt idx="3">
                  <c:v>2883965832</c:v>
                </c:pt>
                <c:pt idx="4">
                  <c:v>4504937832</c:v>
                </c:pt>
                <c:pt idx="5">
                  <c:v>6485909832</c:v>
                </c:pt>
                <c:pt idx="6">
                  <c:v>8826881832</c:v>
                </c:pt>
                <c:pt idx="7">
                  <c:v>11527853832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25238112"/>
        <c:axId val="18832646"/>
      </c:lineChart>
      <c:catAx>
        <c:axId val="2523811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8832646"/>
        <c:crosses val="autoZero"/>
        <c:auto val="1"/>
        <c:lblAlgn val="ctr"/>
        <c:lblOffset val="100"/>
        <c:noMultiLvlLbl val="0"/>
      </c:catAx>
      <c:valAx>
        <c:axId val="1883264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5238112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8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GB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GB" sz="1400" spc="-1" strike="noStrike">
                <a:solidFill>
                  <a:srgbClr val="595959"/>
                </a:solidFill>
                <a:latin typeface="Calibri"/>
              </a:rPr>
              <a:t>Iterative Total Memory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Knapsack!$T$29</c:f>
              <c:strCache>
                <c:ptCount val="1"/>
                <c:pt idx="0">
                  <c:v>Total (B)</c:v>
                </c:pt>
              </c:strCache>
            </c:strRef>
          </c:tx>
          <c:spPr>
            <a:solidFill>
              <a:srgbClr val="ed7d31"/>
            </a:solidFill>
            <a:ln cap="rnd"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Knapsack!$P$30:$P$38</c:f>
              <c:strCache>
                <c:ptCount val="9"/>
                <c:pt idx="0">
                  <c:v>15000</c:v>
                </c:pt>
                <c:pt idx="1">
                  <c:v>30000</c:v>
                </c:pt>
                <c:pt idx="2">
                  <c:v>45000</c:v>
                </c:pt>
                <c:pt idx="3">
                  <c:v>60000</c:v>
                </c:pt>
                <c:pt idx="4">
                  <c:v>75000</c:v>
                </c:pt>
                <c:pt idx="5">
                  <c:v>90000</c:v>
                </c:pt>
                <c:pt idx="6">
                  <c:v>105000</c:v>
                </c:pt>
                <c:pt idx="7">
                  <c:v>120000</c:v>
                </c:pt>
                <c:pt idx="8">
                  <c:v>135000</c:v>
                </c:pt>
              </c:strCache>
            </c:strRef>
          </c:cat>
          <c:val>
            <c:numRef>
              <c:f>Knapsack!$T$30:$T$38</c:f>
              <c:numCache>
                <c:formatCode>General</c:formatCode>
                <c:ptCount val="9"/>
                <c:pt idx="0">
                  <c:v>181049832</c:v>
                </c:pt>
                <c:pt idx="1">
                  <c:v>722021832</c:v>
                </c:pt>
                <c:pt idx="2">
                  <c:v>1622993832</c:v>
                </c:pt>
                <c:pt idx="3">
                  <c:v>2883965832</c:v>
                </c:pt>
                <c:pt idx="4">
                  <c:v>4504937832</c:v>
                </c:pt>
                <c:pt idx="5">
                  <c:v>6485909832</c:v>
                </c:pt>
                <c:pt idx="6">
                  <c:v>8826881832</c:v>
                </c:pt>
                <c:pt idx="7">
                  <c:v>11527853832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Knapsack!$V$29</c:f>
              <c:strCache>
                <c:ptCount val="1"/>
                <c:pt idx="0">
                  <c:v>% Total Estimate (B)</c:v>
                </c:pt>
              </c:strCache>
            </c:strRef>
          </c:tx>
          <c:spPr>
            <a:solidFill>
              <a:srgbClr val="4472c4"/>
            </a:solidFill>
            <a:ln cap="rnd"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Knapsack!$P$30:$P$38</c:f>
              <c:strCache>
                <c:ptCount val="9"/>
                <c:pt idx="0">
                  <c:v>15000</c:v>
                </c:pt>
                <c:pt idx="1">
                  <c:v>30000</c:v>
                </c:pt>
                <c:pt idx="2">
                  <c:v>45000</c:v>
                </c:pt>
                <c:pt idx="3">
                  <c:v>60000</c:v>
                </c:pt>
                <c:pt idx="4">
                  <c:v>75000</c:v>
                </c:pt>
                <c:pt idx="5">
                  <c:v>90000</c:v>
                </c:pt>
                <c:pt idx="6">
                  <c:v>105000</c:v>
                </c:pt>
                <c:pt idx="7">
                  <c:v>120000</c:v>
                </c:pt>
                <c:pt idx="8">
                  <c:v>135000</c:v>
                </c:pt>
              </c:strCache>
            </c:strRef>
          </c:cat>
          <c:val>
            <c:numRef>
              <c:f>Knapsack!$V$30:$V$38</c:f>
              <c:numCache>
                <c:formatCode>General</c:formatCode>
                <c:ptCount val="9"/>
                <c:pt idx="0">
                  <c:v>0</c:v>
                </c:pt>
                <c:pt idx="1">
                  <c:v>773094113.28</c:v>
                </c:pt>
                <c:pt idx="2">
                  <c:v>1717986918.4</c:v>
                </c:pt>
                <c:pt idx="3">
                  <c:v>3058016714.752</c:v>
                </c:pt>
                <c:pt idx="4">
                  <c:v>4776003633.152</c:v>
                </c:pt>
                <c:pt idx="5">
                  <c:v>6871947673.6</c:v>
                </c:pt>
                <c:pt idx="6">
                  <c:v>9363028705.28</c:v>
                </c:pt>
                <c:pt idx="7">
                  <c:v>12232066859.008</c:v>
                </c:pt>
                <c:pt idx="8">
                  <c:v>15479062134.784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73285804"/>
        <c:axId val="25714377"/>
      </c:lineChart>
      <c:lineChart>
        <c:grouping val="standard"/>
        <c:varyColors val="0"/>
        <c:ser>
          <c:idx val="2"/>
          <c:order val="2"/>
          <c:tx>
            <c:strRef>
              <c:f>Knapsack!$U$29</c:f>
              <c:strCache>
                <c:ptCount val="1"/>
                <c:pt idx="0">
                  <c:v>% Memory Usage</c:v>
                </c:pt>
              </c:strCache>
            </c:strRef>
          </c:tx>
          <c:spPr>
            <a:solidFill>
              <a:srgbClr val="a5a5a5"/>
            </a:solidFill>
            <a:ln cap="rnd" w="2844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Knapsack!$P$30:$P$38</c:f>
              <c:strCache>
                <c:ptCount val="9"/>
                <c:pt idx="0">
                  <c:v>15000</c:v>
                </c:pt>
                <c:pt idx="1">
                  <c:v>30000</c:v>
                </c:pt>
                <c:pt idx="2">
                  <c:v>45000</c:v>
                </c:pt>
                <c:pt idx="3">
                  <c:v>60000</c:v>
                </c:pt>
                <c:pt idx="4">
                  <c:v>75000</c:v>
                </c:pt>
                <c:pt idx="5">
                  <c:v>90000</c:v>
                </c:pt>
                <c:pt idx="6">
                  <c:v>105000</c:v>
                </c:pt>
                <c:pt idx="7">
                  <c:v>120000</c:v>
                </c:pt>
                <c:pt idx="8">
                  <c:v>135000</c:v>
                </c:pt>
              </c:strCache>
            </c:strRef>
          </c:cat>
          <c:val>
            <c:numRef>
              <c:f>Knapsack!$U$30:$U$38</c:f>
              <c:numCache>
                <c:formatCode>General</c:formatCode>
                <c:ptCount val="9"/>
                <c:pt idx="0">
                  <c:v>0</c:v>
                </c:pt>
                <c:pt idx="1">
                  <c:v>4.5</c:v>
                </c:pt>
                <c:pt idx="2">
                  <c:v>10</c:v>
                </c:pt>
                <c:pt idx="3">
                  <c:v>17.8</c:v>
                </c:pt>
                <c:pt idx="4">
                  <c:v>27.8</c:v>
                </c:pt>
                <c:pt idx="5">
                  <c:v>40</c:v>
                </c:pt>
                <c:pt idx="6">
                  <c:v>54.5</c:v>
                </c:pt>
                <c:pt idx="7">
                  <c:v>71.2</c:v>
                </c:pt>
                <c:pt idx="8">
                  <c:v>90.1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51475657"/>
        <c:axId val="56359281"/>
      </c:lineChart>
      <c:catAx>
        <c:axId val="7328580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5714377"/>
        <c:crosses val="autoZero"/>
        <c:auto val="1"/>
        <c:lblAlgn val="ctr"/>
        <c:lblOffset val="100"/>
        <c:noMultiLvlLbl val="0"/>
      </c:catAx>
      <c:valAx>
        <c:axId val="2571437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3285804"/>
        <c:crosses val="autoZero"/>
        <c:crossBetween val="between"/>
      </c:valAx>
      <c:catAx>
        <c:axId val="51475657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6359281"/>
        <c:auto val="1"/>
        <c:lblAlgn val="ctr"/>
        <c:lblOffset val="100"/>
        <c:noMultiLvlLbl val="0"/>
      </c:catAx>
      <c:valAx>
        <c:axId val="56359281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1475657"/>
        <c:crosses val="max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9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GB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GB" sz="1400" spc="-1" strike="noStrike">
                <a:solidFill>
                  <a:srgbClr val="595959"/>
                </a:solidFill>
                <a:latin typeface="Calibri"/>
              </a:rPr>
              <a:t>Recursive Total Memory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Knapsack!$T$42</c:f>
              <c:strCache>
                <c:ptCount val="1"/>
                <c:pt idx="0">
                  <c:v>Total (B)</c:v>
                </c:pt>
              </c:strCache>
            </c:strRef>
          </c:tx>
          <c:spPr>
            <a:solidFill>
              <a:srgbClr val="ed7d31"/>
            </a:solidFill>
            <a:ln cap="rnd"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Knapsack!$P$30:$P$38</c:f>
              <c:strCache>
                <c:ptCount val="9"/>
                <c:pt idx="0">
                  <c:v>15000</c:v>
                </c:pt>
                <c:pt idx="1">
                  <c:v>30000</c:v>
                </c:pt>
                <c:pt idx="2">
                  <c:v>45000</c:v>
                </c:pt>
                <c:pt idx="3">
                  <c:v>60000</c:v>
                </c:pt>
                <c:pt idx="4">
                  <c:v>75000</c:v>
                </c:pt>
                <c:pt idx="5">
                  <c:v>90000</c:v>
                </c:pt>
                <c:pt idx="6">
                  <c:v>105000</c:v>
                </c:pt>
                <c:pt idx="7">
                  <c:v>120000</c:v>
                </c:pt>
                <c:pt idx="8">
                  <c:v>135000</c:v>
                </c:pt>
              </c:strCache>
            </c:strRef>
          </c:cat>
          <c:val>
            <c:numRef>
              <c:f>Knapsack!$T$43:$T$51</c:f>
              <c:numCache>
                <c:formatCode>General</c:formatCode>
                <c:ptCount val="9"/>
                <c:pt idx="0">
                  <c:v>182489632</c:v>
                </c:pt>
                <c:pt idx="1">
                  <c:v>724901632</c:v>
                </c:pt>
                <c:pt idx="2">
                  <c:v>1627308160</c:v>
                </c:pt>
                <c:pt idx="3">
                  <c:v>2889698088</c:v>
                </c:pt>
                <c:pt idx="4">
                  <c:v>4512094576</c:v>
                </c:pt>
                <c:pt idx="5">
                  <c:v>6494444176</c:v>
                </c:pt>
                <c:pt idx="6">
                  <c:v>8836814608</c:v>
                </c:pt>
                <c:pt idx="7">
                  <c:v>11539356784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Knapsack!$V$42</c:f>
              <c:strCache>
                <c:ptCount val="1"/>
                <c:pt idx="0">
                  <c:v>% Total Estimate (B)</c:v>
                </c:pt>
              </c:strCache>
            </c:strRef>
          </c:tx>
          <c:spPr>
            <a:solidFill>
              <a:srgbClr val="4472c4"/>
            </a:solidFill>
            <a:ln cap="rnd"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Knapsack!$P$30:$P$38</c:f>
              <c:strCache>
                <c:ptCount val="9"/>
                <c:pt idx="0">
                  <c:v>15000</c:v>
                </c:pt>
                <c:pt idx="1">
                  <c:v>30000</c:v>
                </c:pt>
                <c:pt idx="2">
                  <c:v>45000</c:v>
                </c:pt>
                <c:pt idx="3">
                  <c:v>60000</c:v>
                </c:pt>
                <c:pt idx="4">
                  <c:v>75000</c:v>
                </c:pt>
                <c:pt idx="5">
                  <c:v>90000</c:v>
                </c:pt>
                <c:pt idx="6">
                  <c:v>105000</c:v>
                </c:pt>
                <c:pt idx="7">
                  <c:v>120000</c:v>
                </c:pt>
                <c:pt idx="8">
                  <c:v>135000</c:v>
                </c:pt>
              </c:strCache>
            </c:strRef>
          </c:cat>
          <c:val>
            <c:numRef>
              <c:f>Knapsack!$V$43:$V$51</c:f>
              <c:numCache>
                <c:formatCode>General</c:formatCode>
                <c:ptCount val="9"/>
                <c:pt idx="0">
                  <c:v>188978561.024</c:v>
                </c:pt>
                <c:pt idx="1">
                  <c:v>773094113.28</c:v>
                </c:pt>
                <c:pt idx="2">
                  <c:v>1735166787.584</c:v>
                </c:pt>
                <c:pt idx="3">
                  <c:v>3075196583.936</c:v>
                </c:pt>
                <c:pt idx="4">
                  <c:v>4793183502.336</c:v>
                </c:pt>
                <c:pt idx="5">
                  <c:v>6889127542.784</c:v>
                </c:pt>
                <c:pt idx="6">
                  <c:v>9380208574.464</c:v>
                </c:pt>
                <c:pt idx="7">
                  <c:v>12232066859.008</c:v>
                </c:pt>
                <c:pt idx="8">
                  <c:v>15479062134.784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73079075"/>
        <c:axId val="57958408"/>
      </c:lineChart>
      <c:lineChart>
        <c:grouping val="standard"/>
        <c:varyColors val="0"/>
        <c:ser>
          <c:idx val="2"/>
          <c:order val="2"/>
          <c:tx>
            <c:strRef>
              <c:f>Knapsack!$U$42</c:f>
              <c:strCache>
                <c:ptCount val="1"/>
                <c:pt idx="0">
                  <c:v>% Memory Usage</c:v>
                </c:pt>
              </c:strCache>
            </c:strRef>
          </c:tx>
          <c:spPr>
            <a:solidFill>
              <a:srgbClr val="a5a5a5"/>
            </a:solidFill>
            <a:ln cap="rnd" w="2844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Knapsack!$P$30:$P$38</c:f>
              <c:strCache>
                <c:ptCount val="9"/>
                <c:pt idx="0">
                  <c:v>15000</c:v>
                </c:pt>
                <c:pt idx="1">
                  <c:v>30000</c:v>
                </c:pt>
                <c:pt idx="2">
                  <c:v>45000</c:v>
                </c:pt>
                <c:pt idx="3">
                  <c:v>60000</c:v>
                </c:pt>
                <c:pt idx="4">
                  <c:v>75000</c:v>
                </c:pt>
                <c:pt idx="5">
                  <c:v>90000</c:v>
                </c:pt>
                <c:pt idx="6">
                  <c:v>105000</c:v>
                </c:pt>
                <c:pt idx="7">
                  <c:v>120000</c:v>
                </c:pt>
                <c:pt idx="8">
                  <c:v>135000</c:v>
                </c:pt>
              </c:strCache>
            </c:strRef>
          </c:cat>
          <c:val>
            <c:numRef>
              <c:f>Knapsack!$U$43:$U$51</c:f>
              <c:numCache>
                <c:formatCode>General</c:formatCode>
                <c:ptCount val="9"/>
                <c:pt idx="0">
                  <c:v>1.1</c:v>
                </c:pt>
                <c:pt idx="1">
                  <c:v>4.5</c:v>
                </c:pt>
                <c:pt idx="2">
                  <c:v>10.1</c:v>
                </c:pt>
                <c:pt idx="3">
                  <c:v>17.9</c:v>
                </c:pt>
                <c:pt idx="4">
                  <c:v>27.9</c:v>
                </c:pt>
                <c:pt idx="5">
                  <c:v>40.1</c:v>
                </c:pt>
                <c:pt idx="6">
                  <c:v>54.6</c:v>
                </c:pt>
                <c:pt idx="7">
                  <c:v>71.2</c:v>
                </c:pt>
                <c:pt idx="8">
                  <c:v>90.1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34264487"/>
        <c:axId val="22887690"/>
      </c:lineChart>
      <c:catAx>
        <c:axId val="7307907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7958408"/>
        <c:crosses val="autoZero"/>
        <c:auto val="1"/>
        <c:lblAlgn val="ctr"/>
        <c:lblOffset val="100"/>
        <c:noMultiLvlLbl val="0"/>
      </c:catAx>
      <c:valAx>
        <c:axId val="579584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3079075"/>
        <c:crosses val="autoZero"/>
        <c:crossBetween val="between"/>
      </c:valAx>
      <c:catAx>
        <c:axId val="34264487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2887690"/>
        <c:auto val="1"/>
        <c:lblAlgn val="ctr"/>
        <c:lblOffset val="100"/>
        <c:noMultiLvlLbl val="0"/>
      </c:catAx>
      <c:valAx>
        <c:axId val="22887690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4264487"/>
        <c:crosses val="max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9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GB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GB" sz="1400" spc="-1" strike="noStrike">
                <a:solidFill>
                  <a:srgbClr val="595959"/>
                </a:solidFill>
                <a:latin typeface="Calibri"/>
              </a:rPr>
              <a:t>% Memory Usage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Knapsack!$O$42</c:f>
              <c:strCache>
                <c:ptCount val="1"/>
                <c:pt idx="0">
                  <c:v>Recursive</c:v>
                </c:pt>
              </c:strCache>
            </c:strRef>
          </c:tx>
          <c:spPr>
            <a:solidFill>
              <a:srgbClr val="ed7d31"/>
            </a:solidFill>
            <a:ln cap="rnd"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Knapsack!$P$30:$P$38</c:f>
              <c:strCache>
                <c:ptCount val="9"/>
                <c:pt idx="0">
                  <c:v>15000</c:v>
                </c:pt>
                <c:pt idx="1">
                  <c:v>30000</c:v>
                </c:pt>
                <c:pt idx="2">
                  <c:v>45000</c:v>
                </c:pt>
                <c:pt idx="3">
                  <c:v>60000</c:v>
                </c:pt>
                <c:pt idx="4">
                  <c:v>75000</c:v>
                </c:pt>
                <c:pt idx="5">
                  <c:v>90000</c:v>
                </c:pt>
                <c:pt idx="6">
                  <c:v>105000</c:v>
                </c:pt>
                <c:pt idx="7">
                  <c:v>120000</c:v>
                </c:pt>
                <c:pt idx="8">
                  <c:v>135000</c:v>
                </c:pt>
              </c:strCache>
            </c:strRef>
          </c:cat>
          <c:val>
            <c:numRef>
              <c:f>Knapsack!$U$43:$U$51</c:f>
              <c:numCache>
                <c:formatCode>General</c:formatCode>
                <c:ptCount val="9"/>
                <c:pt idx="0">
                  <c:v>1.1</c:v>
                </c:pt>
                <c:pt idx="1">
                  <c:v>4.5</c:v>
                </c:pt>
                <c:pt idx="2">
                  <c:v>10.1</c:v>
                </c:pt>
                <c:pt idx="3">
                  <c:v>17.9</c:v>
                </c:pt>
                <c:pt idx="4">
                  <c:v>27.9</c:v>
                </c:pt>
                <c:pt idx="5">
                  <c:v>40.1</c:v>
                </c:pt>
                <c:pt idx="6">
                  <c:v>54.6</c:v>
                </c:pt>
                <c:pt idx="7">
                  <c:v>71.2</c:v>
                </c:pt>
                <c:pt idx="8">
                  <c:v>90.1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11454965"/>
        <c:axId val="3489719"/>
      </c:lineChart>
      <c:lineChart>
        <c:grouping val="standard"/>
        <c:varyColors val="0"/>
        <c:ser>
          <c:idx val="1"/>
          <c:order val="1"/>
          <c:tx>
            <c:strRef>
              <c:f>Knapsack!$O$29</c:f>
              <c:strCache>
                <c:ptCount val="1"/>
                <c:pt idx="0">
                  <c:v>Iterative</c:v>
                </c:pt>
              </c:strCache>
            </c:strRef>
          </c:tx>
          <c:spPr>
            <a:solidFill>
              <a:srgbClr val="4472c4"/>
            </a:solidFill>
            <a:ln cap="rnd"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Knapsack!$P$30:$P$38</c:f>
              <c:strCache>
                <c:ptCount val="9"/>
                <c:pt idx="0">
                  <c:v>15000</c:v>
                </c:pt>
                <c:pt idx="1">
                  <c:v>30000</c:v>
                </c:pt>
                <c:pt idx="2">
                  <c:v>45000</c:v>
                </c:pt>
                <c:pt idx="3">
                  <c:v>60000</c:v>
                </c:pt>
                <c:pt idx="4">
                  <c:v>75000</c:v>
                </c:pt>
                <c:pt idx="5">
                  <c:v>90000</c:v>
                </c:pt>
                <c:pt idx="6">
                  <c:v>105000</c:v>
                </c:pt>
                <c:pt idx="7">
                  <c:v>120000</c:v>
                </c:pt>
                <c:pt idx="8">
                  <c:v>135000</c:v>
                </c:pt>
              </c:strCache>
            </c:strRef>
          </c:cat>
          <c:val>
            <c:numRef>
              <c:f>Knapsack!$U$30:$U$38</c:f>
              <c:numCache>
                <c:formatCode>General</c:formatCode>
                <c:ptCount val="9"/>
                <c:pt idx="0">
                  <c:v>0</c:v>
                </c:pt>
                <c:pt idx="1">
                  <c:v>4.5</c:v>
                </c:pt>
                <c:pt idx="2">
                  <c:v>10</c:v>
                </c:pt>
                <c:pt idx="3">
                  <c:v>17.8</c:v>
                </c:pt>
                <c:pt idx="4">
                  <c:v>27.8</c:v>
                </c:pt>
                <c:pt idx="5">
                  <c:v>40</c:v>
                </c:pt>
                <c:pt idx="6">
                  <c:v>54.5</c:v>
                </c:pt>
                <c:pt idx="7">
                  <c:v>71.2</c:v>
                </c:pt>
                <c:pt idx="8">
                  <c:v>90.1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41685741"/>
        <c:axId val="72041210"/>
      </c:lineChart>
      <c:catAx>
        <c:axId val="1145496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en-GB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GB" sz="1000" spc="-1" strike="noStrike">
                    <a:solidFill>
                      <a:srgbClr val="000000"/>
                    </a:solidFill>
                    <a:latin typeface="Calibri"/>
                  </a:rPr>
                  <a:t>Problem Size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489719"/>
        <c:crosses val="autoZero"/>
        <c:auto val="1"/>
        <c:lblAlgn val="ctr"/>
        <c:lblOffset val="100"/>
        <c:noMultiLvlLbl val="0"/>
      </c:catAx>
      <c:valAx>
        <c:axId val="348971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1454965"/>
        <c:crosses val="autoZero"/>
        <c:crossBetween val="between"/>
      </c:valAx>
      <c:catAx>
        <c:axId val="41685741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2041210"/>
        <c:auto val="1"/>
        <c:lblAlgn val="ctr"/>
        <c:lblOffset val="100"/>
        <c:noMultiLvlLbl val="0"/>
      </c:catAx>
      <c:valAx>
        <c:axId val="72041210"/>
        <c:scaling>
          <c:orientation val="minMax"/>
        </c:scaling>
        <c:delete val="1"/>
        <c:axPos val="r"/>
        <c:numFmt formatCode="0.00" sourceLinked="1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1685741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9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GB" sz="1399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GB" sz="1399" spc="-1" strike="noStrike">
                <a:solidFill>
                  <a:srgbClr val="595959"/>
                </a:solidFill>
                <a:latin typeface="Calibri"/>
              </a:rPr>
              <a:t>Time (s)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Dijkstra!$A$2</c:f>
              <c:strCache>
                <c:ptCount val="1"/>
                <c:pt idx="0">
                  <c:v>Iterative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Dijkstra!$B$16:$B$23</c:f>
              <c:strCach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strCache>
            </c:strRef>
          </c:cat>
          <c:val>
            <c:numRef>
              <c:f>Dijkstra!$Q$3:$Q$10</c:f>
              <c:numCache>
                <c:formatCode>General</c:formatCode>
                <c:ptCount val="8"/>
                <c:pt idx="0">
                  <c:v>0.12544</c:v>
                </c:pt>
                <c:pt idx="1">
                  <c:v>0.59031</c:v>
                </c:pt>
                <c:pt idx="2">
                  <c:v>1.37033</c:v>
                </c:pt>
                <c:pt idx="3">
                  <c:v>2.47871</c:v>
                </c:pt>
                <c:pt idx="4">
                  <c:v>3.904</c:v>
                </c:pt>
                <c:pt idx="5">
                  <c:v>5.60964</c:v>
                </c:pt>
                <c:pt idx="6">
                  <c:v>7.65255</c:v>
                </c:pt>
                <c:pt idx="7">
                  <c:v>10.02734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Dijkstra!$A$15</c:f>
              <c:strCache>
                <c:ptCount val="1"/>
                <c:pt idx="0">
                  <c:v>Recursive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Dijkstra!$B$16:$B$23</c:f>
              <c:strCach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strCache>
            </c:strRef>
          </c:cat>
          <c:val>
            <c:numRef>
              <c:f>Dijkstra!$Q$16:$Q$23</c:f>
              <c:numCache>
                <c:formatCode>General</c:formatCode>
                <c:ptCount val="8"/>
                <c:pt idx="0">
                  <c:v>0.1061</c:v>
                </c:pt>
                <c:pt idx="1">
                  <c:v>0.5233</c:v>
                </c:pt>
                <c:pt idx="2">
                  <c:v>1.2643</c:v>
                </c:pt>
                <c:pt idx="3">
                  <c:v>2.3295</c:v>
                </c:pt>
                <c:pt idx="4">
                  <c:v>3.641</c:v>
                </c:pt>
                <c:pt idx="5">
                  <c:v>5.2669</c:v>
                </c:pt>
                <c:pt idx="6">
                  <c:v>7.2273</c:v>
                </c:pt>
                <c:pt idx="7">
                  <c:v>9.3959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86967817"/>
        <c:axId val="42316263"/>
      </c:lineChart>
      <c:catAx>
        <c:axId val="86967817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2316263"/>
        <c:crosses val="autoZero"/>
        <c:auto val="1"/>
        <c:lblAlgn val="ctr"/>
        <c:lblOffset val="100"/>
        <c:noMultiLvlLbl val="0"/>
      </c:catAx>
      <c:valAx>
        <c:axId val="4231626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6967817"/>
        <c:crosses val="min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0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9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GB" sz="1399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GB" sz="1399" spc="-1" strike="noStrike">
                <a:solidFill>
                  <a:srgbClr val="595959"/>
                </a:solidFill>
                <a:latin typeface="Calibri"/>
              </a:rPr>
              <a:t>E. Heap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Dijkstra!$O$43</c:f>
              <c:strCache>
                <c:ptCount val="1"/>
                <c:pt idx="0">
                  <c:v>Recursive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Dijkstra!$P$30:$P$37</c:f>
              <c:strCach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strCache>
            </c:strRef>
          </c:cat>
          <c:val>
            <c:numRef>
              <c:f>Dijkstra!$R$44:$R$51</c:f>
              <c:numCache>
                <c:formatCode>General</c:formatCode>
                <c:ptCount val="8"/>
                <c:pt idx="0">
                  <c:v>60453</c:v>
                </c:pt>
                <c:pt idx="1">
                  <c:v>120452</c:v>
                </c:pt>
                <c:pt idx="2">
                  <c:v>180452</c:v>
                </c:pt>
                <c:pt idx="3">
                  <c:v>240452</c:v>
                </c:pt>
                <c:pt idx="4">
                  <c:v>300452</c:v>
                </c:pt>
                <c:pt idx="5">
                  <c:v>360452</c:v>
                </c:pt>
                <c:pt idx="6">
                  <c:v>420452</c:v>
                </c:pt>
                <c:pt idx="7">
                  <c:v>480452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Dijkstra!$O$29</c:f>
              <c:strCache>
                <c:ptCount val="1"/>
                <c:pt idx="0">
                  <c:v>Iterative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Dijkstra!$P$30:$P$37</c:f>
              <c:strCach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strCache>
            </c:strRef>
          </c:cat>
          <c:val>
            <c:numRef>
              <c:f>Dijkstra!$R$30:$R$37</c:f>
              <c:numCache>
                <c:formatCode>General</c:formatCode>
                <c:ptCount val="8"/>
                <c:pt idx="0">
                  <c:v>60453</c:v>
                </c:pt>
                <c:pt idx="1">
                  <c:v>120452</c:v>
                </c:pt>
                <c:pt idx="2">
                  <c:v>180452</c:v>
                </c:pt>
                <c:pt idx="3">
                  <c:v>240452</c:v>
                </c:pt>
                <c:pt idx="4">
                  <c:v>300452</c:v>
                </c:pt>
                <c:pt idx="5">
                  <c:v>360452</c:v>
                </c:pt>
                <c:pt idx="6">
                  <c:v>420452</c:v>
                </c:pt>
                <c:pt idx="7">
                  <c:v>480452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88466201"/>
        <c:axId val="93043083"/>
      </c:lineChart>
      <c:catAx>
        <c:axId val="8846620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3043083"/>
        <c:crosses val="autoZero"/>
        <c:auto val="1"/>
        <c:lblAlgn val="ctr"/>
        <c:lblOffset val="100"/>
        <c:noMultiLvlLbl val="0"/>
      </c:catAx>
      <c:valAx>
        <c:axId val="9304308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8466201"/>
        <c:crosses val="min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0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9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GB" sz="1399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GB" sz="1399" spc="-1" strike="noStrike">
                <a:solidFill>
                  <a:srgbClr val="595959"/>
                </a:solidFill>
                <a:latin typeface="Calibri"/>
              </a:rPr>
              <a:t>Heap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Dijkstra!$O$43</c:f>
              <c:strCache>
                <c:ptCount val="1"/>
                <c:pt idx="0">
                  <c:v>Recursive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Dijkstra!$P$30:$P$37</c:f>
              <c:strCach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strCache>
            </c:strRef>
          </c:cat>
          <c:val>
            <c:numRef>
              <c:f>Dijkstra!$Q$44:$Q$51</c:f>
              <c:numCache>
                <c:formatCode>General</c:formatCode>
                <c:ptCount val="8"/>
                <c:pt idx="0">
                  <c:v>225194163</c:v>
                </c:pt>
                <c:pt idx="1">
                  <c:v>900314164</c:v>
                </c:pt>
                <c:pt idx="2">
                  <c:v>2025434164</c:v>
                </c:pt>
                <c:pt idx="3">
                  <c:v>3600554164</c:v>
                </c:pt>
                <c:pt idx="4">
                  <c:v>5625674164</c:v>
                </c:pt>
                <c:pt idx="5">
                  <c:v>8100794164</c:v>
                </c:pt>
                <c:pt idx="6">
                  <c:v>11025914164</c:v>
                </c:pt>
                <c:pt idx="7">
                  <c:v>14401034164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Dijkstra!$O$29</c:f>
              <c:strCache>
                <c:ptCount val="1"/>
                <c:pt idx="0">
                  <c:v>Iterative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Dijkstra!$P$30:$P$37</c:f>
              <c:strCach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strCache>
            </c:strRef>
          </c:cat>
          <c:val>
            <c:numRef>
              <c:f>Dijkstra!$Q$30:$Q$37</c:f>
              <c:numCache>
                <c:formatCode>General</c:formatCode>
                <c:ptCount val="8"/>
                <c:pt idx="0">
                  <c:v>225194163</c:v>
                </c:pt>
                <c:pt idx="1">
                  <c:v>900314164</c:v>
                </c:pt>
                <c:pt idx="2">
                  <c:v>2025434164</c:v>
                </c:pt>
                <c:pt idx="3">
                  <c:v>3600554164</c:v>
                </c:pt>
                <c:pt idx="4">
                  <c:v>5625674164</c:v>
                </c:pt>
                <c:pt idx="5">
                  <c:v>8100794164</c:v>
                </c:pt>
                <c:pt idx="6">
                  <c:v>11025914164</c:v>
                </c:pt>
                <c:pt idx="7">
                  <c:v>14401034164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18735644"/>
        <c:axId val="319084"/>
      </c:lineChart>
      <c:catAx>
        <c:axId val="1873564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19084"/>
        <c:crosses val="autoZero"/>
        <c:auto val="1"/>
        <c:lblAlgn val="ctr"/>
        <c:lblOffset val="100"/>
        <c:noMultiLvlLbl val="0"/>
      </c:catAx>
      <c:valAx>
        <c:axId val="31908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8735644"/>
        <c:crosses val="min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0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9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GB" sz="1399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GB" sz="1399" spc="-1" strike="noStrike">
                <a:solidFill>
                  <a:srgbClr val="595959"/>
                </a:solidFill>
                <a:latin typeface="Calibri"/>
              </a:rPr>
              <a:t>Stack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Dijkstra!$O$43</c:f>
              <c:strCache>
                <c:ptCount val="1"/>
                <c:pt idx="0">
                  <c:v>Recursive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Dijkstra!$P$30:$P$37</c:f>
              <c:strCach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strCache>
            </c:strRef>
          </c:cat>
          <c:val>
            <c:numRef>
              <c:f>Dijkstra!$S$44:$S$51</c:f>
              <c:numCache>
                <c:formatCode>General</c:formatCode>
                <c:ptCount val="8"/>
                <c:pt idx="0">
                  <c:v>722248</c:v>
                </c:pt>
                <c:pt idx="1">
                  <c:v>1457808</c:v>
                </c:pt>
                <c:pt idx="2">
                  <c:v>2172648</c:v>
                </c:pt>
                <c:pt idx="3">
                  <c:v>2895048</c:v>
                </c:pt>
                <c:pt idx="4">
                  <c:v>3605080</c:v>
                </c:pt>
                <c:pt idx="5">
                  <c:v>4307336</c:v>
                </c:pt>
                <c:pt idx="6">
                  <c:v>5030040</c:v>
                </c:pt>
                <c:pt idx="7">
                  <c:v>5801592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Dijkstra!$O$29</c:f>
              <c:strCache>
                <c:ptCount val="1"/>
                <c:pt idx="0">
                  <c:v>Iterative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Dijkstra!$P$30:$P$37</c:f>
              <c:strCach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strCache>
            </c:strRef>
          </c:cat>
          <c:val>
            <c:numRef>
              <c:f>Dijkstra!$S$30:$S$37</c:f>
              <c:numCache>
                <c:formatCode>General</c:formatCode>
                <c:ptCount val="8"/>
                <c:pt idx="0">
                  <c:v>2768</c:v>
                </c:pt>
                <c:pt idx="1">
                  <c:v>2768</c:v>
                </c:pt>
                <c:pt idx="2">
                  <c:v>2768</c:v>
                </c:pt>
                <c:pt idx="3">
                  <c:v>2768</c:v>
                </c:pt>
                <c:pt idx="4">
                  <c:v>2768</c:v>
                </c:pt>
                <c:pt idx="5">
                  <c:v>2768</c:v>
                </c:pt>
                <c:pt idx="6">
                  <c:v>2768</c:v>
                </c:pt>
                <c:pt idx="7">
                  <c:v>2768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98047042"/>
        <c:axId val="12559211"/>
      </c:lineChart>
      <c:catAx>
        <c:axId val="9804704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2559211"/>
        <c:crosses val="autoZero"/>
        <c:auto val="1"/>
        <c:lblAlgn val="ctr"/>
        <c:lblOffset val="100"/>
        <c:noMultiLvlLbl val="0"/>
      </c:catAx>
      <c:valAx>
        <c:axId val="1255921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8047042"/>
        <c:crosses val="min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0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9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GB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GB" sz="1400" spc="-1" strike="noStrike">
                <a:solidFill>
                  <a:srgbClr val="595959"/>
                </a:solidFill>
                <a:latin typeface="Calibri"/>
              </a:rPr>
              <a:t>Total Memory Usage (B)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Dijkstra!$O$43</c:f>
              <c:strCache>
                <c:ptCount val="1"/>
                <c:pt idx="0">
                  <c:v>Recursive</c:v>
                </c:pt>
              </c:strCache>
            </c:strRef>
          </c:tx>
          <c:spPr>
            <a:solidFill>
              <a:srgbClr val="ed7d31"/>
            </a:solidFill>
            <a:ln cap="rnd"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Dijkstra!$P$44:$P$51</c:f>
              <c:strCach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strCache>
            </c:strRef>
          </c:cat>
          <c:val>
            <c:numRef>
              <c:f>Dijkstra!$T$44:$T$51</c:f>
              <c:numCache>
                <c:formatCode>General</c:formatCode>
                <c:ptCount val="8"/>
                <c:pt idx="0">
                  <c:v>225976864</c:v>
                </c:pt>
                <c:pt idx="1">
                  <c:v>901892424</c:v>
                </c:pt>
                <c:pt idx="2">
                  <c:v>2027787264</c:v>
                </c:pt>
                <c:pt idx="3">
                  <c:v>3603689664</c:v>
                </c:pt>
                <c:pt idx="4">
                  <c:v>5629579696</c:v>
                </c:pt>
                <c:pt idx="5">
                  <c:v>8105461952</c:v>
                </c:pt>
                <c:pt idx="6">
                  <c:v>11031364656</c:v>
                </c:pt>
                <c:pt idx="7">
                  <c:v>14407316208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Dijkstra!$O$29</c:f>
              <c:strCache>
                <c:ptCount val="1"/>
                <c:pt idx="0">
                  <c:v>Iterative</c:v>
                </c:pt>
              </c:strCache>
            </c:strRef>
          </c:tx>
          <c:spPr>
            <a:solidFill>
              <a:srgbClr val="4472c4"/>
            </a:solidFill>
            <a:ln cap="rnd"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Dijkstra!$P$44:$P$51</c:f>
              <c:strCach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strCache>
            </c:strRef>
          </c:cat>
          <c:val>
            <c:numRef>
              <c:f>Dijkstra!$T$30:$T$37</c:f>
              <c:numCache>
                <c:formatCode>General</c:formatCode>
                <c:ptCount val="8"/>
                <c:pt idx="0">
                  <c:v>225257384</c:v>
                </c:pt>
                <c:pt idx="1">
                  <c:v>900437384</c:v>
                </c:pt>
                <c:pt idx="2">
                  <c:v>2025617384</c:v>
                </c:pt>
                <c:pt idx="3">
                  <c:v>3600797384</c:v>
                </c:pt>
                <c:pt idx="4">
                  <c:v>5625977384</c:v>
                </c:pt>
                <c:pt idx="5">
                  <c:v>8101157384</c:v>
                </c:pt>
                <c:pt idx="6">
                  <c:v>11026337384</c:v>
                </c:pt>
                <c:pt idx="7">
                  <c:v>14401517384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96427423"/>
        <c:axId val="94575870"/>
      </c:lineChart>
      <c:catAx>
        <c:axId val="9642742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4575870"/>
        <c:crosses val="autoZero"/>
        <c:auto val="1"/>
        <c:lblAlgn val="ctr"/>
        <c:lblOffset val="100"/>
        <c:noMultiLvlLbl val="0"/>
      </c:catAx>
      <c:valAx>
        <c:axId val="9457587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6427423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9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GB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GB" sz="1400" spc="-1" strike="noStrike">
                <a:solidFill>
                  <a:srgbClr val="595959"/>
                </a:solidFill>
                <a:latin typeface="Calibri"/>
              </a:rPr>
              <a:t>Iterative Total Memory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Dijkstra!$T$29</c:f>
              <c:strCache>
                <c:ptCount val="1"/>
                <c:pt idx="0">
                  <c:v>Total (B)</c:v>
                </c:pt>
              </c:strCache>
            </c:strRef>
          </c:tx>
          <c:spPr>
            <a:solidFill>
              <a:srgbClr val="ed7d31"/>
            </a:solidFill>
            <a:ln cap="rnd"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Dijkstra!$P$30:$P$37</c:f>
              <c:strCach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strCache>
            </c:strRef>
          </c:cat>
          <c:val>
            <c:numRef>
              <c:f>Dijkstra!$T$30:$T$37</c:f>
              <c:numCache>
                <c:formatCode>General</c:formatCode>
                <c:ptCount val="8"/>
                <c:pt idx="0">
                  <c:v>225257384</c:v>
                </c:pt>
                <c:pt idx="1">
                  <c:v>900437384</c:v>
                </c:pt>
                <c:pt idx="2">
                  <c:v>2025617384</c:v>
                </c:pt>
                <c:pt idx="3">
                  <c:v>3600797384</c:v>
                </c:pt>
                <c:pt idx="4">
                  <c:v>5625977384</c:v>
                </c:pt>
                <c:pt idx="5">
                  <c:v>8101157384</c:v>
                </c:pt>
                <c:pt idx="6">
                  <c:v>11026337384</c:v>
                </c:pt>
                <c:pt idx="7">
                  <c:v>14401517384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Dijkstra!$V$29</c:f>
              <c:strCache>
                <c:ptCount val="1"/>
                <c:pt idx="0">
                  <c:v>% Total Estimate (B)</c:v>
                </c:pt>
              </c:strCache>
            </c:strRef>
          </c:tx>
          <c:spPr>
            <a:solidFill>
              <a:srgbClr val="4472c4"/>
            </a:solidFill>
            <a:ln cap="rnd"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Dijkstra!$P$30:$P$37</c:f>
              <c:strCach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strCache>
            </c:strRef>
          </c:cat>
          <c:val>
            <c:numRef>
              <c:f>Dijkstra!$V$30:$V$37</c:f>
              <c:numCache>
                <c:formatCode>General</c:formatCode>
                <c:ptCount val="8"/>
                <c:pt idx="0">
                  <c:v>240518168.576</c:v>
                </c:pt>
                <c:pt idx="1">
                  <c:v>962072674.304</c:v>
                </c:pt>
                <c:pt idx="2">
                  <c:v>2147483648</c:v>
                </c:pt>
                <c:pt idx="3">
                  <c:v>3813930958.848</c:v>
                </c:pt>
                <c:pt idx="4">
                  <c:v>6030134083.584</c:v>
                </c:pt>
                <c:pt idx="5">
                  <c:v>8607114461.184</c:v>
                </c:pt>
                <c:pt idx="6">
                  <c:v>11854109736.96</c:v>
                </c:pt>
                <c:pt idx="7">
                  <c:v>15375982919.68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7390973"/>
        <c:axId val="30825038"/>
      </c:lineChart>
      <c:lineChart>
        <c:grouping val="standard"/>
        <c:varyColors val="0"/>
        <c:ser>
          <c:idx val="2"/>
          <c:order val="2"/>
          <c:tx>
            <c:strRef>
              <c:f>Dijkstra!$U$29</c:f>
              <c:strCache>
                <c:ptCount val="1"/>
                <c:pt idx="0">
                  <c:v>% Memory Usage</c:v>
                </c:pt>
              </c:strCache>
            </c:strRef>
          </c:tx>
          <c:spPr>
            <a:solidFill>
              <a:srgbClr val="a5a5a5"/>
            </a:solidFill>
            <a:ln cap="rnd" w="2844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Dijkstra!$P$30:$P$37</c:f>
              <c:strCach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strCache>
            </c:strRef>
          </c:cat>
          <c:val>
            <c:numRef>
              <c:f>Dijkstra!$U$30:$U$37</c:f>
              <c:numCache>
                <c:formatCode>General</c:formatCode>
                <c:ptCount val="8"/>
                <c:pt idx="0">
                  <c:v>1.4</c:v>
                </c:pt>
                <c:pt idx="1">
                  <c:v>5.6</c:v>
                </c:pt>
                <c:pt idx="2">
                  <c:v>12.5</c:v>
                </c:pt>
                <c:pt idx="3">
                  <c:v>22.2</c:v>
                </c:pt>
                <c:pt idx="4">
                  <c:v>35.1</c:v>
                </c:pt>
                <c:pt idx="5">
                  <c:v>50.1</c:v>
                </c:pt>
                <c:pt idx="6">
                  <c:v>69</c:v>
                </c:pt>
                <c:pt idx="7">
                  <c:v>89.5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53826615"/>
        <c:axId val="56314463"/>
      </c:lineChart>
      <c:catAx>
        <c:axId val="739097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0825038"/>
        <c:crosses val="autoZero"/>
        <c:auto val="1"/>
        <c:lblAlgn val="ctr"/>
        <c:lblOffset val="100"/>
        <c:noMultiLvlLbl val="0"/>
      </c:catAx>
      <c:valAx>
        <c:axId val="3082503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390973"/>
        <c:crosses val="autoZero"/>
        <c:crossBetween val="between"/>
      </c:valAx>
      <c:catAx>
        <c:axId val="53826615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6314463"/>
        <c:auto val="1"/>
        <c:lblAlgn val="ctr"/>
        <c:lblOffset val="100"/>
        <c:noMultiLvlLbl val="0"/>
      </c:catAx>
      <c:valAx>
        <c:axId val="56314463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3826615"/>
        <c:crosses val="max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9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GB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GB" sz="1400" spc="-1" strike="noStrike">
                <a:solidFill>
                  <a:srgbClr val="595959"/>
                </a:solidFill>
                <a:latin typeface="Calibri"/>
              </a:rPr>
              <a:t>Recursive Total Memory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Dijkstra!$V$43</c:f>
              <c:strCache>
                <c:ptCount val="1"/>
                <c:pt idx="0">
                  <c:v>% Total Estimate (B)</c:v>
                </c:pt>
              </c:strCache>
            </c:strRef>
          </c:tx>
          <c:spPr>
            <a:solidFill>
              <a:srgbClr val="4472c4"/>
            </a:solidFill>
            <a:ln cap="rnd"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Dijkstra!$P$30:$P$37</c:f>
              <c:strCach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strCache>
            </c:strRef>
          </c:cat>
          <c:val>
            <c:numRef>
              <c:f>Dijkstra!$V$44:$V$51</c:f>
              <c:numCache>
                <c:formatCode>General</c:formatCode>
                <c:ptCount val="8"/>
                <c:pt idx="0">
                  <c:v>240518168.576</c:v>
                </c:pt>
                <c:pt idx="1">
                  <c:v>962072674.304</c:v>
                </c:pt>
                <c:pt idx="2">
                  <c:v>2147483648</c:v>
                </c:pt>
                <c:pt idx="3">
                  <c:v>3813930958.848</c:v>
                </c:pt>
                <c:pt idx="4">
                  <c:v>6030134083.584</c:v>
                </c:pt>
                <c:pt idx="5">
                  <c:v>8607114461.184</c:v>
                </c:pt>
                <c:pt idx="6">
                  <c:v>11854109736.96</c:v>
                </c:pt>
                <c:pt idx="7">
                  <c:v>15375982919.68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46137873"/>
        <c:axId val="6240025"/>
      </c:lineChart>
      <c:lineChart>
        <c:grouping val="standard"/>
        <c:varyColors val="0"/>
        <c:ser>
          <c:idx val="1"/>
          <c:order val="1"/>
          <c:tx>
            <c:strRef>
              <c:f>Dijkstra!$U$43</c:f>
              <c:strCache>
                <c:ptCount val="1"/>
                <c:pt idx="0">
                  <c:v>% Memory Usage</c:v>
                </c:pt>
              </c:strCache>
            </c:strRef>
          </c:tx>
          <c:spPr>
            <a:solidFill>
              <a:srgbClr val="a5a5a5"/>
            </a:solidFill>
            <a:ln cap="rnd" w="2844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Dijkstra!$P$30:$P$37</c:f>
              <c:strCach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strCache>
            </c:strRef>
          </c:cat>
          <c:val>
            <c:numRef>
              <c:f>Dijkstra!$U$44:$U$51</c:f>
              <c:numCache>
                <c:formatCode>General</c:formatCode>
                <c:ptCount val="8"/>
                <c:pt idx="0">
                  <c:v>1.4</c:v>
                </c:pt>
                <c:pt idx="1">
                  <c:v>5.6</c:v>
                </c:pt>
                <c:pt idx="2">
                  <c:v>12.5</c:v>
                </c:pt>
                <c:pt idx="3">
                  <c:v>22.2</c:v>
                </c:pt>
                <c:pt idx="4">
                  <c:v>35.1</c:v>
                </c:pt>
                <c:pt idx="5">
                  <c:v>50.1</c:v>
                </c:pt>
                <c:pt idx="6">
                  <c:v>69</c:v>
                </c:pt>
                <c:pt idx="7">
                  <c:v>89.5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77683579"/>
        <c:axId val="96290460"/>
      </c:lineChart>
      <c:catAx>
        <c:axId val="4613787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240025"/>
        <c:crosses val="autoZero"/>
        <c:auto val="1"/>
        <c:lblAlgn val="ctr"/>
        <c:lblOffset val="100"/>
        <c:noMultiLvlLbl val="0"/>
      </c:catAx>
      <c:valAx>
        <c:axId val="624002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6137873"/>
        <c:crosses val="autoZero"/>
        <c:crossBetween val="between"/>
      </c:valAx>
      <c:catAx>
        <c:axId val="77683579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6290460"/>
        <c:auto val="1"/>
        <c:lblAlgn val="ctr"/>
        <c:lblOffset val="100"/>
        <c:noMultiLvlLbl val="0"/>
      </c:catAx>
      <c:valAx>
        <c:axId val="96290460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7683579"/>
        <c:crosses val="max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9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GB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GB" sz="1400" spc="-1" strike="noStrike">
                <a:solidFill>
                  <a:srgbClr val="595959"/>
                </a:solidFill>
                <a:latin typeface="Calibri"/>
              </a:rPr>
              <a:t>% Memory Usage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Dijkstra!$O$29</c:f>
              <c:strCache>
                <c:ptCount val="1"/>
                <c:pt idx="0">
                  <c:v>Iterative</c:v>
                </c:pt>
              </c:strCache>
            </c:strRef>
          </c:tx>
          <c:spPr>
            <a:solidFill>
              <a:srgbClr val="4472c4"/>
            </a:solidFill>
            <a:ln cap="rnd"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Dijkstra!$P$30:$P$37</c:f>
              <c:strCach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strCache>
            </c:strRef>
          </c:cat>
          <c:val>
            <c:numRef>
              <c:f>Dijkstra!$U$30:$U$37</c:f>
              <c:numCache>
                <c:formatCode>General</c:formatCode>
                <c:ptCount val="8"/>
                <c:pt idx="0">
                  <c:v>1.4</c:v>
                </c:pt>
                <c:pt idx="1">
                  <c:v>5.6</c:v>
                </c:pt>
                <c:pt idx="2">
                  <c:v>12.5</c:v>
                </c:pt>
                <c:pt idx="3">
                  <c:v>22.2</c:v>
                </c:pt>
                <c:pt idx="4">
                  <c:v>35.1</c:v>
                </c:pt>
                <c:pt idx="5">
                  <c:v>50.1</c:v>
                </c:pt>
                <c:pt idx="6">
                  <c:v>69</c:v>
                </c:pt>
                <c:pt idx="7">
                  <c:v>89.5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Dijkstra!$O$43</c:f>
              <c:strCache>
                <c:ptCount val="1"/>
                <c:pt idx="0">
                  <c:v>Recursive</c:v>
                </c:pt>
              </c:strCache>
            </c:strRef>
          </c:tx>
          <c:spPr>
            <a:solidFill>
              <a:srgbClr val="ed7d31"/>
            </a:solidFill>
            <a:ln cap="rnd"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Dijkstra!$P$30:$P$37</c:f>
              <c:strCach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strCache>
            </c:strRef>
          </c:cat>
          <c:val>
            <c:numRef>
              <c:f>Dijkstra!$U$44:$U$51</c:f>
              <c:numCache>
                <c:formatCode>General</c:formatCode>
                <c:ptCount val="8"/>
                <c:pt idx="0">
                  <c:v>1.4</c:v>
                </c:pt>
                <c:pt idx="1">
                  <c:v>5.6</c:v>
                </c:pt>
                <c:pt idx="2">
                  <c:v>12.5</c:v>
                </c:pt>
                <c:pt idx="3">
                  <c:v>22.2</c:v>
                </c:pt>
                <c:pt idx="4">
                  <c:v>35.1</c:v>
                </c:pt>
                <c:pt idx="5">
                  <c:v>50.1</c:v>
                </c:pt>
                <c:pt idx="6">
                  <c:v>69</c:v>
                </c:pt>
                <c:pt idx="7">
                  <c:v>89.5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17579395"/>
        <c:axId val="43214804"/>
      </c:lineChart>
      <c:catAx>
        <c:axId val="1757939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en-GB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GB" sz="1000" spc="-1" strike="noStrike">
                    <a:solidFill>
                      <a:srgbClr val="000000"/>
                    </a:solidFill>
                    <a:latin typeface="Calibri"/>
                  </a:rPr>
                  <a:t>Problem Size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3214804"/>
        <c:crosses val="autoZero"/>
        <c:auto val="1"/>
        <c:lblAlgn val="ctr"/>
        <c:lblOffset val="100"/>
        <c:noMultiLvlLbl val="0"/>
      </c:catAx>
      <c:valAx>
        <c:axId val="4321480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7579395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0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GB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GB" sz="1400" spc="-1" strike="noStrike">
                <a:solidFill>
                  <a:srgbClr val="595959"/>
                </a:solidFill>
                <a:latin typeface="Calibri"/>
              </a:rPr>
              <a:t>Memory Usage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"Iterative"</c:f>
              <c:strCache>
                <c:ptCount val="1"/>
                <c:pt idx="0">
                  <c:v>Iterative</c:v>
                </c:pt>
              </c:strCache>
            </c:strRef>
          </c:tx>
          <c:spPr>
            <a:solidFill>
              <a:srgbClr val="4472c4"/>
            </a:solidFill>
            <a:ln w="19080">
              <a:solidFill>
                <a:srgbClr val="4472c4"/>
              </a:solidFill>
              <a:round/>
            </a:ln>
          </c:spPr>
          <c:marker>
            <c:symbol val="diamond"/>
            <c:size val="5"/>
            <c:spPr>
              <a:solidFill>
                <a:srgbClr val="4472c4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Dijkstra!$P$30:$P$37</c:f>
              <c:strCach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strCache>
            </c:strRef>
          </c:cat>
          <c:val>
            <c:numRef>
              <c:f>Dijkstra!$T$30:$T$37</c:f>
              <c:numCache>
                <c:formatCode>General</c:formatCode>
                <c:ptCount val="8"/>
                <c:pt idx="0">
                  <c:v>225257384</c:v>
                </c:pt>
                <c:pt idx="1">
                  <c:v>900437384</c:v>
                </c:pt>
                <c:pt idx="2">
                  <c:v>2025617384</c:v>
                </c:pt>
                <c:pt idx="3">
                  <c:v>3600797384</c:v>
                </c:pt>
                <c:pt idx="4">
                  <c:v>5625977384</c:v>
                </c:pt>
                <c:pt idx="5">
                  <c:v>8101157384</c:v>
                </c:pt>
                <c:pt idx="6">
                  <c:v>11026337384</c:v>
                </c:pt>
                <c:pt idx="7">
                  <c:v>14401517384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"Recursive"</c:f>
              <c:strCache>
                <c:ptCount val="1"/>
                <c:pt idx="0">
                  <c:v>Recursive</c:v>
                </c:pt>
              </c:strCache>
            </c:strRef>
          </c:tx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diamond"/>
            <c:size val="5"/>
            <c:spPr>
              <a:solidFill>
                <a:srgbClr val="ed7d31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Dijkstra!$P$30:$P$37</c:f>
              <c:strCach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strCache>
            </c:strRef>
          </c:cat>
          <c:val>
            <c:numRef>
              <c:f>Dijkstra!$T$44:$T$51</c:f>
              <c:numCache>
                <c:formatCode>General</c:formatCode>
                <c:ptCount val="8"/>
                <c:pt idx="0">
                  <c:v>225976864</c:v>
                </c:pt>
                <c:pt idx="1">
                  <c:v>901892424</c:v>
                </c:pt>
                <c:pt idx="2">
                  <c:v>2027787264</c:v>
                </c:pt>
                <c:pt idx="3">
                  <c:v>3603689664</c:v>
                </c:pt>
                <c:pt idx="4">
                  <c:v>5629579696</c:v>
                </c:pt>
                <c:pt idx="5">
                  <c:v>8105461952</c:v>
                </c:pt>
                <c:pt idx="6">
                  <c:v>11031364656</c:v>
                </c:pt>
                <c:pt idx="7">
                  <c:v>14407316208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12404856"/>
        <c:axId val="68276663"/>
      </c:lineChart>
      <c:lineChart>
        <c:grouping val="standard"/>
        <c:varyColors val="0"/>
        <c:ser>
          <c:idx val="2"/>
          <c:order val="2"/>
          <c:spPr>
            <a:noFill/>
            <a:ln cap="rnd" w="28440">
              <a:solidFill>
                <a:srgbClr val="4472c4">
                  <a:alpha val="0"/>
                </a:srgbClr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Dijkstra!$P$30:$P$37</c:f>
              <c:strCach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strCache>
            </c:strRef>
          </c:cat>
          <c:val>
            <c:numRef>
              <c:f>Dijkstra!$U$30:$U$37</c:f>
              <c:numCache>
                <c:formatCode>General</c:formatCode>
                <c:ptCount val="8"/>
                <c:pt idx="0">
                  <c:v>1.4</c:v>
                </c:pt>
                <c:pt idx="1">
                  <c:v>5.6</c:v>
                </c:pt>
                <c:pt idx="2">
                  <c:v>12.5</c:v>
                </c:pt>
                <c:pt idx="3">
                  <c:v>22.2</c:v>
                </c:pt>
                <c:pt idx="4">
                  <c:v>35.1</c:v>
                </c:pt>
                <c:pt idx="5">
                  <c:v>50.1</c:v>
                </c:pt>
                <c:pt idx="6">
                  <c:v>69</c:v>
                </c:pt>
                <c:pt idx="7">
                  <c:v>89.5</c:v>
                </c:pt>
              </c:numCache>
            </c:numRef>
          </c:val>
          <c:smooth val="0"/>
        </c:ser>
        <c:ser>
          <c:idx val="3"/>
          <c:order val="3"/>
          <c:spPr>
            <a:solidFill>
              <a:srgbClr val="99ccff"/>
            </a:solidFill>
            <a:ln w="28440">
              <a:noFill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Dijkstra!$P$30:$P$37</c:f>
              <c:strCach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strCache>
            </c:strRef>
          </c:cat>
          <c:val>
            <c:numRef>
              <c:f>Dijkstra!$U$44:$U$51</c:f>
              <c:numCache>
                <c:formatCode>General</c:formatCode>
                <c:ptCount val="8"/>
                <c:pt idx="0">
                  <c:v>1.4</c:v>
                </c:pt>
                <c:pt idx="1">
                  <c:v>5.6</c:v>
                </c:pt>
                <c:pt idx="2">
                  <c:v>12.5</c:v>
                </c:pt>
                <c:pt idx="3">
                  <c:v>22.2</c:v>
                </c:pt>
                <c:pt idx="4">
                  <c:v>35.1</c:v>
                </c:pt>
                <c:pt idx="5">
                  <c:v>50.1</c:v>
                </c:pt>
                <c:pt idx="6">
                  <c:v>69</c:v>
                </c:pt>
                <c:pt idx="7">
                  <c:v>89.5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70106024"/>
        <c:axId val="89772360"/>
      </c:lineChart>
      <c:catAx>
        <c:axId val="1240485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8276663"/>
        <c:crosses val="autoZero"/>
        <c:auto val="1"/>
        <c:lblAlgn val="ctr"/>
        <c:lblOffset val="100"/>
        <c:noMultiLvlLbl val="0"/>
      </c:catAx>
      <c:valAx>
        <c:axId val="6827666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1" lang="en-GB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GB" sz="1000" spc="-1" strike="noStrike">
                    <a:solidFill>
                      <a:srgbClr val="000000"/>
                    </a:solidFill>
                    <a:latin typeface="Calibri"/>
                  </a:rPr>
                  <a:t>Bytes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2404856"/>
        <c:crosses val="autoZero"/>
        <c:crossBetween val="between"/>
      </c:valAx>
      <c:catAx>
        <c:axId val="70106024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9772360"/>
        <c:auto val="1"/>
        <c:lblAlgn val="ctr"/>
        <c:lblOffset val="100"/>
        <c:noMultiLvlLbl val="0"/>
      </c:catAx>
      <c:valAx>
        <c:axId val="89772360"/>
        <c:scaling>
          <c:orientation val="minMax"/>
        </c:scaling>
        <c:delete val="0"/>
        <c:axPos val="r"/>
        <c:title>
          <c:tx>
            <c:rich>
              <a:bodyPr rot="0"/>
              <a:lstStyle/>
              <a:p>
                <a:pPr>
                  <a:defRPr b="1" lang="en-GB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GB" sz="1000" spc="-1" strike="noStrike">
                    <a:solidFill>
                      <a:srgbClr val="000000"/>
                    </a:solidFill>
                    <a:latin typeface="Calibri"/>
                  </a:rPr>
                  <a:t>%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0106024"/>
        <c:crosses val="max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0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GB" sz="1399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GB" sz="1399" spc="-1" strike="noStrike">
                <a:solidFill>
                  <a:srgbClr val="595959"/>
                </a:solidFill>
                <a:latin typeface="Calibri"/>
              </a:rPr>
              <a:t>Time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MCSS!$A$2</c:f>
              <c:strCache>
                <c:ptCount val="1"/>
                <c:pt idx="0">
                  <c:v>Iterative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IndependentSets!$B$16:$B$23</c:f>
              <c:strCach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strCache>
            </c:strRef>
          </c:cat>
          <c:val>
            <c:numRef>
              <c:f>MCSS!$Q$3:$Q$10</c:f>
              <c:numCache>
                <c:formatCode>General</c:formatCode>
                <c:ptCount val="8"/>
                <c:pt idx="0">
                  <c:v>0.00139</c:v>
                </c:pt>
                <c:pt idx="1">
                  <c:v>0.00555</c:v>
                </c:pt>
                <c:pt idx="2">
                  <c:v>0.01262</c:v>
                </c:pt>
                <c:pt idx="3">
                  <c:v>0.01962</c:v>
                </c:pt>
                <c:pt idx="4">
                  <c:v>0.03066</c:v>
                </c:pt>
                <c:pt idx="5">
                  <c:v>0.04352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IndependentSets!$A$15</c:f>
              <c:strCache>
                <c:ptCount val="1"/>
                <c:pt idx="0">
                  <c:v>Recursive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IndependentSets!$B$16:$B$23</c:f>
              <c:strCach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strCache>
            </c:strRef>
          </c:cat>
          <c:val>
            <c:numRef>
              <c:f>IndependentSets!$Q$16:$Q$23</c:f>
              <c:numCache>
                <c:formatCode>General</c:formatCode>
                <c:ptCount val="8"/>
                <c:pt idx="0">
                  <c:v>0.0336</c:v>
                </c:pt>
                <c:pt idx="1">
                  <c:v>0.1332</c:v>
                </c:pt>
                <c:pt idx="2">
                  <c:v>0.2969</c:v>
                </c:pt>
                <c:pt idx="3">
                  <c:v>0.5243</c:v>
                </c:pt>
                <c:pt idx="4">
                  <c:v>0.7486</c:v>
                </c:pt>
                <c:pt idx="5">
                  <c:v>1.0794</c:v>
                </c:pt>
                <c:pt idx="6">
                  <c:v>1.4867</c:v>
                </c:pt>
                <c:pt idx="7">
                  <c:v>1.9472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62683817"/>
        <c:axId val="95207585"/>
      </c:lineChart>
      <c:catAx>
        <c:axId val="62683817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5207585"/>
        <c:crosses val="autoZero"/>
        <c:auto val="1"/>
        <c:lblAlgn val="ctr"/>
        <c:lblOffset val="100"/>
        <c:noMultiLvlLbl val="0"/>
      </c:catAx>
      <c:valAx>
        <c:axId val="9520758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2683817"/>
        <c:crosses val="min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0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0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GB" sz="1399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GB" sz="1399" spc="-1" strike="noStrike">
                <a:solidFill>
                  <a:srgbClr val="595959"/>
                </a:solidFill>
                <a:latin typeface="Calibri"/>
              </a:rPr>
              <a:t>E. Heap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IndependentSets!$O$41</c:f>
              <c:strCache>
                <c:ptCount val="1"/>
                <c:pt idx="0">
                  <c:v>Recursive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IndependentSets!$P$30:$P$37</c:f>
              <c:strCach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strCache>
            </c:strRef>
          </c:cat>
          <c:val>
            <c:numRef>
              <c:f>IndependentSets!$R$42:$R$49</c:f>
              <c:numCache>
                <c:formatCode>General</c:formatCode>
                <c:ptCount val="8"/>
                <c:pt idx="0">
                  <c:v>314620</c:v>
                </c:pt>
                <c:pt idx="1">
                  <c:v>600458</c:v>
                </c:pt>
                <c:pt idx="2">
                  <c:v>900474</c:v>
                </c:pt>
                <c:pt idx="3">
                  <c:v>1229724</c:v>
                </c:pt>
                <c:pt idx="4">
                  <c:v>1531852</c:v>
                </c:pt>
                <c:pt idx="5">
                  <c:v>1835980</c:v>
                </c:pt>
                <c:pt idx="6">
                  <c:v>2100138</c:v>
                </c:pt>
                <c:pt idx="7">
                  <c:v>2471276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IndependentSets!$O$29</c:f>
              <c:strCache>
                <c:ptCount val="1"/>
                <c:pt idx="0">
                  <c:v>Iterative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IndependentSets!$P$30:$P$37</c:f>
              <c:strCach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strCache>
            </c:strRef>
          </c:cat>
          <c:val>
            <c:numRef>
              <c:f>IndependentSets!$R$30:$R$37</c:f>
              <c:numCache>
                <c:formatCode>General</c:formatCode>
                <c:ptCount val="8"/>
                <c:pt idx="0">
                  <c:v>301507</c:v>
                </c:pt>
                <c:pt idx="1">
                  <c:v>603842</c:v>
                </c:pt>
                <c:pt idx="2">
                  <c:v>900442</c:v>
                </c:pt>
                <c:pt idx="3">
                  <c:v>1202876</c:v>
                </c:pt>
                <c:pt idx="4">
                  <c:v>1500458</c:v>
                </c:pt>
                <c:pt idx="5">
                  <c:v>1830828</c:v>
                </c:pt>
                <c:pt idx="6">
                  <c:v>2100842</c:v>
                </c:pt>
                <c:pt idx="7">
                  <c:v>2459436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21547787"/>
        <c:axId val="37195232"/>
      </c:lineChart>
      <c:catAx>
        <c:axId val="21547787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7195232"/>
        <c:crosses val="autoZero"/>
        <c:auto val="1"/>
        <c:lblAlgn val="ctr"/>
        <c:lblOffset val="100"/>
        <c:noMultiLvlLbl val="0"/>
      </c:catAx>
      <c:valAx>
        <c:axId val="3719523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1547787"/>
        <c:crosses val="min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0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0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GB" sz="1399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GB" sz="1399" spc="-1" strike="noStrike">
                <a:solidFill>
                  <a:srgbClr val="595959"/>
                </a:solidFill>
                <a:latin typeface="Calibri"/>
              </a:rPr>
              <a:t>Heap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IndependentSets!$O$42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IndependentSets!$P$30:$P$37</c:f>
              <c:strCach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strCache>
            </c:strRef>
          </c:cat>
          <c:val>
            <c:numRef>
              <c:f>IndependentSets!$Q$43:$Q$50</c:f>
              <c:numCache>
                <c:formatCode>General</c:formatCode>
                <c:ptCount val="8"/>
                <c:pt idx="0">
                  <c:v>901274158</c:v>
                </c:pt>
                <c:pt idx="1">
                  <c:v>2026874158</c:v>
                </c:pt>
                <c:pt idx="2">
                  <c:v>3602474110</c:v>
                </c:pt>
                <c:pt idx="3">
                  <c:v>5628074110</c:v>
                </c:pt>
                <c:pt idx="4">
                  <c:v>8103674086</c:v>
                </c:pt>
                <c:pt idx="5">
                  <c:v>11029273678</c:v>
                </c:pt>
                <c:pt idx="6">
                  <c:v>14404874038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IndependentSets!$O$29</c:f>
              <c:strCache>
                <c:ptCount val="1"/>
                <c:pt idx="0">
                  <c:v>Iterative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IndependentSets!$P$30:$P$37</c:f>
              <c:strCach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strCache>
            </c:strRef>
          </c:cat>
          <c:val>
            <c:numRef>
              <c:f>IndependentSets!$Q$30:$Q$37</c:f>
              <c:numCache>
                <c:formatCode>General</c:formatCode>
                <c:ptCount val="8"/>
                <c:pt idx="0">
                  <c:v>225742189</c:v>
                </c:pt>
                <c:pt idx="1">
                  <c:v>901498174</c:v>
                </c:pt>
                <c:pt idx="2">
                  <c:v>2026874110</c:v>
                </c:pt>
                <c:pt idx="3">
                  <c:v>3602474158</c:v>
                </c:pt>
                <c:pt idx="4">
                  <c:v>5628074158</c:v>
                </c:pt>
                <c:pt idx="5">
                  <c:v>8103674158</c:v>
                </c:pt>
                <c:pt idx="6">
                  <c:v>11029297374</c:v>
                </c:pt>
                <c:pt idx="7">
                  <c:v>14404873942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11936281"/>
        <c:axId val="59850647"/>
      </c:lineChart>
      <c:catAx>
        <c:axId val="1193628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9850647"/>
        <c:crosses val="autoZero"/>
        <c:auto val="1"/>
        <c:lblAlgn val="ctr"/>
        <c:lblOffset val="100"/>
        <c:noMultiLvlLbl val="0"/>
      </c:catAx>
      <c:valAx>
        <c:axId val="5985064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1936281"/>
        <c:crosses val="min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0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0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GB" sz="1399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GB" sz="1399" spc="-1" strike="noStrike">
                <a:solidFill>
                  <a:srgbClr val="595959"/>
                </a:solidFill>
                <a:latin typeface="Calibri"/>
              </a:rPr>
              <a:t>Stack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IndependentSets!$O$42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IndependentSets!$P$30:$P$37</c:f>
              <c:strCach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strCache>
            </c:strRef>
          </c:cat>
          <c:val>
            <c:numRef>
              <c:f>IndependentSets!$S$43:$S$50</c:f>
              <c:numCache>
                <c:formatCode>General</c:formatCode>
                <c:ptCount val="8"/>
              </c:numCache>
            </c:numRef>
          </c:val>
          <c:smooth val="0"/>
        </c:ser>
        <c:ser>
          <c:idx val="1"/>
          <c:order val="1"/>
          <c:tx>
            <c:strRef>
              <c:f>IndependentSets!$O$29</c:f>
              <c:strCache>
                <c:ptCount val="1"/>
                <c:pt idx="0">
                  <c:v>Iterative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IndependentSets!$P$30:$P$37</c:f>
              <c:strCach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strCache>
            </c:strRef>
          </c:cat>
          <c:val>
            <c:numRef>
              <c:f>IndependentSets!$S$30:$S$37</c:f>
              <c:numCache>
                <c:formatCode>General</c:formatCode>
                <c:ptCount val="8"/>
                <c:pt idx="0">
                  <c:v>11136</c:v>
                </c:pt>
                <c:pt idx="1">
                  <c:v>18224</c:v>
                </c:pt>
                <c:pt idx="2">
                  <c:v>3080</c:v>
                </c:pt>
                <c:pt idx="3">
                  <c:v>3080</c:v>
                </c:pt>
                <c:pt idx="4">
                  <c:v>3080</c:v>
                </c:pt>
                <c:pt idx="5">
                  <c:v>3080</c:v>
                </c:pt>
                <c:pt idx="6">
                  <c:v>55496</c:v>
                </c:pt>
                <c:pt idx="7">
                  <c:v>3080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95470352"/>
        <c:axId val="2069032"/>
      </c:lineChart>
      <c:catAx>
        <c:axId val="9547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069032"/>
        <c:crosses val="autoZero"/>
        <c:auto val="1"/>
        <c:lblAlgn val="ctr"/>
        <c:lblOffset val="100"/>
        <c:noMultiLvlLbl val="0"/>
      </c:catAx>
      <c:valAx>
        <c:axId val="206903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5470352"/>
        <c:crosses val="min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0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0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GB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GB" sz="1400" spc="-1" strike="noStrike">
                <a:solidFill>
                  <a:srgbClr val="595959"/>
                </a:solidFill>
                <a:latin typeface="Calibri"/>
              </a:rPr>
              <a:t>Total Memory Usage (B) Comparison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IndependentSets!$O$41</c:f>
              <c:strCache>
                <c:ptCount val="1"/>
                <c:pt idx="0">
                  <c:v>Recursive</c:v>
                </c:pt>
              </c:strCache>
            </c:strRef>
          </c:tx>
          <c:spPr>
            <a:solidFill>
              <a:srgbClr val="ed7d31"/>
            </a:solidFill>
            <a:ln cap="rnd"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IndependentSets!$P$42:$P$49</c:f>
              <c:strCach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strCache>
            </c:strRef>
          </c:cat>
          <c:val>
            <c:numRef>
              <c:f>IndependentSets!$T$42:$T$49</c:f>
              <c:numCache>
                <c:formatCode>General</c:formatCode>
                <c:ptCount val="8"/>
                <c:pt idx="0">
                  <c:v>225988729</c:v>
                </c:pt>
                <c:pt idx="1">
                  <c:v>901874616</c:v>
                </c:pt>
                <c:pt idx="2">
                  <c:v>2027774632</c:v>
                </c:pt>
                <c:pt idx="3">
                  <c:v>3603703834</c:v>
                </c:pt>
                <c:pt idx="4">
                  <c:v>5629605962</c:v>
                </c:pt>
                <c:pt idx="5">
                  <c:v>8105510066</c:v>
                </c:pt>
                <c:pt idx="6">
                  <c:v>11031373816</c:v>
                </c:pt>
                <c:pt idx="7">
                  <c:v>14407345314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IndependentSets!$O$29</c:f>
              <c:strCache>
                <c:ptCount val="1"/>
                <c:pt idx="0">
                  <c:v>Iterative</c:v>
                </c:pt>
              </c:strCache>
            </c:strRef>
          </c:tx>
          <c:spPr>
            <a:solidFill>
              <a:srgbClr val="4472c4"/>
            </a:solidFill>
            <a:ln cap="rnd"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IndependentSets!$P$42:$P$49</c:f>
              <c:strCach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strCache>
            </c:strRef>
          </c:cat>
          <c:val>
            <c:numRef>
              <c:f>IndependentSets!$T$30:$T$37</c:f>
              <c:numCache>
                <c:formatCode>General</c:formatCode>
                <c:ptCount val="8"/>
                <c:pt idx="0">
                  <c:v>226054832</c:v>
                </c:pt>
                <c:pt idx="1">
                  <c:v>902120240</c:v>
                </c:pt>
                <c:pt idx="2">
                  <c:v>2027777632</c:v>
                </c:pt>
                <c:pt idx="3">
                  <c:v>3603680114</c:v>
                </c:pt>
                <c:pt idx="4">
                  <c:v>5629577696</c:v>
                </c:pt>
                <c:pt idx="5">
                  <c:v>8105508066</c:v>
                </c:pt>
                <c:pt idx="6">
                  <c:v>11031453712</c:v>
                </c:pt>
                <c:pt idx="7">
                  <c:v>14407336458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43642581"/>
        <c:axId val="88734502"/>
      </c:lineChart>
      <c:catAx>
        <c:axId val="4364258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8734502"/>
        <c:crosses val="autoZero"/>
        <c:auto val="1"/>
        <c:lblAlgn val="ctr"/>
        <c:lblOffset val="100"/>
        <c:noMultiLvlLbl val="0"/>
      </c:catAx>
      <c:valAx>
        <c:axId val="8873450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3642581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0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GB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GB" sz="1400" spc="-1" strike="noStrike">
                <a:solidFill>
                  <a:srgbClr val="595959"/>
                </a:solidFill>
                <a:latin typeface="Calibri"/>
              </a:rPr>
              <a:t>Iterative Total Memory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IndependentSets!$T$29</c:f>
              <c:strCache>
                <c:ptCount val="1"/>
                <c:pt idx="0">
                  <c:v>Total (B)</c:v>
                </c:pt>
              </c:strCache>
            </c:strRef>
          </c:tx>
          <c:spPr>
            <a:solidFill>
              <a:srgbClr val="ed7d31"/>
            </a:solidFill>
            <a:ln cap="rnd"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IndependentSets!$P$30:$P$37</c:f>
              <c:strCach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strCache>
            </c:strRef>
          </c:cat>
          <c:val>
            <c:numRef>
              <c:f>IndependentSets!$T$30:$T$37</c:f>
              <c:numCache>
                <c:formatCode>General</c:formatCode>
                <c:ptCount val="8"/>
                <c:pt idx="0">
                  <c:v>226054832</c:v>
                </c:pt>
                <c:pt idx="1">
                  <c:v>902120240</c:v>
                </c:pt>
                <c:pt idx="2">
                  <c:v>2027777632</c:v>
                </c:pt>
                <c:pt idx="3">
                  <c:v>3603680114</c:v>
                </c:pt>
                <c:pt idx="4">
                  <c:v>5629577696</c:v>
                </c:pt>
                <c:pt idx="5">
                  <c:v>8105508066</c:v>
                </c:pt>
                <c:pt idx="6">
                  <c:v>11031453712</c:v>
                </c:pt>
                <c:pt idx="7">
                  <c:v>14407336458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IndependentSets!$V$29</c:f>
              <c:strCache>
                <c:ptCount val="1"/>
                <c:pt idx="0">
                  <c:v>% Total Estimate (B)</c:v>
                </c:pt>
              </c:strCache>
            </c:strRef>
          </c:tx>
          <c:spPr>
            <a:solidFill>
              <a:srgbClr val="4472c4"/>
            </a:solidFill>
            <a:ln cap="rnd"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IndependentSets!$P$30:$P$37</c:f>
              <c:strCach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strCache>
            </c:strRef>
          </c:cat>
          <c:val>
            <c:numRef>
              <c:f>IndependentSets!$V$30:$V$37</c:f>
              <c:numCache>
                <c:formatCode>General</c:formatCode>
                <c:ptCount val="8"/>
                <c:pt idx="1">
                  <c:v>962072674.304</c:v>
                </c:pt>
                <c:pt idx="2">
                  <c:v>2147483648</c:v>
                </c:pt>
                <c:pt idx="3">
                  <c:v>3831110828.032</c:v>
                </c:pt>
                <c:pt idx="4">
                  <c:v>6030134083.584</c:v>
                </c:pt>
                <c:pt idx="5">
                  <c:v>8607114461.184</c:v>
                </c:pt>
                <c:pt idx="6">
                  <c:v>11871289606.144</c:v>
                </c:pt>
                <c:pt idx="7">
                  <c:v>15375982919.68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17453391"/>
        <c:axId val="72268633"/>
      </c:lineChart>
      <c:lineChart>
        <c:grouping val="standard"/>
        <c:varyColors val="0"/>
        <c:ser>
          <c:idx val="2"/>
          <c:order val="2"/>
          <c:tx>
            <c:strRef>
              <c:f>IndependentSets!$U$29</c:f>
              <c:strCache>
                <c:ptCount val="1"/>
                <c:pt idx="0">
                  <c:v>% Memory Usage</c:v>
                </c:pt>
              </c:strCache>
            </c:strRef>
          </c:tx>
          <c:spPr>
            <a:solidFill>
              <a:srgbClr val="a5a5a5"/>
            </a:solidFill>
            <a:ln cap="rnd" w="2844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IndependentSets!$P$30:$P$37</c:f>
              <c:strCach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strCache>
            </c:strRef>
          </c:cat>
          <c:val>
            <c:numRef>
              <c:f>IndependentSets!$U$30:$U$37</c:f>
              <c:numCache>
                <c:formatCode>General</c:formatCode>
                <c:ptCount val="8"/>
                <c:pt idx="1">
                  <c:v>5.6</c:v>
                </c:pt>
                <c:pt idx="2">
                  <c:v>12.5</c:v>
                </c:pt>
                <c:pt idx="3">
                  <c:v>22.3</c:v>
                </c:pt>
                <c:pt idx="4">
                  <c:v>35.1</c:v>
                </c:pt>
                <c:pt idx="5">
                  <c:v>50.1</c:v>
                </c:pt>
                <c:pt idx="6">
                  <c:v>69.1</c:v>
                </c:pt>
                <c:pt idx="7">
                  <c:v>89.5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98329663"/>
        <c:axId val="72952081"/>
      </c:lineChart>
      <c:catAx>
        <c:axId val="1745339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2268633"/>
        <c:crosses val="autoZero"/>
        <c:auto val="1"/>
        <c:lblAlgn val="ctr"/>
        <c:lblOffset val="100"/>
        <c:noMultiLvlLbl val="0"/>
      </c:catAx>
      <c:valAx>
        <c:axId val="7226863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7453391"/>
        <c:crosses val="autoZero"/>
        <c:crossBetween val="between"/>
      </c:valAx>
      <c:catAx>
        <c:axId val="98329663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2952081"/>
        <c:auto val="1"/>
        <c:lblAlgn val="ctr"/>
        <c:lblOffset val="100"/>
        <c:noMultiLvlLbl val="0"/>
      </c:catAx>
      <c:valAx>
        <c:axId val="72952081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8329663"/>
        <c:crosses val="max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0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GB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GB" sz="1400" spc="-1" strike="noStrike">
                <a:solidFill>
                  <a:srgbClr val="595959"/>
                </a:solidFill>
                <a:latin typeface="Calibri"/>
              </a:rPr>
              <a:t>Recursive Total Memory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IndependentSets!$T$41</c:f>
              <c:strCache>
                <c:ptCount val="1"/>
                <c:pt idx="0">
                  <c:v>Total (B)</c:v>
                </c:pt>
              </c:strCache>
            </c:strRef>
          </c:tx>
          <c:spPr>
            <a:solidFill>
              <a:srgbClr val="ed7d31"/>
            </a:solidFill>
            <a:ln cap="rnd"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IndependentSets!$P$30:$P$37</c:f>
              <c:strCach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strCache>
            </c:strRef>
          </c:cat>
          <c:val>
            <c:numRef>
              <c:f>IndependentSets!$T$42:$T$49</c:f>
              <c:numCache>
                <c:formatCode>General</c:formatCode>
                <c:ptCount val="8"/>
                <c:pt idx="0">
                  <c:v>225988729</c:v>
                </c:pt>
                <c:pt idx="1">
                  <c:v>901874616</c:v>
                </c:pt>
                <c:pt idx="2">
                  <c:v>2027774632</c:v>
                </c:pt>
                <c:pt idx="3">
                  <c:v>3603703834</c:v>
                </c:pt>
                <c:pt idx="4">
                  <c:v>5629605962</c:v>
                </c:pt>
                <c:pt idx="5">
                  <c:v>8105510066</c:v>
                </c:pt>
                <c:pt idx="6">
                  <c:v>11031373816</c:v>
                </c:pt>
                <c:pt idx="7">
                  <c:v>14407345314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IndependentSets!$V$41</c:f>
              <c:strCache>
                <c:ptCount val="1"/>
                <c:pt idx="0">
                  <c:v>% Total Estimate (B)</c:v>
                </c:pt>
              </c:strCache>
            </c:strRef>
          </c:tx>
          <c:spPr>
            <a:solidFill>
              <a:srgbClr val="4472c4"/>
            </a:solidFill>
            <a:ln cap="rnd"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IndependentSets!$P$30:$P$37</c:f>
              <c:strCach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strCache>
            </c:strRef>
          </c:cat>
          <c:val>
            <c:numRef>
              <c:f>IndependentSets!$V$42:$V$49</c:f>
              <c:numCache>
                <c:formatCode>General</c:formatCode>
                <c:ptCount val="8"/>
                <c:pt idx="1">
                  <c:v>962072674.304</c:v>
                </c:pt>
                <c:pt idx="2">
                  <c:v>2147483648</c:v>
                </c:pt>
                <c:pt idx="3">
                  <c:v>3831110828.032</c:v>
                </c:pt>
                <c:pt idx="4">
                  <c:v>6030134083.584</c:v>
                </c:pt>
                <c:pt idx="5">
                  <c:v>8607114461.184</c:v>
                </c:pt>
                <c:pt idx="6">
                  <c:v>11871289606.144</c:v>
                </c:pt>
                <c:pt idx="7">
                  <c:v>15375982919.68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63864680"/>
        <c:axId val="58147095"/>
      </c:lineChart>
      <c:lineChart>
        <c:grouping val="standard"/>
        <c:varyColors val="0"/>
        <c:ser>
          <c:idx val="2"/>
          <c:order val="2"/>
          <c:tx>
            <c:strRef>
              <c:f>IndependentSets!$U$41</c:f>
              <c:strCache>
                <c:ptCount val="1"/>
                <c:pt idx="0">
                  <c:v>% Memory Usage</c:v>
                </c:pt>
              </c:strCache>
            </c:strRef>
          </c:tx>
          <c:spPr>
            <a:solidFill>
              <a:srgbClr val="a5a5a5"/>
            </a:solidFill>
            <a:ln cap="rnd" w="2844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IndependentSets!$P$30:$P$37</c:f>
              <c:strCach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strCache>
            </c:strRef>
          </c:cat>
          <c:val>
            <c:numRef>
              <c:f>IndependentSets!$U$42:$U$49</c:f>
              <c:numCache>
                <c:formatCode>General</c:formatCode>
                <c:ptCount val="8"/>
                <c:pt idx="1">
                  <c:v>5.6</c:v>
                </c:pt>
                <c:pt idx="2">
                  <c:v>12.5</c:v>
                </c:pt>
                <c:pt idx="3">
                  <c:v>22.3</c:v>
                </c:pt>
                <c:pt idx="4">
                  <c:v>35.1</c:v>
                </c:pt>
                <c:pt idx="5">
                  <c:v>50.1</c:v>
                </c:pt>
                <c:pt idx="6">
                  <c:v>69.1</c:v>
                </c:pt>
                <c:pt idx="7">
                  <c:v>89.5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29570390"/>
        <c:axId val="467216"/>
      </c:lineChart>
      <c:catAx>
        <c:axId val="638646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8147095"/>
        <c:crosses val="autoZero"/>
        <c:auto val="1"/>
        <c:lblAlgn val="ctr"/>
        <c:lblOffset val="100"/>
        <c:noMultiLvlLbl val="0"/>
      </c:catAx>
      <c:valAx>
        <c:axId val="5814709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3864680"/>
        <c:crosses val="autoZero"/>
        <c:crossBetween val="between"/>
      </c:valAx>
      <c:catAx>
        <c:axId val="29570390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67216"/>
        <c:auto val="1"/>
        <c:lblAlgn val="ctr"/>
        <c:lblOffset val="100"/>
        <c:noMultiLvlLbl val="0"/>
      </c:catAx>
      <c:valAx>
        <c:axId val="467216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9570390"/>
        <c:crosses val="max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0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GB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GB" sz="1400" spc="-1" strike="noStrike">
                <a:solidFill>
                  <a:srgbClr val="595959"/>
                </a:solidFill>
                <a:latin typeface="Calibri"/>
              </a:rPr>
              <a:t>Memory Usage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"Iterative"</c:f>
              <c:strCache>
                <c:ptCount val="1"/>
                <c:pt idx="0">
                  <c:v>Iterative</c:v>
                </c:pt>
              </c:strCache>
            </c:strRef>
          </c:tx>
          <c:spPr>
            <a:solidFill>
              <a:srgbClr val="4472c4"/>
            </a:solidFill>
            <a:ln w="19080">
              <a:solidFill>
                <a:srgbClr val="4472c4"/>
              </a:solidFill>
              <a:round/>
            </a:ln>
          </c:spPr>
          <c:marker>
            <c:symbol val="diamond"/>
            <c:size val="5"/>
            <c:spPr>
              <a:solidFill>
                <a:srgbClr val="4472c4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IndependentSets!$P$30:$P$37</c:f>
              <c:strCach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strCache>
            </c:strRef>
          </c:cat>
          <c:val>
            <c:numRef>
              <c:f>IndependentSets!$T$30:$T$37</c:f>
              <c:numCache>
                <c:formatCode>General</c:formatCode>
                <c:ptCount val="8"/>
                <c:pt idx="0">
                  <c:v>226054832</c:v>
                </c:pt>
                <c:pt idx="1">
                  <c:v>902120240</c:v>
                </c:pt>
                <c:pt idx="2">
                  <c:v>2027777632</c:v>
                </c:pt>
                <c:pt idx="3">
                  <c:v>3603680114</c:v>
                </c:pt>
                <c:pt idx="4">
                  <c:v>5629577696</c:v>
                </c:pt>
                <c:pt idx="5">
                  <c:v>8105508066</c:v>
                </c:pt>
                <c:pt idx="6">
                  <c:v>11031453712</c:v>
                </c:pt>
                <c:pt idx="7">
                  <c:v>14407336458</c:v>
                </c:pt>
              </c:numCache>
            </c:numRef>
          </c:val>
          <c:smooth val="0"/>
        </c:ser>
        <c:ser>
          <c:idx val="1"/>
          <c:order val="1"/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diamond"/>
            <c:size val="5"/>
            <c:spPr>
              <a:solidFill>
                <a:srgbClr val="ed7d31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IndependentSets!$P$30:$P$37</c:f>
              <c:strCach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strCache>
            </c:strRef>
          </c:cat>
          <c:val>
            <c:numRef>
              <c:f>IndependentSets!$T$42:$T$49</c:f>
              <c:numCache>
                <c:formatCode>General</c:formatCode>
                <c:ptCount val="8"/>
                <c:pt idx="0">
                  <c:v>225988729</c:v>
                </c:pt>
                <c:pt idx="1">
                  <c:v>901874616</c:v>
                </c:pt>
                <c:pt idx="2">
                  <c:v>2027774632</c:v>
                </c:pt>
                <c:pt idx="3">
                  <c:v>3603703834</c:v>
                </c:pt>
                <c:pt idx="4">
                  <c:v>5629605962</c:v>
                </c:pt>
                <c:pt idx="5">
                  <c:v>8105510066</c:v>
                </c:pt>
                <c:pt idx="6">
                  <c:v>11031373816</c:v>
                </c:pt>
                <c:pt idx="7">
                  <c:v>14407345314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2993907"/>
        <c:axId val="59966652"/>
      </c:lineChart>
      <c:lineChart>
        <c:grouping val="standard"/>
        <c:varyColors val="0"/>
        <c:ser>
          <c:idx val="2"/>
          <c:order val="2"/>
          <c:spPr>
            <a:noFill/>
            <a:ln cap="rnd" w="28440">
              <a:solidFill>
                <a:srgbClr val="4472c4">
                  <a:alpha val="0"/>
                </a:srgbClr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IndependentSets!$P$30:$P$37</c:f>
              <c:strCach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strCache>
            </c:strRef>
          </c:cat>
          <c:val>
            <c:numRef>
              <c:f>IndependentSets!$U$30:$U$37</c:f>
              <c:numCache>
                <c:formatCode>General</c:formatCode>
                <c:ptCount val="8"/>
                <c:pt idx="1">
                  <c:v>5.6</c:v>
                </c:pt>
                <c:pt idx="2">
                  <c:v>12.5</c:v>
                </c:pt>
                <c:pt idx="3">
                  <c:v>22.3</c:v>
                </c:pt>
                <c:pt idx="4">
                  <c:v>35.1</c:v>
                </c:pt>
                <c:pt idx="5">
                  <c:v>50.1</c:v>
                </c:pt>
                <c:pt idx="6">
                  <c:v>69.1</c:v>
                </c:pt>
                <c:pt idx="7">
                  <c:v>89.5</c:v>
                </c:pt>
              </c:numCache>
            </c:numRef>
          </c:val>
          <c:smooth val="0"/>
        </c:ser>
        <c:ser>
          <c:idx val="3"/>
          <c:order val="3"/>
          <c:spPr>
            <a:solidFill>
              <a:srgbClr val="99ccff"/>
            </a:solidFill>
            <a:ln w="28440">
              <a:noFill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IndependentSets!$P$30:$P$37</c:f>
              <c:strCach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strCache>
            </c:strRef>
          </c:cat>
          <c:val>
            <c:numRef>
              <c:f>IndependentSets!$U$42:$U$49</c:f>
              <c:numCache>
                <c:formatCode>General</c:formatCode>
                <c:ptCount val="8"/>
                <c:pt idx="1">
                  <c:v>5.6</c:v>
                </c:pt>
                <c:pt idx="2">
                  <c:v>12.5</c:v>
                </c:pt>
                <c:pt idx="3">
                  <c:v>22.3</c:v>
                </c:pt>
                <c:pt idx="4">
                  <c:v>35.1</c:v>
                </c:pt>
                <c:pt idx="5">
                  <c:v>50.1</c:v>
                </c:pt>
                <c:pt idx="6">
                  <c:v>69.1</c:v>
                </c:pt>
                <c:pt idx="7">
                  <c:v>89.5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47369970"/>
        <c:axId val="15509861"/>
      </c:lineChart>
      <c:catAx>
        <c:axId val="2993907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9966652"/>
        <c:crosses val="autoZero"/>
        <c:auto val="1"/>
        <c:lblAlgn val="ctr"/>
        <c:lblOffset val="100"/>
        <c:noMultiLvlLbl val="0"/>
      </c:catAx>
      <c:valAx>
        <c:axId val="599666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1" lang="en-GB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GB" sz="1000" spc="-1" strike="noStrike">
                    <a:solidFill>
                      <a:srgbClr val="000000"/>
                    </a:solidFill>
                    <a:latin typeface="Calibri"/>
                  </a:rPr>
                  <a:t>Bytes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993907"/>
        <c:crosses val="autoZero"/>
        <c:crossBetween val="between"/>
      </c:valAx>
      <c:catAx>
        <c:axId val="47369970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5509861"/>
        <c:auto val="1"/>
        <c:lblAlgn val="ctr"/>
        <c:lblOffset val="100"/>
        <c:noMultiLvlLbl val="0"/>
      </c:catAx>
      <c:valAx>
        <c:axId val="15509861"/>
        <c:scaling>
          <c:orientation val="minMax"/>
        </c:scaling>
        <c:delete val="0"/>
        <c:axPos val="r"/>
        <c:title>
          <c:tx>
            <c:rich>
              <a:bodyPr rot="0"/>
              <a:lstStyle/>
              <a:p>
                <a:pPr>
                  <a:defRPr b="1" lang="en-GB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GB" sz="1000" spc="-1" strike="noStrike">
                    <a:solidFill>
                      <a:srgbClr val="000000"/>
                    </a:solidFill>
                    <a:latin typeface="Calibri"/>
                  </a:rPr>
                  <a:t>%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7369970"/>
        <c:crosses val="max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0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GB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GB" sz="1400" spc="-1" strike="noStrike">
                <a:solidFill>
                  <a:srgbClr val="595959"/>
                </a:solidFill>
                <a:latin typeface="Calibri"/>
              </a:rPr>
              <a:t>% Memory Usage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IndependentSets!$O$41</c:f>
              <c:strCache>
                <c:ptCount val="1"/>
                <c:pt idx="0">
                  <c:v>Recursive</c:v>
                </c:pt>
              </c:strCache>
            </c:strRef>
          </c:tx>
          <c:spPr>
            <a:solidFill>
              <a:srgbClr val="ed7d31"/>
            </a:solidFill>
            <a:ln cap="rnd"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IndependentSets!$P$42:$P$49</c:f>
              <c:strCach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strCache>
            </c:strRef>
          </c:cat>
          <c:val>
            <c:numRef>
              <c:f>IndependentSets!$U$42:$U$49</c:f>
              <c:numCache>
                <c:formatCode>General</c:formatCode>
                <c:ptCount val="8"/>
                <c:pt idx="1">
                  <c:v>5.6</c:v>
                </c:pt>
                <c:pt idx="2">
                  <c:v>12.5</c:v>
                </c:pt>
                <c:pt idx="3">
                  <c:v>22.3</c:v>
                </c:pt>
                <c:pt idx="4">
                  <c:v>35.1</c:v>
                </c:pt>
                <c:pt idx="5">
                  <c:v>50.1</c:v>
                </c:pt>
                <c:pt idx="6">
                  <c:v>69.1</c:v>
                </c:pt>
                <c:pt idx="7">
                  <c:v>89.5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IndependentSets!$O$29</c:f>
              <c:strCache>
                <c:ptCount val="1"/>
                <c:pt idx="0">
                  <c:v>Iterative</c:v>
                </c:pt>
              </c:strCache>
            </c:strRef>
          </c:tx>
          <c:spPr>
            <a:solidFill>
              <a:srgbClr val="4472c4"/>
            </a:solidFill>
            <a:ln cap="rnd"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IndependentSets!$P$42:$P$49</c:f>
              <c:strCach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strCache>
            </c:strRef>
          </c:cat>
          <c:val>
            <c:numRef>
              <c:f>IndependentSets!$U$30:$U$37</c:f>
              <c:numCache>
                <c:formatCode>General</c:formatCode>
                <c:ptCount val="8"/>
                <c:pt idx="1">
                  <c:v>5.6</c:v>
                </c:pt>
                <c:pt idx="2">
                  <c:v>12.5</c:v>
                </c:pt>
                <c:pt idx="3">
                  <c:v>22.3</c:v>
                </c:pt>
                <c:pt idx="4">
                  <c:v>35.1</c:v>
                </c:pt>
                <c:pt idx="5">
                  <c:v>50.1</c:v>
                </c:pt>
                <c:pt idx="6">
                  <c:v>69.1</c:v>
                </c:pt>
                <c:pt idx="7">
                  <c:v>89.5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97670846"/>
        <c:axId val="35979470"/>
      </c:lineChart>
      <c:catAx>
        <c:axId val="9767084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000" spc="-1" strike="noStrike">
                    <a:solidFill>
                      <a:srgbClr val="000000"/>
                    </a:solidFill>
                    <a:latin typeface="Calibri"/>
                  </a:rPr>
                  <a:t>Problem Size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5979470"/>
        <c:crosses val="autoZero"/>
        <c:auto val="1"/>
        <c:lblAlgn val="ctr"/>
        <c:lblOffset val="100"/>
        <c:noMultiLvlLbl val="0"/>
      </c:catAx>
      <c:valAx>
        <c:axId val="3597947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7670846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GB" sz="1399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GB" sz="1399" spc="-1" strike="noStrike">
                <a:solidFill>
                  <a:srgbClr val="595959"/>
                </a:solidFill>
                <a:latin typeface="Calibri"/>
              </a:rPr>
              <a:t>Time (s)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KTrees!$A$2</c:f>
              <c:strCache>
                <c:ptCount val="1"/>
                <c:pt idx="0">
                  <c:v>Iterative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KTrees!$B$16:$B$22</c:f>
              <c:strCache>
                <c:ptCount val="7"/>
                <c:pt idx="0">
                  <c:v>20000000</c:v>
                </c:pt>
                <c:pt idx="1">
                  <c:v>40000000</c:v>
                </c:pt>
                <c:pt idx="2">
                  <c:v>60000000</c:v>
                </c:pt>
                <c:pt idx="3">
                  <c:v>80000000</c:v>
                </c:pt>
                <c:pt idx="4">
                  <c:v>100000000</c:v>
                </c:pt>
                <c:pt idx="5">
                  <c:v>120000000</c:v>
                </c:pt>
                <c:pt idx="6">
                  <c:v>140000000</c:v>
                </c:pt>
              </c:strCache>
            </c:strRef>
          </c:cat>
          <c:val>
            <c:numRef>
              <c:f>KTrees!$Q$3:$Q$9</c:f>
              <c:numCache>
                <c:formatCode>General</c:formatCode>
                <c:ptCount val="7"/>
                <c:pt idx="0">
                  <c:v>1.89495</c:v>
                </c:pt>
                <c:pt idx="1">
                  <c:v>3.78191</c:v>
                </c:pt>
                <c:pt idx="2">
                  <c:v>5.66988</c:v>
                </c:pt>
                <c:pt idx="3">
                  <c:v>7.71113</c:v>
                </c:pt>
                <c:pt idx="4">
                  <c:v>9.51687</c:v>
                </c:pt>
                <c:pt idx="5">
                  <c:v>11.3592</c:v>
                </c:pt>
                <c:pt idx="6">
                  <c:v>45.98906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KTrees!$A$15</c:f>
              <c:strCache>
                <c:ptCount val="1"/>
                <c:pt idx="0">
                  <c:v>Recursive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KTrees!$B$16:$B$22</c:f>
              <c:strCache>
                <c:ptCount val="7"/>
                <c:pt idx="0">
                  <c:v>20000000</c:v>
                </c:pt>
                <c:pt idx="1">
                  <c:v>40000000</c:v>
                </c:pt>
                <c:pt idx="2">
                  <c:v>60000000</c:v>
                </c:pt>
                <c:pt idx="3">
                  <c:v>80000000</c:v>
                </c:pt>
                <c:pt idx="4">
                  <c:v>100000000</c:v>
                </c:pt>
                <c:pt idx="5">
                  <c:v>120000000</c:v>
                </c:pt>
                <c:pt idx="6">
                  <c:v>140000000</c:v>
                </c:pt>
              </c:strCache>
            </c:strRef>
          </c:cat>
          <c:val>
            <c:numRef>
              <c:f>KTrees!$Q$16:$Q$22</c:f>
              <c:numCache>
                <c:formatCode>General</c:formatCode>
                <c:ptCount val="7"/>
                <c:pt idx="0">
                  <c:v>0.238</c:v>
                </c:pt>
                <c:pt idx="1">
                  <c:v>0.47</c:v>
                </c:pt>
                <c:pt idx="2">
                  <c:v>0.7137</c:v>
                </c:pt>
                <c:pt idx="3">
                  <c:v>0.9646</c:v>
                </c:pt>
                <c:pt idx="4">
                  <c:v>1.2132</c:v>
                </c:pt>
                <c:pt idx="5">
                  <c:v>1.4626</c:v>
                </c:pt>
                <c:pt idx="6">
                  <c:v>1.6996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55700139"/>
        <c:axId val="11288514"/>
      </c:lineChart>
      <c:catAx>
        <c:axId val="5570013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en-GB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GB" sz="1000" spc="-1" strike="noStrike">
                    <a:solidFill>
                      <a:srgbClr val="000000"/>
                    </a:solidFill>
                    <a:latin typeface="Calibri"/>
                  </a:rPr>
                  <a:t>Problem Size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1288514"/>
        <c:crosses val="autoZero"/>
        <c:auto val="1"/>
        <c:lblAlgn val="ctr"/>
        <c:lblOffset val="100"/>
        <c:noMultiLvlLbl val="0"/>
      </c:catAx>
      <c:valAx>
        <c:axId val="1128851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5700139"/>
        <c:crosses val="min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0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GB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GB" sz="1400" spc="-1" strike="noStrike">
                <a:solidFill>
                  <a:srgbClr val="595959"/>
                </a:solidFill>
                <a:latin typeface="Calibri"/>
              </a:rPr>
              <a:t>Total Memory Usage (B) Comparison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IndependentSets!$O$41</c:f>
              <c:strCache>
                <c:ptCount val="1"/>
                <c:pt idx="0">
                  <c:v>Recursive</c:v>
                </c:pt>
              </c:strCache>
            </c:strRef>
          </c:tx>
          <c:spPr>
            <a:solidFill>
              <a:srgbClr val="ed7d31"/>
            </a:solidFill>
            <a:ln cap="rnd"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IndependentSets!$P$42:$P$49</c:f>
              <c:strCach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strCache>
            </c:strRef>
          </c:cat>
          <c:val>
            <c:numRef>
              <c:f>IndependentSets!$T$42:$T$49</c:f>
              <c:numCache>
                <c:formatCode>General</c:formatCode>
                <c:ptCount val="8"/>
                <c:pt idx="0">
                  <c:v>225988729</c:v>
                </c:pt>
                <c:pt idx="1">
                  <c:v>901874616</c:v>
                </c:pt>
                <c:pt idx="2">
                  <c:v>2027774632</c:v>
                </c:pt>
                <c:pt idx="3">
                  <c:v>3603703834</c:v>
                </c:pt>
                <c:pt idx="4">
                  <c:v>5629605962</c:v>
                </c:pt>
                <c:pt idx="5">
                  <c:v>8105510066</c:v>
                </c:pt>
                <c:pt idx="6">
                  <c:v>11031373816</c:v>
                </c:pt>
                <c:pt idx="7">
                  <c:v>14407345314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IndependentSets!$O$29</c:f>
              <c:strCache>
                <c:ptCount val="1"/>
                <c:pt idx="0">
                  <c:v>Iterative</c:v>
                </c:pt>
              </c:strCache>
            </c:strRef>
          </c:tx>
          <c:spPr>
            <a:solidFill>
              <a:srgbClr val="4472c4"/>
            </a:solidFill>
            <a:ln cap="rnd"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IndependentSets!$P$42:$P$49</c:f>
              <c:strCach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strCache>
            </c:strRef>
          </c:cat>
          <c:val>
            <c:numRef>
              <c:f>IndependentSets!$T$30:$T$37</c:f>
              <c:numCache>
                <c:formatCode>General</c:formatCode>
                <c:ptCount val="8"/>
                <c:pt idx="0">
                  <c:v>226054832</c:v>
                </c:pt>
                <c:pt idx="1">
                  <c:v>902120240</c:v>
                </c:pt>
                <c:pt idx="2">
                  <c:v>2027777632</c:v>
                </c:pt>
                <c:pt idx="3">
                  <c:v>3603680114</c:v>
                </c:pt>
                <c:pt idx="4">
                  <c:v>5629577696</c:v>
                </c:pt>
                <c:pt idx="5">
                  <c:v>8105508066</c:v>
                </c:pt>
                <c:pt idx="6">
                  <c:v>11031453712</c:v>
                </c:pt>
                <c:pt idx="7">
                  <c:v>14407336458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23731636"/>
        <c:axId val="30005843"/>
      </c:lineChart>
      <c:catAx>
        <c:axId val="2373163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0005843"/>
        <c:crosses val="autoZero"/>
        <c:auto val="1"/>
        <c:lblAlgn val="ctr"/>
        <c:lblOffset val="100"/>
        <c:noMultiLvlLbl val="0"/>
      </c:catAx>
      <c:valAx>
        <c:axId val="3000584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3731636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GB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GB" sz="1400" spc="-1" strike="noStrike">
                <a:solidFill>
                  <a:srgbClr val="595959"/>
                </a:solidFill>
                <a:latin typeface="Calibri"/>
              </a:rPr>
              <a:t>Iterative Total Memory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KTrees!$T$29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ed7d31"/>
            </a:solidFill>
            <a:ln cap="rnd"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KTrees!$P$30:$P$37</c:f>
              <c:strCache>
                <c:ptCount val="8"/>
                <c:pt idx="0">
                  <c:v>Size</c:v>
                </c:pt>
                <c:pt idx="1">
                  <c:v>20000000</c:v>
                </c:pt>
                <c:pt idx="2">
                  <c:v>40000000</c:v>
                </c:pt>
                <c:pt idx="3">
                  <c:v>60000000</c:v>
                </c:pt>
                <c:pt idx="4">
                  <c:v>80000000</c:v>
                </c:pt>
                <c:pt idx="5">
                  <c:v>100000000</c:v>
                </c:pt>
                <c:pt idx="6">
                  <c:v>120000000</c:v>
                </c:pt>
                <c:pt idx="7">
                  <c:v>140000000</c:v>
                </c:pt>
              </c:strCache>
            </c:strRef>
          </c:cat>
          <c:val>
            <c:numRef>
              <c:f>KTrees!$T$30:$T$37</c:f>
              <c:numCache>
                <c:formatCode>General</c:formatCode>
                <c:ptCount val="8"/>
                <c:pt idx="1">
                  <c:v>2306645040</c:v>
                </c:pt>
                <c:pt idx="2">
                  <c:v>4628892424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KTrees!$V$29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4472c4"/>
            </a:solidFill>
            <a:ln cap="rnd"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KTrees!$P$30:$P$37</c:f>
              <c:strCache>
                <c:ptCount val="8"/>
                <c:pt idx="0">
                  <c:v>Size</c:v>
                </c:pt>
                <c:pt idx="1">
                  <c:v>20000000</c:v>
                </c:pt>
                <c:pt idx="2">
                  <c:v>40000000</c:v>
                </c:pt>
                <c:pt idx="3">
                  <c:v>60000000</c:v>
                </c:pt>
                <c:pt idx="4">
                  <c:v>80000000</c:v>
                </c:pt>
                <c:pt idx="5">
                  <c:v>100000000</c:v>
                </c:pt>
                <c:pt idx="6">
                  <c:v>120000000</c:v>
                </c:pt>
                <c:pt idx="7">
                  <c:v>140000000</c:v>
                </c:pt>
              </c:strCache>
            </c:strRef>
          </c:cat>
          <c:val>
            <c:numRef>
              <c:f>KTrees!$V$30:$V$37</c:f>
              <c:numCache>
                <c:formatCode>General</c:formatCode>
                <c:ptCount val="8"/>
                <c:pt idx="1">
                  <c:v>2491081031.68</c:v>
                </c:pt>
                <c:pt idx="2">
                  <c:v>4964982194.176</c:v>
                </c:pt>
                <c:pt idx="3">
                  <c:v>7438883356.672</c:v>
                </c:pt>
                <c:pt idx="4">
                  <c:v>9929964388.352</c:v>
                </c:pt>
                <c:pt idx="5">
                  <c:v>12386685681.664</c:v>
                </c:pt>
                <c:pt idx="6">
                  <c:v>14877766713.344</c:v>
                </c:pt>
                <c:pt idx="7">
                  <c:v>16063177687.04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84362508"/>
        <c:axId val="1500776"/>
      </c:lineChart>
      <c:lineChart>
        <c:grouping val="standard"/>
        <c:varyColors val="0"/>
        <c:ser>
          <c:idx val="2"/>
          <c:order val="2"/>
          <c:tx>
            <c:strRef>
              <c:f>KTrees!$U$29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a5a5a5"/>
            </a:solidFill>
            <a:ln cap="rnd" w="2844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KTrees!$P$30:$P$37</c:f>
              <c:strCache>
                <c:ptCount val="8"/>
                <c:pt idx="0">
                  <c:v>Size</c:v>
                </c:pt>
                <c:pt idx="1">
                  <c:v>20000000</c:v>
                </c:pt>
                <c:pt idx="2">
                  <c:v>40000000</c:v>
                </c:pt>
                <c:pt idx="3">
                  <c:v>60000000</c:v>
                </c:pt>
                <c:pt idx="4">
                  <c:v>80000000</c:v>
                </c:pt>
                <c:pt idx="5">
                  <c:v>100000000</c:v>
                </c:pt>
                <c:pt idx="6">
                  <c:v>120000000</c:v>
                </c:pt>
                <c:pt idx="7">
                  <c:v>140000000</c:v>
                </c:pt>
              </c:strCache>
            </c:strRef>
          </c:cat>
          <c:val>
            <c:numRef>
              <c:f>KTrees!$U$30:$U$37</c:f>
              <c:numCache>
                <c:formatCode>General</c:formatCode>
                <c:ptCount val="8"/>
                <c:pt idx="1">
                  <c:v>14.5</c:v>
                </c:pt>
                <c:pt idx="2">
                  <c:v>28.9</c:v>
                </c:pt>
                <c:pt idx="3">
                  <c:v>43.3</c:v>
                </c:pt>
                <c:pt idx="4">
                  <c:v>57.8</c:v>
                </c:pt>
                <c:pt idx="5">
                  <c:v>72.1</c:v>
                </c:pt>
                <c:pt idx="6">
                  <c:v>86.6</c:v>
                </c:pt>
                <c:pt idx="7">
                  <c:v>93.5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56308798"/>
        <c:axId val="51938211"/>
      </c:lineChart>
      <c:catAx>
        <c:axId val="8436250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500776"/>
        <c:crosses val="autoZero"/>
        <c:auto val="1"/>
        <c:lblAlgn val="ctr"/>
        <c:lblOffset val="100"/>
        <c:noMultiLvlLbl val="0"/>
      </c:catAx>
      <c:valAx>
        <c:axId val="150077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4362508"/>
        <c:crosses val="autoZero"/>
        <c:crossBetween val="between"/>
      </c:valAx>
      <c:catAx>
        <c:axId val="56308798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1938211"/>
        <c:auto val="1"/>
        <c:lblAlgn val="ctr"/>
        <c:lblOffset val="100"/>
        <c:noMultiLvlLbl val="0"/>
      </c:catAx>
      <c:valAx>
        <c:axId val="51938211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6308798"/>
        <c:crosses val="max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GB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GB" sz="1400" spc="-1" strike="noStrike">
                <a:solidFill>
                  <a:srgbClr val="595959"/>
                </a:solidFill>
                <a:latin typeface="Calibri"/>
              </a:rPr>
              <a:t>Recursive Total Memory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KTrees!$T$42</c:f>
              <c:strCache>
                <c:ptCount val="1"/>
                <c:pt idx="0">
                  <c:v>Total (B)</c:v>
                </c:pt>
              </c:strCache>
            </c:strRef>
          </c:tx>
          <c:spPr>
            <a:solidFill>
              <a:srgbClr val="ed7d31"/>
            </a:solidFill>
            <a:ln cap="rnd"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KTrees!$P$31:$P$37</c:f>
              <c:strCache>
                <c:ptCount val="7"/>
                <c:pt idx="0">
                  <c:v>20000000</c:v>
                </c:pt>
                <c:pt idx="1">
                  <c:v>40000000</c:v>
                </c:pt>
                <c:pt idx="2">
                  <c:v>60000000</c:v>
                </c:pt>
                <c:pt idx="3">
                  <c:v>80000000</c:v>
                </c:pt>
                <c:pt idx="4">
                  <c:v>100000000</c:v>
                </c:pt>
                <c:pt idx="5">
                  <c:v>120000000</c:v>
                </c:pt>
                <c:pt idx="6">
                  <c:v>140000000</c:v>
                </c:pt>
              </c:strCache>
            </c:strRef>
          </c:cat>
          <c:val>
            <c:numRef>
              <c:f>KTrees!$T$43:$T$49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KTrees!$V$42</c:f>
              <c:strCache>
                <c:ptCount val="1"/>
                <c:pt idx="0">
                  <c:v>% Total Estimate (B)</c:v>
                </c:pt>
              </c:strCache>
            </c:strRef>
          </c:tx>
          <c:spPr>
            <a:solidFill>
              <a:srgbClr val="4472c4"/>
            </a:solidFill>
            <a:ln cap="rnd"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KTrees!$P$31:$P$37</c:f>
              <c:strCache>
                <c:ptCount val="7"/>
                <c:pt idx="0">
                  <c:v>20000000</c:v>
                </c:pt>
                <c:pt idx="1">
                  <c:v>40000000</c:v>
                </c:pt>
                <c:pt idx="2">
                  <c:v>60000000</c:v>
                </c:pt>
                <c:pt idx="3">
                  <c:v>80000000</c:v>
                </c:pt>
                <c:pt idx="4">
                  <c:v>100000000</c:v>
                </c:pt>
                <c:pt idx="5">
                  <c:v>120000000</c:v>
                </c:pt>
                <c:pt idx="6">
                  <c:v>140000000</c:v>
                </c:pt>
              </c:strCache>
            </c:strRef>
          </c:cat>
          <c:val>
            <c:numRef>
              <c:f>KTrees!$V$43:$V$49</c:f>
              <c:numCache>
                <c:formatCode>General</c:formatCode>
                <c:ptCount val="7"/>
                <c:pt idx="0">
                  <c:v>2130303778.816</c:v>
                </c:pt>
                <c:pt idx="1">
                  <c:v>4243427688.448</c:v>
                </c:pt>
                <c:pt idx="2">
                  <c:v>6373731467.264</c:v>
                </c:pt>
                <c:pt idx="3">
                  <c:v>8486855376.896</c:v>
                </c:pt>
                <c:pt idx="4">
                  <c:v>10599979286.528</c:v>
                </c:pt>
                <c:pt idx="5">
                  <c:v>12730283065.344</c:v>
                </c:pt>
                <c:pt idx="6">
                  <c:v>14843406974.976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33569158"/>
        <c:axId val="62947231"/>
      </c:lineChart>
      <c:lineChart>
        <c:grouping val="standard"/>
        <c:varyColors val="0"/>
        <c:ser>
          <c:idx val="2"/>
          <c:order val="2"/>
          <c:tx>
            <c:strRef>
              <c:f>KTrees!$U$42</c:f>
              <c:strCache>
                <c:ptCount val="1"/>
                <c:pt idx="0">
                  <c:v>% Memory Usage</c:v>
                </c:pt>
              </c:strCache>
            </c:strRef>
          </c:tx>
          <c:spPr>
            <a:solidFill>
              <a:srgbClr val="a5a5a5"/>
            </a:solidFill>
            <a:ln cap="rnd" w="2844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KTrees!$P$31:$P$37</c:f>
              <c:strCache>
                <c:ptCount val="7"/>
                <c:pt idx="0">
                  <c:v>20000000</c:v>
                </c:pt>
                <c:pt idx="1">
                  <c:v>40000000</c:v>
                </c:pt>
                <c:pt idx="2">
                  <c:v>60000000</c:v>
                </c:pt>
                <c:pt idx="3">
                  <c:v>80000000</c:v>
                </c:pt>
                <c:pt idx="4">
                  <c:v>100000000</c:v>
                </c:pt>
                <c:pt idx="5">
                  <c:v>120000000</c:v>
                </c:pt>
                <c:pt idx="6">
                  <c:v>140000000</c:v>
                </c:pt>
              </c:strCache>
            </c:strRef>
          </c:cat>
          <c:val>
            <c:numRef>
              <c:f>KTrees!$U$43:$U$49</c:f>
              <c:numCache>
                <c:formatCode>General</c:formatCode>
                <c:ptCount val="7"/>
                <c:pt idx="0">
                  <c:v>12.4</c:v>
                </c:pt>
                <c:pt idx="1">
                  <c:v>24.7</c:v>
                </c:pt>
                <c:pt idx="2">
                  <c:v>37.1</c:v>
                </c:pt>
                <c:pt idx="3">
                  <c:v>49.4</c:v>
                </c:pt>
                <c:pt idx="4">
                  <c:v>61.7</c:v>
                </c:pt>
                <c:pt idx="5">
                  <c:v>74.1</c:v>
                </c:pt>
                <c:pt idx="6">
                  <c:v>86.4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5824735"/>
        <c:axId val="76940939"/>
      </c:lineChart>
      <c:catAx>
        <c:axId val="3356915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2947231"/>
        <c:crosses val="autoZero"/>
        <c:auto val="1"/>
        <c:lblAlgn val="ctr"/>
        <c:lblOffset val="100"/>
        <c:noMultiLvlLbl val="0"/>
      </c:catAx>
      <c:valAx>
        <c:axId val="6294723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3569158"/>
        <c:crosses val="autoZero"/>
        <c:crossBetween val="between"/>
      </c:valAx>
      <c:catAx>
        <c:axId val="5824735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6940939"/>
        <c:auto val="1"/>
        <c:lblAlgn val="ctr"/>
        <c:lblOffset val="100"/>
        <c:noMultiLvlLbl val="0"/>
      </c:catAx>
      <c:valAx>
        <c:axId val="76940939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824735"/>
        <c:crosses val="max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GB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GB" sz="1400" spc="-1" strike="noStrike">
                <a:solidFill>
                  <a:srgbClr val="595959"/>
                </a:solidFill>
                <a:latin typeface="Calibri"/>
              </a:rPr>
              <a:t>% Memory Usage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KTrees!$O$42</c:f>
              <c:strCache>
                <c:ptCount val="1"/>
                <c:pt idx="0">
                  <c:v>Recursive</c:v>
                </c:pt>
              </c:strCache>
            </c:strRef>
          </c:tx>
          <c:spPr>
            <a:solidFill>
              <a:srgbClr val="ed7d31"/>
            </a:solidFill>
            <a:ln cap="rnd"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KTrees!$P$31:$P$37</c:f>
              <c:strCache>
                <c:ptCount val="7"/>
                <c:pt idx="0">
                  <c:v>20000000</c:v>
                </c:pt>
                <c:pt idx="1">
                  <c:v>40000000</c:v>
                </c:pt>
                <c:pt idx="2">
                  <c:v>60000000</c:v>
                </c:pt>
                <c:pt idx="3">
                  <c:v>80000000</c:v>
                </c:pt>
                <c:pt idx="4">
                  <c:v>100000000</c:v>
                </c:pt>
                <c:pt idx="5">
                  <c:v>120000000</c:v>
                </c:pt>
                <c:pt idx="6">
                  <c:v>140000000</c:v>
                </c:pt>
              </c:strCache>
            </c:strRef>
          </c:cat>
          <c:val>
            <c:numRef>
              <c:f>KTrees!$U$43:$U$49</c:f>
              <c:numCache>
                <c:formatCode>General</c:formatCode>
                <c:ptCount val="7"/>
                <c:pt idx="0">
                  <c:v>12.4</c:v>
                </c:pt>
                <c:pt idx="1">
                  <c:v>24.7</c:v>
                </c:pt>
                <c:pt idx="2">
                  <c:v>37.1</c:v>
                </c:pt>
                <c:pt idx="3">
                  <c:v>49.4</c:v>
                </c:pt>
                <c:pt idx="4">
                  <c:v>61.7</c:v>
                </c:pt>
                <c:pt idx="5">
                  <c:v>74.1</c:v>
                </c:pt>
                <c:pt idx="6">
                  <c:v>86.4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98533109"/>
        <c:axId val="54127687"/>
      </c:lineChart>
      <c:lineChart>
        <c:grouping val="standard"/>
        <c:varyColors val="0"/>
        <c:ser>
          <c:idx val="1"/>
          <c:order val="1"/>
          <c:tx>
            <c:strRef>
              <c:f>KTrees!$O$30</c:f>
              <c:strCache>
                <c:ptCount val="1"/>
                <c:pt idx="0">
                  <c:v>Iterative</c:v>
                </c:pt>
              </c:strCache>
            </c:strRef>
          </c:tx>
          <c:spPr>
            <a:solidFill>
              <a:srgbClr val="4472c4"/>
            </a:solidFill>
            <a:ln cap="rnd"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KTrees!$P$31:$P$37</c:f>
              <c:strCache>
                <c:ptCount val="7"/>
                <c:pt idx="0">
                  <c:v>20000000</c:v>
                </c:pt>
                <c:pt idx="1">
                  <c:v>40000000</c:v>
                </c:pt>
                <c:pt idx="2">
                  <c:v>60000000</c:v>
                </c:pt>
                <c:pt idx="3">
                  <c:v>80000000</c:v>
                </c:pt>
                <c:pt idx="4">
                  <c:v>100000000</c:v>
                </c:pt>
                <c:pt idx="5">
                  <c:v>120000000</c:v>
                </c:pt>
                <c:pt idx="6">
                  <c:v>140000000</c:v>
                </c:pt>
              </c:strCache>
            </c:strRef>
          </c:cat>
          <c:val>
            <c:numRef>
              <c:f>KTrees!$U$31:$U$37</c:f>
              <c:numCache>
                <c:formatCode>General</c:formatCode>
                <c:ptCount val="7"/>
                <c:pt idx="0">
                  <c:v>14.5</c:v>
                </c:pt>
                <c:pt idx="1">
                  <c:v>28.9</c:v>
                </c:pt>
                <c:pt idx="2">
                  <c:v>43.3</c:v>
                </c:pt>
                <c:pt idx="3">
                  <c:v>57.8</c:v>
                </c:pt>
                <c:pt idx="4">
                  <c:v>72.1</c:v>
                </c:pt>
                <c:pt idx="5">
                  <c:v>86.6</c:v>
                </c:pt>
                <c:pt idx="6">
                  <c:v>93.5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30653371"/>
        <c:axId val="10377515"/>
      </c:lineChart>
      <c:catAx>
        <c:axId val="9853310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en-GB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GB" sz="1000" spc="-1" strike="noStrike">
                    <a:solidFill>
                      <a:srgbClr val="000000"/>
                    </a:solidFill>
                    <a:latin typeface="Calibri"/>
                  </a:rPr>
                  <a:t>Problem Size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4127687"/>
        <c:crosses val="autoZero"/>
        <c:auto val="1"/>
        <c:lblAlgn val="ctr"/>
        <c:lblOffset val="100"/>
        <c:noMultiLvlLbl val="0"/>
      </c:catAx>
      <c:valAx>
        <c:axId val="5412768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8533109"/>
        <c:crosses val="autoZero"/>
        <c:crossBetween val="between"/>
      </c:valAx>
      <c:catAx>
        <c:axId val="30653371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0377515"/>
        <c:auto val="1"/>
        <c:lblAlgn val="ctr"/>
        <c:lblOffset val="100"/>
        <c:noMultiLvlLbl val="0"/>
      </c:catAx>
      <c:valAx>
        <c:axId val="10377515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0653371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GB" sz="1399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GB" sz="1399" spc="-1" strike="noStrike">
                <a:solidFill>
                  <a:srgbClr val="595959"/>
                </a:solidFill>
                <a:latin typeface="Calibri"/>
              </a:rPr>
              <a:t>Time (s)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TreeDiameter!$A$2</c:f>
              <c:strCache>
                <c:ptCount val="1"/>
                <c:pt idx="0">
                  <c:v>Iterative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TreeDiameter!$B$16:$B$22</c:f>
              <c:strCache>
                <c:ptCount val="7"/>
                <c:pt idx="0">
                  <c:v>20000000</c:v>
                </c:pt>
                <c:pt idx="1">
                  <c:v>40000000</c:v>
                </c:pt>
                <c:pt idx="2">
                  <c:v>60000000</c:v>
                </c:pt>
                <c:pt idx="3">
                  <c:v>80000000</c:v>
                </c:pt>
                <c:pt idx="4">
                  <c:v>100000000</c:v>
                </c:pt>
                <c:pt idx="5">
                  <c:v>120000000</c:v>
                </c:pt>
                <c:pt idx="6">
                  <c:v>140000000</c:v>
                </c:pt>
              </c:strCache>
            </c:strRef>
          </c:cat>
          <c:val>
            <c:numRef>
              <c:f>TreeDiameter!$Q$3:$Q$8</c:f>
              <c:numCache>
                <c:formatCode>General</c:formatCode>
                <c:ptCount val="6"/>
                <c:pt idx="0">
                  <c:v>1.70834</c:v>
                </c:pt>
                <c:pt idx="1">
                  <c:v>3.39667</c:v>
                </c:pt>
                <c:pt idx="2">
                  <c:v>5.05769</c:v>
                </c:pt>
                <c:pt idx="3">
                  <c:v>6.82656</c:v>
                </c:pt>
                <c:pt idx="4">
                  <c:v>8.52145</c:v>
                </c:pt>
                <c:pt idx="5">
                  <c:v>10.29985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TreeDiameter!$A$15</c:f>
              <c:strCache>
                <c:ptCount val="1"/>
                <c:pt idx="0">
                  <c:v>Recursive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TreeDiameter!$B$16:$B$22</c:f>
              <c:strCache>
                <c:ptCount val="7"/>
                <c:pt idx="0">
                  <c:v>20000000</c:v>
                </c:pt>
                <c:pt idx="1">
                  <c:v>40000000</c:v>
                </c:pt>
                <c:pt idx="2">
                  <c:v>60000000</c:v>
                </c:pt>
                <c:pt idx="3">
                  <c:v>80000000</c:v>
                </c:pt>
                <c:pt idx="4">
                  <c:v>100000000</c:v>
                </c:pt>
                <c:pt idx="5">
                  <c:v>120000000</c:v>
                </c:pt>
                <c:pt idx="6">
                  <c:v>140000000</c:v>
                </c:pt>
              </c:strCache>
            </c:strRef>
          </c:cat>
          <c:val>
            <c:numRef>
              <c:f>TreeDiameter!$Q$16:$Q$22</c:f>
              <c:numCache>
                <c:formatCode>General</c:formatCode>
                <c:ptCount val="7"/>
                <c:pt idx="0">
                  <c:v>0.598</c:v>
                </c:pt>
                <c:pt idx="1">
                  <c:v>1.2189</c:v>
                </c:pt>
                <c:pt idx="2">
                  <c:v>1.8335</c:v>
                </c:pt>
                <c:pt idx="3">
                  <c:v>2.4531</c:v>
                </c:pt>
                <c:pt idx="4">
                  <c:v>3.0507</c:v>
                </c:pt>
                <c:pt idx="5">
                  <c:v>3.6283</c:v>
                </c:pt>
                <c:pt idx="6">
                  <c:v>4.243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6379848"/>
        <c:axId val="51351167"/>
      </c:lineChart>
      <c:catAx>
        <c:axId val="637984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en-GB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GB" sz="1000" spc="-1" strike="noStrike">
                    <a:solidFill>
                      <a:srgbClr val="000000"/>
                    </a:solidFill>
                    <a:latin typeface="Calibri"/>
                  </a:rPr>
                  <a:t>Problem Size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1351167"/>
        <c:crosses val="autoZero"/>
        <c:auto val="1"/>
        <c:lblAlgn val="ctr"/>
        <c:lblOffset val="100"/>
        <c:noMultiLvlLbl val="0"/>
      </c:catAx>
      <c:valAx>
        <c:axId val="5135116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379848"/>
        <c:crosses val="min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0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GB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GB" sz="1400" spc="-1" strike="noStrike">
                <a:solidFill>
                  <a:srgbClr val="595959"/>
                </a:solidFill>
                <a:latin typeface="Calibri"/>
              </a:rPr>
              <a:t>Iterative Total Memory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TreeDiameter!$T$30</c:f>
              <c:strCache>
                <c:ptCount val="1"/>
                <c:pt idx="0">
                  <c:v>MEM%</c:v>
                </c:pt>
              </c:strCache>
            </c:strRef>
          </c:tx>
          <c:spPr>
            <a:solidFill>
              <a:srgbClr val="ed7d31"/>
            </a:solidFill>
            <a:ln cap="rnd"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TreeDiameter!$P$31:$P$38</c:f>
              <c:strCache>
                <c:ptCount val="8"/>
                <c:pt idx="0">
                  <c:v>20000000</c:v>
                </c:pt>
                <c:pt idx="1">
                  <c:v>40000000</c:v>
                </c:pt>
                <c:pt idx="2">
                  <c:v>60000000</c:v>
                </c:pt>
                <c:pt idx="3">
                  <c:v>80000000</c:v>
                </c:pt>
                <c:pt idx="4">
                  <c:v>100000000</c:v>
                </c:pt>
                <c:pt idx="5">
                  <c:v>120000000</c:v>
                </c:pt>
                <c:pt idx="6">
                  <c:v>140000000</c:v>
                </c:pt>
                <c:pt idx="7">
                  <c:v/>
                </c:pt>
              </c:strCache>
            </c:strRef>
          </c:cat>
          <c:val>
            <c:numRef>
              <c:f>TreeDiameter!$T$31:$T$37</c:f>
              <c:numCache>
                <c:formatCode>General</c:formatCode>
                <c:ptCount val="7"/>
                <c:pt idx="0">
                  <c:v>14.9</c:v>
                </c:pt>
                <c:pt idx="1">
                  <c:v>29.9</c:v>
                </c:pt>
                <c:pt idx="2">
                  <c:v>44.8</c:v>
                </c:pt>
                <c:pt idx="3">
                  <c:v>59.7</c:v>
                </c:pt>
                <c:pt idx="4">
                  <c:v>74.6</c:v>
                </c:pt>
                <c:pt idx="5">
                  <c:v>89.6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TreeDiameter!$V$30</c:f>
              <c:strCache>
                <c:ptCount val="1"/>
                <c:pt idx="0">
                  <c:v>% Memory Usage</c:v>
                </c:pt>
              </c:strCache>
            </c:strRef>
          </c:tx>
          <c:spPr>
            <a:solidFill>
              <a:srgbClr val="4472c4"/>
            </a:solidFill>
            <a:ln cap="rnd"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TreeDiameter!$P$31:$P$38</c:f>
              <c:strCache>
                <c:ptCount val="8"/>
                <c:pt idx="0">
                  <c:v>20000000</c:v>
                </c:pt>
                <c:pt idx="1">
                  <c:v>40000000</c:v>
                </c:pt>
                <c:pt idx="2">
                  <c:v>60000000</c:v>
                </c:pt>
                <c:pt idx="3">
                  <c:v>80000000</c:v>
                </c:pt>
                <c:pt idx="4">
                  <c:v>100000000</c:v>
                </c:pt>
                <c:pt idx="5">
                  <c:v>120000000</c:v>
                </c:pt>
                <c:pt idx="6">
                  <c:v>140000000</c:v>
                </c:pt>
                <c:pt idx="7">
                  <c:v/>
                </c:pt>
              </c:strCache>
            </c:strRef>
          </c:cat>
          <c:val>
            <c:numRef>
              <c:f>TreeDiameter!$V$31:$V$37</c:f>
              <c:numCache>
                <c:formatCode>General</c:formatCode>
                <c:ptCount val="7"/>
                <c:pt idx="0">
                  <c:v>14.9</c:v>
                </c:pt>
                <c:pt idx="1">
                  <c:v>29.9</c:v>
                </c:pt>
                <c:pt idx="2">
                  <c:v>44.8</c:v>
                </c:pt>
                <c:pt idx="3">
                  <c:v>59.7</c:v>
                </c:pt>
                <c:pt idx="4">
                  <c:v>74.6</c:v>
                </c:pt>
                <c:pt idx="5">
                  <c:v>89.6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58735435"/>
        <c:axId val="94088077"/>
      </c:lineChart>
      <c:lineChart>
        <c:grouping val="standard"/>
        <c:varyColors val="0"/>
        <c:ser>
          <c:idx val="2"/>
          <c:order val="2"/>
          <c:tx>
            <c:strRef>
              <c:f>TreeDiameter!$U$30</c:f>
              <c:strCache>
                <c:ptCount val="1"/>
                <c:pt idx="0">
                  <c:v>Total (B)</c:v>
                </c:pt>
              </c:strCache>
            </c:strRef>
          </c:tx>
          <c:spPr>
            <a:solidFill>
              <a:srgbClr val="a5a5a5"/>
            </a:solidFill>
            <a:ln cap="rnd" w="2844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TreeDiameter!$P$31:$P$38</c:f>
              <c:strCache>
                <c:ptCount val="8"/>
                <c:pt idx="0">
                  <c:v>20000000</c:v>
                </c:pt>
                <c:pt idx="1">
                  <c:v>40000000</c:v>
                </c:pt>
                <c:pt idx="2">
                  <c:v>60000000</c:v>
                </c:pt>
                <c:pt idx="3">
                  <c:v>80000000</c:v>
                </c:pt>
                <c:pt idx="4">
                  <c:v>100000000</c:v>
                </c:pt>
                <c:pt idx="5">
                  <c:v>120000000</c:v>
                </c:pt>
                <c:pt idx="6">
                  <c:v>140000000</c:v>
                </c:pt>
                <c:pt idx="7">
                  <c:v/>
                </c:pt>
              </c:strCache>
            </c:strRef>
          </c:cat>
          <c:val>
            <c:numRef>
              <c:f>TreeDiameter!$U$31:$U$37</c:f>
              <c:numCache>
                <c:formatCode>General</c:formatCode>
                <c:ptCount val="7"/>
                <c:pt idx="0">
                  <c:v>14.9</c:v>
                </c:pt>
                <c:pt idx="1">
                  <c:v>29.9</c:v>
                </c:pt>
                <c:pt idx="2">
                  <c:v>44.8</c:v>
                </c:pt>
                <c:pt idx="3">
                  <c:v>59.7</c:v>
                </c:pt>
                <c:pt idx="4">
                  <c:v>74.6</c:v>
                </c:pt>
                <c:pt idx="5">
                  <c:v>89.6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19030463"/>
        <c:axId val="3667825"/>
      </c:lineChart>
      <c:catAx>
        <c:axId val="5873543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4088077"/>
        <c:crosses val="autoZero"/>
        <c:auto val="1"/>
        <c:lblAlgn val="ctr"/>
        <c:lblOffset val="100"/>
        <c:noMultiLvlLbl val="0"/>
      </c:catAx>
      <c:valAx>
        <c:axId val="9408807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8735435"/>
        <c:crosses val="autoZero"/>
        <c:crossBetween val="between"/>
      </c:valAx>
      <c:catAx>
        <c:axId val="19030463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667825"/>
        <c:auto val="1"/>
        <c:lblAlgn val="ctr"/>
        <c:lblOffset val="100"/>
        <c:noMultiLvlLbl val="0"/>
      </c:catAx>
      <c:valAx>
        <c:axId val="3667825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9030463"/>
        <c:crosses val="max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GB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GB" sz="1400" spc="-1" strike="noStrike">
                <a:solidFill>
                  <a:srgbClr val="595959"/>
                </a:solidFill>
                <a:latin typeface="Calibri"/>
              </a:rPr>
              <a:t>Recursive Total Memory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TreeDiameter!$T$41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ed7d31"/>
            </a:solidFill>
            <a:ln cap="rnd"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TreeDiameter!$P$31:$P$37</c:f>
              <c:strCache>
                <c:ptCount val="7"/>
                <c:pt idx="0">
                  <c:v>20000000</c:v>
                </c:pt>
                <c:pt idx="1">
                  <c:v>40000000</c:v>
                </c:pt>
                <c:pt idx="2">
                  <c:v>60000000</c:v>
                </c:pt>
                <c:pt idx="3">
                  <c:v>80000000</c:v>
                </c:pt>
                <c:pt idx="4">
                  <c:v>100000000</c:v>
                </c:pt>
                <c:pt idx="5">
                  <c:v>120000000</c:v>
                </c:pt>
                <c:pt idx="6">
                  <c:v>140000000</c:v>
                </c:pt>
              </c:strCache>
            </c:strRef>
          </c:cat>
          <c:val>
            <c:numRef>
              <c:f>TreeDiameter!$T$42:$T$49</c:f>
              <c:numCache>
                <c:formatCode>General</c:formatCode>
                <c:ptCount val="8"/>
                <c:pt idx="1">
                  <c:v>12.9</c:v>
                </c:pt>
                <c:pt idx="2">
                  <c:v>25.7</c:v>
                </c:pt>
                <c:pt idx="3">
                  <c:v>38.5</c:v>
                </c:pt>
                <c:pt idx="4">
                  <c:v>51.4</c:v>
                </c:pt>
                <c:pt idx="5">
                  <c:v>64.2</c:v>
                </c:pt>
                <c:pt idx="6">
                  <c:v>77</c:v>
                </c:pt>
                <c:pt idx="7">
                  <c:v>89.9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TreeDiameter!$V$42</c:f>
              <c:strCache>
                <c:ptCount val="1"/>
                <c:pt idx="0">
                  <c:v>% Memory Usage</c:v>
                </c:pt>
              </c:strCache>
            </c:strRef>
          </c:tx>
          <c:spPr>
            <a:solidFill>
              <a:srgbClr val="4472c4"/>
            </a:solidFill>
            <a:ln cap="rnd"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TreeDiameter!$P$31:$P$37</c:f>
              <c:strCache>
                <c:ptCount val="7"/>
                <c:pt idx="0">
                  <c:v>20000000</c:v>
                </c:pt>
                <c:pt idx="1">
                  <c:v>40000000</c:v>
                </c:pt>
                <c:pt idx="2">
                  <c:v>60000000</c:v>
                </c:pt>
                <c:pt idx="3">
                  <c:v>80000000</c:v>
                </c:pt>
                <c:pt idx="4">
                  <c:v>100000000</c:v>
                </c:pt>
                <c:pt idx="5">
                  <c:v>120000000</c:v>
                </c:pt>
                <c:pt idx="6">
                  <c:v>140000000</c:v>
                </c:pt>
              </c:strCache>
            </c:strRef>
          </c:cat>
          <c:val>
            <c:numRef>
              <c:f>TreeDiameter!$V$43:$V$49</c:f>
              <c:numCache>
                <c:formatCode>General</c:formatCode>
                <c:ptCount val="7"/>
                <c:pt idx="0">
                  <c:v>12.9</c:v>
                </c:pt>
                <c:pt idx="1">
                  <c:v>25.7</c:v>
                </c:pt>
                <c:pt idx="2">
                  <c:v>38.5</c:v>
                </c:pt>
                <c:pt idx="3">
                  <c:v>51.4</c:v>
                </c:pt>
                <c:pt idx="4">
                  <c:v>64.2</c:v>
                </c:pt>
                <c:pt idx="5">
                  <c:v>77</c:v>
                </c:pt>
                <c:pt idx="6">
                  <c:v>89.9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38742730"/>
        <c:axId val="23054082"/>
      </c:lineChart>
      <c:lineChart>
        <c:grouping val="standard"/>
        <c:varyColors val="0"/>
        <c:ser>
          <c:idx val="2"/>
          <c:order val="2"/>
          <c:tx>
            <c:strRef>
              <c:f>TreeDiameter!$U$41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a5a5a5"/>
            </a:solidFill>
            <a:ln cap="rnd" w="2844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TreeDiameter!$P$31:$P$37</c:f>
              <c:strCache>
                <c:ptCount val="7"/>
                <c:pt idx="0">
                  <c:v>20000000</c:v>
                </c:pt>
                <c:pt idx="1">
                  <c:v>40000000</c:v>
                </c:pt>
                <c:pt idx="2">
                  <c:v>60000000</c:v>
                </c:pt>
                <c:pt idx="3">
                  <c:v>80000000</c:v>
                </c:pt>
                <c:pt idx="4">
                  <c:v>100000000</c:v>
                </c:pt>
                <c:pt idx="5">
                  <c:v>120000000</c:v>
                </c:pt>
                <c:pt idx="6">
                  <c:v>140000000</c:v>
                </c:pt>
              </c:strCache>
            </c:strRef>
          </c:cat>
          <c:val>
            <c:numRef>
              <c:f>TreeDiameter!$U$42:$U$49</c:f>
              <c:numCache>
                <c:formatCode>General</c:formatCode>
                <c:ptCount val="8"/>
                <c:pt idx="1">
                  <c:v>12.9</c:v>
                </c:pt>
                <c:pt idx="2">
                  <c:v>25.7</c:v>
                </c:pt>
                <c:pt idx="3">
                  <c:v>38.5</c:v>
                </c:pt>
                <c:pt idx="4">
                  <c:v>51.4</c:v>
                </c:pt>
                <c:pt idx="5">
                  <c:v>64.2</c:v>
                </c:pt>
                <c:pt idx="6">
                  <c:v>77</c:v>
                </c:pt>
                <c:pt idx="7">
                  <c:v>89.9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28102385"/>
        <c:axId val="63043870"/>
      </c:lineChart>
      <c:catAx>
        <c:axId val="3874273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3054082"/>
        <c:crosses val="autoZero"/>
        <c:auto val="1"/>
        <c:lblAlgn val="ctr"/>
        <c:lblOffset val="100"/>
        <c:noMultiLvlLbl val="0"/>
      </c:catAx>
      <c:valAx>
        <c:axId val="2305408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8742730"/>
        <c:crosses val="autoZero"/>
        <c:crossBetween val="between"/>
      </c:valAx>
      <c:catAx>
        <c:axId val="28102385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3043870"/>
        <c:auto val="1"/>
        <c:lblAlgn val="ctr"/>
        <c:lblOffset val="100"/>
        <c:noMultiLvlLbl val="0"/>
      </c:catAx>
      <c:valAx>
        <c:axId val="63043870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8102385"/>
        <c:crosses val="max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GB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GB" sz="1400" spc="-1" strike="noStrike">
                <a:solidFill>
                  <a:srgbClr val="595959"/>
                </a:solidFill>
                <a:latin typeface="Calibri"/>
              </a:rPr>
              <a:t>% Memory Usage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TreeDiameter!$O$30</c:f>
              <c:strCache>
                <c:ptCount val="1"/>
                <c:pt idx="0">
                  <c:v>Iterative</c:v>
                </c:pt>
              </c:strCache>
            </c:strRef>
          </c:tx>
          <c:spPr>
            <a:solidFill>
              <a:srgbClr val="4472c4"/>
            </a:solidFill>
            <a:ln cap="rnd"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TreeDiameter!$P$31:$P$37</c:f>
              <c:strCache>
                <c:ptCount val="7"/>
                <c:pt idx="0">
                  <c:v>20000000</c:v>
                </c:pt>
                <c:pt idx="1">
                  <c:v>40000000</c:v>
                </c:pt>
                <c:pt idx="2">
                  <c:v>60000000</c:v>
                </c:pt>
                <c:pt idx="3">
                  <c:v>80000000</c:v>
                </c:pt>
                <c:pt idx="4">
                  <c:v>100000000</c:v>
                </c:pt>
                <c:pt idx="5">
                  <c:v>120000000</c:v>
                </c:pt>
                <c:pt idx="6">
                  <c:v>140000000</c:v>
                </c:pt>
              </c:strCache>
            </c:strRef>
          </c:cat>
          <c:val>
            <c:numRef>
              <c:f>TreeDiameter!$U$31:$U$37</c:f>
              <c:numCache>
                <c:formatCode>General</c:formatCode>
                <c:ptCount val="7"/>
                <c:pt idx="0">
                  <c:v>14.9</c:v>
                </c:pt>
                <c:pt idx="1">
                  <c:v>29.9</c:v>
                </c:pt>
                <c:pt idx="2">
                  <c:v>44.8</c:v>
                </c:pt>
                <c:pt idx="3">
                  <c:v>59.7</c:v>
                </c:pt>
                <c:pt idx="4">
                  <c:v>74.6</c:v>
                </c:pt>
                <c:pt idx="5">
                  <c:v>89.6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80634851"/>
        <c:axId val="51620445"/>
      </c:lineChart>
      <c:lineChart>
        <c:grouping val="standard"/>
        <c:varyColors val="0"/>
        <c:ser>
          <c:idx val="1"/>
          <c:order val="1"/>
          <c:tx>
            <c:strRef>
              <c:f>TreeDiameter!$O$42</c:f>
              <c:strCache>
                <c:ptCount val="1"/>
                <c:pt idx="0">
                  <c:v>Recursive</c:v>
                </c:pt>
              </c:strCache>
            </c:strRef>
          </c:tx>
          <c:spPr>
            <a:solidFill>
              <a:srgbClr val="ed7d31"/>
            </a:solidFill>
            <a:ln cap="rnd"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Pt>
            <c:idx val="1"/>
            <c:marker>
              <c:symbol val="circle"/>
              <c:size val="5"/>
              <c:spPr>
                <a:solidFill>
                  <a:srgbClr val="ed7d31"/>
                </a:solidFill>
              </c:spPr>
            </c:marker>
          </c:dPt>
          <c:dLbls>
            <c:dLbl>
              <c:idx val="1"/>
              <c:txPr>
                <a:bodyPr wrap="non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TreeDiameter!$P$31:$P$37</c:f>
              <c:strCache>
                <c:ptCount val="7"/>
                <c:pt idx="0">
                  <c:v>20000000</c:v>
                </c:pt>
                <c:pt idx="1">
                  <c:v>40000000</c:v>
                </c:pt>
                <c:pt idx="2">
                  <c:v>60000000</c:v>
                </c:pt>
                <c:pt idx="3">
                  <c:v>80000000</c:v>
                </c:pt>
                <c:pt idx="4">
                  <c:v>100000000</c:v>
                </c:pt>
                <c:pt idx="5">
                  <c:v>120000000</c:v>
                </c:pt>
                <c:pt idx="6">
                  <c:v>140000000</c:v>
                </c:pt>
              </c:strCache>
            </c:strRef>
          </c:cat>
          <c:val>
            <c:numRef>
              <c:f>TreeDiameter!$U$43:$U$49</c:f>
              <c:numCache>
                <c:formatCode>General</c:formatCode>
                <c:ptCount val="7"/>
                <c:pt idx="0">
                  <c:v>12.9</c:v>
                </c:pt>
                <c:pt idx="1">
                  <c:v>25.7</c:v>
                </c:pt>
                <c:pt idx="2">
                  <c:v>38.5</c:v>
                </c:pt>
                <c:pt idx="3">
                  <c:v>51.4</c:v>
                </c:pt>
                <c:pt idx="4">
                  <c:v>64.2</c:v>
                </c:pt>
                <c:pt idx="5">
                  <c:v>77</c:v>
                </c:pt>
                <c:pt idx="6">
                  <c:v>89.9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12089927"/>
        <c:axId val="55493209"/>
      </c:lineChart>
      <c:catAx>
        <c:axId val="8063485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en-GB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GB" sz="1000" spc="-1" strike="noStrike">
                    <a:solidFill>
                      <a:srgbClr val="000000"/>
                    </a:solidFill>
                    <a:latin typeface="Calibri"/>
                  </a:rPr>
                  <a:t>Problem Size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1620445"/>
        <c:crosses val="autoZero"/>
        <c:auto val="1"/>
        <c:lblAlgn val="ctr"/>
        <c:lblOffset val="100"/>
        <c:noMultiLvlLbl val="0"/>
      </c:catAx>
      <c:valAx>
        <c:axId val="5162044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0634851"/>
        <c:crosses val="autoZero"/>
        <c:crossBetween val="between"/>
      </c:valAx>
      <c:catAx>
        <c:axId val="12089927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5493209"/>
        <c:auto val="1"/>
        <c:lblAlgn val="ctr"/>
        <c:lblOffset val="100"/>
        <c:noMultiLvlLbl val="0"/>
      </c:catAx>
      <c:valAx>
        <c:axId val="55493209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2089927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53.xml"/><Relationship Id="rId2" Type="http://schemas.openxmlformats.org/officeDocument/2006/relationships/chart" Target="../charts/chart154.xml"/><Relationship Id="rId3" Type="http://schemas.openxmlformats.org/officeDocument/2006/relationships/chart" Target="../charts/chart155.xml"/><Relationship Id="rId4" Type="http://schemas.openxmlformats.org/officeDocument/2006/relationships/chart" Target="../charts/chart156.xml"/><Relationship Id="rId5" Type="http://schemas.openxmlformats.org/officeDocument/2006/relationships/chart" Target="../charts/chart157.xml"/><Relationship Id="rId6" Type="http://schemas.openxmlformats.org/officeDocument/2006/relationships/chart" Target="../charts/chart158.xml"/><Relationship Id="rId7" Type="http://schemas.openxmlformats.org/officeDocument/2006/relationships/chart" Target="../charts/chart159.xml"/><Relationship Id="rId8" Type="http://schemas.openxmlformats.org/officeDocument/2006/relationships/chart" Target="../charts/chart160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61.xml"/><Relationship Id="rId2" Type="http://schemas.openxmlformats.org/officeDocument/2006/relationships/chart" Target="../charts/chart162.xml"/><Relationship Id="rId3" Type="http://schemas.openxmlformats.org/officeDocument/2006/relationships/chart" Target="../charts/chart163.xml"/><Relationship Id="rId4" Type="http://schemas.openxmlformats.org/officeDocument/2006/relationships/chart" Target="../charts/chart164.xml"/><Relationship Id="rId5" Type="http://schemas.openxmlformats.org/officeDocument/2006/relationships/chart" Target="../charts/chart165.xml"/><Relationship Id="rId6" Type="http://schemas.openxmlformats.org/officeDocument/2006/relationships/chart" Target="../charts/chart166.xml"/><Relationship Id="rId7" Type="http://schemas.openxmlformats.org/officeDocument/2006/relationships/chart" Target="../charts/chart167.xml"/><Relationship Id="rId8" Type="http://schemas.openxmlformats.org/officeDocument/2006/relationships/chart" Target="../charts/chart168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169.xml"/><Relationship Id="rId2" Type="http://schemas.openxmlformats.org/officeDocument/2006/relationships/chart" Target="../charts/chart170.xml"/><Relationship Id="rId3" Type="http://schemas.openxmlformats.org/officeDocument/2006/relationships/chart" Target="../charts/chart171.xml"/><Relationship Id="rId4" Type="http://schemas.openxmlformats.org/officeDocument/2006/relationships/chart" Target="../charts/chart172.xml"/><Relationship Id="rId5" Type="http://schemas.openxmlformats.org/officeDocument/2006/relationships/chart" Target="../charts/chart173.xml"/><Relationship Id="rId6" Type="http://schemas.openxmlformats.org/officeDocument/2006/relationships/chart" Target="../charts/chart174.xml"/><Relationship Id="rId7" Type="http://schemas.openxmlformats.org/officeDocument/2006/relationships/chart" Target="../charts/chart175.xml"/><Relationship Id="rId8" Type="http://schemas.openxmlformats.org/officeDocument/2006/relationships/chart" Target="../charts/chart176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177.xml"/><Relationship Id="rId2" Type="http://schemas.openxmlformats.org/officeDocument/2006/relationships/chart" Target="../charts/chart178.xml"/><Relationship Id="rId3" Type="http://schemas.openxmlformats.org/officeDocument/2006/relationships/chart" Target="../charts/chart179.xml"/><Relationship Id="rId4" Type="http://schemas.openxmlformats.org/officeDocument/2006/relationships/chart" Target="../charts/chart180.xml"/><Relationship Id="rId5" Type="http://schemas.openxmlformats.org/officeDocument/2006/relationships/chart" Target="../charts/chart181.xml"/><Relationship Id="rId6" Type="http://schemas.openxmlformats.org/officeDocument/2006/relationships/chart" Target="../charts/chart182.xml"/><Relationship Id="rId7" Type="http://schemas.openxmlformats.org/officeDocument/2006/relationships/chart" Target="../charts/chart183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184.xml"/><Relationship Id="rId2" Type="http://schemas.openxmlformats.org/officeDocument/2006/relationships/chart" Target="../charts/chart185.xml"/><Relationship Id="rId3" Type="http://schemas.openxmlformats.org/officeDocument/2006/relationships/chart" Target="../charts/chart186.xml"/><Relationship Id="rId4" Type="http://schemas.openxmlformats.org/officeDocument/2006/relationships/chart" Target="../charts/chart187.xml"/><Relationship Id="rId5" Type="http://schemas.openxmlformats.org/officeDocument/2006/relationships/chart" Target="../charts/chart188.xml"/><Relationship Id="rId6" Type="http://schemas.openxmlformats.org/officeDocument/2006/relationships/chart" Target="../charts/chart189.xml"/><Relationship Id="rId7" Type="http://schemas.openxmlformats.org/officeDocument/2006/relationships/chart" Target="../charts/chart190.xml"/><Relationship Id="rId8" Type="http://schemas.openxmlformats.org/officeDocument/2006/relationships/chart" Target="../charts/chart191.xml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chart" Target="../charts/chart192.xml"/><Relationship Id="rId2" Type="http://schemas.openxmlformats.org/officeDocument/2006/relationships/chart" Target="../charts/chart193.xml"/><Relationship Id="rId3" Type="http://schemas.openxmlformats.org/officeDocument/2006/relationships/chart" Target="../charts/chart194.xml"/><Relationship Id="rId4" Type="http://schemas.openxmlformats.org/officeDocument/2006/relationships/chart" Target="../charts/chart195.xml"/><Relationship Id="rId5" Type="http://schemas.openxmlformats.org/officeDocument/2006/relationships/chart" Target="../charts/chart196.xml"/><Relationship Id="rId6" Type="http://schemas.openxmlformats.org/officeDocument/2006/relationships/chart" Target="../charts/chart197.xml"/><Relationship Id="rId7" Type="http://schemas.openxmlformats.org/officeDocument/2006/relationships/chart" Target="../charts/chart198.xml"/><Relationship Id="rId8" Type="http://schemas.openxmlformats.org/officeDocument/2006/relationships/chart" Target="../charts/chart199.xml"/><Relationship Id="rId9" Type="http://schemas.openxmlformats.org/officeDocument/2006/relationships/chart" Target="../charts/chart200.xml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chart" Target="../charts/chart201.xml"/><Relationship Id="rId2" Type="http://schemas.openxmlformats.org/officeDocument/2006/relationships/chart" Target="../charts/chart202.xml"/><Relationship Id="rId3" Type="http://schemas.openxmlformats.org/officeDocument/2006/relationships/chart" Target="../charts/chart203.xml"/><Relationship Id="rId4" Type="http://schemas.openxmlformats.org/officeDocument/2006/relationships/chart" Target="../charts/chart204.xml"/><Relationship Id="rId5" Type="http://schemas.openxmlformats.org/officeDocument/2006/relationships/chart" Target="../charts/chart205.xml"/><Relationship Id="rId6" Type="http://schemas.openxmlformats.org/officeDocument/2006/relationships/chart" Target="../charts/chart206.xml"/><Relationship Id="rId7" Type="http://schemas.openxmlformats.org/officeDocument/2006/relationships/chart" Target="../charts/chart207.xml"/><Relationship Id="rId8" Type="http://schemas.openxmlformats.org/officeDocument/2006/relationships/chart" Target="../charts/chart208.xml"/><Relationship Id="rId9" Type="http://schemas.openxmlformats.org/officeDocument/2006/relationships/chart" Target="../charts/chart209.xml"/>
</Relationships>
</file>

<file path=xl/drawings/_rels/drawing8.xml.rels><?xml version="1.0" encoding="UTF-8"?>
<Relationships xmlns="http://schemas.openxmlformats.org/package/2006/relationships"><Relationship Id="rId1" Type="http://schemas.openxmlformats.org/officeDocument/2006/relationships/chart" Target="../charts/chart210.xml"/><Relationship Id="rId2" Type="http://schemas.openxmlformats.org/officeDocument/2006/relationships/chart" Target="../charts/chart211.xml"/><Relationship Id="rId3" Type="http://schemas.openxmlformats.org/officeDocument/2006/relationships/chart" Target="../charts/chart212.xml"/><Relationship Id="rId4" Type="http://schemas.openxmlformats.org/officeDocument/2006/relationships/chart" Target="../charts/chart213.xml"/><Relationship Id="rId5" Type="http://schemas.openxmlformats.org/officeDocument/2006/relationships/chart" Target="../charts/chart214.xml"/>
</Relationships>
</file>

<file path=xl/drawings/_rels/drawing9.xml.rels><?xml version="1.0" encoding="UTF-8"?>
<Relationships xmlns="http://schemas.openxmlformats.org/package/2006/relationships"><Relationship Id="rId1" Type="http://schemas.openxmlformats.org/officeDocument/2006/relationships/chart" Target="../charts/chart215.xml"/><Relationship Id="rId2" Type="http://schemas.openxmlformats.org/officeDocument/2006/relationships/chart" Target="../charts/chart216.xml"/><Relationship Id="rId3" Type="http://schemas.openxmlformats.org/officeDocument/2006/relationships/chart" Target="../charts/chart217.xml"/><Relationship Id="rId4" Type="http://schemas.openxmlformats.org/officeDocument/2006/relationships/chart" Target="../charts/chart218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24</xdr:col>
      <xdr:colOff>360</xdr:colOff>
      <xdr:row>1</xdr:row>
      <xdr:rowOff>0</xdr:rowOff>
    </xdr:from>
    <xdr:to>
      <xdr:col>29</xdr:col>
      <xdr:colOff>256680</xdr:colOff>
      <xdr:row>17</xdr:row>
      <xdr:rowOff>9000</xdr:rowOff>
    </xdr:to>
    <xdr:graphicFrame>
      <xdr:nvGraphicFramePr>
        <xdr:cNvPr id="0" name="Chart 9"/>
        <xdr:cNvGraphicFramePr/>
      </xdr:nvGraphicFramePr>
      <xdr:xfrm>
        <a:off x="21100680" y="190440"/>
        <a:ext cx="4313880" cy="2830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24</xdr:col>
      <xdr:colOff>360</xdr:colOff>
      <xdr:row>17</xdr:row>
      <xdr:rowOff>360</xdr:rowOff>
    </xdr:from>
    <xdr:to>
      <xdr:col>29</xdr:col>
      <xdr:colOff>256680</xdr:colOff>
      <xdr:row>32</xdr:row>
      <xdr:rowOff>173520</xdr:rowOff>
    </xdr:to>
    <xdr:graphicFrame>
      <xdr:nvGraphicFramePr>
        <xdr:cNvPr id="1" name="Chart 10"/>
        <xdr:cNvGraphicFramePr/>
      </xdr:nvGraphicFramePr>
      <xdr:xfrm>
        <a:off x="21100680" y="3012120"/>
        <a:ext cx="4313880" cy="2830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30</xdr:col>
      <xdr:colOff>360</xdr:colOff>
      <xdr:row>1</xdr:row>
      <xdr:rowOff>0</xdr:rowOff>
    </xdr:from>
    <xdr:to>
      <xdr:col>36</xdr:col>
      <xdr:colOff>352080</xdr:colOff>
      <xdr:row>17</xdr:row>
      <xdr:rowOff>9000</xdr:rowOff>
    </xdr:to>
    <xdr:graphicFrame>
      <xdr:nvGraphicFramePr>
        <xdr:cNvPr id="2" name="Chart 11"/>
        <xdr:cNvGraphicFramePr/>
      </xdr:nvGraphicFramePr>
      <xdr:xfrm>
        <a:off x="25825680" y="190440"/>
        <a:ext cx="4356000" cy="2830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30</xdr:col>
      <xdr:colOff>360</xdr:colOff>
      <xdr:row>17</xdr:row>
      <xdr:rowOff>360</xdr:rowOff>
    </xdr:from>
    <xdr:to>
      <xdr:col>36</xdr:col>
      <xdr:colOff>352080</xdr:colOff>
      <xdr:row>32</xdr:row>
      <xdr:rowOff>173520</xdr:rowOff>
    </xdr:to>
    <xdr:graphicFrame>
      <xdr:nvGraphicFramePr>
        <xdr:cNvPr id="3" name="Chart 12"/>
        <xdr:cNvGraphicFramePr/>
      </xdr:nvGraphicFramePr>
      <xdr:xfrm>
        <a:off x="25825680" y="3012120"/>
        <a:ext cx="4356000" cy="2830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24</xdr:col>
      <xdr:colOff>360</xdr:colOff>
      <xdr:row>34</xdr:row>
      <xdr:rowOff>360</xdr:rowOff>
    </xdr:from>
    <xdr:to>
      <xdr:col>32</xdr:col>
      <xdr:colOff>100080</xdr:colOff>
      <xdr:row>50</xdr:row>
      <xdr:rowOff>94320</xdr:rowOff>
    </xdr:to>
    <xdr:graphicFrame>
      <xdr:nvGraphicFramePr>
        <xdr:cNvPr id="4" name="Chart 16"/>
        <xdr:cNvGraphicFramePr/>
      </xdr:nvGraphicFramePr>
      <xdr:xfrm>
        <a:off x="21100680" y="6019920"/>
        <a:ext cx="6159600" cy="2898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15</xdr:col>
      <xdr:colOff>720</xdr:colOff>
      <xdr:row>54</xdr:row>
      <xdr:rowOff>360</xdr:rowOff>
    </xdr:from>
    <xdr:to>
      <xdr:col>21</xdr:col>
      <xdr:colOff>980640</xdr:colOff>
      <xdr:row>71</xdr:row>
      <xdr:rowOff>148680</xdr:rowOff>
    </xdr:to>
    <xdr:graphicFrame>
      <xdr:nvGraphicFramePr>
        <xdr:cNvPr id="5" name="Chart 31"/>
        <xdr:cNvGraphicFramePr/>
      </xdr:nvGraphicFramePr>
      <xdr:xfrm>
        <a:off x="12173400" y="9525240"/>
        <a:ext cx="6683760" cy="3173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22</xdr:col>
      <xdr:colOff>114840</xdr:colOff>
      <xdr:row>53</xdr:row>
      <xdr:rowOff>171720</xdr:rowOff>
    </xdr:from>
    <xdr:to>
      <xdr:col>29</xdr:col>
      <xdr:colOff>532800</xdr:colOff>
      <xdr:row>71</xdr:row>
      <xdr:rowOff>135000</xdr:rowOff>
    </xdr:to>
    <xdr:graphicFrame>
      <xdr:nvGraphicFramePr>
        <xdr:cNvPr id="6" name="Chart 32"/>
        <xdr:cNvGraphicFramePr/>
      </xdr:nvGraphicFramePr>
      <xdr:xfrm>
        <a:off x="19591920" y="9521280"/>
        <a:ext cx="6098760" cy="3163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31</xdr:col>
      <xdr:colOff>0</xdr:colOff>
      <xdr:row>54</xdr:row>
      <xdr:rowOff>360</xdr:rowOff>
    </xdr:from>
    <xdr:to>
      <xdr:col>40</xdr:col>
      <xdr:colOff>208440</xdr:colOff>
      <xdr:row>71</xdr:row>
      <xdr:rowOff>148680</xdr:rowOff>
    </xdr:to>
    <xdr:graphicFrame>
      <xdr:nvGraphicFramePr>
        <xdr:cNvPr id="7" name="Chart 13"/>
        <xdr:cNvGraphicFramePr/>
      </xdr:nvGraphicFramePr>
      <xdr:xfrm>
        <a:off x="26492760" y="9525240"/>
        <a:ext cx="6214680" cy="3173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23</xdr:col>
      <xdr:colOff>647640</xdr:colOff>
      <xdr:row>1</xdr:row>
      <xdr:rowOff>0</xdr:rowOff>
    </xdr:from>
    <xdr:to>
      <xdr:col>32</xdr:col>
      <xdr:colOff>501120</xdr:colOff>
      <xdr:row>17</xdr:row>
      <xdr:rowOff>84960</xdr:rowOff>
    </xdr:to>
    <xdr:graphicFrame>
      <xdr:nvGraphicFramePr>
        <xdr:cNvPr id="8" name="Chart 15"/>
        <xdr:cNvGraphicFramePr/>
      </xdr:nvGraphicFramePr>
      <xdr:xfrm>
        <a:off x="20201760" y="190440"/>
        <a:ext cx="6724800" cy="2980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23</xdr:col>
      <xdr:colOff>647640</xdr:colOff>
      <xdr:row>17</xdr:row>
      <xdr:rowOff>0</xdr:rowOff>
    </xdr:from>
    <xdr:to>
      <xdr:col>29</xdr:col>
      <xdr:colOff>199440</xdr:colOff>
      <xdr:row>32</xdr:row>
      <xdr:rowOff>115920</xdr:rowOff>
    </xdr:to>
    <xdr:graphicFrame>
      <xdr:nvGraphicFramePr>
        <xdr:cNvPr id="9" name="Chart 16"/>
        <xdr:cNvGraphicFramePr/>
      </xdr:nvGraphicFramePr>
      <xdr:xfrm>
        <a:off x="20201760" y="3085920"/>
        <a:ext cx="4420800" cy="2830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34</xdr:col>
      <xdr:colOff>85680</xdr:colOff>
      <xdr:row>1</xdr:row>
      <xdr:rowOff>15840</xdr:rowOff>
    </xdr:from>
    <xdr:to>
      <xdr:col>40</xdr:col>
      <xdr:colOff>437400</xdr:colOff>
      <xdr:row>16</xdr:row>
      <xdr:rowOff>131760</xdr:rowOff>
    </xdr:to>
    <xdr:graphicFrame>
      <xdr:nvGraphicFramePr>
        <xdr:cNvPr id="10" name="Chart 17"/>
        <xdr:cNvGraphicFramePr/>
      </xdr:nvGraphicFramePr>
      <xdr:xfrm>
        <a:off x="27845640" y="206280"/>
        <a:ext cx="4356360" cy="2830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29</xdr:col>
      <xdr:colOff>514440</xdr:colOff>
      <xdr:row>17</xdr:row>
      <xdr:rowOff>0</xdr:rowOff>
    </xdr:from>
    <xdr:to>
      <xdr:col>36</xdr:col>
      <xdr:colOff>294840</xdr:colOff>
      <xdr:row>32</xdr:row>
      <xdr:rowOff>115920</xdr:rowOff>
    </xdr:to>
    <xdr:graphicFrame>
      <xdr:nvGraphicFramePr>
        <xdr:cNvPr id="11" name="Chart 18"/>
        <xdr:cNvGraphicFramePr/>
      </xdr:nvGraphicFramePr>
      <xdr:xfrm>
        <a:off x="24937560" y="3085920"/>
        <a:ext cx="4452120" cy="2830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14</xdr:col>
      <xdr:colOff>0</xdr:colOff>
      <xdr:row>51</xdr:row>
      <xdr:rowOff>0</xdr:rowOff>
    </xdr:from>
    <xdr:to>
      <xdr:col>21</xdr:col>
      <xdr:colOff>922680</xdr:colOff>
      <xdr:row>68</xdr:row>
      <xdr:rowOff>96840</xdr:rowOff>
    </xdr:to>
    <xdr:graphicFrame>
      <xdr:nvGraphicFramePr>
        <xdr:cNvPr id="12" name="Chart 19"/>
        <xdr:cNvGraphicFramePr/>
      </xdr:nvGraphicFramePr>
      <xdr:xfrm>
        <a:off x="11361240" y="9239040"/>
        <a:ext cx="6703200" cy="3173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23</xdr:col>
      <xdr:colOff>108000</xdr:colOff>
      <xdr:row>51</xdr:row>
      <xdr:rowOff>79200</xdr:rowOff>
    </xdr:from>
    <xdr:to>
      <xdr:col>31</xdr:col>
      <xdr:colOff>87840</xdr:colOff>
      <xdr:row>69</xdr:row>
      <xdr:rowOff>1440</xdr:rowOff>
    </xdr:to>
    <xdr:graphicFrame>
      <xdr:nvGraphicFramePr>
        <xdr:cNvPr id="13" name="Chart 20"/>
        <xdr:cNvGraphicFramePr/>
      </xdr:nvGraphicFramePr>
      <xdr:xfrm>
        <a:off x="19662120" y="9318240"/>
        <a:ext cx="6183720" cy="3179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23</xdr:col>
      <xdr:colOff>123840</xdr:colOff>
      <xdr:row>34</xdr:row>
      <xdr:rowOff>31680</xdr:rowOff>
    </xdr:from>
    <xdr:to>
      <xdr:col>31</xdr:col>
      <xdr:colOff>548640</xdr:colOff>
      <xdr:row>50</xdr:row>
      <xdr:rowOff>116640</xdr:rowOff>
    </xdr:to>
    <xdr:graphicFrame>
      <xdr:nvGraphicFramePr>
        <xdr:cNvPr id="14" name="Chart 21"/>
        <xdr:cNvGraphicFramePr/>
      </xdr:nvGraphicFramePr>
      <xdr:xfrm>
        <a:off x="19677960" y="6194160"/>
        <a:ext cx="6628680" cy="2980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32</xdr:col>
      <xdr:colOff>0</xdr:colOff>
      <xdr:row>34</xdr:row>
      <xdr:rowOff>0</xdr:rowOff>
    </xdr:from>
    <xdr:to>
      <xdr:col>41</xdr:col>
      <xdr:colOff>170280</xdr:colOff>
      <xdr:row>51</xdr:row>
      <xdr:rowOff>96840</xdr:rowOff>
    </xdr:to>
    <xdr:graphicFrame>
      <xdr:nvGraphicFramePr>
        <xdr:cNvPr id="15" name="Chart 9"/>
        <xdr:cNvGraphicFramePr/>
      </xdr:nvGraphicFramePr>
      <xdr:xfrm>
        <a:off x="26425440" y="6162480"/>
        <a:ext cx="6176520" cy="3173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23</xdr:col>
      <xdr:colOff>401040</xdr:colOff>
      <xdr:row>3</xdr:row>
      <xdr:rowOff>165960</xdr:rowOff>
    </xdr:from>
    <xdr:to>
      <xdr:col>32</xdr:col>
      <xdr:colOff>281520</xdr:colOff>
      <xdr:row>20</xdr:row>
      <xdr:rowOff>37800</xdr:rowOff>
    </xdr:to>
    <xdr:graphicFrame>
      <xdr:nvGraphicFramePr>
        <xdr:cNvPr id="16" name="Chart 1"/>
        <xdr:cNvGraphicFramePr/>
      </xdr:nvGraphicFramePr>
      <xdr:xfrm>
        <a:off x="20632680" y="718200"/>
        <a:ext cx="6751800" cy="2948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23</xdr:col>
      <xdr:colOff>387360</xdr:colOff>
      <xdr:row>20</xdr:row>
      <xdr:rowOff>88920</xdr:rowOff>
    </xdr:from>
    <xdr:to>
      <xdr:col>28</xdr:col>
      <xdr:colOff>605880</xdr:colOff>
      <xdr:row>34</xdr:row>
      <xdr:rowOff>157320</xdr:rowOff>
    </xdr:to>
    <xdr:graphicFrame>
      <xdr:nvGraphicFramePr>
        <xdr:cNvPr id="17" name="Chart 2"/>
        <xdr:cNvGraphicFramePr/>
      </xdr:nvGraphicFramePr>
      <xdr:xfrm>
        <a:off x="20619000" y="3717720"/>
        <a:ext cx="4276080" cy="2602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34</xdr:col>
      <xdr:colOff>256680</xdr:colOff>
      <xdr:row>4</xdr:row>
      <xdr:rowOff>111600</xdr:rowOff>
    </xdr:from>
    <xdr:to>
      <xdr:col>41</xdr:col>
      <xdr:colOff>37080</xdr:colOff>
      <xdr:row>18</xdr:row>
      <xdr:rowOff>166320</xdr:rowOff>
    </xdr:to>
    <xdr:graphicFrame>
      <xdr:nvGraphicFramePr>
        <xdr:cNvPr id="18" name="Chart 3"/>
        <xdr:cNvGraphicFramePr/>
      </xdr:nvGraphicFramePr>
      <xdr:xfrm>
        <a:off x="28694520" y="844920"/>
        <a:ext cx="4451760" cy="2588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29</xdr:col>
      <xdr:colOff>216000</xdr:colOff>
      <xdr:row>20</xdr:row>
      <xdr:rowOff>88920</xdr:rowOff>
    </xdr:from>
    <xdr:to>
      <xdr:col>35</xdr:col>
      <xdr:colOff>567720</xdr:colOff>
      <xdr:row>34</xdr:row>
      <xdr:rowOff>157320</xdr:rowOff>
    </xdr:to>
    <xdr:graphicFrame>
      <xdr:nvGraphicFramePr>
        <xdr:cNvPr id="19" name="Chart 4"/>
        <xdr:cNvGraphicFramePr/>
      </xdr:nvGraphicFramePr>
      <xdr:xfrm>
        <a:off x="25316640" y="3717720"/>
        <a:ext cx="4356000" cy="2602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14</xdr:col>
      <xdr:colOff>324000</xdr:colOff>
      <xdr:row>51</xdr:row>
      <xdr:rowOff>120600</xdr:rowOff>
    </xdr:from>
    <xdr:to>
      <xdr:col>21</xdr:col>
      <xdr:colOff>603720</xdr:colOff>
      <xdr:row>67</xdr:row>
      <xdr:rowOff>138240</xdr:rowOff>
    </xdr:to>
    <xdr:graphicFrame>
      <xdr:nvGraphicFramePr>
        <xdr:cNvPr id="20" name="Chart 5"/>
        <xdr:cNvGraphicFramePr/>
      </xdr:nvGraphicFramePr>
      <xdr:xfrm>
        <a:off x="11685240" y="9359640"/>
        <a:ext cx="6737760" cy="2913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23</xdr:col>
      <xdr:colOff>387360</xdr:colOff>
      <xdr:row>51</xdr:row>
      <xdr:rowOff>120600</xdr:rowOff>
    </xdr:from>
    <xdr:to>
      <xdr:col>31</xdr:col>
      <xdr:colOff>329040</xdr:colOff>
      <xdr:row>67</xdr:row>
      <xdr:rowOff>138240</xdr:rowOff>
    </xdr:to>
    <xdr:graphicFrame>
      <xdr:nvGraphicFramePr>
        <xdr:cNvPr id="21" name="Chart 6"/>
        <xdr:cNvGraphicFramePr/>
      </xdr:nvGraphicFramePr>
      <xdr:xfrm>
        <a:off x="20619000" y="9359640"/>
        <a:ext cx="6145560" cy="2913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22</xdr:col>
      <xdr:colOff>530280</xdr:colOff>
      <xdr:row>35</xdr:row>
      <xdr:rowOff>45360</xdr:rowOff>
    </xdr:from>
    <xdr:to>
      <xdr:col>31</xdr:col>
      <xdr:colOff>312120</xdr:colOff>
      <xdr:row>51</xdr:row>
      <xdr:rowOff>66960</xdr:rowOff>
    </xdr:to>
    <xdr:graphicFrame>
      <xdr:nvGraphicFramePr>
        <xdr:cNvPr id="22" name="Chart 7"/>
        <xdr:cNvGraphicFramePr/>
      </xdr:nvGraphicFramePr>
      <xdr:xfrm>
        <a:off x="19950480" y="6388920"/>
        <a:ext cx="6797160" cy="2917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32</xdr:col>
      <xdr:colOff>0</xdr:colOff>
      <xdr:row>36</xdr:row>
      <xdr:rowOff>0</xdr:rowOff>
    </xdr:from>
    <xdr:to>
      <xdr:col>42</xdr:col>
      <xdr:colOff>43920</xdr:colOff>
      <xdr:row>52</xdr:row>
      <xdr:rowOff>48600</xdr:rowOff>
    </xdr:to>
    <xdr:graphicFrame>
      <xdr:nvGraphicFramePr>
        <xdr:cNvPr id="23" name="Chart 8"/>
        <xdr:cNvGraphicFramePr/>
      </xdr:nvGraphicFramePr>
      <xdr:xfrm>
        <a:off x="27102960" y="6524280"/>
        <a:ext cx="6717600" cy="2944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24</xdr:col>
      <xdr:colOff>460440</xdr:colOff>
      <xdr:row>11</xdr:row>
      <xdr:rowOff>133560</xdr:rowOff>
    </xdr:from>
    <xdr:to>
      <xdr:col>31</xdr:col>
      <xdr:colOff>170640</xdr:colOff>
      <xdr:row>25</xdr:row>
      <xdr:rowOff>100800</xdr:rowOff>
    </xdr:to>
    <xdr:graphicFrame>
      <xdr:nvGraphicFramePr>
        <xdr:cNvPr id="24" name="Chart 1"/>
        <xdr:cNvGraphicFramePr/>
      </xdr:nvGraphicFramePr>
      <xdr:xfrm>
        <a:off x="20427840" y="2124000"/>
        <a:ext cx="4381920" cy="2459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24</xdr:col>
      <xdr:colOff>460440</xdr:colOff>
      <xdr:row>25</xdr:row>
      <xdr:rowOff>22320</xdr:rowOff>
    </xdr:from>
    <xdr:to>
      <xdr:col>31</xdr:col>
      <xdr:colOff>170640</xdr:colOff>
      <xdr:row>38</xdr:row>
      <xdr:rowOff>116640</xdr:rowOff>
    </xdr:to>
    <xdr:graphicFrame>
      <xdr:nvGraphicFramePr>
        <xdr:cNvPr id="25" name="Chart 2"/>
        <xdr:cNvGraphicFramePr/>
      </xdr:nvGraphicFramePr>
      <xdr:xfrm>
        <a:off x="20427840" y="4504680"/>
        <a:ext cx="4381920" cy="2389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31</xdr:col>
      <xdr:colOff>479520</xdr:colOff>
      <xdr:row>11</xdr:row>
      <xdr:rowOff>133560</xdr:rowOff>
    </xdr:from>
    <xdr:to>
      <xdr:col>38</xdr:col>
      <xdr:colOff>259920</xdr:colOff>
      <xdr:row>25</xdr:row>
      <xdr:rowOff>100800</xdr:rowOff>
    </xdr:to>
    <xdr:graphicFrame>
      <xdr:nvGraphicFramePr>
        <xdr:cNvPr id="26" name="Chart 3"/>
        <xdr:cNvGraphicFramePr/>
      </xdr:nvGraphicFramePr>
      <xdr:xfrm>
        <a:off x="25118640" y="2124000"/>
        <a:ext cx="4452120" cy="2459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31</xdr:col>
      <xdr:colOff>479520</xdr:colOff>
      <xdr:row>25</xdr:row>
      <xdr:rowOff>22320</xdr:rowOff>
    </xdr:from>
    <xdr:to>
      <xdr:col>38</xdr:col>
      <xdr:colOff>259920</xdr:colOff>
      <xdr:row>38</xdr:row>
      <xdr:rowOff>116640</xdr:rowOff>
    </xdr:to>
    <xdr:graphicFrame>
      <xdr:nvGraphicFramePr>
        <xdr:cNvPr id="27" name="Chart 4"/>
        <xdr:cNvGraphicFramePr/>
      </xdr:nvGraphicFramePr>
      <xdr:xfrm>
        <a:off x="25118640" y="4504680"/>
        <a:ext cx="4452120" cy="2389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14</xdr:col>
      <xdr:colOff>228960</xdr:colOff>
      <xdr:row>53</xdr:row>
      <xdr:rowOff>133200</xdr:rowOff>
    </xdr:from>
    <xdr:to>
      <xdr:col>21</xdr:col>
      <xdr:colOff>1199160</xdr:colOff>
      <xdr:row>68</xdr:row>
      <xdr:rowOff>144720</xdr:rowOff>
    </xdr:to>
    <xdr:graphicFrame>
      <xdr:nvGraphicFramePr>
        <xdr:cNvPr id="28" name="Chart 5"/>
        <xdr:cNvGraphicFramePr/>
      </xdr:nvGraphicFramePr>
      <xdr:xfrm>
        <a:off x="11590200" y="9540000"/>
        <a:ext cx="6640920" cy="2669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24</xdr:col>
      <xdr:colOff>460440</xdr:colOff>
      <xdr:row>53</xdr:row>
      <xdr:rowOff>133200</xdr:rowOff>
    </xdr:from>
    <xdr:to>
      <xdr:col>34</xdr:col>
      <xdr:colOff>21240</xdr:colOff>
      <xdr:row>68</xdr:row>
      <xdr:rowOff>144720</xdr:rowOff>
    </xdr:to>
    <xdr:graphicFrame>
      <xdr:nvGraphicFramePr>
        <xdr:cNvPr id="29" name="Chart 6"/>
        <xdr:cNvGraphicFramePr/>
      </xdr:nvGraphicFramePr>
      <xdr:xfrm>
        <a:off x="20427840" y="9540000"/>
        <a:ext cx="6234480" cy="2669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24</xdr:col>
      <xdr:colOff>460440</xdr:colOff>
      <xdr:row>39</xdr:row>
      <xdr:rowOff>70200</xdr:rowOff>
    </xdr:from>
    <xdr:to>
      <xdr:col>34</xdr:col>
      <xdr:colOff>7560</xdr:colOff>
      <xdr:row>53</xdr:row>
      <xdr:rowOff>73440</xdr:rowOff>
    </xdr:to>
    <xdr:graphicFrame>
      <xdr:nvGraphicFramePr>
        <xdr:cNvPr id="30" name="Chart 7"/>
        <xdr:cNvGraphicFramePr/>
      </xdr:nvGraphicFramePr>
      <xdr:xfrm>
        <a:off x="20427840" y="7023240"/>
        <a:ext cx="6220800" cy="2457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24</xdr:col>
      <xdr:colOff>228600</xdr:colOff>
      <xdr:row>0</xdr:row>
      <xdr:rowOff>176760</xdr:rowOff>
    </xdr:from>
    <xdr:to>
      <xdr:col>34</xdr:col>
      <xdr:colOff>272520</xdr:colOff>
      <xdr:row>17</xdr:row>
      <xdr:rowOff>48600</xdr:rowOff>
    </xdr:to>
    <xdr:graphicFrame>
      <xdr:nvGraphicFramePr>
        <xdr:cNvPr id="31" name="Chart 1"/>
        <xdr:cNvGraphicFramePr/>
      </xdr:nvGraphicFramePr>
      <xdr:xfrm>
        <a:off x="21228480" y="176760"/>
        <a:ext cx="6717960" cy="2948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24</xdr:col>
      <xdr:colOff>228600</xdr:colOff>
      <xdr:row>17</xdr:row>
      <xdr:rowOff>0</xdr:rowOff>
    </xdr:from>
    <xdr:to>
      <xdr:col>31</xdr:col>
      <xdr:colOff>9000</xdr:colOff>
      <xdr:row>32</xdr:row>
      <xdr:rowOff>115920</xdr:rowOff>
    </xdr:to>
    <xdr:graphicFrame>
      <xdr:nvGraphicFramePr>
        <xdr:cNvPr id="32" name="Chart 2"/>
        <xdr:cNvGraphicFramePr/>
      </xdr:nvGraphicFramePr>
      <xdr:xfrm>
        <a:off x="21228480" y="3076560"/>
        <a:ext cx="4452120" cy="2849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35</xdr:col>
      <xdr:colOff>500760</xdr:colOff>
      <xdr:row>1</xdr:row>
      <xdr:rowOff>54360</xdr:rowOff>
    </xdr:from>
    <xdr:to>
      <xdr:col>42</xdr:col>
      <xdr:colOff>281160</xdr:colOff>
      <xdr:row>16</xdr:row>
      <xdr:rowOff>170280</xdr:rowOff>
    </xdr:to>
    <xdr:graphicFrame>
      <xdr:nvGraphicFramePr>
        <xdr:cNvPr id="33" name="Chart 3"/>
        <xdr:cNvGraphicFramePr/>
      </xdr:nvGraphicFramePr>
      <xdr:xfrm>
        <a:off x="28841760" y="235080"/>
        <a:ext cx="4452120" cy="2830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31</xdr:col>
      <xdr:colOff>324000</xdr:colOff>
      <xdr:row>17</xdr:row>
      <xdr:rowOff>0</xdr:rowOff>
    </xdr:from>
    <xdr:to>
      <xdr:col>38</xdr:col>
      <xdr:colOff>104400</xdr:colOff>
      <xdr:row>32</xdr:row>
      <xdr:rowOff>115920</xdr:rowOff>
    </xdr:to>
    <xdr:graphicFrame>
      <xdr:nvGraphicFramePr>
        <xdr:cNvPr id="34" name="Chart 4"/>
        <xdr:cNvGraphicFramePr/>
      </xdr:nvGraphicFramePr>
      <xdr:xfrm>
        <a:off x="25995600" y="3076560"/>
        <a:ext cx="4452120" cy="2849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24</xdr:col>
      <xdr:colOff>228600</xdr:colOff>
      <xdr:row>34</xdr:row>
      <xdr:rowOff>0</xdr:rowOff>
    </xdr:from>
    <xdr:to>
      <xdr:col>33</xdr:col>
      <xdr:colOff>423360</xdr:colOff>
      <xdr:row>50</xdr:row>
      <xdr:rowOff>6840</xdr:rowOff>
    </xdr:to>
    <xdr:graphicFrame>
      <xdr:nvGraphicFramePr>
        <xdr:cNvPr id="35" name="Chart 5"/>
        <xdr:cNvGraphicFramePr/>
      </xdr:nvGraphicFramePr>
      <xdr:xfrm>
        <a:off x="21228480" y="6172200"/>
        <a:ext cx="6201360" cy="2902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14</xdr:col>
      <xdr:colOff>0</xdr:colOff>
      <xdr:row>54</xdr:row>
      <xdr:rowOff>0</xdr:rowOff>
    </xdr:from>
    <xdr:to>
      <xdr:col>21</xdr:col>
      <xdr:colOff>514440</xdr:colOff>
      <xdr:row>71</xdr:row>
      <xdr:rowOff>96840</xdr:rowOff>
    </xdr:to>
    <xdr:graphicFrame>
      <xdr:nvGraphicFramePr>
        <xdr:cNvPr id="36" name="Chart 6"/>
        <xdr:cNvGraphicFramePr/>
      </xdr:nvGraphicFramePr>
      <xdr:xfrm>
        <a:off x="11361240" y="9791640"/>
        <a:ext cx="6806160" cy="3173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24</xdr:col>
      <xdr:colOff>228600</xdr:colOff>
      <xdr:row>54</xdr:row>
      <xdr:rowOff>0</xdr:rowOff>
    </xdr:from>
    <xdr:to>
      <xdr:col>33</xdr:col>
      <xdr:colOff>437040</xdr:colOff>
      <xdr:row>71</xdr:row>
      <xdr:rowOff>96840</xdr:rowOff>
    </xdr:to>
    <xdr:graphicFrame>
      <xdr:nvGraphicFramePr>
        <xdr:cNvPr id="37" name="Chart 7"/>
        <xdr:cNvGraphicFramePr/>
      </xdr:nvGraphicFramePr>
      <xdr:xfrm>
        <a:off x="21228480" y="9791640"/>
        <a:ext cx="6215040" cy="3173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34</xdr:col>
      <xdr:colOff>343080</xdr:colOff>
      <xdr:row>42</xdr:row>
      <xdr:rowOff>0</xdr:rowOff>
    </xdr:from>
    <xdr:to>
      <xdr:col>44</xdr:col>
      <xdr:colOff>387000</xdr:colOff>
      <xdr:row>58</xdr:row>
      <xdr:rowOff>48600</xdr:rowOff>
    </xdr:to>
    <xdr:graphicFrame>
      <xdr:nvGraphicFramePr>
        <xdr:cNvPr id="38" name="Chart 8"/>
        <xdr:cNvGraphicFramePr/>
      </xdr:nvGraphicFramePr>
      <xdr:xfrm>
        <a:off x="28017000" y="7619760"/>
        <a:ext cx="6717600" cy="2944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23</xdr:col>
      <xdr:colOff>438120</xdr:colOff>
      <xdr:row>0</xdr:row>
      <xdr:rowOff>176760</xdr:rowOff>
    </xdr:from>
    <xdr:to>
      <xdr:col>33</xdr:col>
      <xdr:colOff>482040</xdr:colOff>
      <xdr:row>17</xdr:row>
      <xdr:rowOff>48600</xdr:rowOff>
    </xdr:to>
    <xdr:graphicFrame>
      <xdr:nvGraphicFramePr>
        <xdr:cNvPr id="39" name="Chart 1"/>
        <xdr:cNvGraphicFramePr/>
      </xdr:nvGraphicFramePr>
      <xdr:xfrm>
        <a:off x="20236680" y="176760"/>
        <a:ext cx="6717600" cy="2948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23</xdr:col>
      <xdr:colOff>438120</xdr:colOff>
      <xdr:row>17</xdr:row>
      <xdr:rowOff>0</xdr:rowOff>
    </xdr:from>
    <xdr:to>
      <xdr:col>30</xdr:col>
      <xdr:colOff>218520</xdr:colOff>
      <xdr:row>32</xdr:row>
      <xdr:rowOff>115920</xdr:rowOff>
    </xdr:to>
    <xdr:graphicFrame>
      <xdr:nvGraphicFramePr>
        <xdr:cNvPr id="40" name="Chart 2"/>
        <xdr:cNvGraphicFramePr/>
      </xdr:nvGraphicFramePr>
      <xdr:xfrm>
        <a:off x="20236680" y="3076560"/>
        <a:ext cx="4452120" cy="2830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35</xdr:col>
      <xdr:colOff>193320</xdr:colOff>
      <xdr:row>1</xdr:row>
      <xdr:rowOff>13680</xdr:rowOff>
    </xdr:from>
    <xdr:to>
      <xdr:col>41</xdr:col>
      <xdr:colOff>545040</xdr:colOff>
      <xdr:row>16</xdr:row>
      <xdr:rowOff>129600</xdr:rowOff>
    </xdr:to>
    <xdr:graphicFrame>
      <xdr:nvGraphicFramePr>
        <xdr:cNvPr id="41" name="Chart 3"/>
        <xdr:cNvGraphicFramePr/>
      </xdr:nvGraphicFramePr>
      <xdr:xfrm>
        <a:off x="28000440" y="194400"/>
        <a:ext cx="4356000" cy="2830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30</xdr:col>
      <xdr:colOff>533520</xdr:colOff>
      <xdr:row>17</xdr:row>
      <xdr:rowOff>0</xdr:rowOff>
    </xdr:from>
    <xdr:to>
      <xdr:col>37</xdr:col>
      <xdr:colOff>313920</xdr:colOff>
      <xdr:row>32</xdr:row>
      <xdr:rowOff>115920</xdr:rowOff>
    </xdr:to>
    <xdr:graphicFrame>
      <xdr:nvGraphicFramePr>
        <xdr:cNvPr id="42" name="Chart 4"/>
        <xdr:cNvGraphicFramePr/>
      </xdr:nvGraphicFramePr>
      <xdr:xfrm>
        <a:off x="25003800" y="3076560"/>
        <a:ext cx="4452120" cy="2830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23</xdr:col>
      <xdr:colOff>438120</xdr:colOff>
      <xdr:row>34</xdr:row>
      <xdr:rowOff>0</xdr:rowOff>
    </xdr:from>
    <xdr:to>
      <xdr:col>33</xdr:col>
      <xdr:colOff>61560</xdr:colOff>
      <xdr:row>50</xdr:row>
      <xdr:rowOff>6840</xdr:rowOff>
    </xdr:to>
    <xdr:graphicFrame>
      <xdr:nvGraphicFramePr>
        <xdr:cNvPr id="43" name="Chart 5"/>
        <xdr:cNvGraphicFramePr/>
      </xdr:nvGraphicFramePr>
      <xdr:xfrm>
        <a:off x="20236680" y="6153120"/>
        <a:ext cx="6297120" cy="2902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14</xdr:col>
      <xdr:colOff>0</xdr:colOff>
      <xdr:row>54</xdr:row>
      <xdr:rowOff>0</xdr:rowOff>
    </xdr:from>
    <xdr:to>
      <xdr:col>21</xdr:col>
      <xdr:colOff>579960</xdr:colOff>
      <xdr:row>71</xdr:row>
      <xdr:rowOff>96840</xdr:rowOff>
    </xdr:to>
    <xdr:graphicFrame>
      <xdr:nvGraphicFramePr>
        <xdr:cNvPr id="44" name="Chart 6"/>
        <xdr:cNvGraphicFramePr/>
      </xdr:nvGraphicFramePr>
      <xdr:xfrm>
        <a:off x="11361240" y="9772560"/>
        <a:ext cx="6748920" cy="3173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23</xdr:col>
      <xdr:colOff>438120</xdr:colOff>
      <xdr:row>54</xdr:row>
      <xdr:rowOff>0</xdr:rowOff>
    </xdr:from>
    <xdr:to>
      <xdr:col>33</xdr:col>
      <xdr:colOff>75240</xdr:colOff>
      <xdr:row>71</xdr:row>
      <xdr:rowOff>96840</xdr:rowOff>
    </xdr:to>
    <xdr:graphicFrame>
      <xdr:nvGraphicFramePr>
        <xdr:cNvPr id="45" name="Chart 7"/>
        <xdr:cNvGraphicFramePr/>
      </xdr:nvGraphicFramePr>
      <xdr:xfrm>
        <a:off x="20236680" y="9772560"/>
        <a:ext cx="6310800" cy="3173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33</xdr:col>
      <xdr:colOff>476280</xdr:colOff>
      <xdr:row>33</xdr:row>
      <xdr:rowOff>171360</xdr:rowOff>
    </xdr:from>
    <xdr:to>
      <xdr:col>43</xdr:col>
      <xdr:colOff>520200</xdr:colOff>
      <xdr:row>50</xdr:row>
      <xdr:rowOff>43200</xdr:rowOff>
    </xdr:to>
    <xdr:graphicFrame>
      <xdr:nvGraphicFramePr>
        <xdr:cNvPr id="46" name="Chart 8"/>
        <xdr:cNvGraphicFramePr/>
      </xdr:nvGraphicFramePr>
      <xdr:xfrm>
        <a:off x="26948520" y="6143400"/>
        <a:ext cx="6717960" cy="2948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34</xdr:col>
      <xdr:colOff>0</xdr:colOff>
      <xdr:row>54</xdr:row>
      <xdr:rowOff>0</xdr:rowOff>
    </xdr:from>
    <xdr:to>
      <xdr:col>44</xdr:col>
      <xdr:colOff>43920</xdr:colOff>
      <xdr:row>70</xdr:row>
      <xdr:rowOff>48600</xdr:rowOff>
    </xdr:to>
    <xdr:graphicFrame>
      <xdr:nvGraphicFramePr>
        <xdr:cNvPr id="47" name="Chart 9"/>
        <xdr:cNvGraphicFramePr/>
      </xdr:nvGraphicFramePr>
      <xdr:xfrm>
        <a:off x="27139680" y="9772560"/>
        <a:ext cx="6717960" cy="2944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24</xdr:col>
      <xdr:colOff>0</xdr:colOff>
      <xdr:row>0</xdr:row>
      <xdr:rowOff>0</xdr:rowOff>
    </xdr:from>
    <xdr:to>
      <xdr:col>34</xdr:col>
      <xdr:colOff>43920</xdr:colOff>
      <xdr:row>16</xdr:row>
      <xdr:rowOff>48600</xdr:rowOff>
    </xdr:to>
    <xdr:graphicFrame>
      <xdr:nvGraphicFramePr>
        <xdr:cNvPr id="48" name="Chart 8"/>
        <xdr:cNvGraphicFramePr/>
      </xdr:nvGraphicFramePr>
      <xdr:xfrm>
        <a:off x="20068920" y="0"/>
        <a:ext cx="6717960" cy="2944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24</xdr:col>
      <xdr:colOff>0</xdr:colOff>
      <xdr:row>16</xdr:row>
      <xdr:rowOff>0</xdr:rowOff>
    </xdr:from>
    <xdr:to>
      <xdr:col>30</xdr:col>
      <xdr:colOff>351720</xdr:colOff>
      <xdr:row>31</xdr:row>
      <xdr:rowOff>115920</xdr:rowOff>
    </xdr:to>
    <xdr:graphicFrame>
      <xdr:nvGraphicFramePr>
        <xdr:cNvPr id="49" name="Chart 9"/>
        <xdr:cNvGraphicFramePr/>
      </xdr:nvGraphicFramePr>
      <xdr:xfrm>
        <a:off x="20068920" y="2895480"/>
        <a:ext cx="4356000" cy="2830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34</xdr:col>
      <xdr:colOff>457200</xdr:colOff>
      <xdr:row>0</xdr:row>
      <xdr:rowOff>57240</xdr:rowOff>
    </xdr:from>
    <xdr:to>
      <xdr:col>41</xdr:col>
      <xdr:colOff>237600</xdr:colOff>
      <xdr:row>15</xdr:row>
      <xdr:rowOff>173160</xdr:rowOff>
    </xdr:to>
    <xdr:graphicFrame>
      <xdr:nvGraphicFramePr>
        <xdr:cNvPr id="50" name="Chart 10"/>
        <xdr:cNvGraphicFramePr/>
      </xdr:nvGraphicFramePr>
      <xdr:xfrm>
        <a:off x="27200160" y="57240"/>
        <a:ext cx="4452120" cy="2830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31</xdr:col>
      <xdr:colOff>95400</xdr:colOff>
      <xdr:row>16</xdr:row>
      <xdr:rowOff>0</xdr:rowOff>
    </xdr:from>
    <xdr:to>
      <xdr:col>37</xdr:col>
      <xdr:colOff>447120</xdr:colOff>
      <xdr:row>31</xdr:row>
      <xdr:rowOff>115920</xdr:rowOff>
    </xdr:to>
    <xdr:graphicFrame>
      <xdr:nvGraphicFramePr>
        <xdr:cNvPr id="51" name="Chart 11"/>
        <xdr:cNvGraphicFramePr/>
      </xdr:nvGraphicFramePr>
      <xdr:xfrm>
        <a:off x="24836040" y="2895480"/>
        <a:ext cx="4356000" cy="2830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24</xdr:col>
      <xdr:colOff>0</xdr:colOff>
      <xdr:row>33</xdr:row>
      <xdr:rowOff>0</xdr:rowOff>
    </xdr:from>
    <xdr:to>
      <xdr:col>33</xdr:col>
      <xdr:colOff>194760</xdr:colOff>
      <xdr:row>49</xdr:row>
      <xdr:rowOff>2880</xdr:rowOff>
    </xdr:to>
    <xdr:graphicFrame>
      <xdr:nvGraphicFramePr>
        <xdr:cNvPr id="52" name="Chart 12"/>
        <xdr:cNvGraphicFramePr/>
      </xdr:nvGraphicFramePr>
      <xdr:xfrm>
        <a:off x="20068920" y="5972040"/>
        <a:ext cx="6201360" cy="2898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14</xdr:col>
      <xdr:colOff>152280</xdr:colOff>
      <xdr:row>53</xdr:row>
      <xdr:rowOff>0</xdr:rowOff>
    </xdr:from>
    <xdr:to>
      <xdr:col>21</xdr:col>
      <xdr:colOff>713160</xdr:colOff>
      <xdr:row>70</xdr:row>
      <xdr:rowOff>96840</xdr:rowOff>
    </xdr:to>
    <xdr:graphicFrame>
      <xdr:nvGraphicFramePr>
        <xdr:cNvPr id="53" name="Chart 13"/>
        <xdr:cNvGraphicFramePr/>
      </xdr:nvGraphicFramePr>
      <xdr:xfrm>
        <a:off x="11081160" y="9591480"/>
        <a:ext cx="6765480" cy="3173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22</xdr:col>
      <xdr:colOff>0</xdr:colOff>
      <xdr:row>53</xdr:row>
      <xdr:rowOff>57240</xdr:rowOff>
    </xdr:from>
    <xdr:to>
      <xdr:col>31</xdr:col>
      <xdr:colOff>208440</xdr:colOff>
      <xdr:row>70</xdr:row>
      <xdr:rowOff>154080</xdr:rowOff>
    </xdr:to>
    <xdr:graphicFrame>
      <xdr:nvGraphicFramePr>
        <xdr:cNvPr id="54" name="Chart 14"/>
        <xdr:cNvGraphicFramePr/>
      </xdr:nvGraphicFramePr>
      <xdr:xfrm>
        <a:off x="18734400" y="9648720"/>
        <a:ext cx="6214680" cy="3173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32</xdr:col>
      <xdr:colOff>324000</xdr:colOff>
      <xdr:row>53</xdr:row>
      <xdr:rowOff>171360</xdr:rowOff>
    </xdr:from>
    <xdr:to>
      <xdr:col>42</xdr:col>
      <xdr:colOff>367920</xdr:colOff>
      <xdr:row>69</xdr:row>
      <xdr:rowOff>2160</xdr:rowOff>
    </xdr:to>
    <xdr:graphicFrame>
      <xdr:nvGraphicFramePr>
        <xdr:cNvPr id="55" name="Chart 16"/>
        <xdr:cNvGraphicFramePr/>
      </xdr:nvGraphicFramePr>
      <xdr:xfrm>
        <a:off x="25732080" y="9762840"/>
        <a:ext cx="6717600" cy="2726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34</xdr:col>
      <xdr:colOff>0</xdr:colOff>
      <xdr:row>32</xdr:row>
      <xdr:rowOff>176760</xdr:rowOff>
    </xdr:from>
    <xdr:to>
      <xdr:col>44</xdr:col>
      <xdr:colOff>43920</xdr:colOff>
      <xdr:row>49</xdr:row>
      <xdr:rowOff>48600</xdr:rowOff>
    </xdr:to>
    <xdr:graphicFrame>
      <xdr:nvGraphicFramePr>
        <xdr:cNvPr id="56" name="Chart 15"/>
        <xdr:cNvGraphicFramePr/>
      </xdr:nvGraphicFramePr>
      <xdr:xfrm>
        <a:off x="26742960" y="5967720"/>
        <a:ext cx="6717600" cy="2948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24</xdr:col>
      <xdr:colOff>247680</xdr:colOff>
      <xdr:row>2</xdr:row>
      <xdr:rowOff>0</xdr:rowOff>
    </xdr:from>
    <xdr:to>
      <xdr:col>34</xdr:col>
      <xdr:colOff>291600</xdr:colOff>
      <xdr:row>17</xdr:row>
      <xdr:rowOff>116640</xdr:rowOff>
    </xdr:to>
    <xdr:graphicFrame>
      <xdr:nvGraphicFramePr>
        <xdr:cNvPr id="57" name="Chart 1"/>
        <xdr:cNvGraphicFramePr/>
      </xdr:nvGraphicFramePr>
      <xdr:xfrm>
        <a:off x="20194200" y="361800"/>
        <a:ext cx="6717600" cy="2783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24</xdr:col>
      <xdr:colOff>247680</xdr:colOff>
      <xdr:row>35</xdr:row>
      <xdr:rowOff>95400</xdr:rowOff>
    </xdr:from>
    <xdr:to>
      <xdr:col>33</xdr:col>
      <xdr:colOff>442440</xdr:colOff>
      <xdr:row>51</xdr:row>
      <xdr:rowOff>88560</xdr:rowOff>
    </xdr:to>
    <xdr:graphicFrame>
      <xdr:nvGraphicFramePr>
        <xdr:cNvPr id="58" name="Chart 5"/>
        <xdr:cNvGraphicFramePr/>
      </xdr:nvGraphicFramePr>
      <xdr:xfrm>
        <a:off x="20194200" y="6381720"/>
        <a:ext cx="6201000" cy="2888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14</xdr:col>
      <xdr:colOff>76320</xdr:colOff>
      <xdr:row>55</xdr:row>
      <xdr:rowOff>95400</xdr:rowOff>
    </xdr:from>
    <xdr:to>
      <xdr:col>21</xdr:col>
      <xdr:colOff>751320</xdr:colOff>
      <xdr:row>73</xdr:row>
      <xdr:rowOff>1800</xdr:rowOff>
    </xdr:to>
    <xdr:graphicFrame>
      <xdr:nvGraphicFramePr>
        <xdr:cNvPr id="59" name="Chart 6"/>
        <xdr:cNvGraphicFramePr/>
      </xdr:nvGraphicFramePr>
      <xdr:xfrm>
        <a:off x="11005200" y="10001160"/>
        <a:ext cx="6756840" cy="3164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22</xdr:col>
      <xdr:colOff>247680</xdr:colOff>
      <xdr:row>55</xdr:row>
      <xdr:rowOff>152280</xdr:rowOff>
    </xdr:from>
    <xdr:to>
      <xdr:col>31</xdr:col>
      <xdr:colOff>456120</xdr:colOff>
      <xdr:row>73</xdr:row>
      <xdr:rowOff>58680</xdr:rowOff>
    </xdr:to>
    <xdr:graphicFrame>
      <xdr:nvGraphicFramePr>
        <xdr:cNvPr id="60" name="Chart 7"/>
        <xdr:cNvGraphicFramePr/>
      </xdr:nvGraphicFramePr>
      <xdr:xfrm>
        <a:off x="18859320" y="10058040"/>
        <a:ext cx="6215040" cy="3164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34</xdr:col>
      <xdr:colOff>0</xdr:colOff>
      <xdr:row>55</xdr:row>
      <xdr:rowOff>0</xdr:rowOff>
    </xdr:from>
    <xdr:to>
      <xdr:col>44</xdr:col>
      <xdr:colOff>43920</xdr:colOff>
      <xdr:row>70</xdr:row>
      <xdr:rowOff>21600</xdr:rowOff>
    </xdr:to>
    <xdr:graphicFrame>
      <xdr:nvGraphicFramePr>
        <xdr:cNvPr id="61" name="Chart 9"/>
        <xdr:cNvGraphicFramePr/>
      </xdr:nvGraphicFramePr>
      <xdr:xfrm>
        <a:off x="26620200" y="9905760"/>
        <a:ext cx="6717960" cy="2736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24</xdr:col>
      <xdr:colOff>262080</xdr:colOff>
      <xdr:row>3</xdr:row>
      <xdr:rowOff>47520</xdr:rowOff>
    </xdr:from>
    <xdr:to>
      <xdr:col>34</xdr:col>
      <xdr:colOff>306000</xdr:colOff>
      <xdr:row>18</xdr:row>
      <xdr:rowOff>69120</xdr:rowOff>
    </xdr:to>
    <xdr:graphicFrame>
      <xdr:nvGraphicFramePr>
        <xdr:cNvPr id="62" name="Chart 1"/>
        <xdr:cNvGraphicFramePr/>
      </xdr:nvGraphicFramePr>
      <xdr:xfrm>
        <a:off x="20442240" y="590400"/>
        <a:ext cx="6717600" cy="2736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237960</xdr:colOff>
      <xdr:row>56</xdr:row>
      <xdr:rowOff>47520</xdr:rowOff>
    </xdr:from>
    <xdr:to>
      <xdr:col>22</xdr:col>
      <xdr:colOff>159120</xdr:colOff>
      <xdr:row>73</xdr:row>
      <xdr:rowOff>144360</xdr:rowOff>
    </xdr:to>
    <xdr:graphicFrame>
      <xdr:nvGraphicFramePr>
        <xdr:cNvPr id="63" name="Chart 3"/>
        <xdr:cNvGraphicFramePr/>
      </xdr:nvGraphicFramePr>
      <xdr:xfrm>
        <a:off x="11166840" y="10181880"/>
        <a:ext cx="6904080" cy="3173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22</xdr:col>
      <xdr:colOff>1071720</xdr:colOff>
      <xdr:row>56</xdr:row>
      <xdr:rowOff>104760</xdr:rowOff>
    </xdr:from>
    <xdr:to>
      <xdr:col>31</xdr:col>
      <xdr:colOff>470520</xdr:colOff>
      <xdr:row>74</xdr:row>
      <xdr:rowOff>11160</xdr:rowOff>
    </xdr:to>
    <xdr:graphicFrame>
      <xdr:nvGraphicFramePr>
        <xdr:cNvPr id="64" name="Chart 4"/>
        <xdr:cNvGraphicFramePr/>
      </xdr:nvGraphicFramePr>
      <xdr:xfrm>
        <a:off x="18983520" y="10239120"/>
        <a:ext cx="6338880" cy="3164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23</xdr:col>
      <xdr:colOff>500040</xdr:colOff>
      <xdr:row>37</xdr:row>
      <xdr:rowOff>83520</xdr:rowOff>
    </xdr:from>
    <xdr:to>
      <xdr:col>33</xdr:col>
      <xdr:colOff>543960</xdr:colOff>
      <xdr:row>52</xdr:row>
      <xdr:rowOff>105120</xdr:rowOff>
    </xdr:to>
    <xdr:graphicFrame>
      <xdr:nvGraphicFramePr>
        <xdr:cNvPr id="65" name="Chart 6"/>
        <xdr:cNvGraphicFramePr/>
      </xdr:nvGraphicFramePr>
      <xdr:xfrm>
        <a:off x="20012760" y="6779520"/>
        <a:ext cx="6717960" cy="2736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1" sqref="S16:V21 A3"/>
    </sheetView>
  </sheetViews>
  <sheetFormatPr defaultColWidth="8.5078125" defaultRowHeight="14.25" zeroHeight="false" outlineLevelRow="0" outlineLevelCol="0"/>
  <cols>
    <col collapsed="false" customWidth="true" hidden="false" outlineLevel="0" max="1" min="1" style="0" width="20.98"/>
  </cols>
  <sheetData>
    <row r="1" customFormat="false" ht="14.25" hidden="false" customHeight="false" outlineLevel="0" collapsed="false">
      <c r="A1" s="1" t="s">
        <v>0</v>
      </c>
    </row>
    <row r="2" customFormat="false" ht="14.25" hidden="false" customHeight="false" outlineLevel="0" collapsed="false">
      <c r="A2" s="1" t="n">
        <v>16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75"/>
  <sheetViews>
    <sheetView showFormulas="false" showGridLines="true" showRowColHeaders="true" showZeros="true" rightToLeft="false" tabSelected="false" showOutlineSymbols="true" defaultGridColor="true" view="normal" topLeftCell="N1" colorId="64" zoomScale="70" zoomScaleNormal="70" zoomScalePageLayoutView="100" workbookViewId="0">
      <selection pane="topLeft" activeCell="V37" activeCellId="1" sqref="S16:V21 V37"/>
    </sheetView>
  </sheetViews>
  <sheetFormatPr defaultColWidth="7.5078125" defaultRowHeight="14.25" zeroHeight="false" outlineLevelRow="0" outlineLevelCol="0"/>
  <cols>
    <col collapsed="false" customWidth="true" hidden="false" outlineLevel="0" max="11" min="1" style="1" width="9.13"/>
    <col collapsed="false" customWidth="true" hidden="false" outlineLevel="0" max="16" min="16" style="1" width="10.75"/>
    <col collapsed="false" customWidth="true" hidden="false" outlineLevel="0" max="19" min="19" style="1" width="10.13"/>
    <col collapsed="false" customWidth="true" hidden="false" outlineLevel="0" max="21" min="21" style="1" width="12.13"/>
    <col collapsed="false" customWidth="true" hidden="false" outlineLevel="0" max="22" min="22" style="1" width="15.5"/>
    <col collapsed="false" customWidth="true" hidden="false" outlineLevel="0" max="23" min="23" style="1" width="18"/>
  </cols>
  <sheetData>
    <row r="1" customFormat="false" ht="14.25" hidden="false" customHeight="false" outlineLevel="0" collapsed="false">
      <c r="A1" s="1" t="s">
        <v>1</v>
      </c>
    </row>
    <row r="2" customFormat="false" ht="14.25" hidden="false" customHeight="false" outlineLevel="0" collapsed="false">
      <c r="A2" s="1" t="s">
        <v>2</v>
      </c>
      <c r="B2" s="1" t="s">
        <v>3</v>
      </c>
      <c r="C2" s="1" t="n">
        <v>1</v>
      </c>
      <c r="D2" s="1" t="n">
        <v>2</v>
      </c>
      <c r="E2" s="1" t="n">
        <v>3</v>
      </c>
      <c r="F2" s="1" t="n">
        <v>4</v>
      </c>
      <c r="G2" s="1" t="n">
        <v>5</v>
      </c>
      <c r="H2" s="1" t="n">
        <v>6</v>
      </c>
      <c r="I2" s="1" t="n">
        <v>7</v>
      </c>
      <c r="J2" s="1" t="n">
        <v>8</v>
      </c>
      <c r="K2" s="1" t="n">
        <v>9</v>
      </c>
      <c r="L2" s="1" t="n">
        <v>10</v>
      </c>
      <c r="M2" s="1" t="n">
        <v>11</v>
      </c>
      <c r="N2" s="1" t="n">
        <v>12</v>
      </c>
      <c r="O2" s="1" t="s">
        <v>4</v>
      </c>
      <c r="P2" s="1" t="s">
        <v>5</v>
      </c>
      <c r="Q2" s="1" t="s">
        <v>6</v>
      </c>
      <c r="S2" s="1" t="s">
        <v>3</v>
      </c>
      <c r="T2" s="1" t="n">
        <v>1</v>
      </c>
      <c r="U2" s="1" t="n">
        <v>2</v>
      </c>
      <c r="V2" s="1" t="n">
        <v>3</v>
      </c>
      <c r="W2" s="1" t="s">
        <v>6</v>
      </c>
    </row>
    <row r="3" customFormat="false" ht="14.25" hidden="false" customHeight="false" outlineLevel="0" collapsed="false">
      <c r="B3" s="1" t="n">
        <v>20000000</v>
      </c>
      <c r="C3" s="1" t="n">
        <v>1.7178</v>
      </c>
      <c r="D3" s="1" t="n">
        <v>1.7012</v>
      </c>
      <c r="E3" s="1" t="n">
        <v>1.7106</v>
      </c>
      <c r="F3" s="1" t="n">
        <v>1.7071</v>
      </c>
      <c r="G3" s="1" t="n">
        <v>1.7079</v>
      </c>
      <c r="H3" s="1" t="n">
        <v>1.7015</v>
      </c>
      <c r="I3" s="1" t="n">
        <v>1.7124</v>
      </c>
      <c r="J3" s="1" t="n">
        <v>1.7091</v>
      </c>
      <c r="K3" s="1" t="n">
        <v>1.705</v>
      </c>
      <c r="L3" s="1" t="n">
        <v>1.7219</v>
      </c>
      <c r="M3" s="1" t="n">
        <v>1.6978</v>
      </c>
      <c r="N3" s="1" t="n">
        <v>1.7108</v>
      </c>
      <c r="O3" s="1" t="n">
        <f aca="false">MIN(C3:N3)</f>
        <v>1.6978</v>
      </c>
      <c r="P3" s="1" t="n">
        <f aca="false">MAX(C3:N3)</f>
        <v>1.7219</v>
      </c>
      <c r="Q3" s="1" t="n">
        <f aca="false">(SUM(C3:N3)-O3-P3)/10</f>
        <v>1.70834</v>
      </c>
      <c r="S3" s="1" t="n">
        <v>20000000</v>
      </c>
      <c r="T3" s="1" t="n">
        <v>14.9</v>
      </c>
      <c r="U3" s="1" t="n">
        <v>14.9</v>
      </c>
      <c r="V3" s="1" t="n">
        <v>14.9</v>
      </c>
      <c r="W3" s="1" t="n">
        <f aca="false">AVERAGE(T3:V3)</f>
        <v>14.9</v>
      </c>
    </row>
    <row r="4" customFormat="false" ht="14.25" hidden="false" customHeight="false" outlineLevel="0" collapsed="false">
      <c r="B4" s="1" t="n">
        <v>40000000</v>
      </c>
      <c r="C4" s="1" t="n">
        <v>3.364</v>
      </c>
      <c r="D4" s="1" t="n">
        <v>3.4194</v>
      </c>
      <c r="E4" s="1" t="n">
        <v>3.4182</v>
      </c>
      <c r="F4" s="1" t="n">
        <v>3.3915</v>
      </c>
      <c r="G4" s="1" t="n">
        <v>3.3941</v>
      </c>
      <c r="H4" s="1" t="n">
        <v>3.3897</v>
      </c>
      <c r="I4" s="1" t="n">
        <v>3.3981</v>
      </c>
      <c r="J4" s="1" t="n">
        <v>3.3819</v>
      </c>
      <c r="K4" s="1" t="n">
        <v>3.39</v>
      </c>
      <c r="L4" s="1" t="n">
        <v>3.3856</v>
      </c>
      <c r="M4" s="1" t="n">
        <v>3.4248</v>
      </c>
      <c r="N4" s="1" t="n">
        <v>3.3982</v>
      </c>
      <c r="O4" s="1" t="n">
        <f aca="false">MIN(C4:N4)</f>
        <v>3.364</v>
      </c>
      <c r="P4" s="1" t="n">
        <f aca="false">MAX(C4:N4)</f>
        <v>3.4248</v>
      </c>
      <c r="Q4" s="1" t="n">
        <f aca="false">(SUM(C4:N4)-O4-P4)/10</f>
        <v>3.39667</v>
      </c>
      <c r="S4" s="1" t="n">
        <v>40000000</v>
      </c>
      <c r="T4" s="1" t="n">
        <v>29.9</v>
      </c>
      <c r="U4" s="1" t="n">
        <v>29.9</v>
      </c>
      <c r="V4" s="1" t="n">
        <v>29.9</v>
      </c>
      <c r="W4" s="1" t="n">
        <f aca="false">AVERAGE(T4:V4)</f>
        <v>29.9</v>
      </c>
    </row>
    <row r="5" customFormat="false" ht="14.25" hidden="false" customHeight="false" outlineLevel="0" collapsed="false">
      <c r="B5" s="1" t="n">
        <v>60000000</v>
      </c>
      <c r="C5" s="1" t="n">
        <v>5.0525</v>
      </c>
      <c r="D5" s="1" t="n">
        <v>5.0727</v>
      </c>
      <c r="E5" s="1" t="n">
        <v>5.0213</v>
      </c>
      <c r="F5" s="1" t="n">
        <v>5.0998</v>
      </c>
      <c r="G5" s="1" t="n">
        <v>5.0547</v>
      </c>
      <c r="H5" s="1" t="n">
        <v>5.0117</v>
      </c>
      <c r="I5" s="1" t="n">
        <v>5.0611</v>
      </c>
      <c r="J5" s="1" t="n">
        <v>5.0596</v>
      </c>
      <c r="K5" s="1" t="n">
        <v>5.0528</v>
      </c>
      <c r="L5" s="1" t="n">
        <v>5.0353</v>
      </c>
      <c r="M5" s="1" t="n">
        <v>5.0671</v>
      </c>
      <c r="N5" s="1" t="n">
        <v>5.1146</v>
      </c>
      <c r="O5" s="1" t="n">
        <f aca="false">MIN(C5:N5)</f>
        <v>5.0117</v>
      </c>
      <c r="P5" s="1" t="n">
        <f aca="false">MAX(C5:N5)</f>
        <v>5.1146</v>
      </c>
      <c r="Q5" s="1" t="n">
        <f aca="false">(SUM(C5:N5)-O5-P5)/10</f>
        <v>5.05769</v>
      </c>
      <c r="S5" s="1" t="n">
        <v>60000000</v>
      </c>
      <c r="T5" s="1" t="n">
        <v>44.8</v>
      </c>
      <c r="U5" s="1" t="n">
        <v>44.8</v>
      </c>
      <c r="V5" s="1" t="n">
        <v>44.8</v>
      </c>
      <c r="W5" s="1" t="n">
        <f aca="false">AVERAGE(T5:V5)</f>
        <v>44.8</v>
      </c>
    </row>
    <row r="6" customFormat="false" ht="14.25" hidden="false" customHeight="false" outlineLevel="0" collapsed="false">
      <c r="B6" s="1" t="n">
        <v>80000000</v>
      </c>
      <c r="C6" s="1" t="n">
        <v>6.852</v>
      </c>
      <c r="D6" s="1" t="n">
        <v>6.8471</v>
      </c>
      <c r="E6" s="1" t="n">
        <v>6.8484</v>
      </c>
      <c r="F6" s="1" t="n">
        <v>6.8359</v>
      </c>
      <c r="G6" s="1" t="n">
        <v>6.8117</v>
      </c>
      <c r="H6" s="1" t="n">
        <v>6.8211</v>
      </c>
      <c r="I6" s="1" t="n">
        <v>6.7641</v>
      </c>
      <c r="J6" s="1" t="n">
        <v>6.8325</v>
      </c>
      <c r="K6" s="1" t="n">
        <v>6.8245</v>
      </c>
      <c r="L6" s="1" t="n">
        <v>6.8456</v>
      </c>
      <c r="M6" s="1" t="n">
        <v>6.7562</v>
      </c>
      <c r="N6" s="1" t="n">
        <v>6.8347</v>
      </c>
      <c r="O6" s="1" t="n">
        <f aca="false">MIN(C6:N6)</f>
        <v>6.7562</v>
      </c>
      <c r="P6" s="1" t="n">
        <f aca="false">MAX(C6:N6)</f>
        <v>6.852</v>
      </c>
      <c r="Q6" s="1" t="n">
        <f aca="false">(SUM(C6:N6)-O6-P6)/10</f>
        <v>6.82656</v>
      </c>
      <c r="S6" s="1" t="n">
        <v>80000000</v>
      </c>
      <c r="T6" s="1" t="n">
        <v>59.7</v>
      </c>
      <c r="U6" s="1" t="n">
        <v>59.7</v>
      </c>
      <c r="V6" s="1" t="n">
        <v>59.7</v>
      </c>
      <c r="W6" s="1" t="n">
        <f aca="false">AVERAGE(T6:V6)</f>
        <v>59.7</v>
      </c>
    </row>
    <row r="7" customFormat="false" ht="14.25" hidden="false" customHeight="false" outlineLevel="0" collapsed="false">
      <c r="B7" s="1" t="n">
        <v>100000000</v>
      </c>
      <c r="C7" s="1" t="n">
        <v>8.4816</v>
      </c>
      <c r="D7" s="1" t="n">
        <v>8.5682</v>
      </c>
      <c r="E7" s="1" t="n">
        <v>8.5148</v>
      </c>
      <c r="F7" s="1" t="n">
        <v>8.5099</v>
      </c>
      <c r="G7" s="1" t="n">
        <v>8.535</v>
      </c>
      <c r="H7" s="1" t="n">
        <v>8.4503</v>
      </c>
      <c r="I7" s="1" t="n">
        <v>8.5064</v>
      </c>
      <c r="J7" s="1" t="n">
        <v>8.4618</v>
      </c>
      <c r="K7" s="1" t="n">
        <v>8.5431</v>
      </c>
      <c r="L7" s="1" t="n">
        <v>8.5668</v>
      </c>
      <c r="M7" s="1" t="n">
        <v>8.6007</v>
      </c>
      <c r="N7" s="1" t="n">
        <v>8.5269</v>
      </c>
      <c r="O7" s="1" t="n">
        <f aca="false">MIN(C7:N7)</f>
        <v>8.4503</v>
      </c>
      <c r="P7" s="1" t="n">
        <f aca="false">MAX(C7:N7)</f>
        <v>8.6007</v>
      </c>
      <c r="Q7" s="1" t="n">
        <f aca="false">(SUM(C7:N7)-O7-P7)/10</f>
        <v>8.52145</v>
      </c>
      <c r="S7" s="1" t="n">
        <v>100000000</v>
      </c>
      <c r="T7" s="1" t="n">
        <v>74.6</v>
      </c>
      <c r="U7" s="1" t="n">
        <v>74.6</v>
      </c>
      <c r="V7" s="1" t="n">
        <v>74.6</v>
      </c>
      <c r="W7" s="1" t="n">
        <f aca="false">AVERAGE(T7:V7)</f>
        <v>74.6</v>
      </c>
    </row>
    <row r="8" customFormat="false" ht="14.25" hidden="false" customHeight="false" outlineLevel="0" collapsed="false">
      <c r="B8" s="1" t="n">
        <v>120000000</v>
      </c>
      <c r="C8" s="1" t="n">
        <v>10.2731</v>
      </c>
      <c r="D8" s="1" t="n">
        <v>10.2812</v>
      </c>
      <c r="E8" s="1" t="n">
        <v>10.2656</v>
      </c>
      <c r="F8" s="1" t="n">
        <v>10.3328</v>
      </c>
      <c r="G8" s="1" t="n">
        <v>10.2221</v>
      </c>
      <c r="H8" s="1" t="n">
        <v>10.2177</v>
      </c>
      <c r="I8" s="1" t="n">
        <v>10.4064</v>
      </c>
      <c r="J8" s="1" t="n">
        <v>10.2901</v>
      </c>
      <c r="K8" s="1" t="n">
        <v>10.3054</v>
      </c>
      <c r="L8" s="1" t="n">
        <v>10.3118</v>
      </c>
      <c r="M8" s="1" t="n">
        <v>10.3837</v>
      </c>
      <c r="N8" s="1" t="n">
        <v>10.3327</v>
      </c>
      <c r="O8" s="1" t="n">
        <f aca="false">MIN(C8:N8)</f>
        <v>10.2177</v>
      </c>
      <c r="P8" s="1" t="n">
        <f aca="false">MAX(C8:N8)</f>
        <v>10.4064</v>
      </c>
      <c r="Q8" s="1" t="n">
        <f aca="false">(SUM(C8:N8)-O8-P8)/10</f>
        <v>10.29985</v>
      </c>
      <c r="S8" s="1" t="n">
        <v>120000000</v>
      </c>
      <c r="T8" s="1" t="n">
        <v>89.6</v>
      </c>
      <c r="U8" s="1" t="n">
        <v>89.6</v>
      </c>
      <c r="V8" s="1" t="n">
        <v>89.6</v>
      </c>
      <c r="W8" s="1" t="n">
        <f aca="false">AVERAGE(T8:V8)</f>
        <v>89.6</v>
      </c>
    </row>
    <row r="9" customFormat="false" ht="14.25" hidden="false" customHeight="false" outlineLevel="0" collapsed="false">
      <c r="B9" s="1" t="n">
        <v>140000000</v>
      </c>
      <c r="O9" s="1" t="n">
        <f aca="false">MIN(C9:N9)</f>
        <v>0</v>
      </c>
      <c r="P9" s="1" t="n">
        <f aca="false">MAX(C9:N9)</f>
        <v>0</v>
      </c>
      <c r="Q9" s="1" t="n">
        <f aca="false">(SUM(C9:N9)-O9-P9)/10</f>
        <v>0</v>
      </c>
      <c r="S9" s="1" t="n">
        <v>140000000</v>
      </c>
      <c r="W9" s="1" t="e">
        <f aca="false">AVERAGE(T9:V9)</f>
        <v>#DIV/0!</v>
      </c>
    </row>
    <row r="10" customFormat="false" ht="14.25" hidden="false" customHeight="false" outlineLevel="0" collapsed="false">
      <c r="O10" s="1"/>
      <c r="Q10" s="1"/>
      <c r="T10" s="1"/>
    </row>
    <row r="11" customFormat="false" ht="14.25" hidden="false" customHeight="false" outlineLevel="0" collapsed="false">
      <c r="O11" s="1"/>
      <c r="Q11" s="1"/>
      <c r="T11" s="1"/>
    </row>
    <row r="12" customFormat="false" ht="14.25" hidden="false" customHeight="false" outlineLevel="0" collapsed="false">
      <c r="O12" s="1"/>
      <c r="Q12" s="1"/>
      <c r="T12" s="1"/>
    </row>
    <row r="13" customFormat="false" ht="14.25" hidden="false" customHeight="false" outlineLevel="0" collapsed="false">
      <c r="O13" s="1"/>
      <c r="Q13" s="1"/>
      <c r="T13" s="1"/>
    </row>
    <row r="15" customFormat="false" ht="14.25" hidden="false" customHeight="false" outlineLevel="0" collapsed="false">
      <c r="A15" s="1" t="s">
        <v>7</v>
      </c>
      <c r="B15" s="1" t="s">
        <v>3</v>
      </c>
      <c r="C15" s="1" t="n">
        <v>1</v>
      </c>
      <c r="D15" s="1" t="n">
        <v>2</v>
      </c>
      <c r="E15" s="1" t="n">
        <v>3</v>
      </c>
      <c r="F15" s="1" t="n">
        <v>4</v>
      </c>
      <c r="G15" s="1" t="n">
        <v>5</v>
      </c>
      <c r="H15" s="1" t="n">
        <v>6</v>
      </c>
      <c r="I15" s="1" t="n">
        <v>7</v>
      </c>
      <c r="J15" s="1" t="n">
        <v>8</v>
      </c>
      <c r="K15" s="1" t="n">
        <v>9</v>
      </c>
      <c r="L15" s="1" t="n">
        <v>10</v>
      </c>
      <c r="M15" s="1" t="n">
        <v>11</v>
      </c>
      <c r="N15" s="1" t="n">
        <v>12</v>
      </c>
      <c r="O15" s="1" t="s">
        <v>4</v>
      </c>
      <c r="P15" s="1" t="s">
        <v>5</v>
      </c>
      <c r="Q15" s="1" t="s">
        <v>6</v>
      </c>
      <c r="S15" s="1" t="s">
        <v>3</v>
      </c>
      <c r="T15" s="1" t="n">
        <v>1</v>
      </c>
      <c r="U15" s="1" t="n">
        <v>2</v>
      </c>
      <c r="V15" s="1" t="n">
        <v>3</v>
      </c>
      <c r="W15" s="1" t="s">
        <v>6</v>
      </c>
    </row>
    <row r="16" customFormat="false" ht="14.25" hidden="false" customHeight="false" outlineLevel="0" collapsed="false">
      <c r="B16" s="1" t="n">
        <v>20000000</v>
      </c>
      <c r="C16" s="1" t="n">
        <v>0.589</v>
      </c>
      <c r="D16" s="1" t="n">
        <v>0.601</v>
      </c>
      <c r="E16" s="1" t="n">
        <v>0.596</v>
      </c>
      <c r="F16" s="1" t="n">
        <v>0.599</v>
      </c>
      <c r="G16" s="1" t="n">
        <v>0.603</v>
      </c>
      <c r="H16" s="1" t="n">
        <v>0.599</v>
      </c>
      <c r="I16" s="1" t="n">
        <v>0.597</v>
      </c>
      <c r="J16" s="1" t="n">
        <v>0.596</v>
      </c>
      <c r="K16" s="1" t="n">
        <v>0.595</v>
      </c>
      <c r="L16" s="1" t="n">
        <v>0.598</v>
      </c>
      <c r="M16" s="1" t="n">
        <v>0.603</v>
      </c>
      <c r="N16" s="1" t="n">
        <v>0.596</v>
      </c>
      <c r="O16" s="1" t="n">
        <f aca="false">MIN(C16:N16)</f>
        <v>0.589</v>
      </c>
      <c r="P16" s="1" t="n">
        <f aca="false">MAX(C16:N16)</f>
        <v>0.603</v>
      </c>
      <c r="Q16" s="1" t="n">
        <f aca="false">(SUM(C16:N16)-O16-P16)/10</f>
        <v>0.598</v>
      </c>
      <c r="S16" s="1" t="n">
        <v>20000000</v>
      </c>
      <c r="T16" s="1" t="n">
        <v>12.9</v>
      </c>
      <c r="U16" s="1" t="n">
        <v>12.9</v>
      </c>
      <c r="V16" s="1" t="n">
        <v>12.9</v>
      </c>
      <c r="W16" s="1" t="n">
        <f aca="false">AVERAGE(T16:V16)</f>
        <v>12.9</v>
      </c>
    </row>
    <row r="17" customFormat="false" ht="14.25" hidden="false" customHeight="false" outlineLevel="0" collapsed="false">
      <c r="B17" s="1" t="n">
        <v>40000000</v>
      </c>
      <c r="C17" s="1" t="n">
        <v>1.288</v>
      </c>
      <c r="D17" s="1" t="n">
        <v>1.215</v>
      </c>
      <c r="E17" s="1" t="n">
        <v>1.213</v>
      </c>
      <c r="F17" s="1" t="n">
        <v>1.226</v>
      </c>
      <c r="G17" s="1" t="n">
        <v>1.186</v>
      </c>
      <c r="H17" s="1" t="n">
        <v>1.201</v>
      </c>
      <c r="I17" s="1" t="n">
        <v>1.212</v>
      </c>
      <c r="J17" s="1" t="n">
        <v>1.209</v>
      </c>
      <c r="K17" s="1" t="n">
        <v>1.224</v>
      </c>
      <c r="L17" s="1" t="n">
        <v>1.222</v>
      </c>
      <c r="M17" s="1" t="n">
        <v>1.219</v>
      </c>
      <c r="N17" s="1" t="n">
        <v>1.248</v>
      </c>
      <c r="O17" s="1" t="n">
        <f aca="false">MIN(C17:N17)</f>
        <v>1.186</v>
      </c>
      <c r="P17" s="1" t="n">
        <f aca="false">MAX(C17:N17)</f>
        <v>1.288</v>
      </c>
      <c r="Q17" s="1" t="n">
        <f aca="false">(SUM(C17:N17)-O17-P17)/10</f>
        <v>1.2189</v>
      </c>
      <c r="S17" s="1" t="n">
        <v>40000000</v>
      </c>
      <c r="T17" s="1" t="n">
        <v>25.7</v>
      </c>
      <c r="U17" s="1" t="n">
        <v>25.7</v>
      </c>
      <c r="V17" s="1" t="n">
        <v>25.7</v>
      </c>
      <c r="W17" s="1" t="n">
        <f aca="false">AVERAGE(T17:V17)</f>
        <v>25.7</v>
      </c>
    </row>
    <row r="18" customFormat="false" ht="14.25" hidden="false" customHeight="false" outlineLevel="0" collapsed="false">
      <c r="B18" s="1" t="n">
        <v>60000000</v>
      </c>
      <c r="C18" s="1" t="n">
        <v>1.935</v>
      </c>
      <c r="D18" s="1" t="n">
        <v>1.788</v>
      </c>
      <c r="E18" s="1" t="n">
        <v>1.854</v>
      </c>
      <c r="F18" s="1" t="n">
        <v>1.81</v>
      </c>
      <c r="G18" s="1" t="n">
        <v>1.838</v>
      </c>
      <c r="H18" s="1" t="n">
        <v>1.83</v>
      </c>
      <c r="I18" s="1" t="n">
        <v>1.821</v>
      </c>
      <c r="J18" s="1" t="n">
        <v>1.846</v>
      </c>
      <c r="K18" s="1" t="n">
        <v>1.848</v>
      </c>
      <c r="L18" s="1" t="n">
        <v>1.847</v>
      </c>
      <c r="M18" s="1" t="n">
        <v>1.814</v>
      </c>
      <c r="N18" s="1" t="n">
        <v>1.827</v>
      </c>
      <c r="O18" s="1" t="n">
        <f aca="false">MIN(C18:N18)</f>
        <v>1.788</v>
      </c>
      <c r="P18" s="1" t="n">
        <f aca="false">MAX(C18:N18)</f>
        <v>1.935</v>
      </c>
      <c r="Q18" s="1" t="n">
        <f aca="false">(SUM(C18:N18)-O18-P18)/10</f>
        <v>1.8335</v>
      </c>
      <c r="S18" s="1" t="n">
        <v>60000000</v>
      </c>
      <c r="T18" s="1" t="n">
        <v>38.5</v>
      </c>
      <c r="U18" s="1" t="n">
        <v>38.5</v>
      </c>
      <c r="V18" s="1" t="n">
        <v>38.5</v>
      </c>
      <c r="W18" s="1" t="n">
        <f aca="false">AVERAGE(T18:V18)</f>
        <v>38.5</v>
      </c>
    </row>
    <row r="19" customFormat="false" ht="14.25" hidden="false" customHeight="false" outlineLevel="0" collapsed="false">
      <c r="B19" s="1" t="n">
        <v>80000000</v>
      </c>
      <c r="C19" s="1" t="n">
        <v>2.396</v>
      </c>
      <c r="D19" s="1" t="n">
        <v>2.413</v>
      </c>
      <c r="E19" s="1" t="n">
        <v>2.392</v>
      </c>
      <c r="F19" s="1" t="n">
        <v>2.488</v>
      </c>
      <c r="G19" s="1" t="n">
        <v>2.421</v>
      </c>
      <c r="H19" s="1" t="n">
        <v>2.436</v>
      </c>
      <c r="I19" s="1" t="n">
        <v>2.471</v>
      </c>
      <c r="J19" s="1" t="n">
        <v>2.478</v>
      </c>
      <c r="K19" s="1" t="n">
        <v>2.428</v>
      </c>
      <c r="L19" s="1" t="n">
        <v>2.444</v>
      </c>
      <c r="M19" s="1" t="n">
        <v>2.599</v>
      </c>
      <c r="N19" s="1" t="n">
        <v>2.556</v>
      </c>
      <c r="O19" s="1" t="n">
        <f aca="false">MIN(C19:N19)</f>
        <v>2.392</v>
      </c>
      <c r="P19" s="1" t="n">
        <f aca="false">MAX(C19:N19)</f>
        <v>2.599</v>
      </c>
      <c r="Q19" s="1" t="n">
        <f aca="false">(SUM(C19:N19)-O19-P19)/10</f>
        <v>2.4531</v>
      </c>
      <c r="S19" s="1" t="n">
        <v>80000000</v>
      </c>
      <c r="T19" s="1" t="n">
        <v>51.4</v>
      </c>
      <c r="U19" s="1" t="n">
        <v>51.4</v>
      </c>
      <c r="V19" s="1" t="n">
        <v>51.4</v>
      </c>
      <c r="W19" s="1" t="n">
        <f aca="false">AVERAGE(T19:V19)</f>
        <v>51.4</v>
      </c>
    </row>
    <row r="20" customFormat="false" ht="14.25" hidden="false" customHeight="false" outlineLevel="0" collapsed="false">
      <c r="B20" s="1" t="n">
        <v>100000000</v>
      </c>
      <c r="C20" s="1" t="n">
        <v>2.996</v>
      </c>
      <c r="D20" s="1" t="n">
        <v>3.042</v>
      </c>
      <c r="E20" s="1" t="n">
        <v>3.099</v>
      </c>
      <c r="F20" s="1" t="n">
        <v>3.075</v>
      </c>
      <c r="G20" s="1" t="n">
        <v>3.08</v>
      </c>
      <c r="H20" s="1" t="n">
        <v>3.011</v>
      </c>
      <c r="I20" s="1" t="n">
        <v>3.114</v>
      </c>
      <c r="J20" s="1" t="n">
        <v>2.991</v>
      </c>
      <c r="K20" s="1" t="n">
        <v>3.05</v>
      </c>
      <c r="L20" s="1" t="n">
        <v>3.04</v>
      </c>
      <c r="M20" s="1" t="n">
        <v>3.026</v>
      </c>
      <c r="N20" s="1" t="n">
        <v>3.088</v>
      </c>
      <c r="O20" s="1" t="n">
        <f aca="false">MIN(C20:N20)</f>
        <v>2.991</v>
      </c>
      <c r="P20" s="1" t="n">
        <f aca="false">MAX(C20:N20)</f>
        <v>3.114</v>
      </c>
      <c r="Q20" s="1" t="n">
        <f aca="false">(SUM(C20:N20)-O20-P20)/10</f>
        <v>3.0507</v>
      </c>
      <c r="S20" s="1" t="n">
        <v>100000000</v>
      </c>
      <c r="T20" s="1" t="n">
        <v>64.2</v>
      </c>
      <c r="U20" s="1" t="n">
        <v>64.2</v>
      </c>
      <c r="V20" s="1" t="n">
        <v>64.2</v>
      </c>
      <c r="W20" s="1" t="n">
        <f aca="false">AVERAGE(T20:V20)</f>
        <v>64.2</v>
      </c>
    </row>
    <row r="21" customFormat="false" ht="14.25" hidden="false" customHeight="false" outlineLevel="0" collapsed="false">
      <c r="B21" s="1" t="n">
        <v>120000000</v>
      </c>
      <c r="C21" s="1" t="n">
        <v>3.603</v>
      </c>
      <c r="D21" s="1" t="n">
        <v>3.631</v>
      </c>
      <c r="E21" s="1" t="n">
        <v>3.683</v>
      </c>
      <c r="F21" s="1" t="n">
        <v>3.589</v>
      </c>
      <c r="G21" s="1" t="n">
        <v>3.661</v>
      </c>
      <c r="H21" s="1" t="n">
        <v>3.651</v>
      </c>
      <c r="I21" s="1" t="n">
        <v>3.588</v>
      </c>
      <c r="J21" s="1" t="n">
        <v>3.663</v>
      </c>
      <c r="K21" s="1" t="n">
        <v>3.7</v>
      </c>
      <c r="L21" s="1" t="n">
        <v>3.566</v>
      </c>
      <c r="M21" s="1" t="n">
        <v>3.622</v>
      </c>
      <c r="N21" s="1" t="n">
        <v>3.592</v>
      </c>
      <c r="O21" s="1" t="n">
        <f aca="false">MIN(C21:N21)</f>
        <v>3.566</v>
      </c>
      <c r="P21" s="1" t="n">
        <f aca="false">MAX(C21:N21)</f>
        <v>3.7</v>
      </c>
      <c r="Q21" s="1" t="n">
        <f aca="false">(SUM(C21:N21)-O21-P21)/10</f>
        <v>3.6283</v>
      </c>
      <c r="S21" s="1" t="n">
        <v>120000000</v>
      </c>
      <c r="T21" s="1" t="n">
        <v>77</v>
      </c>
      <c r="U21" s="1" t="n">
        <v>77</v>
      </c>
      <c r="V21" s="1" t="n">
        <v>77</v>
      </c>
      <c r="W21" s="1" t="n">
        <f aca="false">AVERAGE(T21:V21)</f>
        <v>77</v>
      </c>
    </row>
    <row r="22" customFormat="false" ht="14.25" hidden="false" customHeight="false" outlineLevel="0" collapsed="false">
      <c r="B22" s="1" t="n">
        <v>140000000</v>
      </c>
      <c r="C22" s="1" t="n">
        <v>4.233</v>
      </c>
      <c r="D22" s="1" t="n">
        <v>4.367</v>
      </c>
      <c r="E22" s="1" t="n">
        <v>4.286</v>
      </c>
      <c r="F22" s="1" t="n">
        <v>4.27</v>
      </c>
      <c r="G22" s="1" t="n">
        <v>4.236</v>
      </c>
      <c r="H22" s="1" t="n">
        <v>4.27</v>
      </c>
      <c r="I22" s="1" t="n">
        <v>4.22</v>
      </c>
      <c r="J22" s="1" t="n">
        <v>4.223</v>
      </c>
      <c r="K22" s="1" t="n">
        <v>4.188</v>
      </c>
      <c r="L22" s="1" t="n">
        <v>4.232</v>
      </c>
      <c r="M22" s="1" t="n">
        <v>4.241</v>
      </c>
      <c r="N22" s="1" t="n">
        <v>4.219</v>
      </c>
      <c r="O22" s="1" t="n">
        <f aca="false">MIN(C22:N22)</f>
        <v>4.188</v>
      </c>
      <c r="P22" s="1" t="n">
        <f aca="false">MAX(C22:N22)</f>
        <v>4.367</v>
      </c>
      <c r="Q22" s="1" t="n">
        <f aca="false">(SUM(C22:N22)-O22-P22)/10</f>
        <v>4.243</v>
      </c>
      <c r="S22" s="1" t="n">
        <v>140000000</v>
      </c>
      <c r="T22" s="1" t="n">
        <v>89.9</v>
      </c>
      <c r="U22" s="1" t="n">
        <v>89.9</v>
      </c>
      <c r="V22" s="1" t="n">
        <v>89.9</v>
      </c>
      <c r="W22" s="1" t="n">
        <f aca="false">AVERAGE(T22:V22)</f>
        <v>89.9</v>
      </c>
    </row>
    <row r="23" customFormat="false" ht="14.25" hidden="false" customHeight="false" outlineLevel="0" collapsed="false">
      <c r="L23" s="1"/>
      <c r="M23" s="1"/>
      <c r="N23" s="1"/>
      <c r="O23" s="1"/>
      <c r="Q23" s="1"/>
      <c r="T23" s="1"/>
    </row>
    <row r="24" customFormat="false" ht="14.25" hidden="false" customHeight="false" outlineLevel="0" collapsed="false">
      <c r="L24" s="1"/>
      <c r="M24" s="1"/>
      <c r="N24" s="1"/>
      <c r="O24" s="1"/>
      <c r="Q24" s="1"/>
      <c r="T24" s="1"/>
    </row>
    <row r="25" customFormat="false" ht="14.25" hidden="false" customHeight="false" outlineLevel="0" collapsed="false">
      <c r="L25" s="1"/>
      <c r="M25" s="1"/>
      <c r="N25" s="1"/>
      <c r="O25" s="1"/>
      <c r="Q25" s="1"/>
      <c r="T25" s="1"/>
    </row>
    <row r="26" customFormat="false" ht="14.25" hidden="false" customHeight="false" outlineLevel="0" collapsed="false">
      <c r="L26" s="1"/>
      <c r="M26" s="1"/>
      <c r="N26" s="1"/>
      <c r="O26" s="1"/>
      <c r="Q26" s="1"/>
      <c r="T26" s="1"/>
    </row>
    <row r="28" customFormat="false" ht="14.25" hidden="false" customHeight="false" outlineLevel="0" collapsed="false">
      <c r="A28" s="1" t="s">
        <v>8</v>
      </c>
    </row>
    <row r="29" customFormat="false" ht="14.25" hidden="false" customHeight="false" outlineLevel="0" collapsed="false">
      <c r="A29" s="1" t="s">
        <v>2</v>
      </c>
      <c r="H29" s="1" t="s">
        <v>7</v>
      </c>
    </row>
    <row r="30" customFormat="false" ht="14.25" hidden="false" customHeight="false" outlineLevel="0" collapsed="false">
      <c r="F30" s="1" t="s">
        <v>6</v>
      </c>
      <c r="M30" s="1" t="s">
        <v>6</v>
      </c>
      <c r="O30" s="1" t="s">
        <v>2</v>
      </c>
      <c r="P30" s="1" t="s">
        <v>9</v>
      </c>
      <c r="Q30" s="1" t="s">
        <v>10</v>
      </c>
      <c r="R30" s="1" t="s">
        <v>11</v>
      </c>
      <c r="S30" s="1" t="s">
        <v>12</v>
      </c>
      <c r="T30" s="1" t="s">
        <v>18</v>
      </c>
      <c r="U30" s="1" t="s">
        <v>13</v>
      </c>
      <c r="V30" s="1" t="s">
        <v>14</v>
      </c>
      <c r="W30" s="1" t="s">
        <v>15</v>
      </c>
    </row>
    <row r="31" customFormat="false" ht="14.25" hidden="false" customHeight="false" outlineLevel="0" collapsed="false">
      <c r="F31" s="1" t="n">
        <f aca="false">SUM(C31:E31)/3</f>
        <v>0</v>
      </c>
      <c r="M31" s="1" t="n">
        <f aca="false">SUM(J31:L31)/3</f>
        <v>0</v>
      </c>
      <c r="P31" s="1" t="n">
        <v>20000000</v>
      </c>
      <c r="Q31" s="1" t="n">
        <f aca="false">F31</f>
        <v>0</v>
      </c>
      <c r="R31" s="1" t="n">
        <f aca="false">F32</f>
        <v>0</v>
      </c>
      <c r="S31" s="1" t="n">
        <f aca="false">F33</f>
        <v>0</v>
      </c>
      <c r="T31" s="1" t="n">
        <f aca="false">AVERAGE(T3:V3)</f>
        <v>14.9</v>
      </c>
      <c r="U31" s="1" t="n">
        <f aca="false">R31+S31+T31</f>
        <v>14.9</v>
      </c>
      <c r="V31" s="1" t="n">
        <f aca="false">W3</f>
        <v>14.9</v>
      </c>
      <c r="W31" s="4" t="n">
        <f aca="false">V31*(Constants!$A$2/100)*1024*1024*1024</f>
        <v>2559800508.416</v>
      </c>
    </row>
    <row r="32" customFormat="false" ht="14.25" hidden="false" customHeight="false" outlineLevel="0" collapsed="false">
      <c r="F32" s="1" t="n">
        <f aca="false">SUM(C32:E32)/3</f>
        <v>0</v>
      </c>
      <c r="M32" s="1" t="n">
        <f aca="false">SUM(J32:L32)/3</f>
        <v>0</v>
      </c>
      <c r="P32" s="1" t="n">
        <v>40000000</v>
      </c>
      <c r="Q32" s="1" t="n">
        <f aca="false">F37</f>
        <v>0</v>
      </c>
      <c r="R32" s="1" t="n">
        <f aca="false">F38</f>
        <v>0</v>
      </c>
      <c r="S32" s="1" t="n">
        <f aca="false">F39</f>
        <v>0</v>
      </c>
      <c r="T32" s="1" t="n">
        <f aca="false">AVERAGE(T4:V4)</f>
        <v>29.9</v>
      </c>
      <c r="U32" s="1" t="n">
        <f aca="false">R32+S32+T32</f>
        <v>29.9</v>
      </c>
      <c r="V32" s="1" t="n">
        <f aca="false">W4</f>
        <v>29.9</v>
      </c>
      <c r="W32" s="4" t="n">
        <f aca="false">V32*(Constants!$A$2/100)*1024*1024*1024</f>
        <v>5136780886.016</v>
      </c>
    </row>
    <row r="33" customFormat="false" ht="14.25" hidden="false" customHeight="false" outlineLevel="0" collapsed="false">
      <c r="F33" s="1" t="n">
        <f aca="false">SUM(C33:E33)/3</f>
        <v>0</v>
      </c>
      <c r="M33" s="1" t="n">
        <f aca="false">SUM(J33:L33)/3</f>
        <v>0</v>
      </c>
      <c r="P33" s="1" t="n">
        <v>60000000</v>
      </c>
      <c r="Q33" s="1" t="n">
        <f aca="false">F43</f>
        <v>0</v>
      </c>
      <c r="R33" s="1" t="n">
        <f aca="false">F44</f>
        <v>0</v>
      </c>
      <c r="S33" s="1" t="n">
        <f aca="false">F45</f>
        <v>0</v>
      </c>
      <c r="T33" s="1" t="n">
        <f aca="false">AVERAGE(T5:V5)</f>
        <v>44.8</v>
      </c>
      <c r="U33" s="1" t="n">
        <f aca="false">R33+S33+T33</f>
        <v>44.8</v>
      </c>
      <c r="V33" s="1" t="n">
        <f aca="false">W5</f>
        <v>44.8</v>
      </c>
      <c r="W33" s="4" t="n">
        <f aca="false">V33*(Constants!$A$2/100)*1024*1024*1024</f>
        <v>7696581394.432</v>
      </c>
    </row>
    <row r="34" customFormat="false" ht="14.25" hidden="false" customHeight="false" outlineLevel="0" collapsed="false">
      <c r="P34" s="1" t="n">
        <v>80000000</v>
      </c>
      <c r="Q34" s="1" t="n">
        <f aca="false">F49</f>
        <v>0</v>
      </c>
      <c r="R34" s="1" t="n">
        <f aca="false">F50</f>
        <v>0</v>
      </c>
      <c r="S34" s="1" t="n">
        <f aca="false">F51</f>
        <v>0</v>
      </c>
      <c r="T34" s="1" t="n">
        <f aca="false">AVERAGE(T6:V6)</f>
        <v>59.7</v>
      </c>
      <c r="U34" s="1" t="n">
        <f aca="false">R34+S34+T34</f>
        <v>59.7</v>
      </c>
      <c r="V34" s="1" t="n">
        <f aca="false">W6</f>
        <v>59.7</v>
      </c>
      <c r="W34" s="4" t="n">
        <f aca="false">V34*(Constants!$A$2/100)*1024*1024*1024</f>
        <v>10256381902.848</v>
      </c>
    </row>
    <row r="35" customFormat="false" ht="14.25" hidden="false" customHeight="false" outlineLevel="0" collapsed="false">
      <c r="P35" s="1" t="n">
        <v>100000000</v>
      </c>
      <c r="Q35" s="1" t="n">
        <f aca="false">F55</f>
        <v>0</v>
      </c>
      <c r="R35" s="1" t="n">
        <f aca="false">F56</f>
        <v>0</v>
      </c>
      <c r="S35" s="1" t="n">
        <f aca="false">F57</f>
        <v>0</v>
      </c>
      <c r="T35" s="1" t="n">
        <f aca="false">AVERAGE(T7:V7)</f>
        <v>74.6</v>
      </c>
      <c r="U35" s="1" t="n">
        <f aca="false">R35+S35+T35</f>
        <v>74.6</v>
      </c>
      <c r="V35" s="1" t="n">
        <f aca="false">W7</f>
        <v>74.6</v>
      </c>
      <c r="W35" s="4" t="n">
        <f aca="false">V35*(Constants!$A$2/100)*1024*1024*1024</f>
        <v>12816182411.264</v>
      </c>
    </row>
    <row r="36" customFormat="false" ht="14.25" hidden="false" customHeight="false" outlineLevel="0" collapsed="false">
      <c r="F36" s="1" t="s">
        <v>6</v>
      </c>
      <c r="M36" s="1" t="s">
        <v>6</v>
      </c>
      <c r="P36" s="1" t="n">
        <v>120000000</v>
      </c>
      <c r="Q36" s="1" t="n">
        <f aca="false">F61</f>
        <v>0</v>
      </c>
      <c r="R36" s="1" t="n">
        <f aca="false">F62</f>
        <v>0</v>
      </c>
      <c r="S36" s="1" t="n">
        <f aca="false">F63</f>
        <v>0</v>
      </c>
      <c r="T36" s="1" t="n">
        <f aca="false">AVERAGE(T8:V8)</f>
        <v>89.6</v>
      </c>
      <c r="U36" s="1" t="n">
        <f aca="false">R36+S36+T36</f>
        <v>89.6</v>
      </c>
      <c r="V36" s="1" t="n">
        <f aca="false">W8</f>
        <v>89.6</v>
      </c>
      <c r="W36" s="4" t="n">
        <f aca="false">V36*(Constants!$A$2/100)*1024*1024*1024</f>
        <v>15393162788.864</v>
      </c>
    </row>
    <row r="37" customFormat="false" ht="14.25" hidden="false" customHeight="false" outlineLevel="0" collapsed="false">
      <c r="F37" s="1" t="n">
        <f aca="false">SUM(C37:E37)/3</f>
        <v>0</v>
      </c>
      <c r="M37" s="1" t="n">
        <f aca="false">SUM(J37:L37)/3</f>
        <v>0</v>
      </c>
      <c r="P37" s="1" t="n">
        <v>140000000</v>
      </c>
      <c r="Q37" s="1" t="n">
        <f aca="false">F67</f>
        <v>0</v>
      </c>
      <c r="R37" s="1" t="n">
        <f aca="false">F68</f>
        <v>0</v>
      </c>
      <c r="S37" s="1" t="n">
        <f aca="false">F69</f>
        <v>0</v>
      </c>
      <c r="T37" s="1"/>
      <c r="W37" s="4" t="n">
        <f aca="false">V37*(Constants!$A$2/100)*1024*1024*1024</f>
        <v>0</v>
      </c>
    </row>
    <row r="38" customFormat="false" ht="14.25" hidden="false" customHeight="false" outlineLevel="0" collapsed="false">
      <c r="F38" s="1" t="n">
        <f aca="false">SUM(C38:E38)/3</f>
        <v>0</v>
      </c>
      <c r="M38" s="1" t="n">
        <f aca="false">SUM(J38:L38)/3</f>
        <v>0</v>
      </c>
      <c r="Q38" s="1"/>
      <c r="R38" s="1"/>
      <c r="T38" s="1"/>
      <c r="W38" s="4"/>
    </row>
    <row r="39" customFormat="false" ht="14.25" hidden="false" customHeight="false" outlineLevel="0" collapsed="false">
      <c r="F39" s="1" t="n">
        <f aca="false">SUM(C39:E39)/3</f>
        <v>0</v>
      </c>
      <c r="M39" s="1" t="n">
        <f aca="false">SUM(J39:L39)/3</f>
        <v>0</v>
      </c>
      <c r="W39" s="4"/>
    </row>
    <row r="42" customFormat="false" ht="14.25" hidden="false" customHeight="false" outlineLevel="0" collapsed="false">
      <c r="F42" s="1" t="s">
        <v>6</v>
      </c>
      <c r="M42" s="1" t="s">
        <v>6</v>
      </c>
      <c r="O42" s="1" t="s">
        <v>7</v>
      </c>
      <c r="P42" s="1" t="s">
        <v>9</v>
      </c>
      <c r="Q42" s="1" t="s">
        <v>10</v>
      </c>
      <c r="R42" s="1" t="s">
        <v>11</v>
      </c>
      <c r="S42" s="1" t="s">
        <v>12</v>
      </c>
      <c r="T42" s="1" t="s">
        <v>18</v>
      </c>
      <c r="U42" s="1" t="s">
        <v>13</v>
      </c>
      <c r="V42" s="1" t="s">
        <v>14</v>
      </c>
      <c r="W42" s="1" t="s">
        <v>15</v>
      </c>
    </row>
    <row r="43" customFormat="false" ht="14.25" hidden="false" customHeight="false" outlineLevel="0" collapsed="false">
      <c r="F43" s="1" t="n">
        <f aca="false">SUM(C43:E43)/3</f>
        <v>0</v>
      </c>
      <c r="M43" s="1" t="n">
        <f aca="false">SUM(J43:L43)/3</f>
        <v>0</v>
      </c>
      <c r="P43" s="1" t="n">
        <v>20000000</v>
      </c>
      <c r="Q43" s="1" t="n">
        <f aca="false">M31</f>
        <v>0</v>
      </c>
      <c r="R43" s="1" t="n">
        <f aca="false">M32</f>
        <v>0</v>
      </c>
      <c r="T43" s="1" t="n">
        <f aca="false">AVERAGE(T16:V16)</f>
        <v>12.9</v>
      </c>
      <c r="U43" s="1" t="n">
        <f aca="false">R43+S43+T43</f>
        <v>12.9</v>
      </c>
      <c r="V43" s="1" t="n">
        <f aca="false">W16</f>
        <v>12.9</v>
      </c>
      <c r="W43" s="4" t="n">
        <f aca="false">V43*(Constants!$A$2/100)*1024*1024*1024</f>
        <v>2216203124.736</v>
      </c>
    </row>
    <row r="44" customFormat="false" ht="14.25" hidden="false" customHeight="false" outlineLevel="0" collapsed="false">
      <c r="F44" s="1" t="n">
        <f aca="false">SUM(C44:E44)/3</f>
        <v>0</v>
      </c>
      <c r="M44" s="1" t="n">
        <f aca="false">SUM(J44:L44)/3</f>
        <v>0</v>
      </c>
      <c r="P44" s="1" t="n">
        <v>40000000</v>
      </c>
      <c r="Q44" s="1" t="n">
        <f aca="false">M37</f>
        <v>0</v>
      </c>
      <c r="R44" s="1" t="n">
        <f aca="false">M38</f>
        <v>0</v>
      </c>
      <c r="T44" s="1" t="n">
        <f aca="false">AVERAGE(T17:V17)</f>
        <v>25.7</v>
      </c>
      <c r="U44" s="1" t="n">
        <f aca="false">R44+S44+T44</f>
        <v>25.7</v>
      </c>
      <c r="V44" s="1" t="n">
        <f aca="false">W17</f>
        <v>25.7</v>
      </c>
      <c r="W44" s="4" t="n">
        <f aca="false">V44*(Constants!$A$2/100)*1024*1024*1024</f>
        <v>4415226380.288</v>
      </c>
    </row>
    <row r="45" customFormat="false" ht="14.25" hidden="false" customHeight="false" outlineLevel="0" collapsed="false">
      <c r="F45" s="1" t="n">
        <f aca="false">SUM(C45:E45)/3</f>
        <v>0</v>
      </c>
      <c r="M45" s="1" t="n">
        <f aca="false">SUM(J45:L45)/3</f>
        <v>0</v>
      </c>
      <c r="P45" s="1" t="n">
        <v>60000000</v>
      </c>
      <c r="Q45" s="1" t="n">
        <f aca="false">M43</f>
        <v>0</v>
      </c>
      <c r="R45" s="1" t="n">
        <f aca="false">M44</f>
        <v>0</v>
      </c>
      <c r="T45" s="1" t="n">
        <f aca="false">AVERAGE(T18:V18)</f>
        <v>38.5</v>
      </c>
      <c r="U45" s="1" t="n">
        <f aca="false">R45+S45+T45</f>
        <v>38.5</v>
      </c>
      <c r="V45" s="1" t="n">
        <f aca="false">W18</f>
        <v>38.5</v>
      </c>
      <c r="W45" s="4" t="n">
        <f aca="false">V45*(Constants!$A$2/100)*1024*1024*1024</f>
        <v>6614249635.84</v>
      </c>
    </row>
    <row r="46" customFormat="false" ht="14.25" hidden="false" customHeight="false" outlineLevel="0" collapsed="false">
      <c r="P46" s="1" t="n">
        <v>80000000</v>
      </c>
      <c r="Q46" s="1" t="n">
        <f aca="false">M49</f>
        <v>0</v>
      </c>
      <c r="R46" s="1" t="n">
        <f aca="false">M50</f>
        <v>0</v>
      </c>
      <c r="T46" s="1" t="n">
        <f aca="false">AVERAGE(T19:V19)</f>
        <v>51.4</v>
      </c>
      <c r="U46" s="1" t="n">
        <f aca="false">R46+S46+T46</f>
        <v>51.4</v>
      </c>
      <c r="V46" s="1" t="n">
        <f aca="false">W19</f>
        <v>51.4</v>
      </c>
      <c r="W46" s="4" t="n">
        <f aca="false">V46*(Constants!$A$2/100)*1024*1024*1024</f>
        <v>8830452760.576</v>
      </c>
    </row>
    <row r="47" customFormat="false" ht="14.25" hidden="false" customHeight="false" outlineLevel="0" collapsed="false">
      <c r="P47" s="1" t="n">
        <v>100000000</v>
      </c>
      <c r="Q47" s="1" t="n">
        <f aca="false">M55</f>
        <v>0</v>
      </c>
      <c r="R47" s="1" t="n">
        <f aca="false">M56</f>
        <v>0</v>
      </c>
      <c r="T47" s="1" t="n">
        <f aca="false">AVERAGE(T20:V20)</f>
        <v>64.2</v>
      </c>
      <c r="U47" s="1" t="n">
        <f aca="false">R47+S47+T47</f>
        <v>64.2</v>
      </c>
      <c r="V47" s="1" t="n">
        <f aca="false">W20</f>
        <v>64.2</v>
      </c>
      <c r="W47" s="4" t="n">
        <f aca="false">V47*(Constants!$A$2/100)*1024*1024*1024</f>
        <v>11029476016.128</v>
      </c>
    </row>
    <row r="48" customFormat="false" ht="14.25" hidden="false" customHeight="false" outlineLevel="0" collapsed="false">
      <c r="F48" s="1" t="s">
        <v>6</v>
      </c>
      <c r="M48" s="1" t="s">
        <v>6</v>
      </c>
      <c r="P48" s="1" t="n">
        <v>120000000</v>
      </c>
      <c r="Q48" s="1" t="n">
        <f aca="false">M61</f>
        <v>0</v>
      </c>
      <c r="R48" s="1" t="n">
        <f aca="false">M62</f>
        <v>0</v>
      </c>
      <c r="T48" s="1" t="n">
        <f aca="false">AVERAGE(T21:V21)</f>
        <v>77</v>
      </c>
      <c r="U48" s="1" t="n">
        <f aca="false">R48+S48+T48</f>
        <v>77</v>
      </c>
      <c r="V48" s="1" t="n">
        <f aca="false">W21</f>
        <v>77</v>
      </c>
      <c r="W48" s="4" t="n">
        <f aca="false">V48*(Constants!$A$2/100)*1024*1024*1024</f>
        <v>13228499271.68</v>
      </c>
    </row>
    <row r="49" customFormat="false" ht="14.25" hidden="false" customHeight="false" outlineLevel="0" collapsed="false">
      <c r="F49" s="1" t="n">
        <f aca="false">SUM(C49:E49)/3</f>
        <v>0</v>
      </c>
      <c r="M49" s="1" t="n">
        <f aca="false">SUM(J49:L49)/3</f>
        <v>0</v>
      </c>
      <c r="P49" s="1" t="n">
        <v>140000000</v>
      </c>
      <c r="Q49" s="1" t="n">
        <f aca="false">M67</f>
        <v>0</v>
      </c>
      <c r="R49" s="1" t="n">
        <f aca="false">M68</f>
        <v>0</v>
      </c>
      <c r="T49" s="1" t="n">
        <f aca="false">AVERAGE(T22:V22)</f>
        <v>89.9</v>
      </c>
      <c r="U49" s="1" t="n">
        <f aca="false">R49+S49+T49</f>
        <v>89.9</v>
      </c>
      <c r="V49" s="1" t="n">
        <f aca="false">W22</f>
        <v>89.9</v>
      </c>
      <c r="W49" s="4" t="n">
        <f aca="false">V49*(Constants!$A$2/100)*1024*1024*1024</f>
        <v>15444702396.416</v>
      </c>
    </row>
    <row r="50" customFormat="false" ht="14.25" hidden="false" customHeight="false" outlineLevel="0" collapsed="false">
      <c r="F50" s="1" t="n">
        <f aca="false">SUM(C50:E50)/3</f>
        <v>0</v>
      </c>
      <c r="M50" s="1" t="n">
        <f aca="false">SUM(J50:L50)/3</f>
        <v>0</v>
      </c>
      <c r="Q50" s="1"/>
      <c r="R50" s="1"/>
      <c r="T50" s="1"/>
      <c r="W50" s="4"/>
    </row>
    <row r="51" customFormat="false" ht="14.25" hidden="false" customHeight="false" outlineLevel="0" collapsed="false">
      <c r="F51" s="1" t="n">
        <f aca="false">SUM(C51:E51)/3</f>
        <v>0</v>
      </c>
      <c r="M51" s="1" t="n">
        <f aca="false">SUM(J51:L51)/3</f>
        <v>0</v>
      </c>
    </row>
    <row r="54" customFormat="false" ht="14.25" hidden="false" customHeight="false" outlineLevel="0" collapsed="false">
      <c r="F54" s="1" t="s">
        <v>6</v>
      </c>
      <c r="M54" s="1" t="s">
        <v>6</v>
      </c>
    </row>
    <row r="55" customFormat="false" ht="14.25" hidden="false" customHeight="false" outlineLevel="0" collapsed="false">
      <c r="F55" s="1" t="n">
        <f aca="false">SUM(C55:E55)/3</f>
        <v>0</v>
      </c>
      <c r="M55" s="1" t="n">
        <f aca="false">SUM(J55:L55)/3</f>
        <v>0</v>
      </c>
    </row>
    <row r="56" customFormat="false" ht="14.25" hidden="false" customHeight="false" outlineLevel="0" collapsed="false">
      <c r="F56" s="1" t="n">
        <f aca="false">SUM(C56:E56)/3</f>
        <v>0</v>
      </c>
      <c r="M56" s="1" t="n">
        <f aca="false">SUM(J56:L56)/3</f>
        <v>0</v>
      </c>
    </row>
    <row r="57" customFormat="false" ht="14.25" hidden="false" customHeight="false" outlineLevel="0" collapsed="false">
      <c r="F57" s="1" t="n">
        <f aca="false">SUM(C57:E57)/3</f>
        <v>0</v>
      </c>
      <c r="M57" s="1" t="n">
        <f aca="false">SUM(J57:L57)/3</f>
        <v>0</v>
      </c>
    </row>
    <row r="60" customFormat="false" ht="14.25" hidden="false" customHeight="false" outlineLevel="0" collapsed="false">
      <c r="F60" s="1" t="s">
        <v>6</v>
      </c>
      <c r="M60" s="1" t="s">
        <v>6</v>
      </c>
    </row>
    <row r="61" customFormat="false" ht="14.25" hidden="false" customHeight="false" outlineLevel="0" collapsed="false">
      <c r="F61" s="1" t="n">
        <f aca="false">SUM(C61:E61)/3</f>
        <v>0</v>
      </c>
      <c r="M61" s="1" t="n">
        <f aca="false">SUM(J61:L61)/3</f>
        <v>0</v>
      </c>
    </row>
    <row r="62" customFormat="false" ht="14.25" hidden="false" customHeight="false" outlineLevel="0" collapsed="false">
      <c r="F62" s="1" t="n">
        <f aca="false">SUM(C62:E62)/3</f>
        <v>0</v>
      </c>
      <c r="M62" s="1" t="n">
        <f aca="false">SUM(J62:L62)/3</f>
        <v>0</v>
      </c>
    </row>
    <row r="63" customFormat="false" ht="14.25" hidden="false" customHeight="false" outlineLevel="0" collapsed="false">
      <c r="F63" s="1" t="n">
        <f aca="false">SUM(C63:E63)/3</f>
        <v>0</v>
      </c>
      <c r="M63" s="1" t="n">
        <f aca="false">SUM(J63:L63)/3</f>
        <v>0</v>
      </c>
    </row>
    <row r="66" customFormat="false" ht="14.25" hidden="false" customHeight="false" outlineLevel="0" collapsed="false">
      <c r="F66" s="1" t="s">
        <v>6</v>
      </c>
      <c r="M66" s="1" t="s">
        <v>6</v>
      </c>
    </row>
    <row r="67" customFormat="false" ht="14.25" hidden="false" customHeight="false" outlineLevel="0" collapsed="false">
      <c r="F67" s="1" t="n">
        <f aca="false">SUM(C67:E67)/3</f>
        <v>0</v>
      </c>
      <c r="M67" s="1" t="n">
        <f aca="false">SUM(J67:L67)/3</f>
        <v>0</v>
      </c>
    </row>
    <row r="68" customFormat="false" ht="14.25" hidden="false" customHeight="false" outlineLevel="0" collapsed="false">
      <c r="F68" s="1" t="n">
        <f aca="false">SUM(C68:E68)/3</f>
        <v>0</v>
      </c>
      <c r="M68" s="1" t="n">
        <f aca="false">SUM(J68:L68)/3</f>
        <v>0</v>
      </c>
    </row>
    <row r="69" customFormat="false" ht="14.25" hidden="false" customHeight="false" outlineLevel="0" collapsed="false">
      <c r="F69" s="1" t="n">
        <f aca="false">SUM(C69:E69)/3</f>
        <v>0</v>
      </c>
      <c r="M69" s="1" t="n">
        <f aca="false">SUM(J69:L69)/3</f>
        <v>0</v>
      </c>
    </row>
    <row r="72" customFormat="false" ht="14.25" hidden="false" customHeight="false" outlineLevel="0" collapsed="false">
      <c r="F72" s="1" t="s">
        <v>6</v>
      </c>
      <c r="M72" s="1" t="s">
        <v>6</v>
      </c>
    </row>
    <row r="73" customFormat="false" ht="14.25" hidden="false" customHeight="false" outlineLevel="0" collapsed="false">
      <c r="F73" s="1" t="n">
        <f aca="false">SUM(C73:E73)/3</f>
        <v>0</v>
      </c>
      <c r="M73" s="1" t="n">
        <f aca="false">SUM(J73:L73)/3</f>
        <v>0</v>
      </c>
    </row>
    <row r="74" customFormat="false" ht="14.25" hidden="false" customHeight="false" outlineLevel="0" collapsed="false">
      <c r="F74" s="1" t="n">
        <f aca="false">SUM(C74:E74)/3</f>
        <v>0</v>
      </c>
      <c r="M74" s="1" t="n">
        <f aca="false">SUM(J74:L74)/3</f>
        <v>0</v>
      </c>
    </row>
    <row r="75" customFormat="false" ht="14.25" hidden="false" customHeight="false" outlineLevel="0" collapsed="false">
      <c r="F75" s="1" t="n">
        <f aca="false">SUM(C75:E75)/3</f>
        <v>0</v>
      </c>
      <c r="M75" s="1" t="n">
        <f aca="false">SUM(J75:L75)/3</f>
        <v>0</v>
      </c>
    </row>
  </sheetData>
  <printOptions headings="false" gridLines="false" gridLinesSet="true" horizontalCentered="false" verticalCentered="false"/>
  <pageMargins left="0.7" right="0.7" top="0.3" bottom="0.3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63"/>
  <sheetViews>
    <sheetView showFormulas="false" showGridLines="true" showRowColHeaders="true" showZeros="true" rightToLeft="false" tabSelected="true" showOutlineSymbols="true" defaultGridColor="true" view="normal" topLeftCell="P1" colorId="64" zoomScale="50" zoomScaleNormal="50" zoomScalePageLayoutView="100" workbookViewId="0">
      <selection pane="topLeft" activeCell="S16" activeCellId="0" sqref="S16:V21"/>
    </sheetView>
  </sheetViews>
  <sheetFormatPr defaultColWidth="7.5078125" defaultRowHeight="14.25" zeroHeight="false" outlineLevelRow="0" outlineLevelCol="0"/>
  <cols>
    <col collapsed="false" customWidth="true" hidden="false" outlineLevel="0" max="19" min="1" style="1" width="9.13"/>
    <col collapsed="false" customWidth="true" hidden="false" outlineLevel="0" max="20" min="20" style="1" width="12.13"/>
    <col collapsed="false" customWidth="true" hidden="false" outlineLevel="0" max="21" min="21" style="1" width="15.5"/>
    <col collapsed="false" customWidth="true" hidden="false" outlineLevel="0" max="22" min="22" style="1" width="18"/>
    <col collapsed="false" customWidth="true" hidden="false" outlineLevel="0" max="29" min="23" style="1" width="9.13"/>
  </cols>
  <sheetData>
    <row r="1" customFormat="false" ht="15" hidden="false" customHeight="false" outlineLevel="0" collapsed="false">
      <c r="A1" s="2" t="s">
        <v>1</v>
      </c>
    </row>
    <row r="2" customFormat="false" ht="13.8" hidden="false" customHeight="false" outlineLevel="0" collapsed="false">
      <c r="A2" s="1" t="s">
        <v>2</v>
      </c>
      <c r="B2" s="0" t="s">
        <v>3</v>
      </c>
      <c r="C2" s="0" t="n">
        <v>1</v>
      </c>
      <c r="D2" s="0" t="n">
        <v>2</v>
      </c>
      <c r="E2" s="0" t="n">
        <v>3</v>
      </c>
      <c r="F2" s="0" t="n">
        <v>4</v>
      </c>
      <c r="G2" s="0" t="n">
        <v>5</v>
      </c>
      <c r="H2" s="0" t="n">
        <v>6</v>
      </c>
      <c r="I2" s="0" t="n">
        <v>7</v>
      </c>
      <c r="J2" s="0" t="n">
        <v>8</v>
      </c>
      <c r="K2" s="0" t="n">
        <v>9</v>
      </c>
      <c r="L2" s="0" t="n">
        <v>10</v>
      </c>
      <c r="M2" s="0" t="n">
        <v>11</v>
      </c>
      <c r="N2" s="0" t="n">
        <v>12</v>
      </c>
      <c r="O2" s="1" t="s">
        <v>4</v>
      </c>
      <c r="P2" s="1" t="s">
        <v>5</v>
      </c>
      <c r="Q2" s="1" t="s">
        <v>6</v>
      </c>
      <c r="S2" s="1" t="s">
        <v>3</v>
      </c>
      <c r="W2" s="1" t="s">
        <v>6</v>
      </c>
    </row>
    <row r="3" customFormat="false" ht="13.8" hidden="false" customHeight="false" outlineLevel="0" collapsed="false">
      <c r="B3" s="0" t="n">
        <v>500</v>
      </c>
      <c r="C3" s="0" t="n">
        <v>0.0016</v>
      </c>
      <c r="D3" s="0" t="n">
        <v>0.0017</v>
      </c>
      <c r="E3" s="0" t="n">
        <v>0.0016</v>
      </c>
      <c r="F3" s="0" t="n">
        <v>0.0019</v>
      </c>
      <c r="G3" s="0" t="n">
        <v>0.0016</v>
      </c>
      <c r="H3" s="0" t="n">
        <v>0.0011</v>
      </c>
      <c r="I3" s="0" t="n">
        <v>0.0011</v>
      </c>
      <c r="J3" s="0" t="n">
        <v>0.0011</v>
      </c>
      <c r="K3" s="0" t="n">
        <v>0.0011</v>
      </c>
      <c r="L3" s="0" t="n">
        <v>0.0011</v>
      </c>
      <c r="M3" s="0" t="n">
        <v>0.0011</v>
      </c>
      <c r="N3" s="0" t="n">
        <v>0.002</v>
      </c>
      <c r="O3" s="1" t="n">
        <f aca="false">MIN(C3:N3)</f>
        <v>0.0011</v>
      </c>
      <c r="P3" s="1" t="n">
        <f aca="false">MAX(C3:N3)</f>
        <v>0.002</v>
      </c>
      <c r="Q3" s="1" t="n">
        <f aca="false">(SUM(C3:N3)-O3-P3)/10</f>
        <v>0.00139</v>
      </c>
      <c r="S3" s="0" t="n">
        <v>500</v>
      </c>
      <c r="W3" s="1" t="e">
        <f aca="false">AVERAGE(T3:V3)</f>
        <v>#DIV/0!</v>
      </c>
    </row>
    <row r="4" customFormat="false" ht="13.8" hidden="false" customHeight="false" outlineLevel="0" collapsed="false">
      <c r="B4" s="0" t="n">
        <v>1000</v>
      </c>
      <c r="C4" s="0" t="n">
        <v>0.0066</v>
      </c>
      <c r="D4" s="0" t="n">
        <v>0.008</v>
      </c>
      <c r="E4" s="0" t="n">
        <v>0.0049</v>
      </c>
      <c r="F4" s="0" t="n">
        <v>0.0047</v>
      </c>
      <c r="G4" s="0" t="n">
        <v>0.0046</v>
      </c>
      <c r="H4" s="0" t="n">
        <v>0.0046</v>
      </c>
      <c r="I4" s="0" t="n">
        <v>0.0046</v>
      </c>
      <c r="J4" s="0" t="n">
        <v>0.0048</v>
      </c>
      <c r="K4" s="0" t="n">
        <v>0.0046</v>
      </c>
      <c r="L4" s="0" t="n">
        <v>0.0078</v>
      </c>
      <c r="M4" s="0" t="n">
        <v>0.0078</v>
      </c>
      <c r="N4" s="0" t="n">
        <v>0.0051</v>
      </c>
      <c r="O4" s="1" t="n">
        <f aca="false">MIN(C4:N4)</f>
        <v>0.0046</v>
      </c>
      <c r="P4" s="1" t="n">
        <f aca="false">MAX(C4:N4)</f>
        <v>0.008</v>
      </c>
      <c r="Q4" s="1" t="n">
        <f aca="false">(SUM(C4:N4)-O4-P4)/10</f>
        <v>0.00555</v>
      </c>
      <c r="S4" s="0" t="n">
        <v>1000</v>
      </c>
      <c r="W4" s="1" t="e">
        <f aca="false">AVERAGE(T4:V4)</f>
        <v>#DIV/0!</v>
      </c>
    </row>
    <row r="5" customFormat="false" ht="13.8" hidden="false" customHeight="false" outlineLevel="0" collapsed="false">
      <c r="B5" s="0" t="n">
        <v>1500</v>
      </c>
      <c r="C5" s="0" t="n">
        <v>0.0109</v>
      </c>
      <c r="D5" s="0" t="n">
        <v>0.0107</v>
      </c>
      <c r="E5" s="0" t="n">
        <v>0.0106</v>
      </c>
      <c r="F5" s="0" t="n">
        <v>0.0107</v>
      </c>
      <c r="G5" s="0" t="n">
        <v>0.0106</v>
      </c>
      <c r="H5" s="0" t="n">
        <v>0.0154</v>
      </c>
      <c r="I5" s="0" t="n">
        <v>0.013</v>
      </c>
      <c r="J5" s="0" t="n">
        <v>0.0143</v>
      </c>
      <c r="K5" s="0" t="n">
        <v>0.0127</v>
      </c>
      <c r="L5" s="0" t="n">
        <v>0.0144</v>
      </c>
      <c r="M5" s="0" t="n">
        <v>0.0145</v>
      </c>
      <c r="N5" s="0" t="n">
        <v>0.0144</v>
      </c>
      <c r="O5" s="1" t="n">
        <f aca="false">MIN(C5:N5)</f>
        <v>0.0106</v>
      </c>
      <c r="P5" s="1" t="n">
        <f aca="false">MAX(C5:N5)</f>
        <v>0.0154</v>
      </c>
      <c r="Q5" s="1" t="n">
        <f aca="false">(SUM(C5:N5)-O5-P5)/10</f>
        <v>0.01262</v>
      </c>
      <c r="S5" s="0" t="n">
        <v>1500</v>
      </c>
      <c r="W5" s="1" t="e">
        <f aca="false">AVERAGE(T5:V5)</f>
        <v>#DIV/0!</v>
      </c>
    </row>
    <row r="6" customFormat="false" ht="13.8" hidden="false" customHeight="false" outlineLevel="0" collapsed="false">
      <c r="B6" s="0" t="n">
        <v>2000</v>
      </c>
      <c r="C6" s="0" t="n">
        <v>0.019</v>
      </c>
      <c r="D6" s="0" t="n">
        <v>0.0222</v>
      </c>
      <c r="E6" s="0" t="n">
        <v>0.0228</v>
      </c>
      <c r="F6" s="0" t="n">
        <v>0.022</v>
      </c>
      <c r="G6" s="0" t="n">
        <v>0.019</v>
      </c>
      <c r="H6" s="0" t="n">
        <v>0.0189</v>
      </c>
      <c r="I6" s="0" t="n">
        <v>0.0192</v>
      </c>
      <c r="J6" s="0" t="n">
        <v>0.0189</v>
      </c>
      <c r="K6" s="0" t="n">
        <v>0.019</v>
      </c>
      <c r="L6" s="0" t="n">
        <v>0.0189</v>
      </c>
      <c r="M6" s="0" t="n">
        <v>0.019</v>
      </c>
      <c r="N6" s="0" t="n">
        <v>0.019</v>
      </c>
      <c r="O6" s="1" t="n">
        <f aca="false">MIN(C6:N6)</f>
        <v>0.0189</v>
      </c>
      <c r="P6" s="1" t="n">
        <f aca="false">MAX(C6:N6)</f>
        <v>0.0228</v>
      </c>
      <c r="Q6" s="1" t="n">
        <f aca="false">(SUM(C6:N6)-O6-P6)/10</f>
        <v>0.01962</v>
      </c>
      <c r="S6" s="0" t="n">
        <v>2000</v>
      </c>
      <c r="W6" s="1" t="e">
        <f aca="false">AVERAGE(T6:V6)</f>
        <v>#DIV/0!</v>
      </c>
    </row>
    <row r="7" customFormat="false" ht="13.8" hidden="false" customHeight="false" outlineLevel="0" collapsed="false">
      <c r="B7" s="0" t="n">
        <v>2500</v>
      </c>
      <c r="C7" s="0" t="n">
        <v>0.0299</v>
      </c>
      <c r="D7" s="0" t="n">
        <v>0.0296</v>
      </c>
      <c r="E7" s="0" t="n">
        <v>0.0298</v>
      </c>
      <c r="F7" s="0" t="n">
        <v>0.0297</v>
      </c>
      <c r="G7" s="0" t="n">
        <v>0.0296</v>
      </c>
      <c r="H7" s="0" t="n">
        <v>0.0295</v>
      </c>
      <c r="I7" s="0" t="n">
        <v>0.0298</v>
      </c>
      <c r="J7" s="0" t="n">
        <v>0.0295</v>
      </c>
      <c r="K7" s="0" t="n">
        <v>0.0331</v>
      </c>
      <c r="L7" s="0" t="n">
        <v>0.0319</v>
      </c>
      <c r="M7" s="0" t="n">
        <v>0.034</v>
      </c>
      <c r="N7" s="0" t="n">
        <v>0.0337</v>
      </c>
      <c r="O7" s="1" t="n">
        <f aca="false">MIN(C7:N7)</f>
        <v>0.0295</v>
      </c>
      <c r="P7" s="1" t="n">
        <f aca="false">MAX(C7:N7)</f>
        <v>0.034</v>
      </c>
      <c r="Q7" s="1" t="n">
        <f aca="false">(SUM(C7:N7)-O7-P7)/10</f>
        <v>0.03066</v>
      </c>
      <c r="S7" s="0" t="n">
        <v>2500</v>
      </c>
      <c r="W7" s="1" t="e">
        <f aca="false">AVERAGE(T7:V7)</f>
        <v>#DIV/0!</v>
      </c>
    </row>
    <row r="8" customFormat="false" ht="13.8" hidden="false" customHeight="false" outlineLevel="0" collapsed="false">
      <c r="B8" s="0" t="n">
        <v>3000</v>
      </c>
      <c r="C8" s="0" t="n">
        <v>0.0461</v>
      </c>
      <c r="D8" s="0" t="n">
        <v>0.0425</v>
      </c>
      <c r="E8" s="0" t="n">
        <v>0.0465</v>
      </c>
      <c r="F8" s="0" t="n">
        <v>0.0454</v>
      </c>
      <c r="G8" s="0" t="n">
        <v>0.0423</v>
      </c>
      <c r="H8" s="0" t="n">
        <v>0.0424</v>
      </c>
      <c r="I8" s="0" t="n">
        <v>0.0425</v>
      </c>
      <c r="J8" s="0" t="n">
        <v>0.0443</v>
      </c>
      <c r="K8" s="0" t="n">
        <v>0.0447</v>
      </c>
      <c r="L8" s="0" t="n">
        <v>0.0421</v>
      </c>
      <c r="M8" s="0" t="n">
        <v>0.0426</v>
      </c>
      <c r="N8" s="0" t="n">
        <v>0.0424</v>
      </c>
      <c r="O8" s="1" t="n">
        <f aca="false">MIN(C8:N8)</f>
        <v>0.0421</v>
      </c>
      <c r="P8" s="1" t="n">
        <f aca="false">MAX(C8:N8)</f>
        <v>0.0465</v>
      </c>
      <c r="Q8" s="1" t="n">
        <f aca="false">(SUM(C8:N8)-O8-P8)/10</f>
        <v>0.04352</v>
      </c>
      <c r="S8" s="0" t="n">
        <v>3000</v>
      </c>
      <c r="W8" s="1" t="e">
        <f aca="false">AVERAGE(T8:V8)</f>
        <v>#DIV/0!</v>
      </c>
    </row>
    <row r="9" customFormat="false" ht="13.8" hidden="false" customHeight="false" outlineLevel="0" collapsed="false"/>
    <row r="10" customFormat="false" ht="13.8" hidden="false" customHeight="false" outlineLevel="0" collapsed="false"/>
    <row r="14" customFormat="false" ht="13.8" hidden="false" customHeight="false" outlineLevel="0" collapsed="false"/>
    <row r="15" customFormat="false" ht="13.8" hidden="false" customHeight="false" outlineLevel="0" collapsed="false">
      <c r="A15" s="1" t="s">
        <v>7</v>
      </c>
      <c r="B15" s="0" t="s">
        <v>3</v>
      </c>
      <c r="C15" s="0" t="n">
        <v>1</v>
      </c>
      <c r="D15" s="0" t="n">
        <v>2</v>
      </c>
      <c r="E15" s="0" t="n">
        <v>3</v>
      </c>
      <c r="F15" s="0" t="n">
        <v>4</v>
      </c>
      <c r="G15" s="0" t="n">
        <v>5</v>
      </c>
      <c r="H15" s="0" t="n">
        <v>6</v>
      </c>
      <c r="I15" s="0" t="n">
        <v>7</v>
      </c>
      <c r="J15" s="0" t="n">
        <v>8</v>
      </c>
      <c r="K15" s="0" t="n">
        <v>9</v>
      </c>
      <c r="L15" s="0" t="n">
        <v>10</v>
      </c>
      <c r="M15" s="0" t="n">
        <v>11</v>
      </c>
      <c r="N15" s="0" t="n">
        <v>12</v>
      </c>
      <c r="O15" s="1" t="s">
        <v>4</v>
      </c>
      <c r="P15" s="1" t="s">
        <v>5</v>
      </c>
      <c r="Q15" s="1" t="s">
        <v>6</v>
      </c>
      <c r="S15" s="1" t="s">
        <v>3</v>
      </c>
      <c r="W15" s="1" t="s">
        <v>6</v>
      </c>
    </row>
    <row r="16" customFormat="false" ht="13.8" hidden="false" customHeight="false" outlineLevel="0" collapsed="false">
      <c r="B16" s="0" t="n">
        <v>500</v>
      </c>
      <c r="C16" s="0" t="n">
        <v>0.103</v>
      </c>
      <c r="D16" s="0" t="n">
        <v>0.108</v>
      </c>
      <c r="E16" s="0" t="n">
        <v>0.107</v>
      </c>
      <c r="F16" s="0" t="n">
        <v>0.104</v>
      </c>
      <c r="G16" s="0" t="n">
        <v>0.104</v>
      </c>
      <c r="H16" s="0" t="n">
        <v>0.101</v>
      </c>
      <c r="I16" s="0" t="n">
        <v>0.098</v>
      </c>
      <c r="J16" s="0" t="n">
        <v>0.098</v>
      </c>
      <c r="K16" s="0" t="n">
        <v>0.097</v>
      </c>
      <c r="L16" s="0" t="n">
        <v>0.096</v>
      </c>
      <c r="M16" s="0" t="n">
        <v>0.1</v>
      </c>
      <c r="N16" s="0" t="n">
        <v>0.096</v>
      </c>
      <c r="O16" s="1" t="n">
        <f aca="false">MIN(C16:N16)</f>
        <v>0.096</v>
      </c>
      <c r="P16" s="1" t="n">
        <f aca="false">MAX(C16:N16)</f>
        <v>0.108</v>
      </c>
      <c r="Q16" s="1" t="n">
        <f aca="false">(SUM(C16:N16)-O16-P16)/10</f>
        <v>0.1008</v>
      </c>
      <c r="S16" s="0" t="n">
        <v>500</v>
      </c>
      <c r="T16" s="0"/>
      <c r="U16" s="0"/>
      <c r="V16" s="0"/>
      <c r="W16" s="3" t="e">
        <f aca="false">AVERAGE(T16:V16)</f>
        <v>#DIV/0!</v>
      </c>
    </row>
    <row r="17" customFormat="false" ht="13.8" hidden="false" customHeight="false" outlineLevel="0" collapsed="false">
      <c r="B17" s="0" t="n">
        <v>1000</v>
      </c>
      <c r="C17" s="0" t="n">
        <v>0.764</v>
      </c>
      <c r="D17" s="0" t="n">
        <v>0.764</v>
      </c>
      <c r="E17" s="0" t="n">
        <v>0.76</v>
      </c>
      <c r="F17" s="0" t="n">
        <v>0.764</v>
      </c>
      <c r="G17" s="0" t="n">
        <v>0.772</v>
      </c>
      <c r="H17" s="0" t="n">
        <v>0.762</v>
      </c>
      <c r="I17" s="0" t="n">
        <v>0.764</v>
      </c>
      <c r="J17" s="0" t="n">
        <v>0.764</v>
      </c>
      <c r="K17" s="0" t="n">
        <v>0.769</v>
      </c>
      <c r="L17" s="0" t="n">
        <v>0.714</v>
      </c>
      <c r="M17" s="0" t="n">
        <v>0.573</v>
      </c>
      <c r="N17" s="0" t="n">
        <v>0.509</v>
      </c>
      <c r="O17" s="1" t="n">
        <f aca="false">MIN(C17:N17)</f>
        <v>0.509</v>
      </c>
      <c r="P17" s="1" t="n">
        <f aca="false">MAX(C17:N17)</f>
        <v>0.772</v>
      </c>
      <c r="Q17" s="1" t="n">
        <f aca="false">(SUM(C17:N17)-O17-P17)/10</f>
        <v>0.7398</v>
      </c>
      <c r="S17" s="0" t="n">
        <v>1000</v>
      </c>
      <c r="T17" s="0" t="n">
        <v>0.1</v>
      </c>
      <c r="U17" s="0" t="n">
        <v>0.1</v>
      </c>
      <c r="V17" s="0" t="n">
        <v>0.1</v>
      </c>
      <c r="W17" s="3" t="n">
        <f aca="false">AVERAGE(T17:V17)</f>
        <v>0.1</v>
      </c>
    </row>
    <row r="18" customFormat="false" ht="13.8" hidden="false" customHeight="false" outlineLevel="0" collapsed="false">
      <c r="B18" s="0" t="n">
        <v>1500</v>
      </c>
      <c r="C18" s="0" t="n">
        <v>3.07</v>
      </c>
      <c r="D18" s="0" t="n">
        <v>3.198</v>
      </c>
      <c r="E18" s="0" t="n">
        <v>3.095</v>
      </c>
      <c r="F18" s="0" t="n">
        <v>3.131</v>
      </c>
      <c r="G18" s="0" t="n">
        <v>3.189</v>
      </c>
      <c r="H18" s="0" t="n">
        <v>3.227</v>
      </c>
      <c r="I18" s="0" t="n">
        <v>3.261</v>
      </c>
      <c r="J18" s="0" t="n">
        <v>3.028</v>
      </c>
      <c r="K18" s="0" t="n">
        <v>3.123</v>
      </c>
      <c r="L18" s="0" t="n">
        <v>3.072</v>
      </c>
      <c r="M18" s="0" t="n">
        <v>3.079</v>
      </c>
      <c r="N18" s="0" t="n">
        <v>3.144</v>
      </c>
      <c r="O18" s="1" t="n">
        <f aca="false">MIN(C18:N18)</f>
        <v>3.028</v>
      </c>
      <c r="P18" s="1" t="n">
        <f aca="false">MAX(C18:N18)</f>
        <v>3.261</v>
      </c>
      <c r="Q18" s="1" t="n">
        <f aca="false">(SUM(C18:N18)-O18-P18)/10</f>
        <v>3.1328</v>
      </c>
      <c r="S18" s="0" t="n">
        <v>1500</v>
      </c>
      <c r="T18" s="0" t="n">
        <v>0.2</v>
      </c>
      <c r="U18" s="0" t="n">
        <v>0.2</v>
      </c>
      <c r="V18" s="0" t="n">
        <v>0.2</v>
      </c>
      <c r="W18" s="3" t="n">
        <f aca="false">AVERAGE(T18:V18)</f>
        <v>0.2</v>
      </c>
    </row>
    <row r="19" customFormat="false" ht="13.8" hidden="false" customHeight="false" outlineLevel="0" collapsed="false">
      <c r="B19" s="0" t="n">
        <v>2000</v>
      </c>
      <c r="C19" s="0" t="n">
        <v>7.997</v>
      </c>
      <c r="D19" s="0" t="n">
        <v>8.208</v>
      </c>
      <c r="E19" s="0" t="n">
        <v>8.07</v>
      </c>
      <c r="F19" s="0" t="n">
        <v>7.887</v>
      </c>
      <c r="G19" s="0" t="n">
        <v>7.855</v>
      </c>
      <c r="H19" s="0" t="n">
        <v>7.837</v>
      </c>
      <c r="I19" s="0" t="n">
        <v>7.937</v>
      </c>
      <c r="J19" s="0" t="n">
        <v>8.027</v>
      </c>
      <c r="K19" s="0" t="n">
        <v>8.292</v>
      </c>
      <c r="L19" s="0" t="n">
        <v>8.114</v>
      </c>
      <c r="M19" s="0" t="n">
        <v>8.217</v>
      </c>
      <c r="N19" s="0" t="n">
        <v>7.886</v>
      </c>
      <c r="O19" s="1" t="n">
        <f aca="false">MIN(C19:N19)</f>
        <v>7.837</v>
      </c>
      <c r="P19" s="1" t="n">
        <f aca="false">MAX(C19:N19)</f>
        <v>8.292</v>
      </c>
      <c r="Q19" s="1" t="n">
        <f aca="false">(SUM(C19:N19)-O19-P19)/10</f>
        <v>8.0198</v>
      </c>
      <c r="S19" s="0" t="n">
        <v>2000</v>
      </c>
      <c r="T19" s="0" t="n">
        <v>0.3</v>
      </c>
      <c r="U19" s="0" t="n">
        <v>0.3</v>
      </c>
      <c r="V19" s="0" t="n">
        <v>0.3</v>
      </c>
      <c r="W19" s="3" t="n">
        <f aca="false">AVERAGE(T19:V19)</f>
        <v>0.3</v>
      </c>
    </row>
    <row r="20" customFormat="false" ht="13.8" hidden="false" customHeight="false" outlineLevel="0" collapsed="false">
      <c r="B20" s="0" t="n">
        <v>2500</v>
      </c>
      <c r="C20" s="0" t="n">
        <v>15.925</v>
      </c>
      <c r="D20" s="0" t="n">
        <v>15.843</v>
      </c>
      <c r="E20" s="0" t="n">
        <v>15.849</v>
      </c>
      <c r="F20" s="0" t="n">
        <v>15.894</v>
      </c>
      <c r="G20" s="0" t="n">
        <v>16.15</v>
      </c>
      <c r="H20" s="0" t="n">
        <v>16.041</v>
      </c>
      <c r="I20" s="0" t="n">
        <v>16.042</v>
      </c>
      <c r="J20" s="0" t="n">
        <v>16.093</v>
      </c>
      <c r="K20" s="0" t="n">
        <v>15.918</v>
      </c>
      <c r="L20" s="0" t="n">
        <v>16.09</v>
      </c>
      <c r="M20" s="0" t="n">
        <v>16.083</v>
      </c>
      <c r="N20" s="0" t="n">
        <v>15.978</v>
      </c>
      <c r="O20" s="1" t="n">
        <f aca="false">MIN(C20:N20)</f>
        <v>15.843</v>
      </c>
      <c r="P20" s="1" t="n">
        <f aca="false">MAX(C20:N20)</f>
        <v>16.15</v>
      </c>
      <c r="Q20" s="1" t="n">
        <f aca="false">(SUM(C20:N20)-O20-P20)/10</f>
        <v>15.9913</v>
      </c>
      <c r="S20" s="0" t="n">
        <v>2500</v>
      </c>
      <c r="T20" s="0" t="n">
        <v>0.4</v>
      </c>
      <c r="U20" s="0" t="n">
        <v>0.4</v>
      </c>
      <c r="V20" s="0" t="n">
        <v>0.4</v>
      </c>
      <c r="W20" s="3" t="n">
        <f aca="false">AVERAGE(T20:V20)</f>
        <v>0.4</v>
      </c>
    </row>
    <row r="21" customFormat="false" ht="13.8" hidden="false" customHeight="false" outlineLevel="0" collapsed="false">
      <c r="B21" s="0" t="n">
        <v>3000</v>
      </c>
      <c r="C21" s="0" t="n">
        <v>28.624</v>
      </c>
      <c r="D21" s="0" t="n">
        <v>28.64</v>
      </c>
      <c r="E21" s="0" t="n">
        <v>28.724</v>
      </c>
      <c r="F21" s="0" t="n">
        <v>28.428</v>
      </c>
      <c r="G21" s="0" t="n">
        <v>28.285</v>
      </c>
      <c r="H21" s="0" t="n">
        <v>28.028</v>
      </c>
      <c r="I21" s="0" t="n">
        <v>27.968</v>
      </c>
      <c r="J21" s="0" t="n">
        <v>28.401</v>
      </c>
      <c r="K21" s="0" t="n">
        <v>28.526</v>
      </c>
      <c r="L21" s="0" t="n">
        <v>28.63</v>
      </c>
      <c r="M21" s="0" t="n">
        <v>28.503</v>
      </c>
      <c r="N21" s="0" t="n">
        <v>28.916</v>
      </c>
      <c r="O21" s="1" t="n">
        <f aca="false">MIN(C21:N21)</f>
        <v>27.968</v>
      </c>
      <c r="P21" s="1" t="n">
        <f aca="false">MAX(C21:N21)</f>
        <v>28.916</v>
      </c>
      <c r="Q21" s="1" t="n">
        <f aca="false">(SUM(C21:N21)-O21-P21)/10</f>
        <v>28.4789</v>
      </c>
      <c r="S21" s="0" t="n">
        <v>3000</v>
      </c>
      <c r="T21" s="0" t="n">
        <v>0.6</v>
      </c>
      <c r="U21" s="0" t="n">
        <v>0.6</v>
      </c>
      <c r="V21" s="0" t="n">
        <v>0.6</v>
      </c>
      <c r="W21" s="3" t="n">
        <f aca="false">AVERAGE(T21:V21)</f>
        <v>0.6</v>
      </c>
    </row>
    <row r="22" customFormat="false" ht="13.8" hidden="false" customHeight="false" outlineLevel="0" collapsed="false">
      <c r="W22" s="3"/>
    </row>
    <row r="23" customFormat="false" ht="13.8" hidden="false" customHeight="false" outlineLevel="0" collapsed="false">
      <c r="W23" s="3"/>
    </row>
    <row r="24" customFormat="false" ht="14.25" hidden="false" customHeight="false" outlineLevel="0" collapsed="false">
      <c r="W24" s="3"/>
    </row>
    <row r="25" customFormat="false" ht="14.25" hidden="false" customHeight="false" outlineLevel="0" collapsed="false">
      <c r="W25" s="3"/>
    </row>
    <row r="28" customFormat="false" ht="14.25" hidden="false" customHeight="false" outlineLevel="0" collapsed="false">
      <c r="A28" s="1" t="s">
        <v>8</v>
      </c>
    </row>
    <row r="29" customFormat="false" ht="13.8" hidden="false" customHeight="false" outlineLevel="0" collapsed="false">
      <c r="A29" s="1" t="s">
        <v>2</v>
      </c>
      <c r="B29" s="0" t="s">
        <v>9</v>
      </c>
      <c r="C29" s="0" t="n">
        <v>500</v>
      </c>
      <c r="D29" s="0"/>
      <c r="E29" s="0"/>
      <c r="H29" s="1" t="s">
        <v>7</v>
      </c>
      <c r="I29" s="0" t="s">
        <v>9</v>
      </c>
      <c r="J29" s="0" t="n">
        <v>500</v>
      </c>
      <c r="K29" s="0"/>
      <c r="L29" s="0"/>
      <c r="O29" s="1" t="s">
        <v>2</v>
      </c>
      <c r="P29" s="1" t="s">
        <v>9</v>
      </c>
      <c r="Q29" s="1" t="s">
        <v>10</v>
      </c>
      <c r="R29" s="1" t="s">
        <v>11</v>
      </c>
      <c r="S29" s="1" t="s">
        <v>12</v>
      </c>
      <c r="T29" s="1" t="s">
        <v>13</v>
      </c>
      <c r="U29" s="1" t="s">
        <v>14</v>
      </c>
      <c r="V29" s="1" t="s">
        <v>15</v>
      </c>
    </row>
    <row r="30" customFormat="false" ht="13.8" hidden="false" customHeight="false" outlineLevel="0" collapsed="false">
      <c r="B30" s="0" t="s">
        <v>3</v>
      </c>
      <c r="C30" s="0" t="n">
        <v>1</v>
      </c>
      <c r="D30" s="0" t="n">
        <v>2</v>
      </c>
      <c r="E30" s="0" t="n">
        <v>3</v>
      </c>
      <c r="F30" s="1" t="s">
        <v>6</v>
      </c>
      <c r="I30" s="0" t="s">
        <v>3</v>
      </c>
      <c r="J30" s="0" t="n">
        <v>1</v>
      </c>
      <c r="K30" s="0" t="n">
        <v>2</v>
      </c>
      <c r="L30" s="0" t="n">
        <v>3</v>
      </c>
      <c r="M30" s="1" t="s">
        <v>6</v>
      </c>
      <c r="P30" s="1" t="n">
        <v>2000</v>
      </c>
      <c r="Q30" s="1" t="n">
        <f aca="false">F31</f>
        <v>1088432</v>
      </c>
      <c r="R30" s="1" t="n">
        <f aca="false">F32</f>
        <v>8568</v>
      </c>
      <c r="S30" s="1" t="n">
        <f aca="false">F33</f>
        <v>7496</v>
      </c>
      <c r="T30" s="1" t="n">
        <f aca="false">Q30+R30+S30</f>
        <v>1104496</v>
      </c>
      <c r="U30" s="1" t="e">
        <f aca="false">W3</f>
        <v>#DIV/0!</v>
      </c>
      <c r="V30" s="4" t="e">
        <f aca="false">U30*(Constants!$A$2/100)*1024*1024*1024</f>
        <v>#DIV/0!</v>
      </c>
    </row>
    <row r="31" customFormat="false" ht="13.8" hidden="false" customHeight="false" outlineLevel="0" collapsed="false">
      <c r="B31" s="0" t="s">
        <v>10</v>
      </c>
      <c r="C31" s="0" t="n">
        <v>1088432</v>
      </c>
      <c r="D31" s="0" t="n">
        <v>1088432</v>
      </c>
      <c r="E31" s="0" t="n">
        <v>1088432</v>
      </c>
      <c r="F31" s="1" t="n">
        <f aca="false">SUM(C31:E31)/3</f>
        <v>1088432</v>
      </c>
      <c r="I31" s="0" t="s">
        <v>10</v>
      </c>
      <c r="J31" s="0" t="n">
        <v>2550758</v>
      </c>
      <c r="K31" s="0" t="n">
        <v>2550758</v>
      </c>
      <c r="L31" s="0" t="n">
        <v>2550758</v>
      </c>
      <c r="M31" s="1" t="n">
        <f aca="false">SUM(J31:L31)/3</f>
        <v>2550758</v>
      </c>
      <c r="P31" s="1" t="n">
        <v>4000</v>
      </c>
      <c r="Q31" s="1" t="n">
        <f aca="false">F37</f>
        <v>4118505</v>
      </c>
      <c r="R31" s="1" t="n">
        <f aca="false">F38</f>
        <v>8543</v>
      </c>
      <c r="S31" s="1" t="n">
        <f aca="false">F39</f>
        <v>3888</v>
      </c>
      <c r="T31" s="1" t="n">
        <f aca="false">Q31+R31+S31</f>
        <v>4130936</v>
      </c>
      <c r="U31" s="1" t="e">
        <f aca="false">W4</f>
        <v>#DIV/0!</v>
      </c>
      <c r="V31" s="4" t="e">
        <f aca="false">U31*(Constants!$A$2/100)*1024*1024*1024</f>
        <v>#DIV/0!</v>
      </c>
    </row>
    <row r="32" customFormat="false" ht="13.8" hidden="false" customHeight="false" outlineLevel="0" collapsed="false">
      <c r="B32" s="0" t="s">
        <v>16</v>
      </c>
      <c r="C32" s="0" t="n">
        <v>8568</v>
      </c>
      <c r="D32" s="0" t="n">
        <v>8568</v>
      </c>
      <c r="E32" s="0" t="n">
        <v>8568</v>
      </c>
      <c r="F32" s="1" t="n">
        <f aca="false">SUM(C32:E32)/3</f>
        <v>8568</v>
      </c>
      <c r="I32" s="0" t="s">
        <v>16</v>
      </c>
      <c r="J32" s="0" t="n">
        <v>61002</v>
      </c>
      <c r="K32" s="0" t="n">
        <v>61002</v>
      </c>
      <c r="L32" s="0" t="n">
        <v>61002</v>
      </c>
      <c r="M32" s="1" t="n">
        <f aca="false">SUM(J32:L32)/3</f>
        <v>61002</v>
      </c>
      <c r="P32" s="1" t="n">
        <v>6000</v>
      </c>
      <c r="Q32" s="1" t="n">
        <f aca="false">F43</f>
        <v>9104409</v>
      </c>
      <c r="R32" s="1" t="n">
        <f aca="false">F44</f>
        <v>30535</v>
      </c>
      <c r="S32" s="1" t="n">
        <f aca="false">F45</f>
        <v>4352</v>
      </c>
      <c r="T32" s="1" t="n">
        <f aca="false">Q32+R32+S32</f>
        <v>9139296</v>
      </c>
      <c r="U32" s="1" t="e">
        <f aca="false">W5</f>
        <v>#DIV/0!</v>
      </c>
      <c r="V32" s="4" t="e">
        <f aca="false">U32*(Constants!$A$2/100)*1024*1024*1024</f>
        <v>#DIV/0!</v>
      </c>
    </row>
    <row r="33" customFormat="false" ht="13.8" hidden="false" customHeight="false" outlineLevel="0" collapsed="false">
      <c r="B33" s="0" t="s">
        <v>12</v>
      </c>
      <c r="C33" s="0" t="n">
        <v>7496</v>
      </c>
      <c r="D33" s="0" t="n">
        <v>7496</v>
      </c>
      <c r="E33" s="0" t="n">
        <v>7496</v>
      </c>
      <c r="F33" s="1" t="n">
        <f aca="false">SUM(C33:E33)/3</f>
        <v>7496</v>
      </c>
      <c r="I33" s="0" t="s">
        <v>12</v>
      </c>
      <c r="J33" s="0" t="n">
        <v>269216</v>
      </c>
      <c r="K33" s="0" t="n">
        <v>269216</v>
      </c>
      <c r="L33" s="0" t="n">
        <v>269216</v>
      </c>
      <c r="M33" s="1" t="n">
        <f aca="false">SUM(J33:L33)/3</f>
        <v>269216</v>
      </c>
      <c r="P33" s="1" t="n">
        <v>8000</v>
      </c>
      <c r="Q33" s="1" t="n">
        <f aca="false">F49</f>
        <v>16114409</v>
      </c>
      <c r="R33" s="1" t="n">
        <f aca="false">F50</f>
        <v>40583</v>
      </c>
      <c r="S33" s="1" t="n">
        <f aca="false">F51</f>
        <v>4808</v>
      </c>
      <c r="T33" s="1" t="n">
        <f aca="false">Q33+R33+S33</f>
        <v>16159800</v>
      </c>
      <c r="U33" s="1" t="e">
        <f aca="false">W6</f>
        <v>#DIV/0!</v>
      </c>
      <c r="V33" s="4" t="e">
        <f aca="false">U33*(Constants!$A$2/100)*1024*1024*1024</f>
        <v>#DIV/0!</v>
      </c>
    </row>
    <row r="34" customFormat="false" ht="13.8" hidden="false" customHeight="false" outlineLevel="0" collapsed="false">
      <c r="B34" s="0"/>
      <c r="C34" s="0"/>
      <c r="D34" s="0"/>
      <c r="E34" s="0"/>
      <c r="I34" s="0"/>
      <c r="J34" s="0"/>
      <c r="K34" s="0"/>
      <c r="L34" s="0"/>
      <c r="P34" s="1" t="n">
        <v>10000</v>
      </c>
      <c r="Q34" s="1" t="n">
        <f aca="false">F55</f>
        <v>25144433</v>
      </c>
      <c r="R34" s="1" t="n">
        <f aca="false">F56</f>
        <v>40567</v>
      </c>
      <c r="S34" s="1" t="n">
        <f aca="false">F57</f>
        <v>5320</v>
      </c>
      <c r="T34" s="1" t="n">
        <f aca="false">Q34+R34+S34</f>
        <v>25190320</v>
      </c>
      <c r="U34" s="1" t="e">
        <f aca="false">W7</f>
        <v>#DIV/0!</v>
      </c>
      <c r="V34" s="4" t="e">
        <f aca="false">U34*(Constants!$A$2/100)*1024*1024*1024</f>
        <v>#DIV/0!</v>
      </c>
    </row>
    <row r="35" customFormat="false" ht="13.8" hidden="false" customHeight="false" outlineLevel="0" collapsed="false">
      <c r="B35" s="0" t="s">
        <v>9</v>
      </c>
      <c r="C35" s="0" t="n">
        <v>1000</v>
      </c>
      <c r="D35" s="0"/>
      <c r="E35" s="0"/>
      <c r="I35" s="0" t="s">
        <v>9</v>
      </c>
      <c r="J35" s="0" t="n">
        <v>1000</v>
      </c>
      <c r="K35" s="0"/>
      <c r="L35" s="0"/>
      <c r="V35" s="4"/>
    </row>
    <row r="36" customFormat="false" ht="13.8" hidden="false" customHeight="false" outlineLevel="0" collapsed="false">
      <c r="B36" s="0" t="s">
        <v>3</v>
      </c>
      <c r="C36" s="0" t="n">
        <v>1</v>
      </c>
      <c r="D36" s="0" t="n">
        <v>2</v>
      </c>
      <c r="E36" s="0" t="n">
        <v>3</v>
      </c>
      <c r="F36" s="1" t="s">
        <v>6</v>
      </c>
      <c r="I36" s="0" t="s">
        <v>3</v>
      </c>
      <c r="J36" s="0" t="n">
        <v>1</v>
      </c>
      <c r="K36" s="0" t="n">
        <v>2</v>
      </c>
      <c r="L36" s="0" t="n">
        <v>3</v>
      </c>
      <c r="M36" s="1" t="s">
        <v>6</v>
      </c>
      <c r="V36" s="4"/>
    </row>
    <row r="37" customFormat="false" ht="13.8" hidden="false" customHeight="false" outlineLevel="0" collapsed="false">
      <c r="B37" s="0" t="s">
        <v>10</v>
      </c>
      <c r="C37" s="0" t="n">
        <v>4118505</v>
      </c>
      <c r="D37" s="0" t="n">
        <v>4118505</v>
      </c>
      <c r="E37" s="0" t="n">
        <v>4118505</v>
      </c>
      <c r="F37" s="1" t="n">
        <f aca="false">SUM(C37:E37)/3</f>
        <v>4118505</v>
      </c>
      <c r="I37" s="0" t="s">
        <v>10</v>
      </c>
      <c r="J37" s="0" t="n">
        <v>9915601</v>
      </c>
      <c r="K37" s="0" t="n">
        <v>9915601</v>
      </c>
      <c r="L37" s="0" t="n">
        <v>9915601</v>
      </c>
      <c r="M37" s="1" t="n">
        <f aca="false">SUM(J37:L37)/3</f>
        <v>9915601</v>
      </c>
      <c r="V37" s="4"/>
    </row>
    <row r="38" customFormat="false" ht="13.8" hidden="false" customHeight="false" outlineLevel="0" collapsed="false">
      <c r="B38" s="0" t="s">
        <v>16</v>
      </c>
      <c r="C38" s="0" t="n">
        <v>8543</v>
      </c>
      <c r="D38" s="0" t="n">
        <v>8543</v>
      </c>
      <c r="E38" s="0" t="n">
        <v>8543</v>
      </c>
      <c r="F38" s="1" t="n">
        <f aca="false">SUM(C38:E38)/3</f>
        <v>8543</v>
      </c>
      <c r="I38" s="0" t="s">
        <v>16</v>
      </c>
      <c r="J38" s="0" t="n">
        <v>77831</v>
      </c>
      <c r="K38" s="0" t="n">
        <v>77831</v>
      </c>
      <c r="L38" s="0" t="n">
        <v>77831</v>
      </c>
      <c r="M38" s="1" t="n">
        <f aca="false">SUM(J38:L38)/3</f>
        <v>77831</v>
      </c>
    </row>
    <row r="39" customFormat="false" ht="13.8" hidden="false" customHeight="false" outlineLevel="0" collapsed="false">
      <c r="B39" s="0" t="s">
        <v>12</v>
      </c>
      <c r="C39" s="0" t="n">
        <v>3888</v>
      </c>
      <c r="D39" s="0" t="n">
        <v>3888</v>
      </c>
      <c r="E39" s="0" t="n">
        <v>3888</v>
      </c>
      <c r="F39" s="1" t="n">
        <f aca="false">SUM(C39:E39)/3</f>
        <v>3888</v>
      </c>
      <c r="I39" s="0" t="s">
        <v>12</v>
      </c>
      <c r="J39" s="0" t="n">
        <v>532240</v>
      </c>
      <c r="K39" s="0" t="n">
        <v>532240</v>
      </c>
      <c r="L39" s="0" t="n">
        <v>532240</v>
      </c>
      <c r="M39" s="1" t="n">
        <f aca="false">SUM(J39:L39)/3</f>
        <v>532240</v>
      </c>
    </row>
    <row r="40" customFormat="false" ht="13.8" hidden="false" customHeight="false" outlineLevel="0" collapsed="false">
      <c r="B40" s="0"/>
      <c r="C40" s="0"/>
      <c r="D40" s="0"/>
      <c r="E40" s="0"/>
      <c r="I40" s="0"/>
      <c r="J40" s="0"/>
      <c r="K40" s="0"/>
      <c r="L40" s="0"/>
    </row>
    <row r="41" customFormat="false" ht="13.8" hidden="false" customHeight="false" outlineLevel="0" collapsed="false">
      <c r="B41" s="0" t="s">
        <v>9</v>
      </c>
      <c r="C41" s="0" t="n">
        <v>1500</v>
      </c>
      <c r="D41" s="0"/>
      <c r="E41" s="0"/>
      <c r="I41" s="0" t="s">
        <v>9</v>
      </c>
      <c r="J41" s="0" t="n">
        <v>1500</v>
      </c>
      <c r="K41" s="0"/>
      <c r="L41" s="0"/>
    </row>
    <row r="42" customFormat="false" ht="13.8" hidden="false" customHeight="false" outlineLevel="0" collapsed="false">
      <c r="B42" s="0" t="s">
        <v>3</v>
      </c>
      <c r="C42" s="0" t="n">
        <v>1</v>
      </c>
      <c r="D42" s="0" t="n">
        <v>2</v>
      </c>
      <c r="E42" s="0" t="n">
        <v>3</v>
      </c>
      <c r="F42" s="1" t="s">
        <v>6</v>
      </c>
      <c r="I42" s="0" t="s">
        <v>3</v>
      </c>
      <c r="J42" s="0" t="n">
        <v>1</v>
      </c>
      <c r="K42" s="0" t="n">
        <v>2</v>
      </c>
      <c r="L42" s="0" t="n">
        <v>3</v>
      </c>
      <c r="M42" s="1" t="s">
        <v>6</v>
      </c>
      <c r="O42" s="1" t="s">
        <v>7</v>
      </c>
      <c r="P42" s="1" t="s">
        <v>9</v>
      </c>
      <c r="Q42" s="1" t="s">
        <v>10</v>
      </c>
      <c r="R42" s="1" t="s">
        <v>11</v>
      </c>
      <c r="S42" s="1" t="s">
        <v>12</v>
      </c>
      <c r="T42" s="1" t="s">
        <v>13</v>
      </c>
      <c r="U42" s="1" t="s">
        <v>14</v>
      </c>
      <c r="V42" s="1" t="s">
        <v>15</v>
      </c>
    </row>
    <row r="43" customFormat="false" ht="13.8" hidden="false" customHeight="false" outlineLevel="0" collapsed="false">
      <c r="B43" s="0" t="s">
        <v>10</v>
      </c>
      <c r="C43" s="0" t="n">
        <v>9104409</v>
      </c>
      <c r="D43" s="0" t="n">
        <v>9104409</v>
      </c>
      <c r="E43" s="0" t="n">
        <v>9104409</v>
      </c>
      <c r="F43" s="1" t="n">
        <f aca="false">SUM(C43:E43)/3</f>
        <v>9104409</v>
      </c>
      <c r="I43" s="0" t="s">
        <v>10</v>
      </c>
      <c r="J43" s="0" t="n">
        <v>22109073</v>
      </c>
      <c r="K43" s="0" t="n">
        <v>22109073</v>
      </c>
      <c r="L43" s="0" t="n">
        <v>22109073</v>
      </c>
      <c r="M43" s="1" t="n">
        <f aca="false">SUM(J43:L43)/3</f>
        <v>22109073</v>
      </c>
      <c r="P43" s="1" t="n">
        <v>2000</v>
      </c>
      <c r="Q43" s="1" t="n">
        <f aca="false">M31</f>
        <v>2550758</v>
      </c>
      <c r="R43" s="1" t="n">
        <f aca="false">M32</f>
        <v>61002</v>
      </c>
      <c r="S43" s="1" t="n">
        <f aca="false">M33</f>
        <v>269216</v>
      </c>
      <c r="T43" s="1" t="n">
        <f aca="false">Q43+R43+S43</f>
        <v>2880976</v>
      </c>
      <c r="U43" s="3" t="e">
        <f aca="false">W16</f>
        <v>#DIV/0!</v>
      </c>
      <c r="V43" s="4" t="e">
        <f aca="false">U43*(Constants!$A$2/100)*1024*1024*1024</f>
        <v>#DIV/0!</v>
      </c>
    </row>
    <row r="44" customFormat="false" ht="13.8" hidden="false" customHeight="false" outlineLevel="0" collapsed="false">
      <c r="B44" s="0" t="s">
        <v>16</v>
      </c>
      <c r="C44" s="0" t="n">
        <v>30535</v>
      </c>
      <c r="D44" s="0" t="n">
        <v>30535</v>
      </c>
      <c r="E44" s="0" t="n">
        <v>30535</v>
      </c>
      <c r="F44" s="1" t="n">
        <f aca="false">SUM(C44:E44)/3</f>
        <v>30535</v>
      </c>
      <c r="I44" s="0" t="s">
        <v>16</v>
      </c>
      <c r="J44" s="0" t="n">
        <v>125839</v>
      </c>
      <c r="K44" s="0" t="n">
        <v>125839</v>
      </c>
      <c r="L44" s="0" t="n">
        <v>125839</v>
      </c>
      <c r="M44" s="1" t="n">
        <f aca="false">SUM(J44:L44)/3</f>
        <v>125839</v>
      </c>
      <c r="P44" s="1" t="n">
        <v>4000</v>
      </c>
      <c r="Q44" s="1" t="n">
        <f aca="false">M37</f>
        <v>9915601</v>
      </c>
      <c r="R44" s="1" t="n">
        <f aca="false">M38</f>
        <v>77831</v>
      </c>
      <c r="S44" s="1" t="n">
        <f aca="false">M39</f>
        <v>532240</v>
      </c>
      <c r="T44" s="1" t="n">
        <f aca="false">Q44+R44+S44</f>
        <v>10525672</v>
      </c>
      <c r="U44" s="3" t="n">
        <f aca="false">W17</f>
        <v>0.1</v>
      </c>
      <c r="V44" s="4" t="n">
        <f aca="false">U44*(Constants!$A$2/100)*1024*1024*1024</f>
        <v>17179869.184</v>
      </c>
    </row>
    <row r="45" customFormat="false" ht="13.8" hidden="false" customHeight="false" outlineLevel="0" collapsed="false">
      <c r="B45" s="0" t="s">
        <v>12</v>
      </c>
      <c r="C45" s="0" t="n">
        <v>4352</v>
      </c>
      <c r="D45" s="0" t="n">
        <v>4352</v>
      </c>
      <c r="E45" s="0" t="n">
        <v>4352</v>
      </c>
      <c r="F45" s="1" t="n">
        <f aca="false">SUM(C45:E45)/3</f>
        <v>4352</v>
      </c>
      <c r="I45" s="0" t="s">
        <v>12</v>
      </c>
      <c r="J45" s="0" t="n">
        <v>796352</v>
      </c>
      <c r="K45" s="0" t="n">
        <v>796352</v>
      </c>
      <c r="L45" s="0" t="n">
        <v>796352</v>
      </c>
      <c r="M45" s="1" t="n">
        <f aca="false">SUM(J45:L45)/3</f>
        <v>796352</v>
      </c>
      <c r="P45" s="1" t="n">
        <v>6000</v>
      </c>
      <c r="Q45" s="1" t="n">
        <f aca="false">M43</f>
        <v>22109073</v>
      </c>
      <c r="R45" s="1" t="n">
        <f aca="false">M44</f>
        <v>125839</v>
      </c>
      <c r="S45" s="1" t="n">
        <f aca="false">M45</f>
        <v>796352</v>
      </c>
      <c r="T45" s="1" t="n">
        <f aca="false">Q45+R45+S45</f>
        <v>23031264</v>
      </c>
      <c r="U45" s="3" t="n">
        <f aca="false">W18</f>
        <v>0.2</v>
      </c>
      <c r="V45" s="4" t="n">
        <f aca="false">U45*(Constants!$A$2/100)*1024*1024*1024</f>
        <v>34359738.368</v>
      </c>
    </row>
    <row r="46" customFormat="false" ht="13.8" hidden="false" customHeight="false" outlineLevel="0" collapsed="false">
      <c r="B46" s="0"/>
      <c r="C46" s="0"/>
      <c r="D46" s="0"/>
      <c r="E46" s="0"/>
      <c r="I46" s="0"/>
      <c r="J46" s="0"/>
      <c r="K46" s="0"/>
      <c r="L46" s="0"/>
      <c r="P46" s="1" t="n">
        <v>8000</v>
      </c>
      <c r="Q46" s="1" t="n">
        <f aca="false">M49</f>
        <v>39442067</v>
      </c>
      <c r="R46" s="1" t="n">
        <f aca="false">M50</f>
        <v>308717</v>
      </c>
      <c r="S46" s="1" t="n">
        <f aca="false">M51</f>
        <v>1067808</v>
      </c>
      <c r="T46" s="1" t="n">
        <f aca="false">Q46+R46+S46</f>
        <v>40818592</v>
      </c>
      <c r="U46" s="3" t="n">
        <f aca="false">W19</f>
        <v>0.3</v>
      </c>
      <c r="V46" s="4" t="n">
        <f aca="false">U46*(Constants!$A$2/100)*1024*1024*1024</f>
        <v>51539607.552</v>
      </c>
    </row>
    <row r="47" customFormat="false" ht="13.8" hidden="false" customHeight="false" outlineLevel="0" collapsed="false">
      <c r="B47" s="0" t="s">
        <v>9</v>
      </c>
      <c r="C47" s="0" t="n">
        <v>2000</v>
      </c>
      <c r="D47" s="0"/>
      <c r="E47" s="0"/>
      <c r="I47" s="0" t="s">
        <v>9</v>
      </c>
      <c r="J47" s="0" t="n">
        <v>2000</v>
      </c>
      <c r="K47" s="0"/>
      <c r="L47" s="0"/>
      <c r="P47" s="1" t="n">
        <v>10000</v>
      </c>
      <c r="Q47" s="1" t="n">
        <f aca="false">M55</f>
        <v>61435943</v>
      </c>
      <c r="R47" s="1" t="n">
        <f aca="false">M56</f>
        <v>301657</v>
      </c>
      <c r="S47" s="1" t="n">
        <f aca="false">M57</f>
        <v>1329744</v>
      </c>
      <c r="T47" s="1" t="n">
        <f aca="false">Q47+R47+S47</f>
        <v>63067344</v>
      </c>
      <c r="U47" s="3" t="n">
        <f aca="false">W20</f>
        <v>0.4</v>
      </c>
      <c r="V47" s="4" t="n">
        <f aca="false">U47*(Constants!$A$2/100)*1024*1024*1024</f>
        <v>68719476.736</v>
      </c>
    </row>
    <row r="48" customFormat="false" ht="13.8" hidden="false" customHeight="false" outlineLevel="0" collapsed="false">
      <c r="B48" s="0" t="s">
        <v>3</v>
      </c>
      <c r="C48" s="0" t="n">
        <v>1</v>
      </c>
      <c r="D48" s="0" t="n">
        <v>2</v>
      </c>
      <c r="E48" s="0" t="n">
        <v>3</v>
      </c>
      <c r="F48" s="1" t="s">
        <v>6</v>
      </c>
      <c r="I48" s="0" t="s">
        <v>3</v>
      </c>
      <c r="J48" s="0" t="n">
        <v>1</v>
      </c>
      <c r="K48" s="0" t="n">
        <v>2</v>
      </c>
      <c r="L48" s="0" t="n">
        <v>3</v>
      </c>
      <c r="M48" s="1" t="s">
        <v>6</v>
      </c>
      <c r="U48" s="3"/>
      <c r="V48" s="4"/>
    </row>
    <row r="49" customFormat="false" ht="13.8" hidden="false" customHeight="false" outlineLevel="0" collapsed="false">
      <c r="B49" s="0" t="s">
        <v>10</v>
      </c>
      <c r="C49" s="0" t="n">
        <v>16114409</v>
      </c>
      <c r="D49" s="0" t="n">
        <v>16114409</v>
      </c>
      <c r="E49" s="0" t="n">
        <v>16114409</v>
      </c>
      <c r="F49" s="1" t="n">
        <f aca="false">SUM(C49:E49)/3</f>
        <v>16114409</v>
      </c>
      <c r="I49" s="0" t="s">
        <v>10</v>
      </c>
      <c r="J49" s="0" t="n">
        <v>39442067</v>
      </c>
      <c r="K49" s="0" t="n">
        <v>39442067</v>
      </c>
      <c r="L49" s="0" t="n">
        <v>39442067</v>
      </c>
      <c r="M49" s="1" t="n">
        <f aca="false">SUM(J49:L49)/3</f>
        <v>39442067</v>
      </c>
      <c r="U49" s="3"/>
      <c r="V49" s="4"/>
    </row>
    <row r="50" customFormat="false" ht="13.8" hidden="false" customHeight="false" outlineLevel="0" collapsed="false">
      <c r="B50" s="0" t="s">
        <v>16</v>
      </c>
      <c r="C50" s="0" t="n">
        <v>40583</v>
      </c>
      <c r="D50" s="0" t="n">
        <v>40583</v>
      </c>
      <c r="E50" s="0" t="n">
        <v>40583</v>
      </c>
      <c r="F50" s="1" t="n">
        <f aca="false">SUM(C50:E50)/3</f>
        <v>40583</v>
      </c>
      <c r="I50" s="0" t="s">
        <v>16</v>
      </c>
      <c r="J50" s="0" t="n">
        <v>308717</v>
      </c>
      <c r="K50" s="0" t="n">
        <v>308717</v>
      </c>
      <c r="L50" s="0" t="n">
        <v>308717</v>
      </c>
      <c r="M50" s="1" t="n">
        <f aca="false">SUM(J50:L50)/3</f>
        <v>308717</v>
      </c>
      <c r="U50" s="3"/>
      <c r="V50" s="4"/>
    </row>
    <row r="51" customFormat="false" ht="13.8" hidden="false" customHeight="false" outlineLevel="0" collapsed="false">
      <c r="B51" s="0" t="s">
        <v>12</v>
      </c>
      <c r="C51" s="0" t="n">
        <v>4808</v>
      </c>
      <c r="D51" s="0" t="n">
        <v>4808</v>
      </c>
      <c r="E51" s="0" t="n">
        <v>4808</v>
      </c>
      <c r="F51" s="1" t="n">
        <f aca="false">SUM(C51:E51)/3</f>
        <v>4808</v>
      </c>
      <c r="I51" s="0" t="s">
        <v>12</v>
      </c>
      <c r="J51" s="0" t="n">
        <v>1067808</v>
      </c>
      <c r="K51" s="0" t="n">
        <v>1067808</v>
      </c>
      <c r="L51" s="0" t="n">
        <v>1067808</v>
      </c>
      <c r="M51" s="1" t="n">
        <f aca="false">SUM(J51:L51)/3</f>
        <v>1067808</v>
      </c>
    </row>
    <row r="52" customFormat="false" ht="13.8" hidden="false" customHeight="false" outlineLevel="0" collapsed="false">
      <c r="B52" s="0"/>
      <c r="C52" s="0"/>
      <c r="D52" s="0"/>
      <c r="E52" s="0"/>
      <c r="I52" s="0"/>
      <c r="J52" s="0"/>
      <c r="K52" s="0"/>
      <c r="L52" s="0"/>
    </row>
    <row r="53" customFormat="false" ht="13.8" hidden="false" customHeight="false" outlineLevel="0" collapsed="false">
      <c r="B53" s="0" t="s">
        <v>9</v>
      </c>
      <c r="C53" s="0" t="n">
        <v>2500</v>
      </c>
      <c r="D53" s="0"/>
      <c r="E53" s="0"/>
      <c r="I53" s="0" t="s">
        <v>9</v>
      </c>
      <c r="J53" s="0" t="n">
        <v>2500</v>
      </c>
      <c r="K53" s="0"/>
      <c r="L53" s="0"/>
    </row>
    <row r="54" customFormat="false" ht="13.8" hidden="false" customHeight="false" outlineLevel="0" collapsed="false">
      <c r="B54" s="0" t="s">
        <v>3</v>
      </c>
      <c r="C54" s="0" t="n">
        <v>1</v>
      </c>
      <c r="D54" s="0" t="n">
        <v>2</v>
      </c>
      <c r="E54" s="0" t="n">
        <v>3</v>
      </c>
      <c r="F54" s="1" t="s">
        <v>6</v>
      </c>
      <c r="I54" s="0" t="s">
        <v>3</v>
      </c>
      <c r="J54" s="0" t="n">
        <v>1</v>
      </c>
      <c r="K54" s="0" t="n">
        <v>2</v>
      </c>
      <c r="L54" s="0" t="n">
        <v>3</v>
      </c>
      <c r="M54" s="1" t="s">
        <v>6</v>
      </c>
    </row>
    <row r="55" customFormat="false" ht="13.8" hidden="false" customHeight="false" outlineLevel="0" collapsed="false">
      <c r="B55" s="0" t="s">
        <v>10</v>
      </c>
      <c r="C55" s="0" t="n">
        <v>25144433</v>
      </c>
      <c r="D55" s="0" t="n">
        <v>25144433</v>
      </c>
      <c r="E55" s="0" t="n">
        <v>25144433</v>
      </c>
      <c r="F55" s="1" t="n">
        <f aca="false">SUM(C55:E55)/3</f>
        <v>25144433</v>
      </c>
      <c r="I55" s="0" t="s">
        <v>10</v>
      </c>
      <c r="J55" s="0" t="n">
        <v>61435943</v>
      </c>
      <c r="K55" s="0" t="n">
        <v>61435943</v>
      </c>
      <c r="L55" s="0" t="n">
        <v>61435943</v>
      </c>
      <c r="M55" s="1" t="n">
        <f aca="false">SUM(J55:L55)/3</f>
        <v>61435943</v>
      </c>
    </row>
    <row r="56" customFormat="false" ht="13.8" hidden="false" customHeight="false" outlineLevel="0" collapsed="false">
      <c r="B56" s="0" t="s">
        <v>16</v>
      </c>
      <c r="C56" s="0" t="n">
        <v>40567</v>
      </c>
      <c r="D56" s="0" t="n">
        <v>40567</v>
      </c>
      <c r="E56" s="0" t="n">
        <v>40567</v>
      </c>
      <c r="F56" s="1" t="n">
        <f aca="false">SUM(C56:E56)/3</f>
        <v>40567</v>
      </c>
      <c r="I56" s="0" t="s">
        <v>16</v>
      </c>
      <c r="J56" s="0" t="n">
        <v>301657</v>
      </c>
      <c r="K56" s="0" t="n">
        <v>301657</v>
      </c>
      <c r="L56" s="0" t="n">
        <v>301657</v>
      </c>
      <c r="M56" s="1" t="n">
        <f aca="false">SUM(J56:L56)/3</f>
        <v>301657</v>
      </c>
    </row>
    <row r="57" customFormat="false" ht="13.8" hidden="false" customHeight="false" outlineLevel="0" collapsed="false">
      <c r="B57" s="0" t="s">
        <v>12</v>
      </c>
      <c r="C57" s="0" t="n">
        <v>5320</v>
      </c>
      <c r="D57" s="0" t="n">
        <v>5320</v>
      </c>
      <c r="E57" s="0" t="n">
        <v>5320</v>
      </c>
      <c r="F57" s="1" t="n">
        <f aca="false">SUM(C57:E57)/3</f>
        <v>5320</v>
      </c>
      <c r="I57" s="0" t="s">
        <v>12</v>
      </c>
      <c r="J57" s="0" t="n">
        <v>1329744</v>
      </c>
      <c r="K57" s="0" t="n">
        <v>1329744</v>
      </c>
      <c r="L57" s="0" t="n">
        <v>1329744</v>
      </c>
      <c r="M57" s="1" t="n">
        <f aca="false">SUM(J57:L57)/3</f>
        <v>1329744</v>
      </c>
    </row>
    <row r="58" customFormat="false" ht="13.8" hidden="false" customHeight="false" outlineLevel="0" collapsed="false">
      <c r="B58" s="0"/>
      <c r="C58" s="0"/>
      <c r="D58" s="0"/>
      <c r="E58" s="0"/>
      <c r="I58" s="0"/>
      <c r="J58" s="0"/>
      <c r="K58" s="0"/>
      <c r="L58" s="0"/>
    </row>
    <row r="59" customFormat="false" ht="13.8" hidden="false" customHeight="false" outlineLevel="0" collapsed="false">
      <c r="B59" s="0" t="s">
        <v>9</v>
      </c>
      <c r="C59" s="0" t="n">
        <v>3000</v>
      </c>
      <c r="D59" s="0"/>
      <c r="E59" s="0"/>
      <c r="I59" s="0" t="s">
        <v>9</v>
      </c>
      <c r="J59" s="0" t="n">
        <v>3000</v>
      </c>
      <c r="K59" s="0"/>
      <c r="L59" s="0"/>
    </row>
    <row r="60" customFormat="false" ht="13.8" hidden="false" customHeight="false" outlineLevel="0" collapsed="false">
      <c r="B60" s="0" t="s">
        <v>3</v>
      </c>
      <c r="C60" s="0" t="n">
        <v>1</v>
      </c>
      <c r="D60" s="0" t="n">
        <v>2</v>
      </c>
      <c r="E60" s="0" t="n">
        <v>3</v>
      </c>
      <c r="F60" s="1" t="s">
        <v>6</v>
      </c>
      <c r="I60" s="0" t="s">
        <v>3</v>
      </c>
      <c r="J60" s="0" t="n">
        <v>1</v>
      </c>
      <c r="K60" s="0" t="n">
        <v>2</v>
      </c>
      <c r="L60" s="0" t="n">
        <v>3</v>
      </c>
      <c r="M60" s="1" t="s">
        <v>6</v>
      </c>
    </row>
    <row r="61" customFormat="false" ht="13.8" hidden="false" customHeight="false" outlineLevel="0" collapsed="false">
      <c r="B61" s="0" t="s">
        <v>10</v>
      </c>
      <c r="C61" s="0" t="n">
        <v>36206505</v>
      </c>
      <c r="D61" s="0" t="n">
        <v>36206505</v>
      </c>
      <c r="E61" s="0" t="n">
        <v>36206505</v>
      </c>
      <c r="F61" s="1" t="n">
        <f aca="false">SUM(C61:E61)/3</f>
        <v>36206505</v>
      </c>
      <c r="I61" s="0" t="s">
        <v>10</v>
      </c>
      <c r="J61" s="0" t="n">
        <v>88064557</v>
      </c>
      <c r="K61" s="0" t="n">
        <v>88064557</v>
      </c>
      <c r="L61" s="0" t="n">
        <v>88064557</v>
      </c>
      <c r="M61" s="1" t="n">
        <f aca="false">SUM(J61:L61)/3</f>
        <v>88064557</v>
      </c>
    </row>
    <row r="62" customFormat="false" ht="13.8" hidden="false" customHeight="false" outlineLevel="0" collapsed="false">
      <c r="B62" s="0" t="s">
        <v>16</v>
      </c>
      <c r="C62" s="0" t="n">
        <v>24543</v>
      </c>
      <c r="D62" s="0" t="n">
        <v>24543</v>
      </c>
      <c r="E62" s="0" t="n">
        <v>24543</v>
      </c>
      <c r="F62" s="1" t="n">
        <f aca="false">SUM(C62:E62)/3</f>
        <v>24543</v>
      </c>
      <c r="I62" s="0" t="s">
        <v>16</v>
      </c>
      <c r="J62" s="0" t="n">
        <v>231699</v>
      </c>
      <c r="K62" s="0" t="n">
        <v>231699</v>
      </c>
      <c r="L62" s="0" t="n">
        <v>231699</v>
      </c>
      <c r="M62" s="1" t="n">
        <f aca="false">SUM(J62:L62)/3</f>
        <v>231699</v>
      </c>
    </row>
    <row r="63" customFormat="false" ht="13.8" hidden="false" customHeight="false" outlineLevel="0" collapsed="false">
      <c r="B63" s="0" t="s">
        <v>12</v>
      </c>
      <c r="C63" s="0" t="n">
        <v>5816</v>
      </c>
      <c r="D63" s="0" t="n">
        <v>5816</v>
      </c>
      <c r="E63" s="0" t="n">
        <v>5816</v>
      </c>
      <c r="F63" s="1" t="n">
        <f aca="false">SUM(C63:E63)/3</f>
        <v>5816</v>
      </c>
      <c r="I63" s="0" t="s">
        <v>12</v>
      </c>
      <c r="J63" s="0" t="n">
        <v>1585424</v>
      </c>
      <c r="K63" s="0" t="n">
        <v>1585424</v>
      </c>
      <c r="L63" s="0" t="n">
        <v>1585424</v>
      </c>
      <c r="M63" s="1" t="n">
        <f aca="false">SUM(J63:L63)/3</f>
        <v>1585424</v>
      </c>
    </row>
  </sheetData>
  <printOptions headings="false" gridLines="false" gridLinesSet="true" horizontalCentered="false" verticalCentered="false"/>
  <pageMargins left="0" right="0" top="0.138888888888889" bottom="0.138888888888889" header="0" footer="0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69"/>
  <sheetViews>
    <sheetView showFormulas="false" showGridLines="true" showRowColHeaders="true" showZeros="true" rightToLeft="false" tabSelected="false" showOutlineSymbols="true" defaultGridColor="true" view="normal" topLeftCell="A20" colorId="64" zoomScale="80" zoomScaleNormal="80" zoomScalePageLayoutView="100" workbookViewId="0">
      <selection pane="topLeft" activeCell="B29" activeCellId="1" sqref="S16:V21 B29"/>
    </sheetView>
  </sheetViews>
  <sheetFormatPr defaultColWidth="7.5078125" defaultRowHeight="14.25" zeroHeight="false" outlineLevelRow="0" outlineLevelCol="0"/>
  <cols>
    <col collapsed="false" customWidth="true" hidden="false" outlineLevel="0" max="17" min="1" style="1" width="9.13"/>
    <col collapsed="false" customWidth="true" hidden="false" outlineLevel="0" max="18" min="18" style="1" width="6.88"/>
    <col collapsed="false" customWidth="true" hidden="false" outlineLevel="0" max="19" min="19" style="1" width="7.25"/>
    <col collapsed="false" customWidth="true" hidden="false" outlineLevel="0" max="20" min="20" style="1" width="8"/>
    <col collapsed="false" customWidth="true" hidden="false" outlineLevel="0" max="21" min="21" style="1" width="15.5"/>
    <col collapsed="false" customWidth="true" hidden="false" outlineLevel="0" max="22" min="22" style="1" width="18"/>
    <col collapsed="false" customWidth="true" hidden="false" outlineLevel="0" max="29" min="23" style="1" width="9.13"/>
  </cols>
  <sheetData>
    <row r="1" customFormat="false" ht="15" hidden="false" customHeight="false" outlineLevel="0" collapsed="false">
      <c r="A1" s="2" t="s">
        <v>1</v>
      </c>
    </row>
    <row r="2" customFormat="false" ht="14.25" hidden="false" customHeight="false" outlineLevel="0" collapsed="false">
      <c r="A2" s="1" t="s">
        <v>2</v>
      </c>
      <c r="B2" s="1" t="s">
        <v>3</v>
      </c>
      <c r="C2" s="1" t="n">
        <v>1</v>
      </c>
      <c r="D2" s="1" t="n">
        <v>2</v>
      </c>
      <c r="E2" s="1" t="n">
        <v>3</v>
      </c>
      <c r="F2" s="1" t="n">
        <v>4</v>
      </c>
      <c r="G2" s="1" t="n">
        <v>5</v>
      </c>
      <c r="H2" s="1" t="n">
        <v>6</v>
      </c>
      <c r="I2" s="1" t="n">
        <v>7</v>
      </c>
      <c r="J2" s="1" t="n">
        <v>8</v>
      </c>
      <c r="K2" s="1" t="n">
        <v>9</v>
      </c>
      <c r="L2" s="1" t="n">
        <v>10</v>
      </c>
      <c r="M2" s="1" t="n">
        <v>11</v>
      </c>
      <c r="N2" s="1" t="n">
        <v>12</v>
      </c>
      <c r="O2" s="1" t="s">
        <v>4</v>
      </c>
      <c r="P2" s="1" t="s">
        <v>5</v>
      </c>
      <c r="Q2" s="1" t="s">
        <v>6</v>
      </c>
      <c r="S2" s="1" t="s">
        <v>3</v>
      </c>
      <c r="T2" s="1" t="n">
        <v>1</v>
      </c>
      <c r="U2" s="1" t="n">
        <v>2</v>
      </c>
      <c r="V2" s="1" t="n">
        <v>3</v>
      </c>
      <c r="W2" s="1" t="s">
        <v>6</v>
      </c>
    </row>
    <row r="3" customFormat="false" ht="14.25" hidden="false" customHeight="false" outlineLevel="0" collapsed="false">
      <c r="B3" s="1" t="n">
        <v>8000</v>
      </c>
      <c r="C3" s="1" t="n">
        <v>0.0835</v>
      </c>
      <c r="D3" s="1" t="n">
        <v>0.0708</v>
      </c>
      <c r="E3" s="1" t="n">
        <v>0.0793</v>
      </c>
      <c r="F3" s="1" t="n">
        <v>0.0809</v>
      </c>
      <c r="G3" s="1" t="n">
        <v>0.0722</v>
      </c>
      <c r="H3" s="1" t="n">
        <v>0.0855</v>
      </c>
      <c r="I3" s="1" t="n">
        <v>0.072</v>
      </c>
      <c r="J3" s="1" t="n">
        <v>0.0839</v>
      </c>
      <c r="K3" s="1" t="n">
        <v>0.08</v>
      </c>
      <c r="L3" s="1" t="n">
        <v>0.0844</v>
      </c>
      <c r="M3" s="1" t="n">
        <v>0.0734</v>
      </c>
      <c r="N3" s="1" t="n">
        <v>0.0834</v>
      </c>
      <c r="O3" s="1" t="n">
        <f aca="false">MIN(C3:N3)</f>
        <v>0.0708</v>
      </c>
      <c r="P3" s="1" t="n">
        <f aca="false">MAX(C3:N3)</f>
        <v>0.0855</v>
      </c>
      <c r="Q3" s="1" t="n">
        <f aca="false">(SUM(C3:N3)-O3-P3)/10</f>
        <v>0.0793</v>
      </c>
      <c r="S3" s="1" t="n">
        <v>8000</v>
      </c>
      <c r="T3" s="1" t="n">
        <v>0</v>
      </c>
      <c r="U3" s="1" t="n">
        <v>0</v>
      </c>
      <c r="V3" s="1" t="n">
        <v>0</v>
      </c>
      <c r="W3" s="1" t="n">
        <f aca="false">AVERAGE(T3:V3)</f>
        <v>0</v>
      </c>
    </row>
    <row r="4" customFormat="false" ht="14.25" hidden="false" customHeight="false" outlineLevel="0" collapsed="false">
      <c r="B4" s="1" t="n">
        <v>16000</v>
      </c>
      <c r="C4" s="1" t="n">
        <v>0.3</v>
      </c>
      <c r="D4" s="1" t="n">
        <v>0.2964</v>
      </c>
      <c r="E4" s="1" t="n">
        <v>0.3076</v>
      </c>
      <c r="F4" s="1" t="n">
        <v>0.2978</v>
      </c>
      <c r="G4" s="1" t="n">
        <v>0.295</v>
      </c>
      <c r="H4" s="1" t="n">
        <v>0.294</v>
      </c>
      <c r="I4" s="1" t="n">
        <v>0.2961</v>
      </c>
      <c r="J4" s="1" t="n">
        <v>0.2941</v>
      </c>
      <c r="K4" s="1" t="n">
        <v>0.2968</v>
      </c>
      <c r="L4" s="1" t="n">
        <v>0.2957</v>
      </c>
      <c r="M4" s="1" t="n">
        <v>0.2972</v>
      </c>
      <c r="N4" s="1" t="n">
        <v>0.2933</v>
      </c>
      <c r="O4" s="1" t="n">
        <f aca="false">MIN(C4:N4)</f>
        <v>0.2933</v>
      </c>
      <c r="P4" s="1" t="n">
        <f aca="false">MAX(C4:N4)</f>
        <v>0.3076</v>
      </c>
      <c r="Q4" s="1" t="n">
        <f aca="false">(SUM(C4:N4)-O4-P4)/10</f>
        <v>0.29631</v>
      </c>
      <c r="S4" s="1" t="n">
        <v>16000</v>
      </c>
      <c r="T4" s="1" t="n">
        <v>0</v>
      </c>
      <c r="U4" s="1" t="n">
        <v>0</v>
      </c>
      <c r="V4" s="1" t="n">
        <v>0</v>
      </c>
      <c r="W4" s="1" t="n">
        <f aca="false">AVERAGE(T4:V4)</f>
        <v>0</v>
      </c>
    </row>
    <row r="5" customFormat="false" ht="14.25" hidden="false" customHeight="false" outlineLevel="0" collapsed="false">
      <c r="B5" s="1" t="n">
        <v>24000</v>
      </c>
      <c r="C5" s="1" t="n">
        <v>0.674</v>
      </c>
      <c r="D5" s="1" t="n">
        <v>0.6706</v>
      </c>
      <c r="E5" s="1" t="n">
        <v>0.6711</v>
      </c>
      <c r="F5" s="1" t="n">
        <v>0.6518</v>
      </c>
      <c r="G5" s="1" t="n">
        <v>0.6722</v>
      </c>
      <c r="H5" s="1" t="n">
        <v>0.6732</v>
      </c>
      <c r="I5" s="1" t="n">
        <v>0.6546</v>
      </c>
      <c r="J5" s="1" t="n">
        <v>0.6704</v>
      </c>
      <c r="K5" s="1" t="n">
        <v>0.6601</v>
      </c>
      <c r="L5" s="1" t="n">
        <v>0.6841</v>
      </c>
      <c r="M5" s="1" t="n">
        <v>0.6744</v>
      </c>
      <c r="N5" s="1" t="n">
        <v>0.6646</v>
      </c>
      <c r="O5" s="1" t="n">
        <f aca="false">MIN(C5:N5)</f>
        <v>0.6518</v>
      </c>
      <c r="P5" s="1" t="n">
        <f aca="false">MAX(C5:N5)</f>
        <v>0.6841</v>
      </c>
      <c r="Q5" s="1" t="n">
        <f aca="false">(SUM(C5:N5)-O5-P5)/10</f>
        <v>0.66852</v>
      </c>
      <c r="S5" s="1" t="n">
        <v>24000</v>
      </c>
      <c r="T5" s="1" t="n">
        <v>0</v>
      </c>
      <c r="U5" s="1" t="n">
        <v>0</v>
      </c>
      <c r="V5" s="1" t="n">
        <v>0</v>
      </c>
      <c r="W5" s="1" t="n">
        <f aca="false">AVERAGE(T5:V5)</f>
        <v>0</v>
      </c>
    </row>
    <row r="6" customFormat="false" ht="14.25" hidden="false" customHeight="false" outlineLevel="0" collapsed="false">
      <c r="B6" s="1" t="n">
        <v>32000</v>
      </c>
      <c r="C6" s="1" t="n">
        <v>1.1846</v>
      </c>
      <c r="D6" s="1" t="n">
        <v>1.1748</v>
      </c>
      <c r="E6" s="1" t="n">
        <v>1.1854</v>
      </c>
      <c r="F6" s="1" t="n">
        <v>1.1748</v>
      </c>
      <c r="G6" s="1" t="n">
        <v>1.1796</v>
      </c>
      <c r="H6" s="1" t="n">
        <v>1.1783</v>
      </c>
      <c r="I6" s="1" t="n">
        <v>1.1983</v>
      </c>
      <c r="J6" s="1" t="n">
        <v>1.1881</v>
      </c>
      <c r="K6" s="1" t="n">
        <v>1.1869</v>
      </c>
      <c r="L6" s="1" t="n">
        <v>1.1791</v>
      </c>
      <c r="M6" s="1" t="n">
        <v>1.1996</v>
      </c>
      <c r="N6" s="1" t="n">
        <v>1.1942</v>
      </c>
      <c r="O6" s="1" t="n">
        <f aca="false">MIN(C6:N6)</f>
        <v>1.1748</v>
      </c>
      <c r="P6" s="1" t="n">
        <f aca="false">MAX(C6:N6)</f>
        <v>1.1996</v>
      </c>
      <c r="Q6" s="1" t="n">
        <f aca="false">(SUM(C6:N6)-O6-P6)/10</f>
        <v>1.18493</v>
      </c>
      <c r="S6" s="1" t="n">
        <v>32000</v>
      </c>
      <c r="T6" s="1" t="n">
        <v>0</v>
      </c>
      <c r="U6" s="1" t="n">
        <v>0</v>
      </c>
      <c r="V6" s="1" t="n">
        <v>0</v>
      </c>
      <c r="W6" s="1" t="n">
        <f aca="false">AVERAGE(T6:V6)</f>
        <v>0</v>
      </c>
    </row>
    <row r="7" customFormat="false" ht="14.25" hidden="false" customHeight="false" outlineLevel="0" collapsed="false">
      <c r="B7" s="1" t="n">
        <v>40000</v>
      </c>
      <c r="C7" s="1" t="n">
        <v>1.8543</v>
      </c>
      <c r="D7" s="1" t="n">
        <v>1.8512</v>
      </c>
      <c r="E7" s="1" t="n">
        <v>1.827</v>
      </c>
      <c r="F7" s="1" t="n">
        <v>1.8238</v>
      </c>
      <c r="G7" s="1" t="n">
        <v>1.8348</v>
      </c>
      <c r="H7" s="1" t="n">
        <v>1.8519</v>
      </c>
      <c r="I7" s="1" t="n">
        <v>1.868</v>
      </c>
      <c r="J7" s="1" t="n">
        <v>1.8278</v>
      </c>
      <c r="K7" s="1" t="n">
        <v>1.874</v>
      </c>
      <c r="L7" s="1" t="n">
        <v>1.8287</v>
      </c>
      <c r="M7" s="1" t="n">
        <v>1.8254</v>
      </c>
      <c r="N7" s="1" t="n">
        <v>1.8062</v>
      </c>
      <c r="O7" s="1" t="n">
        <f aca="false">MIN(C7:N7)</f>
        <v>1.8062</v>
      </c>
      <c r="P7" s="1" t="n">
        <f aca="false">MAX(C7:N7)</f>
        <v>1.874</v>
      </c>
      <c r="Q7" s="1" t="n">
        <f aca="false">(SUM(C7:N7)-O7-P7)/10</f>
        <v>1.83929</v>
      </c>
      <c r="S7" s="1" t="n">
        <v>40000</v>
      </c>
      <c r="T7" s="1" t="n">
        <v>0</v>
      </c>
      <c r="U7" s="1" t="n">
        <v>0</v>
      </c>
      <c r="V7" s="1" t="n">
        <v>0</v>
      </c>
      <c r="W7" s="1" t="n">
        <f aca="false">AVERAGE(T7:V7)</f>
        <v>0</v>
      </c>
    </row>
    <row r="8" customFormat="false" ht="14.25" hidden="false" customHeight="false" outlineLevel="0" collapsed="false">
      <c r="B8" s="1" t="n">
        <v>48000</v>
      </c>
      <c r="C8" s="1" t="n">
        <v>2.6277</v>
      </c>
      <c r="D8" s="1" t="n">
        <v>2.5997</v>
      </c>
      <c r="E8" s="1" t="n">
        <v>2.6476</v>
      </c>
      <c r="F8" s="1" t="n">
        <v>2.6769</v>
      </c>
      <c r="G8" s="1" t="n">
        <v>2.634</v>
      </c>
      <c r="H8" s="1" t="n">
        <v>2.5772</v>
      </c>
      <c r="I8" s="1" t="n">
        <v>2.5946</v>
      </c>
      <c r="J8" s="1" t="n">
        <v>2.6669</v>
      </c>
      <c r="K8" s="1" t="n">
        <v>2.6335</v>
      </c>
      <c r="L8" s="1" t="n">
        <v>2.666</v>
      </c>
      <c r="M8" s="1" t="n">
        <v>2.5963</v>
      </c>
      <c r="N8" s="1" t="n">
        <v>2.6013</v>
      </c>
      <c r="O8" s="1" t="n">
        <f aca="false">MIN(C8:N8)</f>
        <v>2.5772</v>
      </c>
      <c r="P8" s="1" t="n">
        <f aca="false">MAX(C8:N8)</f>
        <v>2.6769</v>
      </c>
      <c r="Q8" s="1" t="n">
        <f aca="false">(SUM(C8:N8)-O8-P8)/10</f>
        <v>2.62676</v>
      </c>
      <c r="S8" s="1" t="n">
        <v>48000</v>
      </c>
      <c r="T8" s="1" t="n">
        <v>0</v>
      </c>
      <c r="U8" s="1" t="n">
        <v>0</v>
      </c>
      <c r="V8" s="1" t="n">
        <v>0</v>
      </c>
      <c r="W8" s="1" t="n">
        <f aca="false">AVERAGE(T8:V8)</f>
        <v>0</v>
      </c>
    </row>
    <row r="9" customFormat="false" ht="14.25" hidden="false" customHeight="false" outlineLevel="0" collapsed="false">
      <c r="B9" s="1" t="n">
        <v>56000</v>
      </c>
      <c r="C9" s="1" t="n">
        <v>3.5593</v>
      </c>
      <c r="D9" s="1" t="n">
        <v>3.6252</v>
      </c>
      <c r="E9" s="1" t="n">
        <v>3.6475</v>
      </c>
      <c r="F9" s="1" t="n">
        <v>3.5444</v>
      </c>
      <c r="G9" s="1" t="n">
        <v>3.5597</v>
      </c>
      <c r="H9" s="1" t="n">
        <v>3.5927</v>
      </c>
      <c r="I9" s="1" t="n">
        <v>3.5944</v>
      </c>
      <c r="J9" s="1" t="n">
        <v>3.6243</v>
      </c>
      <c r="K9" s="1" t="n">
        <v>3.5912</v>
      </c>
      <c r="L9" s="1" t="n">
        <v>3.5484</v>
      </c>
      <c r="M9" s="1" t="n">
        <v>3.5977</v>
      </c>
      <c r="N9" s="1" t="n">
        <v>3.6034</v>
      </c>
      <c r="O9" s="1" t="n">
        <f aca="false">MIN(C9:N9)</f>
        <v>3.5444</v>
      </c>
      <c r="P9" s="1" t="n">
        <f aca="false">MAX(C9:N9)</f>
        <v>3.6475</v>
      </c>
      <c r="Q9" s="1" t="n">
        <f aca="false">(SUM(C9:N9)-O9-P9)/10</f>
        <v>3.58963</v>
      </c>
      <c r="S9" s="1" t="n">
        <v>56000</v>
      </c>
      <c r="T9" s="1" t="n">
        <v>0</v>
      </c>
      <c r="U9" s="1" t="n">
        <v>0</v>
      </c>
      <c r="V9" s="1" t="n">
        <v>0</v>
      </c>
      <c r="W9" s="1" t="n">
        <f aca="false">AVERAGE(T9:V9)</f>
        <v>0</v>
      </c>
    </row>
    <row r="15" customFormat="false" ht="14.25" hidden="false" customHeight="false" outlineLevel="0" collapsed="false">
      <c r="A15" s="1" t="s">
        <v>7</v>
      </c>
      <c r="B15" s="1" t="s">
        <v>3</v>
      </c>
      <c r="C15" s="1" t="n">
        <v>1</v>
      </c>
      <c r="D15" s="1" t="n">
        <v>2</v>
      </c>
      <c r="E15" s="1" t="n">
        <v>3</v>
      </c>
      <c r="F15" s="1" t="n">
        <v>4</v>
      </c>
      <c r="G15" s="1" t="n">
        <v>5</v>
      </c>
      <c r="H15" s="1" t="n">
        <v>6</v>
      </c>
      <c r="I15" s="1" t="n">
        <v>7</v>
      </c>
      <c r="J15" s="1" t="n">
        <v>8</v>
      </c>
      <c r="K15" s="1" t="n">
        <v>9</v>
      </c>
      <c r="L15" s="1" t="n">
        <v>10</v>
      </c>
      <c r="M15" s="1" t="n">
        <v>11</v>
      </c>
      <c r="N15" s="1" t="n">
        <v>12</v>
      </c>
      <c r="O15" s="1" t="s">
        <v>4</v>
      </c>
      <c r="P15" s="1" t="s">
        <v>5</v>
      </c>
      <c r="Q15" s="1" t="s">
        <v>6</v>
      </c>
      <c r="S15" s="1" t="s">
        <v>3</v>
      </c>
      <c r="T15" s="1" t="n">
        <v>1</v>
      </c>
      <c r="U15" s="1" t="n">
        <v>2</v>
      </c>
      <c r="V15" s="1" t="n">
        <v>3</v>
      </c>
      <c r="W15" s="1" t="s">
        <v>6</v>
      </c>
    </row>
    <row r="16" customFormat="false" ht="14.25" hidden="false" customHeight="false" outlineLevel="0" collapsed="false">
      <c r="B16" s="1" t="n">
        <v>8000</v>
      </c>
      <c r="C16" s="1" t="n">
        <v>0.075</v>
      </c>
      <c r="D16" s="1" t="n">
        <v>0.081</v>
      </c>
      <c r="E16" s="1" t="n">
        <v>0.086</v>
      </c>
      <c r="F16" s="1" t="n">
        <v>0.086</v>
      </c>
      <c r="G16" s="1" t="n">
        <v>0.078</v>
      </c>
      <c r="H16" s="1" t="n">
        <v>0.084</v>
      </c>
      <c r="I16" s="1" t="n">
        <v>0.077</v>
      </c>
      <c r="J16" s="1" t="n">
        <v>0.077</v>
      </c>
      <c r="K16" s="1" t="n">
        <v>0.083</v>
      </c>
      <c r="L16" s="1" t="n">
        <v>0.085</v>
      </c>
      <c r="M16" s="1" t="n">
        <v>0.089</v>
      </c>
      <c r="N16" s="1" t="n">
        <v>0.087</v>
      </c>
      <c r="O16" s="1" t="n">
        <f aca="false">MIN(C16:N16)</f>
        <v>0.075</v>
      </c>
      <c r="P16" s="1" t="n">
        <f aca="false">MAX(C16:N16)</f>
        <v>0.089</v>
      </c>
      <c r="Q16" s="1" t="n">
        <f aca="false">(SUM(C16:N16)-O16-P16)/10</f>
        <v>0.0824</v>
      </c>
      <c r="S16" s="1" t="n">
        <v>8000</v>
      </c>
      <c r="T16" s="1" t="n">
        <v>0</v>
      </c>
      <c r="U16" s="1" t="n">
        <v>0</v>
      </c>
      <c r="V16" s="1" t="n">
        <v>0</v>
      </c>
      <c r="W16" s="1" t="n">
        <f aca="false">AVERAGE(T16:V16)</f>
        <v>0</v>
      </c>
    </row>
    <row r="17" customFormat="false" ht="14.25" hidden="false" customHeight="false" outlineLevel="0" collapsed="false">
      <c r="B17" s="1" t="n">
        <v>16000</v>
      </c>
      <c r="C17" s="1" t="n">
        <v>0.334</v>
      </c>
      <c r="D17" s="1" t="n">
        <v>0.326</v>
      </c>
      <c r="E17" s="1" t="n">
        <v>0.318</v>
      </c>
      <c r="F17" s="1" t="n">
        <v>0.306</v>
      </c>
      <c r="G17" s="1" t="n">
        <v>0.329</v>
      </c>
      <c r="H17" s="1" t="n">
        <v>0.316</v>
      </c>
      <c r="I17" s="1" t="n">
        <v>0.322</v>
      </c>
      <c r="J17" s="1" t="n">
        <v>0.32</v>
      </c>
      <c r="K17" s="1" t="n">
        <v>0.315</v>
      </c>
      <c r="L17" s="1" t="n">
        <v>0.331</v>
      </c>
      <c r="M17" s="1" t="n">
        <v>0.323</v>
      </c>
      <c r="N17" s="1" t="n">
        <v>0.312</v>
      </c>
      <c r="O17" s="1" t="n">
        <f aca="false">MIN(C17:N17)</f>
        <v>0.306</v>
      </c>
      <c r="P17" s="1" t="n">
        <f aca="false">MAX(C17:N17)</f>
        <v>0.334</v>
      </c>
      <c r="Q17" s="1" t="n">
        <f aca="false">(SUM(C17:N17)-O17-P17)/10</f>
        <v>0.3212</v>
      </c>
      <c r="S17" s="1" t="n">
        <v>16000</v>
      </c>
      <c r="T17" s="1" t="n">
        <v>0</v>
      </c>
      <c r="U17" s="1" t="n">
        <v>0</v>
      </c>
      <c r="V17" s="1" t="n">
        <v>0</v>
      </c>
      <c r="W17" s="1" t="n">
        <f aca="false">AVERAGE(T17:V17)</f>
        <v>0</v>
      </c>
    </row>
    <row r="18" customFormat="false" ht="14.25" hidden="false" customHeight="false" outlineLevel="0" collapsed="false">
      <c r="B18" s="1" t="n">
        <v>24000</v>
      </c>
      <c r="C18" s="1" t="n">
        <v>0.715</v>
      </c>
      <c r="D18" s="1" t="n">
        <v>0.717</v>
      </c>
      <c r="E18" s="1" t="n">
        <v>0.72</v>
      </c>
      <c r="F18" s="1" t="n">
        <v>0.73</v>
      </c>
      <c r="G18" s="1" t="n">
        <v>0.714</v>
      </c>
      <c r="H18" s="1" t="n">
        <v>0.736</v>
      </c>
      <c r="I18" s="1" t="n">
        <v>0.717</v>
      </c>
      <c r="J18" s="1" t="n">
        <v>0.708</v>
      </c>
      <c r="K18" s="1" t="n">
        <v>0.714</v>
      </c>
      <c r="L18" s="1" t="n">
        <v>0.729</v>
      </c>
      <c r="M18" s="1" t="n">
        <v>0.706</v>
      </c>
      <c r="N18" s="1" t="n">
        <v>0.719</v>
      </c>
      <c r="O18" s="1" t="n">
        <f aca="false">MIN(C18:N18)</f>
        <v>0.706</v>
      </c>
      <c r="P18" s="1" t="n">
        <f aca="false">MAX(C18:N18)</f>
        <v>0.736</v>
      </c>
      <c r="Q18" s="1" t="n">
        <f aca="false">(SUM(C18:N18)-O18-P18)/10</f>
        <v>0.7183</v>
      </c>
      <c r="S18" s="1" t="n">
        <v>24000</v>
      </c>
      <c r="T18" s="1" t="n">
        <v>0</v>
      </c>
      <c r="U18" s="1" t="n">
        <v>0</v>
      </c>
      <c r="V18" s="1" t="n">
        <v>0</v>
      </c>
      <c r="W18" s="1" t="n">
        <f aca="false">AVERAGE(T18:V18)</f>
        <v>0</v>
      </c>
    </row>
    <row r="19" customFormat="false" ht="14.25" hidden="false" customHeight="false" outlineLevel="0" collapsed="false">
      <c r="B19" s="1" t="n">
        <v>32000</v>
      </c>
      <c r="C19" s="1" t="n">
        <v>1.271</v>
      </c>
      <c r="D19" s="1" t="n">
        <v>1.263</v>
      </c>
      <c r="E19" s="1" t="n">
        <v>1.273</v>
      </c>
      <c r="F19" s="1" t="n">
        <v>1.273</v>
      </c>
      <c r="G19" s="1" t="n">
        <v>1.279</v>
      </c>
      <c r="H19" s="1" t="n">
        <v>1.266</v>
      </c>
      <c r="I19" s="1" t="n">
        <v>1.261</v>
      </c>
      <c r="J19" s="1" t="n">
        <v>1.272</v>
      </c>
      <c r="K19" s="1" t="n">
        <v>1.273</v>
      </c>
      <c r="L19" s="1" t="n">
        <v>1.282</v>
      </c>
      <c r="M19" s="1" t="n">
        <v>1.284</v>
      </c>
      <c r="N19" s="1" t="n">
        <v>1.286</v>
      </c>
      <c r="O19" s="1" t="n">
        <f aca="false">MIN(C19:N19)</f>
        <v>1.261</v>
      </c>
      <c r="P19" s="1" t="n">
        <f aca="false">MAX(C19:N19)</f>
        <v>1.286</v>
      </c>
      <c r="Q19" s="1" t="n">
        <f aca="false">(SUM(C19:N19)-O19-P19)/10</f>
        <v>1.2736</v>
      </c>
      <c r="S19" s="1" t="n">
        <v>32000</v>
      </c>
      <c r="T19" s="1" t="n">
        <v>0</v>
      </c>
      <c r="U19" s="1" t="n">
        <v>0</v>
      </c>
      <c r="V19" s="1" t="n">
        <v>0</v>
      </c>
      <c r="W19" s="1" t="n">
        <f aca="false">AVERAGE(T19:V19)</f>
        <v>0</v>
      </c>
    </row>
    <row r="20" customFormat="false" ht="14.25" hidden="false" customHeight="false" outlineLevel="0" collapsed="false">
      <c r="B20" s="1" t="n">
        <v>40000</v>
      </c>
      <c r="C20" s="1" t="n">
        <v>1.994</v>
      </c>
      <c r="D20" s="1" t="n">
        <v>2</v>
      </c>
      <c r="E20" s="1" t="n">
        <v>1.976</v>
      </c>
      <c r="F20" s="1" t="n">
        <v>2</v>
      </c>
      <c r="G20" s="1" t="n">
        <v>1.979</v>
      </c>
      <c r="H20" s="1" t="n">
        <v>1.985</v>
      </c>
      <c r="I20" s="1" t="n">
        <v>1.98</v>
      </c>
      <c r="J20" s="1" t="n">
        <v>1.987</v>
      </c>
      <c r="K20" s="1" t="n">
        <v>2.034</v>
      </c>
      <c r="L20" s="1" t="n">
        <v>1.988</v>
      </c>
      <c r="M20" s="1" t="n">
        <v>2.012</v>
      </c>
      <c r="N20" s="1" t="n">
        <v>2.033</v>
      </c>
      <c r="O20" s="1" t="n">
        <f aca="false">MIN(C20:N20)</f>
        <v>1.976</v>
      </c>
      <c r="P20" s="1" t="n">
        <f aca="false">MAX(C20:N20)</f>
        <v>2.034</v>
      </c>
      <c r="Q20" s="1" t="n">
        <f aca="false">(SUM(C20:N20)-O20-P20)/10</f>
        <v>1.9958</v>
      </c>
      <c r="S20" s="1" t="n">
        <v>40000</v>
      </c>
      <c r="T20" s="1" t="n">
        <v>0</v>
      </c>
      <c r="U20" s="1" t="n">
        <v>0</v>
      </c>
      <c r="V20" s="1" t="n">
        <v>0</v>
      </c>
      <c r="W20" s="1" t="n">
        <f aca="false">AVERAGE(T20:V20)</f>
        <v>0</v>
      </c>
    </row>
    <row r="21" customFormat="false" ht="14.25" hidden="false" customHeight="false" outlineLevel="0" collapsed="false">
      <c r="B21" s="1" t="n">
        <v>48000</v>
      </c>
      <c r="C21" s="1" t="n">
        <v>2.857</v>
      </c>
      <c r="D21" s="1" t="n">
        <v>2.904</v>
      </c>
      <c r="E21" s="1" t="n">
        <v>2.865</v>
      </c>
      <c r="F21" s="1" t="n">
        <v>2.879</v>
      </c>
      <c r="G21" s="1" t="n">
        <v>2.936</v>
      </c>
      <c r="H21" s="1" t="n">
        <v>2.837</v>
      </c>
      <c r="I21" s="1" t="n">
        <v>2.82</v>
      </c>
      <c r="J21" s="1" t="n">
        <v>2.846</v>
      </c>
      <c r="K21" s="1" t="n">
        <v>2.883</v>
      </c>
      <c r="L21" s="1" t="n">
        <v>2.907</v>
      </c>
      <c r="M21" s="1" t="n">
        <v>2.876</v>
      </c>
      <c r="N21" s="1" t="n">
        <v>2.966</v>
      </c>
      <c r="O21" s="1" t="n">
        <f aca="false">MIN(C21:N21)</f>
        <v>2.82</v>
      </c>
      <c r="P21" s="1" t="n">
        <f aca="false">MAX(C21:N21)</f>
        <v>2.966</v>
      </c>
      <c r="Q21" s="1" t="n">
        <f aca="false">(SUM(C21:N21)-O21-P21)/10</f>
        <v>2.879</v>
      </c>
      <c r="S21" s="1" t="n">
        <v>48000</v>
      </c>
      <c r="T21" s="1" t="n">
        <v>0</v>
      </c>
      <c r="U21" s="1" t="n">
        <v>0</v>
      </c>
      <c r="V21" s="1" t="n">
        <v>0</v>
      </c>
      <c r="W21" s="1" t="n">
        <f aca="false">AVERAGE(T21:V21)</f>
        <v>0</v>
      </c>
    </row>
    <row r="22" customFormat="false" ht="14.25" hidden="false" customHeight="false" outlineLevel="0" collapsed="false">
      <c r="B22" s="1" t="n">
        <v>56000</v>
      </c>
      <c r="C22" s="1" t="n">
        <v>3.904</v>
      </c>
      <c r="D22" s="1" t="n">
        <v>3.847</v>
      </c>
      <c r="E22" s="1" t="n">
        <v>3.905</v>
      </c>
      <c r="F22" s="1" t="n">
        <v>3.932</v>
      </c>
      <c r="G22" s="1" t="n">
        <v>3.889</v>
      </c>
      <c r="H22" s="1" t="n">
        <v>3.833</v>
      </c>
      <c r="I22" s="1" t="n">
        <v>3.921</v>
      </c>
      <c r="J22" s="1" t="n">
        <v>3.935</v>
      </c>
      <c r="K22" s="1" t="n">
        <v>3.887</v>
      </c>
      <c r="L22" s="1" t="n">
        <v>3.949</v>
      </c>
      <c r="M22" s="1" t="n">
        <v>3.94</v>
      </c>
      <c r="N22" s="1" t="n">
        <v>3.853</v>
      </c>
      <c r="O22" s="1" t="n">
        <f aca="false">MIN(C22:N22)</f>
        <v>3.833</v>
      </c>
      <c r="P22" s="1" t="n">
        <f aca="false">MAX(C22:N22)</f>
        <v>3.949</v>
      </c>
      <c r="Q22" s="1" t="n">
        <f aca="false">(SUM(C22:N22)-O22-P22)/10</f>
        <v>3.9013</v>
      </c>
      <c r="S22" s="1" t="n">
        <v>56000</v>
      </c>
      <c r="T22" s="1" t="n">
        <v>0</v>
      </c>
      <c r="U22" s="1" t="n">
        <v>0</v>
      </c>
      <c r="V22" s="1" t="n">
        <v>0</v>
      </c>
      <c r="W22" s="1" t="n">
        <f aca="false">AVERAGE(T22:V22)</f>
        <v>0</v>
      </c>
    </row>
    <row r="28" customFormat="false" ht="14.25" hidden="false" customHeight="false" outlineLevel="0" collapsed="false">
      <c r="A28" s="1" t="s">
        <v>8</v>
      </c>
    </row>
    <row r="29" customFormat="false" ht="14.25" hidden="false" customHeight="false" outlineLevel="0" collapsed="false">
      <c r="A29" s="1" t="s">
        <v>2</v>
      </c>
      <c r="B29" s="1" t="s">
        <v>9</v>
      </c>
      <c r="C29" s="1" t="n">
        <v>8000</v>
      </c>
      <c r="H29" s="1" t="s">
        <v>7</v>
      </c>
      <c r="I29" s="1" t="s">
        <v>9</v>
      </c>
      <c r="J29" s="1" t="n">
        <v>8000</v>
      </c>
      <c r="O29" s="1" t="s">
        <v>2</v>
      </c>
      <c r="P29" s="1" t="s">
        <v>9</v>
      </c>
      <c r="Q29" s="1" t="s">
        <v>10</v>
      </c>
      <c r="R29" s="1" t="s">
        <v>11</v>
      </c>
      <c r="S29" s="1" t="s">
        <v>12</v>
      </c>
      <c r="T29" s="1" t="s">
        <v>13</v>
      </c>
      <c r="U29" s="1" t="s">
        <v>14</v>
      </c>
      <c r="V29" s="1" t="s">
        <v>15</v>
      </c>
    </row>
    <row r="30" customFormat="false" ht="14.25" hidden="false" customHeight="false" outlineLevel="0" collapsed="false">
      <c r="B30" s="1" t="s">
        <v>3</v>
      </c>
      <c r="C30" s="1" t="n">
        <v>1</v>
      </c>
      <c r="D30" s="1" t="n">
        <v>2</v>
      </c>
      <c r="E30" s="1" t="n">
        <v>3</v>
      </c>
      <c r="F30" s="1" t="s">
        <v>6</v>
      </c>
      <c r="I30" s="1" t="s">
        <v>3</v>
      </c>
      <c r="J30" s="1" t="n">
        <v>1</v>
      </c>
      <c r="K30" s="1" t="n">
        <v>2</v>
      </c>
      <c r="L30" s="1" t="n">
        <v>3</v>
      </c>
      <c r="M30" s="1" t="s">
        <v>6</v>
      </c>
      <c r="P30" s="1" t="n">
        <v>8000</v>
      </c>
      <c r="Q30" s="1" t="n">
        <f aca="false">F31</f>
        <v>138389</v>
      </c>
      <c r="R30" s="1" t="n">
        <f aca="false">F32</f>
        <v>571</v>
      </c>
      <c r="S30" s="1" t="n">
        <f aca="false">F33</f>
        <v>4392</v>
      </c>
      <c r="T30" s="1" t="n">
        <f aca="false">Q30+R30+S30</f>
        <v>143352</v>
      </c>
      <c r="U30" s="1" t="n">
        <f aca="false">W3</f>
        <v>0</v>
      </c>
      <c r="V30" s="4" t="n">
        <f aca="false">U30*(Constants!$A$2/100)*1024*1024*1024</f>
        <v>0</v>
      </c>
    </row>
    <row r="31" customFormat="false" ht="14.25" hidden="false" customHeight="false" outlineLevel="0" collapsed="false">
      <c r="B31" s="1" t="s">
        <v>10</v>
      </c>
      <c r="C31" s="1" t="n">
        <v>138389</v>
      </c>
      <c r="D31" s="1" t="n">
        <v>138389</v>
      </c>
      <c r="E31" s="1" t="n">
        <v>138389</v>
      </c>
      <c r="F31" s="1" t="n">
        <f aca="false">SUM(C31:E31)/3</f>
        <v>138389</v>
      </c>
      <c r="I31" s="1" t="s">
        <v>10</v>
      </c>
      <c r="J31" s="1" t="n">
        <v>138389</v>
      </c>
      <c r="K31" s="1" t="n">
        <v>138389</v>
      </c>
      <c r="L31" s="1" t="n">
        <v>138389</v>
      </c>
      <c r="M31" s="1" t="n">
        <f aca="false">SUM(J31:L31)/3</f>
        <v>138389</v>
      </c>
      <c r="P31" s="1" t="n">
        <v>16000</v>
      </c>
      <c r="Q31" s="1" t="n">
        <f aca="false">F37</f>
        <v>202390</v>
      </c>
      <c r="R31" s="1" t="n">
        <f aca="false">F38</f>
        <v>571</v>
      </c>
      <c r="S31" s="1" t="n">
        <f aca="false">F39</f>
        <v>4392</v>
      </c>
      <c r="T31" s="1" t="n">
        <f aca="false">Q31+R31+S31</f>
        <v>207353</v>
      </c>
      <c r="U31" s="1" t="n">
        <f aca="false">W4</f>
        <v>0</v>
      </c>
      <c r="V31" s="4" t="n">
        <f aca="false">U31*(Constants!$A$2/100)*1024*1024*1024</f>
        <v>0</v>
      </c>
    </row>
    <row r="32" customFormat="false" ht="14.25" hidden="false" customHeight="false" outlineLevel="0" collapsed="false">
      <c r="B32" s="1" t="s">
        <v>16</v>
      </c>
      <c r="C32" s="1" t="n">
        <v>571</v>
      </c>
      <c r="D32" s="1" t="n">
        <v>571</v>
      </c>
      <c r="E32" s="1" t="n">
        <v>571</v>
      </c>
      <c r="F32" s="1" t="n">
        <f aca="false">SUM(C32:E32)/3</f>
        <v>571</v>
      </c>
      <c r="I32" s="1" t="s">
        <v>16</v>
      </c>
      <c r="J32" s="1" t="n">
        <v>571</v>
      </c>
      <c r="K32" s="1" t="n">
        <v>571</v>
      </c>
      <c r="L32" s="1" t="n">
        <v>571</v>
      </c>
      <c r="M32" s="1" t="n">
        <f aca="false">SUM(J32:L32)/3</f>
        <v>571</v>
      </c>
      <c r="P32" s="1" t="n">
        <v>24000</v>
      </c>
      <c r="Q32" s="1" t="n">
        <f aca="false">F43</f>
        <v>266390</v>
      </c>
      <c r="R32" s="1" t="n">
        <f aca="false">F44</f>
        <v>506</v>
      </c>
      <c r="S32" s="1" t="n">
        <f aca="false">F45</f>
        <v>4392</v>
      </c>
      <c r="T32" s="1" t="n">
        <f aca="false">Q32+R32+S32</f>
        <v>271288</v>
      </c>
      <c r="U32" s="1" t="n">
        <f aca="false">W5</f>
        <v>0</v>
      </c>
      <c r="V32" s="4" t="n">
        <f aca="false">U32*(Constants!$A$2/100)*1024*1024*1024</f>
        <v>0</v>
      </c>
    </row>
    <row r="33" customFormat="false" ht="14.25" hidden="false" customHeight="false" outlineLevel="0" collapsed="false">
      <c r="B33" s="1" t="s">
        <v>12</v>
      </c>
      <c r="C33" s="1" t="n">
        <v>4392</v>
      </c>
      <c r="D33" s="1" t="n">
        <v>4392</v>
      </c>
      <c r="E33" s="1" t="n">
        <v>4392</v>
      </c>
      <c r="F33" s="1" t="n">
        <f aca="false">SUM(C33:E33)/3</f>
        <v>4392</v>
      </c>
      <c r="I33" s="1" t="s">
        <v>12</v>
      </c>
      <c r="J33" s="1" t="n">
        <v>4392</v>
      </c>
      <c r="K33" s="1" t="n">
        <v>4392</v>
      </c>
      <c r="L33" s="1" t="n">
        <v>4392</v>
      </c>
      <c r="M33" s="1" t="n">
        <f aca="false">SUM(J33:L33)/3</f>
        <v>4392</v>
      </c>
      <c r="P33" s="1" t="n">
        <v>32000</v>
      </c>
      <c r="Q33" s="1" t="n">
        <f aca="false">F49</f>
        <v>330390</v>
      </c>
      <c r="R33" s="1" t="n">
        <f aca="false">F50</f>
        <v>506</v>
      </c>
      <c r="S33" s="1" t="n">
        <f aca="false">F51</f>
        <v>2896</v>
      </c>
      <c r="T33" s="1" t="n">
        <f aca="false">Q33+R33+S33</f>
        <v>333792</v>
      </c>
      <c r="U33" s="1" t="n">
        <f aca="false">W6</f>
        <v>0</v>
      </c>
      <c r="V33" s="4" t="n">
        <f aca="false">U33*(Constants!$A$2/100)*1024*1024*1024</f>
        <v>0</v>
      </c>
    </row>
    <row r="34" customFormat="false" ht="14.25" hidden="false" customHeight="false" outlineLevel="0" collapsed="false">
      <c r="P34" s="1" t="n">
        <v>40000</v>
      </c>
      <c r="Q34" s="1" t="n">
        <f aca="false">F55</f>
        <v>394390</v>
      </c>
      <c r="R34" s="1" t="n">
        <f aca="false">F56</f>
        <v>506</v>
      </c>
      <c r="S34" s="1" t="n">
        <f aca="false">F57</f>
        <v>2896</v>
      </c>
      <c r="T34" s="1" t="n">
        <f aca="false">Q34+R34+S34</f>
        <v>397792</v>
      </c>
      <c r="U34" s="1" t="n">
        <f aca="false">W7</f>
        <v>0</v>
      </c>
      <c r="V34" s="4" t="n">
        <f aca="false">U34*(Constants!$A$2/100)*1024*1024*1024</f>
        <v>0</v>
      </c>
    </row>
    <row r="35" customFormat="false" ht="14.25" hidden="false" customHeight="false" outlineLevel="0" collapsed="false">
      <c r="B35" s="1" t="s">
        <v>9</v>
      </c>
      <c r="C35" s="1" t="n">
        <v>16000</v>
      </c>
      <c r="I35" s="1" t="s">
        <v>9</v>
      </c>
      <c r="J35" s="1" t="n">
        <v>16000</v>
      </c>
      <c r="P35" s="1" t="n">
        <v>48000</v>
      </c>
      <c r="Q35" s="1" t="n">
        <f aca="false">F61</f>
        <v>458390</v>
      </c>
      <c r="R35" s="1" t="n">
        <f aca="false">F62</f>
        <v>506</v>
      </c>
      <c r="S35" s="1" t="n">
        <f aca="false">F63</f>
        <v>2896</v>
      </c>
      <c r="T35" s="1" t="n">
        <f aca="false">Q35+R35+S35</f>
        <v>461792</v>
      </c>
      <c r="U35" s="1" t="n">
        <f aca="false">W8</f>
        <v>0</v>
      </c>
      <c r="V35" s="4" t="n">
        <f aca="false">U35*(Constants!$A$2/100)*1024*1024*1024</f>
        <v>0</v>
      </c>
    </row>
    <row r="36" customFormat="false" ht="14.25" hidden="false" customHeight="false" outlineLevel="0" collapsed="false">
      <c r="B36" s="1" t="s">
        <v>3</v>
      </c>
      <c r="C36" s="1" t="n">
        <v>1</v>
      </c>
      <c r="D36" s="1" t="n">
        <v>2</v>
      </c>
      <c r="E36" s="1" t="n">
        <v>3</v>
      </c>
      <c r="F36" s="1" t="s">
        <v>6</v>
      </c>
      <c r="I36" s="1" t="s">
        <v>3</v>
      </c>
      <c r="J36" s="1" t="n">
        <v>1</v>
      </c>
      <c r="K36" s="1" t="n">
        <v>2</v>
      </c>
      <c r="L36" s="1" t="n">
        <v>3</v>
      </c>
      <c r="M36" s="1" t="s">
        <v>6</v>
      </c>
      <c r="P36" s="1" t="n">
        <v>56000</v>
      </c>
      <c r="Q36" s="1" t="n">
        <f aca="false">F67</f>
        <v>522390</v>
      </c>
      <c r="R36" s="1" t="n">
        <f aca="false">F68</f>
        <v>506</v>
      </c>
      <c r="S36" s="1" t="n">
        <f aca="false">F69</f>
        <v>2896</v>
      </c>
      <c r="T36" s="1" t="n">
        <f aca="false">Q36+R36+S36</f>
        <v>525792</v>
      </c>
      <c r="U36" s="1" t="n">
        <f aca="false">W9</f>
        <v>0</v>
      </c>
      <c r="V36" s="4" t="n">
        <f aca="false">U36*(Constants!$A$2/100)*1024*1024*1024</f>
        <v>0</v>
      </c>
    </row>
    <row r="37" customFormat="false" ht="14.25" hidden="false" customHeight="false" outlineLevel="0" collapsed="false">
      <c r="B37" s="1" t="s">
        <v>10</v>
      </c>
      <c r="C37" s="1" t="n">
        <v>202390</v>
      </c>
      <c r="D37" s="1" t="n">
        <v>202390</v>
      </c>
      <c r="E37" s="1" t="n">
        <v>202390</v>
      </c>
      <c r="F37" s="1" t="n">
        <f aca="false">SUM(C37:E37)/3</f>
        <v>202390</v>
      </c>
      <c r="I37" s="1" t="s">
        <v>10</v>
      </c>
      <c r="J37" s="1" t="n">
        <v>202390</v>
      </c>
      <c r="K37" s="1" t="n">
        <v>202390</v>
      </c>
      <c r="L37" s="1" t="n">
        <v>202390</v>
      </c>
      <c r="M37" s="1" t="n">
        <f aca="false">SUM(J37:L37)/3</f>
        <v>202390</v>
      </c>
      <c r="V37" s="4"/>
    </row>
    <row r="38" customFormat="false" ht="14.25" hidden="false" customHeight="false" outlineLevel="0" collapsed="false">
      <c r="B38" s="1" t="s">
        <v>16</v>
      </c>
      <c r="C38" s="1" t="n">
        <v>571</v>
      </c>
      <c r="D38" s="1" t="n">
        <v>571</v>
      </c>
      <c r="E38" s="1" t="n">
        <v>571</v>
      </c>
      <c r="F38" s="1" t="n">
        <f aca="false">SUM(C38:E38)/3</f>
        <v>571</v>
      </c>
      <c r="I38" s="1" t="s">
        <v>16</v>
      </c>
      <c r="J38" s="1" t="n">
        <v>571</v>
      </c>
      <c r="K38" s="1" t="n">
        <v>571</v>
      </c>
      <c r="L38" s="1" t="n">
        <v>571</v>
      </c>
      <c r="M38" s="1" t="n">
        <f aca="false">SUM(J38:L38)/3</f>
        <v>571</v>
      </c>
    </row>
    <row r="39" customFormat="false" ht="14.25" hidden="false" customHeight="false" outlineLevel="0" collapsed="false">
      <c r="B39" s="1" t="s">
        <v>12</v>
      </c>
      <c r="C39" s="1" t="n">
        <v>4392</v>
      </c>
      <c r="D39" s="1" t="n">
        <v>4392</v>
      </c>
      <c r="E39" s="1" t="n">
        <v>4392</v>
      </c>
      <c r="F39" s="1" t="n">
        <f aca="false">SUM(C39:E39)/3</f>
        <v>4392</v>
      </c>
      <c r="I39" s="1" t="s">
        <v>12</v>
      </c>
      <c r="J39" s="1" t="n">
        <v>4392</v>
      </c>
      <c r="K39" s="1" t="n">
        <v>4392</v>
      </c>
      <c r="L39" s="1" t="n">
        <v>4392</v>
      </c>
      <c r="M39" s="1" t="n">
        <f aca="false">SUM(J39:L39)/3</f>
        <v>4392</v>
      </c>
    </row>
    <row r="41" customFormat="false" ht="14.25" hidden="false" customHeight="false" outlineLevel="0" collapsed="false">
      <c r="B41" s="1" t="s">
        <v>9</v>
      </c>
      <c r="C41" s="1" t="n">
        <v>24000</v>
      </c>
      <c r="I41" s="1" t="s">
        <v>9</v>
      </c>
      <c r="J41" s="1" t="n">
        <v>24000</v>
      </c>
    </row>
    <row r="42" customFormat="false" ht="14.25" hidden="false" customHeight="false" outlineLevel="0" collapsed="false">
      <c r="B42" s="1" t="s">
        <v>3</v>
      </c>
      <c r="C42" s="1" t="n">
        <v>1</v>
      </c>
      <c r="D42" s="1" t="n">
        <v>2</v>
      </c>
      <c r="E42" s="1" t="n">
        <v>3</v>
      </c>
      <c r="F42" s="1" t="s">
        <v>6</v>
      </c>
      <c r="I42" s="1" t="s">
        <v>3</v>
      </c>
      <c r="J42" s="1" t="n">
        <v>1</v>
      </c>
      <c r="K42" s="1" t="n">
        <v>2</v>
      </c>
      <c r="L42" s="1" t="n">
        <v>3</v>
      </c>
      <c r="M42" s="1" t="s">
        <v>6</v>
      </c>
      <c r="O42" s="1" t="s">
        <v>7</v>
      </c>
      <c r="P42" s="1" t="s">
        <v>9</v>
      </c>
      <c r="Q42" s="1" t="s">
        <v>10</v>
      </c>
      <c r="R42" s="1" t="s">
        <v>11</v>
      </c>
      <c r="S42" s="1" t="s">
        <v>12</v>
      </c>
      <c r="T42" s="1" t="s">
        <v>13</v>
      </c>
      <c r="U42" s="1" t="s">
        <v>14</v>
      </c>
      <c r="V42" s="1" t="s">
        <v>15</v>
      </c>
    </row>
    <row r="43" customFormat="false" ht="14.25" hidden="false" customHeight="false" outlineLevel="0" collapsed="false">
      <c r="B43" s="1" t="s">
        <v>10</v>
      </c>
      <c r="C43" s="1" t="n">
        <v>266390</v>
      </c>
      <c r="D43" s="1" t="n">
        <v>266390</v>
      </c>
      <c r="E43" s="1" t="n">
        <v>266390</v>
      </c>
      <c r="F43" s="1" t="n">
        <f aca="false">SUM(C43:E43)/3</f>
        <v>266390</v>
      </c>
      <c r="I43" s="1" t="s">
        <v>10</v>
      </c>
      <c r="J43" s="1" t="n">
        <v>266390</v>
      </c>
      <c r="K43" s="1" t="n">
        <v>266390</v>
      </c>
      <c r="L43" s="1" t="n">
        <v>266390</v>
      </c>
      <c r="M43" s="1" t="n">
        <f aca="false">SUM(J43:L43)/3</f>
        <v>266390</v>
      </c>
      <c r="P43" s="1" t="n">
        <v>8000</v>
      </c>
      <c r="Q43" s="1" t="n">
        <f aca="false">M31</f>
        <v>138389</v>
      </c>
      <c r="R43" s="1" t="n">
        <f aca="false">M32</f>
        <v>571</v>
      </c>
      <c r="S43" s="1" t="n">
        <f aca="false">M33</f>
        <v>4392</v>
      </c>
      <c r="T43" s="1" t="n">
        <f aca="false">Q43+R43+S43</f>
        <v>143352</v>
      </c>
      <c r="U43" s="1" t="n">
        <f aca="false">W16</f>
        <v>0</v>
      </c>
      <c r="V43" s="4" t="n">
        <f aca="false">U43*(Constants!$A$2/100)*1024*1024*1024</f>
        <v>0</v>
      </c>
    </row>
    <row r="44" customFormat="false" ht="14.25" hidden="false" customHeight="false" outlineLevel="0" collapsed="false">
      <c r="B44" s="1" t="s">
        <v>16</v>
      </c>
      <c r="C44" s="1" t="n">
        <v>506</v>
      </c>
      <c r="D44" s="1" t="n">
        <v>506</v>
      </c>
      <c r="E44" s="1" t="n">
        <v>506</v>
      </c>
      <c r="F44" s="1" t="n">
        <f aca="false">SUM(C44:E44)/3</f>
        <v>506</v>
      </c>
      <c r="I44" s="1" t="s">
        <v>16</v>
      </c>
      <c r="J44" s="1" t="n">
        <v>506</v>
      </c>
      <c r="K44" s="1" t="n">
        <v>506</v>
      </c>
      <c r="L44" s="1" t="n">
        <v>506</v>
      </c>
      <c r="M44" s="1" t="n">
        <f aca="false">SUM(J44:L44)/3</f>
        <v>506</v>
      </c>
      <c r="P44" s="1" t="n">
        <v>16000</v>
      </c>
      <c r="Q44" s="1" t="n">
        <f aca="false">M37</f>
        <v>202390</v>
      </c>
      <c r="R44" s="1" t="n">
        <f aca="false">M38</f>
        <v>571</v>
      </c>
      <c r="S44" s="1" t="n">
        <f aca="false">M39</f>
        <v>4392</v>
      </c>
      <c r="T44" s="1" t="n">
        <f aca="false">Q44+R44+S44</f>
        <v>207353</v>
      </c>
      <c r="U44" s="1" t="n">
        <f aca="false">W17</f>
        <v>0</v>
      </c>
      <c r="V44" s="4" t="n">
        <f aca="false">U44*(Constants!$A$2/100)*1024*1024*1024</f>
        <v>0</v>
      </c>
    </row>
    <row r="45" customFormat="false" ht="14.25" hidden="false" customHeight="false" outlineLevel="0" collapsed="false">
      <c r="B45" s="1" t="s">
        <v>12</v>
      </c>
      <c r="C45" s="1" t="n">
        <v>4392</v>
      </c>
      <c r="D45" s="1" t="n">
        <v>4392</v>
      </c>
      <c r="E45" s="1" t="n">
        <v>4392</v>
      </c>
      <c r="F45" s="1" t="n">
        <f aca="false">SUM(C45:E45)/3</f>
        <v>4392</v>
      </c>
      <c r="I45" s="1" t="s">
        <v>12</v>
      </c>
      <c r="J45" s="1" t="n">
        <v>4392</v>
      </c>
      <c r="K45" s="1" t="n">
        <v>4392</v>
      </c>
      <c r="L45" s="1" t="n">
        <v>4392</v>
      </c>
      <c r="M45" s="1" t="n">
        <f aca="false">SUM(J45:L45)/3</f>
        <v>4392</v>
      </c>
      <c r="P45" s="1" t="n">
        <v>24000</v>
      </c>
      <c r="Q45" s="1" t="n">
        <f aca="false">M43</f>
        <v>266390</v>
      </c>
      <c r="R45" s="1" t="n">
        <f aca="false">M44</f>
        <v>506</v>
      </c>
      <c r="S45" s="1" t="n">
        <f aca="false">M45</f>
        <v>4392</v>
      </c>
      <c r="T45" s="1" t="n">
        <f aca="false">Q45+R45+S45</f>
        <v>271288</v>
      </c>
      <c r="U45" s="1" t="n">
        <f aca="false">W18</f>
        <v>0</v>
      </c>
      <c r="V45" s="4" t="n">
        <f aca="false">U45*(Constants!$A$2/100)*1024*1024*1024</f>
        <v>0</v>
      </c>
    </row>
    <row r="46" customFormat="false" ht="14.25" hidden="false" customHeight="false" outlineLevel="0" collapsed="false">
      <c r="P46" s="1" t="n">
        <v>32000</v>
      </c>
      <c r="Q46" s="1" t="n">
        <f aca="false">M49</f>
        <v>330390</v>
      </c>
      <c r="R46" s="1" t="n">
        <f aca="false">M50</f>
        <v>506</v>
      </c>
      <c r="S46" s="1" t="n">
        <f aca="false">M51</f>
        <v>3088</v>
      </c>
      <c r="T46" s="1" t="n">
        <f aca="false">Q46+R46+S46</f>
        <v>333984</v>
      </c>
      <c r="U46" s="1" t="n">
        <f aca="false">W19</f>
        <v>0</v>
      </c>
      <c r="V46" s="4" t="n">
        <f aca="false">U46*(Constants!$A$2/100)*1024*1024*1024</f>
        <v>0</v>
      </c>
    </row>
    <row r="47" customFormat="false" ht="14.25" hidden="false" customHeight="false" outlineLevel="0" collapsed="false">
      <c r="B47" s="1" t="s">
        <v>9</v>
      </c>
      <c r="C47" s="1" t="n">
        <v>32000</v>
      </c>
      <c r="I47" s="1" t="s">
        <v>9</v>
      </c>
      <c r="J47" s="1" t="n">
        <v>32000</v>
      </c>
      <c r="P47" s="1" t="n">
        <v>40000</v>
      </c>
      <c r="Q47" s="1" t="n">
        <f aca="false">M55</f>
        <v>394390</v>
      </c>
      <c r="R47" s="1" t="n">
        <f aca="false">M56</f>
        <v>506</v>
      </c>
      <c r="S47" s="1" t="n">
        <f aca="false">M57</f>
        <v>3088</v>
      </c>
      <c r="T47" s="1" t="n">
        <f aca="false">Q47+R47+S47</f>
        <v>397984</v>
      </c>
      <c r="U47" s="1" t="n">
        <f aca="false">W20</f>
        <v>0</v>
      </c>
      <c r="V47" s="4" t="n">
        <f aca="false">U47*(Constants!$A$2/100)*1024*1024*1024</f>
        <v>0</v>
      </c>
    </row>
    <row r="48" customFormat="false" ht="14.25" hidden="false" customHeight="false" outlineLevel="0" collapsed="false">
      <c r="B48" s="1" t="s">
        <v>3</v>
      </c>
      <c r="C48" s="1" t="n">
        <v>1</v>
      </c>
      <c r="D48" s="1" t="n">
        <v>2</v>
      </c>
      <c r="E48" s="1" t="n">
        <v>3</v>
      </c>
      <c r="F48" s="1" t="s">
        <v>6</v>
      </c>
      <c r="I48" s="1" t="s">
        <v>3</v>
      </c>
      <c r="J48" s="1" t="n">
        <v>1</v>
      </c>
      <c r="K48" s="1" t="n">
        <v>2</v>
      </c>
      <c r="L48" s="1" t="n">
        <v>3</v>
      </c>
      <c r="M48" s="1" t="s">
        <v>6</v>
      </c>
      <c r="P48" s="1" t="n">
        <v>48000</v>
      </c>
      <c r="Q48" s="1" t="n">
        <f aca="false">M61</f>
        <v>458390</v>
      </c>
      <c r="R48" s="1" t="n">
        <f aca="false">M62</f>
        <v>506</v>
      </c>
      <c r="S48" s="1" t="n">
        <f aca="false">M63</f>
        <v>3088</v>
      </c>
      <c r="T48" s="1" t="n">
        <f aca="false">Q48+R48+S48</f>
        <v>461984</v>
      </c>
      <c r="U48" s="1" t="n">
        <f aca="false">W21</f>
        <v>0</v>
      </c>
      <c r="V48" s="4" t="n">
        <f aca="false">U48*(Constants!$A$2/100)*1024*1024*1024</f>
        <v>0</v>
      </c>
    </row>
    <row r="49" customFormat="false" ht="14.25" hidden="false" customHeight="false" outlineLevel="0" collapsed="false">
      <c r="B49" s="1" t="s">
        <v>10</v>
      </c>
      <c r="C49" s="1" t="n">
        <v>330390</v>
      </c>
      <c r="D49" s="1" t="n">
        <v>330390</v>
      </c>
      <c r="E49" s="1" t="n">
        <v>330390</v>
      </c>
      <c r="F49" s="1" t="n">
        <f aca="false">SUM(C49:E49)/3</f>
        <v>330390</v>
      </c>
      <c r="I49" s="1" t="s">
        <v>10</v>
      </c>
      <c r="J49" s="1" t="n">
        <v>330390</v>
      </c>
      <c r="K49" s="1" t="n">
        <v>330390</v>
      </c>
      <c r="L49" s="1" t="n">
        <v>330390</v>
      </c>
      <c r="M49" s="1" t="n">
        <f aca="false">SUM(J49:L49)/3</f>
        <v>330390</v>
      </c>
      <c r="P49" s="1" t="n">
        <v>56000</v>
      </c>
      <c r="Q49" s="1" t="n">
        <f aca="false">M67</f>
        <v>522390</v>
      </c>
      <c r="R49" s="1" t="n">
        <f aca="false">M68</f>
        <v>506</v>
      </c>
      <c r="S49" s="1" t="n">
        <f aca="false">M69</f>
        <v>3088</v>
      </c>
      <c r="T49" s="1" t="n">
        <f aca="false">Q49+R49+S49</f>
        <v>525984</v>
      </c>
      <c r="U49" s="1" t="n">
        <f aca="false">W22</f>
        <v>0</v>
      </c>
      <c r="V49" s="4" t="n">
        <f aca="false">U49*(Constants!$A$2/100)*1024*1024*1024</f>
        <v>0</v>
      </c>
    </row>
    <row r="50" customFormat="false" ht="14.25" hidden="false" customHeight="false" outlineLevel="0" collapsed="false">
      <c r="B50" s="1" t="s">
        <v>16</v>
      </c>
      <c r="C50" s="1" t="n">
        <v>506</v>
      </c>
      <c r="D50" s="1" t="n">
        <v>506</v>
      </c>
      <c r="E50" s="1" t="n">
        <v>506</v>
      </c>
      <c r="F50" s="1" t="n">
        <f aca="false">SUM(C50:E50)/3</f>
        <v>506</v>
      </c>
      <c r="I50" s="1" t="s">
        <v>16</v>
      </c>
      <c r="J50" s="1" t="n">
        <v>506</v>
      </c>
      <c r="K50" s="1" t="n">
        <v>506</v>
      </c>
      <c r="L50" s="1" t="n">
        <v>506</v>
      </c>
      <c r="M50" s="1" t="n">
        <f aca="false">SUM(J50:L50)/3</f>
        <v>506</v>
      </c>
    </row>
    <row r="51" customFormat="false" ht="14.25" hidden="false" customHeight="false" outlineLevel="0" collapsed="false">
      <c r="B51" s="1" t="s">
        <v>12</v>
      </c>
      <c r="C51" s="1" t="n">
        <v>2896</v>
      </c>
      <c r="D51" s="1" t="n">
        <v>2896</v>
      </c>
      <c r="E51" s="1" t="n">
        <v>2896</v>
      </c>
      <c r="F51" s="1" t="n">
        <f aca="false">SUM(C51:E51)/3</f>
        <v>2896</v>
      </c>
      <c r="I51" s="1" t="s">
        <v>12</v>
      </c>
      <c r="J51" s="1" t="n">
        <v>3088</v>
      </c>
      <c r="K51" s="1" t="n">
        <v>3088</v>
      </c>
      <c r="L51" s="1" t="n">
        <v>3088</v>
      </c>
      <c r="M51" s="1" t="n">
        <f aca="false">SUM(J51:L51)/3</f>
        <v>3088</v>
      </c>
    </row>
    <row r="53" customFormat="false" ht="14.25" hidden="false" customHeight="false" outlineLevel="0" collapsed="false">
      <c r="B53" s="1" t="s">
        <v>9</v>
      </c>
      <c r="C53" s="1" t="n">
        <v>40000</v>
      </c>
      <c r="I53" s="1" t="s">
        <v>9</v>
      </c>
      <c r="J53" s="1" t="n">
        <v>40000</v>
      </c>
    </row>
    <row r="54" customFormat="false" ht="14.25" hidden="false" customHeight="false" outlineLevel="0" collapsed="false">
      <c r="B54" s="1" t="s">
        <v>3</v>
      </c>
      <c r="C54" s="1" t="n">
        <v>1</v>
      </c>
      <c r="D54" s="1" t="n">
        <v>2</v>
      </c>
      <c r="E54" s="1" t="n">
        <v>3</v>
      </c>
      <c r="F54" s="1" t="s">
        <v>6</v>
      </c>
      <c r="I54" s="1" t="s">
        <v>3</v>
      </c>
      <c r="J54" s="1" t="n">
        <v>1</v>
      </c>
      <c r="K54" s="1" t="n">
        <v>2</v>
      </c>
      <c r="L54" s="1" t="n">
        <v>3</v>
      </c>
      <c r="M54" s="1" t="s">
        <v>6</v>
      </c>
    </row>
    <row r="55" customFormat="false" ht="14.25" hidden="false" customHeight="false" outlineLevel="0" collapsed="false">
      <c r="B55" s="1" t="s">
        <v>10</v>
      </c>
      <c r="C55" s="1" t="n">
        <v>394390</v>
      </c>
      <c r="D55" s="1" t="n">
        <v>394390</v>
      </c>
      <c r="E55" s="1" t="n">
        <v>394390</v>
      </c>
      <c r="F55" s="1" t="n">
        <f aca="false">SUM(C55:E55)/3</f>
        <v>394390</v>
      </c>
      <c r="I55" s="1" t="s">
        <v>10</v>
      </c>
      <c r="J55" s="1" t="n">
        <v>394390</v>
      </c>
      <c r="K55" s="1" t="n">
        <v>394390</v>
      </c>
      <c r="L55" s="1" t="n">
        <v>394390</v>
      </c>
      <c r="M55" s="1" t="n">
        <f aca="false">SUM(J55:L55)/3</f>
        <v>394390</v>
      </c>
    </row>
    <row r="56" customFormat="false" ht="14.25" hidden="false" customHeight="false" outlineLevel="0" collapsed="false">
      <c r="B56" s="1" t="s">
        <v>16</v>
      </c>
      <c r="C56" s="1" t="n">
        <v>506</v>
      </c>
      <c r="D56" s="1" t="n">
        <v>506</v>
      </c>
      <c r="E56" s="1" t="n">
        <v>506</v>
      </c>
      <c r="F56" s="1" t="n">
        <f aca="false">SUM(C56:E56)/3</f>
        <v>506</v>
      </c>
      <c r="I56" s="1" t="s">
        <v>16</v>
      </c>
      <c r="J56" s="1" t="n">
        <v>506</v>
      </c>
      <c r="K56" s="1" t="n">
        <v>506</v>
      </c>
      <c r="L56" s="1" t="n">
        <v>506</v>
      </c>
      <c r="M56" s="1" t="n">
        <f aca="false">SUM(J56:L56)/3</f>
        <v>506</v>
      </c>
    </row>
    <row r="57" customFormat="false" ht="14.25" hidden="false" customHeight="false" outlineLevel="0" collapsed="false">
      <c r="B57" s="1" t="s">
        <v>12</v>
      </c>
      <c r="C57" s="1" t="n">
        <v>2896</v>
      </c>
      <c r="D57" s="1" t="n">
        <v>2896</v>
      </c>
      <c r="E57" s="1" t="n">
        <v>2896</v>
      </c>
      <c r="F57" s="1" t="n">
        <f aca="false">SUM(C57:E57)/3</f>
        <v>2896</v>
      </c>
      <c r="I57" s="1" t="s">
        <v>12</v>
      </c>
      <c r="J57" s="1" t="n">
        <v>3088</v>
      </c>
      <c r="K57" s="1" t="n">
        <v>3088</v>
      </c>
      <c r="L57" s="1" t="n">
        <v>3088</v>
      </c>
      <c r="M57" s="1" t="n">
        <f aca="false">SUM(J57:L57)/3</f>
        <v>3088</v>
      </c>
    </row>
    <row r="59" customFormat="false" ht="14.25" hidden="false" customHeight="false" outlineLevel="0" collapsed="false">
      <c r="B59" s="1" t="s">
        <v>9</v>
      </c>
      <c r="C59" s="1" t="n">
        <v>48000</v>
      </c>
      <c r="I59" s="1" t="s">
        <v>9</v>
      </c>
      <c r="J59" s="1" t="n">
        <v>48000</v>
      </c>
    </row>
    <row r="60" customFormat="false" ht="14.25" hidden="false" customHeight="false" outlineLevel="0" collapsed="false">
      <c r="B60" s="1" t="s">
        <v>3</v>
      </c>
      <c r="C60" s="1" t="n">
        <v>1</v>
      </c>
      <c r="D60" s="1" t="n">
        <v>2</v>
      </c>
      <c r="E60" s="1" t="n">
        <v>3</v>
      </c>
      <c r="F60" s="1" t="s">
        <v>6</v>
      </c>
      <c r="I60" s="1" t="s">
        <v>3</v>
      </c>
      <c r="J60" s="1" t="n">
        <v>1</v>
      </c>
      <c r="K60" s="1" t="n">
        <v>2</v>
      </c>
      <c r="L60" s="1" t="n">
        <v>3</v>
      </c>
      <c r="M60" s="1" t="s">
        <v>6</v>
      </c>
    </row>
    <row r="61" customFormat="false" ht="14.25" hidden="false" customHeight="false" outlineLevel="0" collapsed="false">
      <c r="B61" s="1" t="s">
        <v>10</v>
      </c>
      <c r="C61" s="1" t="n">
        <v>458390</v>
      </c>
      <c r="D61" s="1" t="n">
        <v>458390</v>
      </c>
      <c r="E61" s="1" t="n">
        <v>458390</v>
      </c>
      <c r="F61" s="1" t="n">
        <f aca="false">SUM(C61:E61)/3</f>
        <v>458390</v>
      </c>
      <c r="I61" s="1" t="s">
        <v>10</v>
      </c>
      <c r="J61" s="1" t="n">
        <v>458390</v>
      </c>
      <c r="K61" s="1" t="n">
        <v>458390</v>
      </c>
      <c r="L61" s="1" t="n">
        <v>458390</v>
      </c>
      <c r="M61" s="1" t="n">
        <f aca="false">SUM(J61:L61)/3</f>
        <v>458390</v>
      </c>
    </row>
    <row r="62" customFormat="false" ht="14.25" hidden="false" customHeight="false" outlineLevel="0" collapsed="false">
      <c r="B62" s="1" t="s">
        <v>16</v>
      </c>
      <c r="C62" s="1" t="n">
        <v>506</v>
      </c>
      <c r="D62" s="1" t="n">
        <v>506</v>
      </c>
      <c r="E62" s="1" t="n">
        <v>506</v>
      </c>
      <c r="F62" s="1" t="n">
        <f aca="false">SUM(C62:E62)/3</f>
        <v>506</v>
      </c>
      <c r="I62" s="1" t="s">
        <v>16</v>
      </c>
      <c r="J62" s="1" t="n">
        <v>506</v>
      </c>
      <c r="K62" s="1" t="n">
        <v>506</v>
      </c>
      <c r="L62" s="1" t="n">
        <v>506</v>
      </c>
      <c r="M62" s="1" t="n">
        <f aca="false">SUM(J62:L62)/3</f>
        <v>506</v>
      </c>
    </row>
    <row r="63" customFormat="false" ht="14.25" hidden="false" customHeight="false" outlineLevel="0" collapsed="false">
      <c r="B63" s="1" t="s">
        <v>12</v>
      </c>
      <c r="C63" s="1" t="n">
        <v>2896</v>
      </c>
      <c r="D63" s="1" t="n">
        <v>2896</v>
      </c>
      <c r="E63" s="1" t="n">
        <v>2896</v>
      </c>
      <c r="F63" s="1" t="n">
        <f aca="false">SUM(C63:E63)/3</f>
        <v>2896</v>
      </c>
      <c r="I63" s="1" t="s">
        <v>12</v>
      </c>
      <c r="J63" s="1" t="n">
        <v>3088</v>
      </c>
      <c r="K63" s="1" t="n">
        <v>3088</v>
      </c>
      <c r="L63" s="1" t="n">
        <v>3088</v>
      </c>
      <c r="M63" s="1" t="n">
        <f aca="false">SUM(J63:L63)/3</f>
        <v>3088</v>
      </c>
    </row>
    <row r="65" customFormat="false" ht="14.25" hidden="false" customHeight="false" outlineLevel="0" collapsed="false">
      <c r="B65" s="1" t="s">
        <v>9</v>
      </c>
      <c r="C65" s="1" t="n">
        <v>56000</v>
      </c>
      <c r="I65" s="1" t="s">
        <v>9</v>
      </c>
      <c r="J65" s="1" t="n">
        <v>56000</v>
      </c>
    </row>
    <row r="66" customFormat="false" ht="14.25" hidden="false" customHeight="false" outlineLevel="0" collapsed="false">
      <c r="B66" s="1" t="s">
        <v>3</v>
      </c>
      <c r="C66" s="1" t="n">
        <v>1</v>
      </c>
      <c r="D66" s="1" t="n">
        <v>2</v>
      </c>
      <c r="E66" s="1" t="n">
        <v>3</v>
      </c>
      <c r="F66" s="1" t="s">
        <v>6</v>
      </c>
      <c r="I66" s="1" t="s">
        <v>3</v>
      </c>
      <c r="J66" s="1" t="n">
        <v>1</v>
      </c>
      <c r="K66" s="1" t="n">
        <v>2</v>
      </c>
      <c r="L66" s="1" t="n">
        <v>3</v>
      </c>
      <c r="M66" s="1" t="s">
        <v>6</v>
      </c>
    </row>
    <row r="67" customFormat="false" ht="14.25" hidden="false" customHeight="false" outlineLevel="0" collapsed="false">
      <c r="B67" s="1" t="s">
        <v>10</v>
      </c>
      <c r="C67" s="1" t="n">
        <v>522390</v>
      </c>
      <c r="D67" s="1" t="n">
        <v>522390</v>
      </c>
      <c r="E67" s="1" t="n">
        <v>522390</v>
      </c>
      <c r="F67" s="1" t="n">
        <f aca="false">SUM(C67:E67)/3</f>
        <v>522390</v>
      </c>
      <c r="I67" s="1" t="s">
        <v>10</v>
      </c>
      <c r="J67" s="1" t="n">
        <v>522390</v>
      </c>
      <c r="K67" s="1" t="n">
        <v>522390</v>
      </c>
      <c r="L67" s="1" t="n">
        <v>522390</v>
      </c>
      <c r="M67" s="1" t="n">
        <f aca="false">SUM(J67:L67)/3</f>
        <v>522390</v>
      </c>
    </row>
    <row r="68" customFormat="false" ht="14.25" hidden="false" customHeight="false" outlineLevel="0" collapsed="false">
      <c r="B68" s="1" t="s">
        <v>16</v>
      </c>
      <c r="C68" s="1" t="n">
        <v>506</v>
      </c>
      <c r="D68" s="1" t="n">
        <v>506</v>
      </c>
      <c r="E68" s="1" t="n">
        <v>506</v>
      </c>
      <c r="F68" s="1" t="n">
        <f aca="false">SUM(C68:E68)/3</f>
        <v>506</v>
      </c>
      <c r="I68" s="1" t="s">
        <v>16</v>
      </c>
      <c r="J68" s="1" t="n">
        <v>506</v>
      </c>
      <c r="K68" s="1" t="n">
        <v>506</v>
      </c>
      <c r="L68" s="1" t="n">
        <v>506</v>
      </c>
      <c r="M68" s="1" t="n">
        <f aca="false">SUM(J68:L68)/3</f>
        <v>506</v>
      </c>
    </row>
    <row r="69" customFormat="false" ht="14.25" hidden="false" customHeight="false" outlineLevel="0" collapsed="false">
      <c r="B69" s="1" t="s">
        <v>12</v>
      </c>
      <c r="C69" s="1" t="n">
        <v>2896</v>
      </c>
      <c r="D69" s="1" t="n">
        <v>2896</v>
      </c>
      <c r="E69" s="1" t="n">
        <v>2896</v>
      </c>
      <c r="F69" s="1" t="n">
        <f aca="false">SUM(C69:E69)/3</f>
        <v>2896</v>
      </c>
      <c r="I69" s="1" t="s">
        <v>12</v>
      </c>
      <c r="J69" s="1" t="n">
        <v>3088</v>
      </c>
      <c r="K69" s="1" t="n">
        <v>3088</v>
      </c>
      <c r="L69" s="1" t="n">
        <v>3088</v>
      </c>
      <c r="M69" s="1" t="n">
        <f aca="false">SUM(J69:L69)/3</f>
        <v>3088</v>
      </c>
    </row>
  </sheetData>
  <printOptions headings="false" gridLines="false" gridLinesSet="true" horizontalCentered="false" verticalCentered="false"/>
  <pageMargins left="0.7" right="0.7" top="0.3" bottom="0.3" header="0.511805555555555" footer="0.51180555555555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69"/>
  <sheetViews>
    <sheetView showFormulas="false" showGridLines="true" showRowColHeaders="true" showZeros="true" rightToLeft="false" tabSelected="false" showOutlineSymbols="true" defaultGridColor="true" view="normal" topLeftCell="M16" colorId="64" zoomScale="80" zoomScaleNormal="80" zoomScalePageLayoutView="100" workbookViewId="0">
      <selection pane="topLeft" activeCell="L24" activeCellId="1" sqref="S16:V21 L24"/>
    </sheetView>
  </sheetViews>
  <sheetFormatPr defaultColWidth="7.5078125" defaultRowHeight="14.25" zeroHeight="false" outlineLevelRow="0" outlineLevelCol="0"/>
  <cols>
    <col collapsed="false" customWidth="true" hidden="false" outlineLevel="0" max="18" min="1" style="1" width="9.13"/>
    <col collapsed="false" customWidth="true" hidden="false" outlineLevel="0" max="19" min="19" style="1" width="8.75"/>
    <col collapsed="false" customWidth="true" hidden="false" outlineLevel="0" max="20" min="20" style="1" width="11.87"/>
    <col collapsed="false" customWidth="true" hidden="false" outlineLevel="0" max="21" min="21" style="1" width="15.5"/>
    <col collapsed="false" customWidth="true" hidden="false" outlineLevel="0" max="22" min="22" style="1" width="18"/>
    <col collapsed="false" customWidth="true" hidden="false" outlineLevel="0" max="29" min="23" style="1" width="9.13"/>
  </cols>
  <sheetData>
    <row r="1" customFormat="false" ht="15" hidden="false" customHeight="false" outlineLevel="0" collapsed="false">
      <c r="A1" s="2" t="s">
        <v>1</v>
      </c>
    </row>
    <row r="2" customFormat="false" ht="14.25" hidden="false" customHeight="false" outlineLevel="0" collapsed="false">
      <c r="A2" s="1" t="s">
        <v>2</v>
      </c>
      <c r="B2" s="1" t="s">
        <v>3</v>
      </c>
      <c r="C2" s="1" t="n">
        <v>1</v>
      </c>
      <c r="D2" s="1" t="n">
        <v>2</v>
      </c>
      <c r="E2" s="1" t="n">
        <v>3</v>
      </c>
      <c r="F2" s="1" t="n">
        <v>4</v>
      </c>
      <c r="G2" s="1" t="n">
        <v>5</v>
      </c>
      <c r="H2" s="1" t="n">
        <v>6</v>
      </c>
      <c r="I2" s="1" t="n">
        <v>7</v>
      </c>
      <c r="J2" s="1" t="n">
        <v>8</v>
      </c>
      <c r="K2" s="1" t="n">
        <v>9</v>
      </c>
      <c r="L2" s="1" t="n">
        <v>10</v>
      </c>
      <c r="M2" s="1" t="n">
        <v>11</v>
      </c>
      <c r="N2" s="1" t="n">
        <v>12</v>
      </c>
      <c r="O2" s="1" t="s">
        <v>4</v>
      </c>
      <c r="P2" s="1" t="s">
        <v>5</v>
      </c>
      <c r="Q2" s="1" t="s">
        <v>6</v>
      </c>
      <c r="S2" s="1" t="s">
        <v>3</v>
      </c>
      <c r="T2" s="1" t="n">
        <v>1</v>
      </c>
      <c r="U2" s="1" t="n">
        <v>2</v>
      </c>
      <c r="V2" s="1" t="n">
        <v>3</v>
      </c>
      <c r="W2" s="1" t="s">
        <v>6</v>
      </c>
    </row>
    <row r="3" customFormat="false" ht="14.25" hidden="false" customHeight="false" outlineLevel="0" collapsed="false">
      <c r="B3" s="1" t="n">
        <v>8000</v>
      </c>
      <c r="C3" s="1" t="n">
        <v>0.2377</v>
      </c>
      <c r="D3" s="1" t="n">
        <v>0.2308</v>
      </c>
      <c r="E3" s="1" t="n">
        <v>0.2304</v>
      </c>
      <c r="F3" s="1" t="n">
        <v>0.2299</v>
      </c>
      <c r="G3" s="1" t="n">
        <v>0.2256</v>
      </c>
      <c r="H3" s="1" t="n">
        <v>0.2229</v>
      </c>
      <c r="I3" s="1" t="n">
        <v>0.2224</v>
      </c>
      <c r="J3" s="1" t="n">
        <v>0.2281</v>
      </c>
      <c r="K3" s="1" t="n">
        <v>0.223</v>
      </c>
      <c r="L3" s="1" t="n">
        <v>0.2258</v>
      </c>
      <c r="M3" s="1" t="n">
        <v>0.2032</v>
      </c>
      <c r="N3" s="1" t="n">
        <v>0.2057</v>
      </c>
      <c r="O3" s="1" t="n">
        <f aca="false">MIN(C3:N3)</f>
        <v>0.2032</v>
      </c>
      <c r="P3" s="1" t="n">
        <f aca="false">MAX(C3:N3)</f>
        <v>0.2377</v>
      </c>
      <c r="Q3" s="1" t="n">
        <f aca="false">(SUM(C3:N3)-O3-P3)/10</f>
        <v>0.22446</v>
      </c>
      <c r="S3" s="1" t="n">
        <v>8000</v>
      </c>
      <c r="T3" s="1" t="n">
        <v>1.6</v>
      </c>
      <c r="U3" s="1" t="n">
        <v>1.6</v>
      </c>
      <c r="V3" s="1" t="n">
        <v>1.6</v>
      </c>
      <c r="W3" s="1" t="n">
        <f aca="false">AVERAGE(T3:V3)</f>
        <v>1.6</v>
      </c>
    </row>
    <row r="4" customFormat="false" ht="14.25" hidden="false" customHeight="false" outlineLevel="0" collapsed="false">
      <c r="B4" s="1" t="n">
        <v>16000</v>
      </c>
      <c r="C4" s="1" t="n">
        <v>0.7915</v>
      </c>
      <c r="D4" s="1" t="n">
        <v>0.8057</v>
      </c>
      <c r="E4" s="1" t="n">
        <v>0.7903</v>
      </c>
      <c r="F4" s="1" t="n">
        <v>0.786</v>
      </c>
      <c r="G4" s="1" t="n">
        <v>0.7961</v>
      </c>
      <c r="H4" s="1" t="n">
        <v>0.7826</v>
      </c>
      <c r="I4" s="1" t="n">
        <v>0.7802</v>
      </c>
      <c r="J4" s="1" t="n">
        <v>0.7868</v>
      </c>
      <c r="K4" s="1" t="n">
        <v>0.7437</v>
      </c>
      <c r="L4" s="1" t="n">
        <v>0.5928</v>
      </c>
      <c r="M4" s="1" t="n">
        <v>0.5257</v>
      </c>
      <c r="N4" s="1" t="n">
        <v>0.5155</v>
      </c>
      <c r="O4" s="1" t="n">
        <f aca="false">MIN(C4:N4)</f>
        <v>0.5155</v>
      </c>
      <c r="P4" s="1" t="n">
        <f aca="false">MAX(C4:N4)</f>
        <v>0.8057</v>
      </c>
      <c r="Q4" s="1" t="n">
        <f aca="false">(SUM(C4:N4)-O4-P4)/10</f>
        <v>0.73757</v>
      </c>
      <c r="S4" s="1" t="n">
        <v>16000</v>
      </c>
      <c r="T4" s="1" t="n">
        <v>6.1</v>
      </c>
      <c r="U4" s="1" t="n">
        <v>6.1</v>
      </c>
      <c r="V4" s="1" t="n">
        <v>6.1</v>
      </c>
      <c r="W4" s="1" t="n">
        <f aca="false">AVERAGE(T4:V4)</f>
        <v>6.1</v>
      </c>
    </row>
    <row r="5" customFormat="false" ht="14.25" hidden="false" customHeight="false" outlineLevel="0" collapsed="false">
      <c r="B5" s="1" t="n">
        <v>24000</v>
      </c>
      <c r="C5" s="1" t="n">
        <v>1.1568</v>
      </c>
      <c r="D5" s="1" t="n">
        <v>1.1378</v>
      </c>
      <c r="E5" s="1" t="n">
        <v>1.1344</v>
      </c>
      <c r="F5" s="1" t="n">
        <v>1.1405</v>
      </c>
      <c r="G5" s="1" t="n">
        <v>1.1408</v>
      </c>
      <c r="H5" s="1" t="n">
        <v>1.1655</v>
      </c>
      <c r="I5" s="1" t="n">
        <v>1.1608</v>
      </c>
      <c r="J5" s="1" t="n">
        <v>1.1649</v>
      </c>
      <c r="K5" s="1" t="n">
        <v>1.1401</v>
      </c>
      <c r="L5" s="1" t="n">
        <v>1.1418</v>
      </c>
      <c r="M5" s="1" t="n">
        <v>1.1612</v>
      </c>
      <c r="N5" s="1" t="n">
        <v>1.1518</v>
      </c>
      <c r="O5" s="1" t="n">
        <f aca="false">MIN(C5:N5)</f>
        <v>1.1344</v>
      </c>
      <c r="P5" s="1" t="n">
        <f aca="false">MAX(C5:N5)</f>
        <v>1.1655</v>
      </c>
      <c r="Q5" s="1" t="n">
        <f aca="false">(SUM(C5:N5)-O5-P5)/10</f>
        <v>1.14965</v>
      </c>
      <c r="S5" s="1" t="n">
        <v>24000</v>
      </c>
      <c r="T5" s="1" t="n">
        <v>13.8</v>
      </c>
      <c r="U5" s="1" t="n">
        <v>13.8</v>
      </c>
      <c r="V5" s="1" t="n">
        <v>13.8</v>
      </c>
      <c r="W5" s="1" t="n">
        <f aca="false">AVERAGE(T5:V5)</f>
        <v>13.8</v>
      </c>
    </row>
    <row r="6" customFormat="false" ht="14.25" hidden="false" customHeight="false" outlineLevel="0" collapsed="false">
      <c r="B6" s="1" t="n">
        <v>32000</v>
      </c>
      <c r="C6" s="1" t="n">
        <v>2.0418</v>
      </c>
      <c r="D6" s="1" t="n">
        <v>2.0284</v>
      </c>
      <c r="E6" s="1" t="n">
        <v>2.0441</v>
      </c>
      <c r="F6" s="1" t="n">
        <v>2.0163</v>
      </c>
      <c r="G6" s="1" t="n">
        <v>2.0502</v>
      </c>
      <c r="H6" s="1" t="n">
        <v>2.0156</v>
      </c>
      <c r="I6" s="1" t="n">
        <v>2.0137</v>
      </c>
      <c r="J6" s="1" t="n">
        <v>2.0298</v>
      </c>
      <c r="K6" s="1" t="n">
        <v>2.018</v>
      </c>
      <c r="L6" s="1" t="n">
        <v>2.0174</v>
      </c>
      <c r="M6" s="1" t="n">
        <v>2.0198</v>
      </c>
      <c r="N6" s="1" t="n">
        <v>2.0329</v>
      </c>
      <c r="O6" s="1" t="n">
        <f aca="false">MIN(C6:N6)</f>
        <v>2.0137</v>
      </c>
      <c r="P6" s="1" t="n">
        <f aca="false">MAX(C6:N6)</f>
        <v>2.0502</v>
      </c>
      <c r="Q6" s="1" t="n">
        <f aca="false">(SUM(C6:N6)-O6-P6)/10</f>
        <v>2.02641</v>
      </c>
      <c r="S6" s="1" t="n">
        <v>32000</v>
      </c>
      <c r="T6" s="1" t="n">
        <v>24.5</v>
      </c>
      <c r="U6" s="1" t="n">
        <v>24.5</v>
      </c>
      <c r="V6" s="1" t="n">
        <v>24.5</v>
      </c>
      <c r="W6" s="1" t="n">
        <f aca="false">AVERAGE(T6:V6)</f>
        <v>24.5</v>
      </c>
    </row>
    <row r="7" customFormat="false" ht="14.25" hidden="false" customHeight="false" outlineLevel="0" collapsed="false">
      <c r="B7" s="1" t="n">
        <v>40000</v>
      </c>
      <c r="C7" s="1" t="n">
        <v>3.2573</v>
      </c>
      <c r="D7" s="1" t="n">
        <v>3.2142</v>
      </c>
      <c r="E7" s="1" t="n">
        <v>3.2071</v>
      </c>
      <c r="F7" s="1" t="n">
        <v>3.2115</v>
      </c>
      <c r="G7" s="1" t="n">
        <v>3.2133</v>
      </c>
      <c r="H7" s="1" t="n">
        <v>3.2026</v>
      </c>
      <c r="I7" s="1" t="n">
        <v>3.1938</v>
      </c>
      <c r="J7" s="1" t="n">
        <v>3.2196</v>
      </c>
      <c r="K7" s="1" t="n">
        <v>3.1849</v>
      </c>
      <c r="L7" s="1" t="n">
        <v>3.1768</v>
      </c>
      <c r="M7" s="1" t="n">
        <v>3.2014</v>
      </c>
      <c r="N7" s="1" t="n">
        <v>3.2174</v>
      </c>
      <c r="O7" s="1" t="n">
        <f aca="false">MIN(C7:N7)</f>
        <v>3.1768</v>
      </c>
      <c r="P7" s="1" t="n">
        <f aca="false">MAX(C7:N7)</f>
        <v>3.2573</v>
      </c>
      <c r="Q7" s="1" t="n">
        <f aca="false">(SUM(C7:N7)-O7-P7)/10</f>
        <v>3.20658</v>
      </c>
      <c r="S7" s="1" t="n">
        <v>40000</v>
      </c>
      <c r="T7" s="1" t="n">
        <v>39.2</v>
      </c>
      <c r="U7" s="1" t="n">
        <v>39.2</v>
      </c>
      <c r="V7" s="1" t="n">
        <v>39.2</v>
      </c>
      <c r="W7" s="1" t="n">
        <f aca="false">AVERAGE(T7:V7)</f>
        <v>39.2</v>
      </c>
    </row>
    <row r="8" customFormat="false" ht="14.25" hidden="false" customHeight="false" outlineLevel="0" collapsed="false">
      <c r="B8" s="1" t="n">
        <v>48000</v>
      </c>
      <c r="C8" s="1" t="n">
        <v>4.6215</v>
      </c>
      <c r="D8" s="1" t="n">
        <v>4.566</v>
      </c>
      <c r="E8" s="1" t="n">
        <v>4.5317</v>
      </c>
      <c r="F8" s="1" t="n">
        <v>4.6357</v>
      </c>
      <c r="G8" s="1" t="n">
        <v>4.5914</v>
      </c>
      <c r="H8" s="1" t="n">
        <v>4.569</v>
      </c>
      <c r="I8" s="1" t="n">
        <v>4.5244</v>
      </c>
      <c r="J8" s="1" t="n">
        <v>4.6233</v>
      </c>
      <c r="K8" s="1" t="n">
        <v>4.5785</v>
      </c>
      <c r="L8" s="1" t="n">
        <v>4.6476</v>
      </c>
      <c r="M8" s="1" t="n">
        <v>4.6298</v>
      </c>
      <c r="N8" s="1" t="n">
        <v>4.6364</v>
      </c>
      <c r="O8" s="1" t="n">
        <f aca="false">MIN(C8:N8)</f>
        <v>4.5244</v>
      </c>
      <c r="P8" s="1" t="n">
        <f aca="false">MAX(C8:N8)</f>
        <v>4.6476</v>
      </c>
      <c r="Q8" s="1" t="n">
        <f aca="false">(SUM(C8:N8)-O8-P8)/10</f>
        <v>4.59833</v>
      </c>
      <c r="S8" s="1" t="n">
        <v>48000</v>
      </c>
      <c r="T8" s="1" t="n">
        <v>55.3</v>
      </c>
      <c r="U8" s="1" t="n">
        <v>55.3</v>
      </c>
      <c r="V8" s="1" t="n">
        <v>55.3</v>
      </c>
      <c r="W8" s="1" t="n">
        <f aca="false">AVERAGE(T8:V8)</f>
        <v>55.3</v>
      </c>
    </row>
    <row r="9" customFormat="false" ht="14.25" hidden="false" customHeight="false" outlineLevel="0" collapsed="false">
      <c r="B9" s="1" t="n">
        <v>56000</v>
      </c>
      <c r="C9" s="1" t="n">
        <v>6.288</v>
      </c>
      <c r="D9" s="1" t="n">
        <v>6.2803</v>
      </c>
      <c r="E9" s="1" t="n">
        <v>6.3247</v>
      </c>
      <c r="F9" s="1" t="n">
        <v>6.2976</v>
      </c>
      <c r="G9" s="1" t="n">
        <v>6.2988</v>
      </c>
      <c r="H9" s="1" t="n">
        <v>6.2582</v>
      </c>
      <c r="I9" s="1" t="n">
        <v>6.3377</v>
      </c>
      <c r="J9" s="1" t="n">
        <v>6.285</v>
      </c>
      <c r="K9" s="1" t="n">
        <v>6.2912</v>
      </c>
      <c r="L9" s="1" t="n">
        <v>6.3018</v>
      </c>
      <c r="M9" s="1" t="n">
        <v>6.339</v>
      </c>
      <c r="N9" s="1" t="n">
        <v>6.4343</v>
      </c>
      <c r="O9" s="1" t="n">
        <f aca="false">MIN(C9:N9)</f>
        <v>6.2582</v>
      </c>
      <c r="P9" s="1" t="n">
        <f aca="false">MAX(C9:N9)</f>
        <v>6.4343</v>
      </c>
      <c r="Q9" s="1" t="n">
        <f aca="false">(SUM(C9:N9)-O9-P9)/10</f>
        <v>6.30441</v>
      </c>
      <c r="S9" s="1" t="n">
        <v>56000</v>
      </c>
      <c r="T9" s="1" t="n">
        <v>75.4</v>
      </c>
      <c r="U9" s="1" t="n">
        <v>75.4</v>
      </c>
      <c r="V9" s="1" t="n">
        <v>75.4</v>
      </c>
      <c r="W9" s="1" t="n">
        <f aca="false">AVERAGE(T9:V9)</f>
        <v>75.4</v>
      </c>
    </row>
    <row r="15" customFormat="false" ht="14.25" hidden="false" customHeight="false" outlineLevel="0" collapsed="false">
      <c r="A15" s="1" t="s">
        <v>7</v>
      </c>
      <c r="B15" s="1" t="s">
        <v>3</v>
      </c>
      <c r="C15" s="1" t="n">
        <v>1</v>
      </c>
      <c r="D15" s="1" t="n">
        <v>2</v>
      </c>
      <c r="E15" s="1" t="n">
        <v>3</v>
      </c>
      <c r="F15" s="1" t="n">
        <v>4</v>
      </c>
      <c r="G15" s="1" t="n">
        <v>5</v>
      </c>
      <c r="H15" s="1" t="n">
        <v>6</v>
      </c>
      <c r="I15" s="1" t="n">
        <v>7</v>
      </c>
      <c r="J15" s="1" t="n">
        <v>8</v>
      </c>
      <c r="K15" s="1" t="n">
        <v>9</v>
      </c>
      <c r="L15" s="1" t="n">
        <v>10</v>
      </c>
      <c r="M15" s="1" t="n">
        <v>11</v>
      </c>
      <c r="N15" s="1" t="n">
        <v>12</v>
      </c>
      <c r="O15" s="1" t="s">
        <v>4</v>
      </c>
      <c r="P15" s="1" t="s">
        <v>5</v>
      </c>
      <c r="Q15" s="1" t="s">
        <v>6</v>
      </c>
      <c r="S15" s="1" t="s">
        <v>3</v>
      </c>
      <c r="T15" s="1" t="n">
        <v>1</v>
      </c>
      <c r="U15" s="1" t="n">
        <v>2</v>
      </c>
      <c r="V15" s="1" t="n">
        <v>3</v>
      </c>
      <c r="W15" s="1" t="s">
        <v>6</v>
      </c>
    </row>
    <row r="16" customFormat="false" ht="14.25" hidden="false" customHeight="false" outlineLevel="0" collapsed="false">
      <c r="B16" s="1" t="n">
        <v>8000</v>
      </c>
      <c r="C16" s="1" t="n">
        <v>0.1445</v>
      </c>
      <c r="D16" s="1" t="n">
        <v>0.1422</v>
      </c>
      <c r="E16" s="1" t="n">
        <v>0.1422</v>
      </c>
      <c r="F16" s="1" t="n">
        <v>0.1434</v>
      </c>
      <c r="G16" s="1" t="n">
        <v>0.1453</v>
      </c>
      <c r="H16" s="1" t="n">
        <v>0.1394</v>
      </c>
      <c r="I16" s="1" t="n">
        <v>0.1395</v>
      </c>
      <c r="J16" s="1" t="n">
        <v>0.1389</v>
      </c>
      <c r="K16" s="1" t="n">
        <v>0.1388</v>
      </c>
      <c r="L16" s="1" t="n">
        <v>0.1412</v>
      </c>
      <c r="M16" s="1" t="n">
        <v>0.1423</v>
      </c>
      <c r="N16" s="1" t="n">
        <v>0.1452</v>
      </c>
      <c r="O16" s="1" t="n">
        <f aca="false">MIN(C16:N16)</f>
        <v>0.1388</v>
      </c>
      <c r="P16" s="1" t="n">
        <f aca="false">MAX(C16:N16)</f>
        <v>0.1453</v>
      </c>
      <c r="Q16" s="1" t="n">
        <f aca="false">(SUM(C16:N16)-O16-P16)/10</f>
        <v>0.14188</v>
      </c>
      <c r="S16" s="1" t="n">
        <v>8000</v>
      </c>
      <c r="T16" s="1" t="n">
        <v>1.6</v>
      </c>
      <c r="U16" s="1" t="n">
        <v>1.6</v>
      </c>
      <c r="V16" s="1" t="n">
        <v>1.6</v>
      </c>
      <c r="W16" s="1" t="n">
        <f aca="false">AVERAGE(T16:V16)</f>
        <v>1.6</v>
      </c>
    </row>
    <row r="17" customFormat="false" ht="14.25" hidden="false" customHeight="false" outlineLevel="0" collapsed="false">
      <c r="B17" s="1" t="n">
        <v>16000</v>
      </c>
      <c r="C17" s="1" t="n">
        <v>0.5386</v>
      </c>
      <c r="D17" s="1" t="n">
        <v>0.5465</v>
      </c>
      <c r="E17" s="1" t="n">
        <v>0.5424</v>
      </c>
      <c r="F17" s="1" t="n">
        <v>0.5413</v>
      </c>
      <c r="G17" s="1" t="n">
        <v>0.5388</v>
      </c>
      <c r="H17" s="1" t="n">
        <v>0.5381</v>
      </c>
      <c r="I17" s="1" t="n">
        <v>0.5351</v>
      </c>
      <c r="J17" s="1" t="n">
        <v>0.5434</v>
      </c>
      <c r="K17" s="1" t="n">
        <v>0.5396</v>
      </c>
      <c r="L17" s="1" t="n">
        <v>0.537</v>
      </c>
      <c r="M17" s="1" t="n">
        <v>0.5366</v>
      </c>
      <c r="N17" s="1" t="n">
        <v>0.5468</v>
      </c>
      <c r="O17" s="1" t="n">
        <f aca="false">MIN(C17:N17)</f>
        <v>0.5351</v>
      </c>
      <c r="P17" s="1" t="n">
        <f aca="false">MAX(C17:N17)</f>
        <v>0.5468</v>
      </c>
      <c r="Q17" s="1" t="n">
        <f aca="false">(SUM(C17:N17)-O17-P17)/10</f>
        <v>0.54023</v>
      </c>
      <c r="S17" s="1" t="n">
        <v>16000</v>
      </c>
      <c r="T17" s="1" t="n">
        <v>6.1</v>
      </c>
      <c r="U17" s="1" t="n">
        <v>6.1</v>
      </c>
      <c r="V17" s="1" t="n">
        <v>6.1</v>
      </c>
      <c r="W17" s="1" t="n">
        <f aca="false">AVERAGE(T17:V17)</f>
        <v>6.1</v>
      </c>
    </row>
    <row r="18" customFormat="false" ht="14.25" hidden="false" customHeight="false" outlineLevel="0" collapsed="false">
      <c r="B18" s="1" t="n">
        <v>24000</v>
      </c>
      <c r="C18" s="1" t="n">
        <v>1.1977</v>
      </c>
      <c r="D18" s="1" t="n">
        <v>1.1969</v>
      </c>
      <c r="E18" s="1" t="n">
        <v>1.1957</v>
      </c>
      <c r="F18" s="1" t="n">
        <v>1.1949</v>
      </c>
      <c r="G18" s="1" t="n">
        <v>1.1914</v>
      </c>
      <c r="H18" s="1" t="n">
        <v>1.1915</v>
      </c>
      <c r="I18" s="1" t="n">
        <v>1.1902</v>
      </c>
      <c r="J18" s="1" t="n">
        <v>1.21</v>
      </c>
      <c r="K18" s="1" t="n">
        <v>1.1987</v>
      </c>
      <c r="L18" s="1" t="n">
        <v>1.1973</v>
      </c>
      <c r="M18" s="1" t="n">
        <v>1.2005</v>
      </c>
      <c r="N18" s="1" t="n">
        <v>1.1925</v>
      </c>
      <c r="O18" s="1" t="n">
        <f aca="false">MIN(C18:N18)</f>
        <v>1.1902</v>
      </c>
      <c r="P18" s="1" t="n">
        <f aca="false">MAX(C18:N18)</f>
        <v>1.21</v>
      </c>
      <c r="Q18" s="1" t="n">
        <f aca="false">(SUM(C18:N18)-O18-P18)/10</f>
        <v>1.19571</v>
      </c>
      <c r="S18" s="1" t="n">
        <v>24000</v>
      </c>
      <c r="T18" s="1" t="n">
        <v>13.8</v>
      </c>
      <c r="U18" s="1" t="n">
        <v>13.8</v>
      </c>
      <c r="V18" s="1" t="n">
        <v>13.8</v>
      </c>
      <c r="W18" s="1" t="n">
        <f aca="false">AVERAGE(T18:V18)</f>
        <v>13.8</v>
      </c>
    </row>
    <row r="19" customFormat="false" ht="14.25" hidden="false" customHeight="false" outlineLevel="0" collapsed="false">
      <c r="B19" s="1" t="n">
        <v>32000</v>
      </c>
      <c r="C19" s="1" t="n">
        <v>2.1077</v>
      </c>
      <c r="D19" s="1" t="n">
        <v>2.1294</v>
      </c>
      <c r="E19" s="1" t="n">
        <v>2.1139</v>
      </c>
      <c r="F19" s="1" t="n">
        <v>2.1273</v>
      </c>
      <c r="G19" s="1" t="n">
        <v>2.1087</v>
      </c>
      <c r="H19" s="1" t="n">
        <v>2.1304</v>
      </c>
      <c r="I19" s="1" t="n">
        <v>2.1146</v>
      </c>
      <c r="J19" s="1" t="n">
        <v>2.1312</v>
      </c>
      <c r="K19" s="1" t="n">
        <v>2.1294</v>
      </c>
      <c r="L19" s="1" t="n">
        <v>2.1177</v>
      </c>
      <c r="M19" s="1" t="n">
        <v>2.1165</v>
      </c>
      <c r="N19" s="1" t="n">
        <v>2.1112</v>
      </c>
      <c r="O19" s="1" t="n">
        <f aca="false">MIN(C19:N19)</f>
        <v>2.1077</v>
      </c>
      <c r="P19" s="1" t="n">
        <f aca="false">MAX(C19:N19)</f>
        <v>2.1312</v>
      </c>
      <c r="Q19" s="1" t="n">
        <f aca="false">(SUM(C19:N19)-O19-P19)/10</f>
        <v>2.11991</v>
      </c>
      <c r="S19" s="1" t="n">
        <v>32000</v>
      </c>
      <c r="T19" s="1" t="n">
        <v>24.5</v>
      </c>
      <c r="U19" s="1" t="n">
        <v>24.5</v>
      </c>
      <c r="V19" s="1" t="n">
        <v>24.5</v>
      </c>
      <c r="W19" s="1" t="n">
        <f aca="false">AVERAGE(T19:V19)</f>
        <v>24.5</v>
      </c>
    </row>
    <row r="20" customFormat="false" ht="14.25" hidden="false" customHeight="false" outlineLevel="0" collapsed="false">
      <c r="B20" s="1" t="n">
        <v>40000</v>
      </c>
      <c r="C20" s="1" t="n">
        <v>3.3239</v>
      </c>
      <c r="D20" s="1" t="n">
        <v>3.3259</v>
      </c>
      <c r="E20" s="1" t="n">
        <v>3.3271</v>
      </c>
      <c r="F20" s="1" t="n">
        <v>3.3517</v>
      </c>
      <c r="G20" s="1" t="n">
        <v>3.3543</v>
      </c>
      <c r="H20" s="1" t="n">
        <v>3.3673</v>
      </c>
      <c r="I20" s="1" t="n">
        <v>3.3232</v>
      </c>
      <c r="J20" s="1" t="n">
        <v>3.3613</v>
      </c>
      <c r="K20" s="1" t="n">
        <v>3.3279</v>
      </c>
      <c r="L20" s="1" t="n">
        <v>3.3496</v>
      </c>
      <c r="M20" s="1" t="n">
        <v>3.3261</v>
      </c>
      <c r="N20" s="1" t="n">
        <v>3.3247</v>
      </c>
      <c r="O20" s="1" t="n">
        <f aca="false">MIN(C20:N20)</f>
        <v>3.3232</v>
      </c>
      <c r="P20" s="1" t="n">
        <f aca="false">MAX(C20:N20)</f>
        <v>3.3673</v>
      </c>
      <c r="Q20" s="1" t="n">
        <f aca="false">(SUM(C20:N20)-O20-P20)/10</f>
        <v>3.33725</v>
      </c>
      <c r="S20" s="1" t="n">
        <v>40000</v>
      </c>
      <c r="T20" s="1" t="n">
        <v>39.2</v>
      </c>
      <c r="U20" s="1" t="n">
        <v>39.2</v>
      </c>
      <c r="V20" s="1" t="n">
        <v>39.2</v>
      </c>
      <c r="W20" s="1" t="n">
        <f aca="false">AVERAGE(T20:V20)</f>
        <v>39.2</v>
      </c>
    </row>
    <row r="21" customFormat="false" ht="14.25" hidden="false" customHeight="false" outlineLevel="0" collapsed="false">
      <c r="B21" s="1" t="n">
        <v>48000</v>
      </c>
      <c r="C21" s="1" t="n">
        <v>4.7758</v>
      </c>
      <c r="D21" s="1" t="n">
        <v>4.7396</v>
      </c>
      <c r="E21" s="1" t="n">
        <v>4.7544</v>
      </c>
      <c r="F21" s="1" t="n">
        <v>4.7807</v>
      </c>
      <c r="G21" s="1" t="n">
        <v>4.7354</v>
      </c>
      <c r="H21" s="1" t="n">
        <v>4.7377</v>
      </c>
      <c r="I21" s="1" t="n">
        <v>4.7189</v>
      </c>
      <c r="J21" s="1" t="n">
        <v>4.7175</v>
      </c>
      <c r="K21" s="1" t="n">
        <v>4.7117</v>
      </c>
      <c r="L21" s="1" t="n">
        <v>4.7356</v>
      </c>
      <c r="M21" s="1" t="n">
        <v>4.7414</v>
      </c>
      <c r="N21" s="1" t="n">
        <v>4.749</v>
      </c>
      <c r="O21" s="1" t="n">
        <f aca="false">MIN(C21:N21)</f>
        <v>4.7117</v>
      </c>
      <c r="P21" s="1" t="n">
        <f aca="false">MAX(C21:N21)</f>
        <v>4.7807</v>
      </c>
      <c r="Q21" s="1" t="n">
        <f aca="false">(SUM(C21:N21)-O21-P21)/10</f>
        <v>4.74053</v>
      </c>
      <c r="S21" s="1" t="n">
        <v>48000</v>
      </c>
      <c r="T21" s="1" t="n">
        <v>55.3</v>
      </c>
      <c r="U21" s="1" t="n">
        <v>55.3</v>
      </c>
      <c r="V21" s="1" t="n">
        <v>55.3</v>
      </c>
      <c r="W21" s="1" t="n">
        <f aca="false">AVERAGE(T21:V21)</f>
        <v>55.3</v>
      </c>
    </row>
    <row r="22" customFormat="false" ht="14.25" hidden="false" customHeight="false" outlineLevel="0" collapsed="false">
      <c r="B22" s="1" t="n">
        <v>56000</v>
      </c>
      <c r="C22" s="1" t="n">
        <v>6.4471</v>
      </c>
      <c r="D22" s="1" t="n">
        <v>6.4536</v>
      </c>
      <c r="E22" s="1" t="n">
        <v>6.4396</v>
      </c>
      <c r="F22" s="1" t="n">
        <v>6.461</v>
      </c>
      <c r="G22" s="1" t="n">
        <v>6.4315</v>
      </c>
      <c r="H22" s="1" t="n">
        <v>6.4543</v>
      </c>
      <c r="I22" s="1" t="n">
        <v>6.4356</v>
      </c>
      <c r="J22" s="1" t="n">
        <v>6.4554</v>
      </c>
      <c r="K22" s="1" t="n">
        <v>6.4654</v>
      </c>
      <c r="L22" s="1" t="n">
        <v>6.4516</v>
      </c>
      <c r="M22" s="1" t="n">
        <v>6.4463</v>
      </c>
      <c r="N22" s="1" t="n">
        <v>6.4629</v>
      </c>
      <c r="O22" s="1" t="n">
        <f aca="false">MIN(C22:N22)</f>
        <v>6.4315</v>
      </c>
      <c r="P22" s="1" t="n">
        <f aca="false">MAX(C22:N22)</f>
        <v>6.4654</v>
      </c>
      <c r="Q22" s="1" t="n">
        <f aca="false">(SUM(C22:N22)-O22-P22)/10</f>
        <v>6.45074</v>
      </c>
      <c r="S22" s="1" t="n">
        <v>56000</v>
      </c>
      <c r="T22" s="1" t="n">
        <v>75.4</v>
      </c>
      <c r="U22" s="1" t="n">
        <v>75.4</v>
      </c>
      <c r="V22" s="1" t="n">
        <v>75.4</v>
      </c>
      <c r="W22" s="1" t="n">
        <f aca="false">AVERAGE(T22:V22)</f>
        <v>75.4</v>
      </c>
    </row>
    <row r="28" customFormat="false" ht="14.25" hidden="false" customHeight="false" outlineLevel="0" collapsed="false">
      <c r="A28" s="1" t="s">
        <v>8</v>
      </c>
    </row>
    <row r="29" customFormat="false" ht="14.25" hidden="false" customHeight="false" outlineLevel="0" collapsed="false">
      <c r="A29" s="1" t="s">
        <v>2</v>
      </c>
      <c r="B29" s="1" t="s">
        <v>9</v>
      </c>
      <c r="C29" s="1" t="n">
        <v>8000</v>
      </c>
      <c r="H29" s="1" t="s">
        <v>7</v>
      </c>
      <c r="I29" s="1" t="s">
        <v>9</v>
      </c>
      <c r="J29" s="1" t="n">
        <v>8000</v>
      </c>
      <c r="O29" s="1" t="s">
        <v>2</v>
      </c>
      <c r="P29" s="1" t="s">
        <v>9</v>
      </c>
      <c r="Q29" s="1" t="s">
        <v>10</v>
      </c>
      <c r="R29" s="1" t="s">
        <v>11</v>
      </c>
      <c r="S29" s="1" t="s">
        <v>12</v>
      </c>
      <c r="T29" s="1" t="s">
        <v>13</v>
      </c>
      <c r="U29" s="1" t="s">
        <v>14</v>
      </c>
      <c r="V29" s="1" t="s">
        <v>15</v>
      </c>
    </row>
    <row r="30" customFormat="false" ht="14.25" hidden="false" customHeight="false" outlineLevel="0" collapsed="false">
      <c r="B30" s="1" t="s">
        <v>3</v>
      </c>
      <c r="C30" s="1" t="n">
        <v>1</v>
      </c>
      <c r="D30" s="1" t="n">
        <v>2</v>
      </c>
      <c r="E30" s="1" t="n">
        <v>3</v>
      </c>
      <c r="F30" s="1" t="s">
        <v>6</v>
      </c>
      <c r="I30" s="1" t="s">
        <v>3</v>
      </c>
      <c r="J30" s="1" t="n">
        <v>1</v>
      </c>
      <c r="K30" s="1" t="n">
        <v>2</v>
      </c>
      <c r="L30" s="1" t="n">
        <v>3</v>
      </c>
      <c r="M30" s="1" t="s">
        <v>6</v>
      </c>
      <c r="P30" s="1" t="n">
        <v>8000</v>
      </c>
      <c r="Q30" s="1" t="n">
        <f aca="false">F31</f>
        <v>256170389</v>
      </c>
      <c r="R30" s="1" t="n">
        <f aca="false">F32</f>
        <v>64491</v>
      </c>
      <c r="S30" s="1" t="n">
        <f aca="false">F33</f>
        <v>2928</v>
      </c>
      <c r="T30" s="1" t="n">
        <f aca="false">Q30+R30+S30</f>
        <v>256237808</v>
      </c>
      <c r="U30" s="1" t="n">
        <f aca="false">W3</f>
        <v>1.6</v>
      </c>
      <c r="V30" s="4" t="n">
        <f aca="false">U30*(Constants!$A$2/100)*1024*1024*1024</f>
        <v>274877906.944</v>
      </c>
    </row>
    <row r="31" customFormat="false" ht="14.25" hidden="false" customHeight="false" outlineLevel="0" collapsed="false">
      <c r="B31" s="1" t="s">
        <v>10</v>
      </c>
      <c r="C31" s="1" t="n">
        <v>256170389</v>
      </c>
      <c r="D31" s="1" t="n">
        <v>256170389</v>
      </c>
      <c r="E31" s="1" t="n">
        <v>256170389</v>
      </c>
      <c r="F31" s="1" t="n">
        <f aca="false">SUM(C31:E31)/3</f>
        <v>256170389</v>
      </c>
      <c r="I31" s="1" t="s">
        <v>10</v>
      </c>
      <c r="J31" s="1" t="n">
        <v>256170389</v>
      </c>
      <c r="K31" s="1" t="n">
        <v>256170389</v>
      </c>
      <c r="L31" s="1" t="n">
        <v>256170389</v>
      </c>
      <c r="M31" s="1" t="n">
        <f aca="false">SUM(J31:L31)/3</f>
        <v>256170389</v>
      </c>
      <c r="P31" s="1" t="n">
        <v>16000</v>
      </c>
      <c r="Q31" s="1" t="n">
        <f aca="false">F37</f>
        <v>1024266390</v>
      </c>
      <c r="R31" s="1" t="n">
        <f aca="false">F38</f>
        <v>128506</v>
      </c>
      <c r="S31" s="1" t="n">
        <f aca="false">F39</f>
        <v>2928</v>
      </c>
      <c r="T31" s="1" t="n">
        <f aca="false">Q31+R31+S31</f>
        <v>1024397824</v>
      </c>
      <c r="U31" s="1" t="n">
        <f aca="false">W4</f>
        <v>6.1</v>
      </c>
      <c r="V31" s="4" t="n">
        <f aca="false">U31*(Constants!$A$2/100)*1024*1024*1024</f>
        <v>1047972020.224</v>
      </c>
    </row>
    <row r="32" customFormat="false" ht="14.25" hidden="false" customHeight="false" outlineLevel="0" collapsed="false">
      <c r="B32" s="1" t="s">
        <v>16</v>
      </c>
      <c r="C32" s="1" t="n">
        <v>64491</v>
      </c>
      <c r="D32" s="1" t="n">
        <v>64491</v>
      </c>
      <c r="E32" s="1" t="n">
        <v>64491</v>
      </c>
      <c r="F32" s="1" t="n">
        <f aca="false">SUM(C32:E32)/3</f>
        <v>64491</v>
      </c>
      <c r="I32" s="1" t="s">
        <v>16</v>
      </c>
      <c r="J32" s="1" t="n">
        <v>64491</v>
      </c>
      <c r="K32" s="1" t="n">
        <v>64491</v>
      </c>
      <c r="L32" s="1" t="n">
        <v>64491</v>
      </c>
      <c r="M32" s="1" t="n">
        <f aca="false">SUM(J32:L32)/3</f>
        <v>64491</v>
      </c>
      <c r="P32" s="1" t="n">
        <v>24000</v>
      </c>
      <c r="Q32" s="1" t="n">
        <f aca="false">F43</f>
        <v>2304362390</v>
      </c>
      <c r="R32" s="1" t="n">
        <f aca="false">F44</f>
        <v>192506</v>
      </c>
      <c r="S32" s="1" t="n">
        <f aca="false">F45</f>
        <v>2928</v>
      </c>
      <c r="T32" s="1" t="n">
        <f aca="false">Q32+R32+S32</f>
        <v>2304557824</v>
      </c>
      <c r="U32" s="1" t="n">
        <f aca="false">W5</f>
        <v>13.8</v>
      </c>
      <c r="V32" s="4" t="n">
        <f aca="false">U32*(Constants!$A$2/100)*1024*1024*1024</f>
        <v>2370821947.392</v>
      </c>
    </row>
    <row r="33" customFormat="false" ht="14.25" hidden="false" customHeight="false" outlineLevel="0" collapsed="false">
      <c r="B33" s="1" t="s">
        <v>12</v>
      </c>
      <c r="C33" s="1" t="n">
        <v>2928</v>
      </c>
      <c r="D33" s="1" t="n">
        <v>2928</v>
      </c>
      <c r="E33" s="1" t="n">
        <v>2928</v>
      </c>
      <c r="F33" s="1" t="n">
        <f aca="false">SUM(C33:E33)/3</f>
        <v>2928</v>
      </c>
      <c r="I33" s="1" t="s">
        <v>12</v>
      </c>
      <c r="J33" s="1" t="n">
        <v>638936</v>
      </c>
      <c r="K33" s="1" t="n">
        <v>638936</v>
      </c>
      <c r="L33" s="1" t="n">
        <v>638936</v>
      </c>
      <c r="M33" s="1" t="n">
        <f aca="false">SUM(J33:L33)/3</f>
        <v>638936</v>
      </c>
      <c r="P33" s="1" t="n">
        <v>32000</v>
      </c>
      <c r="Q33" s="1" t="n">
        <f aca="false">F49</f>
        <v>4096458390</v>
      </c>
      <c r="R33" s="1" t="n">
        <f aca="false">F50</f>
        <v>256506</v>
      </c>
      <c r="S33" s="1" t="n">
        <f aca="false">F51</f>
        <v>2928</v>
      </c>
      <c r="T33" s="1" t="n">
        <f aca="false">Q33+R33+S33</f>
        <v>4096717824</v>
      </c>
      <c r="U33" s="1" t="n">
        <f aca="false">W6</f>
        <v>24.5</v>
      </c>
      <c r="V33" s="4" t="n">
        <f aca="false">U33*(Constants!$A$2/100)*1024*1024*1024</f>
        <v>4209067950.08</v>
      </c>
    </row>
    <row r="34" customFormat="false" ht="14.25" hidden="false" customHeight="false" outlineLevel="0" collapsed="false">
      <c r="P34" s="1" t="n">
        <v>40000</v>
      </c>
      <c r="Q34" s="1" t="n">
        <f aca="false">F55</f>
        <v>6400554390</v>
      </c>
      <c r="R34" s="1" t="n">
        <f aca="false">F56</f>
        <v>320506</v>
      </c>
      <c r="S34" s="1" t="n">
        <f aca="false">F57</f>
        <v>2928</v>
      </c>
      <c r="T34" s="1" t="n">
        <f aca="false">Q34+R34+S34</f>
        <v>6400877824</v>
      </c>
      <c r="U34" s="1" t="n">
        <f aca="false">W7</f>
        <v>39.2</v>
      </c>
      <c r="V34" s="4" t="n">
        <f aca="false">U34*(Constants!$A$2/100)*1024*1024*1024</f>
        <v>6734508720.128</v>
      </c>
    </row>
    <row r="35" customFormat="false" ht="14.25" hidden="false" customHeight="false" outlineLevel="0" collapsed="false">
      <c r="B35" s="1" t="s">
        <v>9</v>
      </c>
      <c r="C35" s="1" t="n">
        <v>16000</v>
      </c>
      <c r="I35" s="1" t="s">
        <v>9</v>
      </c>
      <c r="J35" s="1" t="n">
        <v>16000</v>
      </c>
      <c r="P35" s="1" t="n">
        <v>48000</v>
      </c>
      <c r="Q35" s="1" t="n">
        <f aca="false">F61</f>
        <v>9216650390</v>
      </c>
      <c r="R35" s="1" t="n">
        <f aca="false">F62</f>
        <v>384506</v>
      </c>
      <c r="S35" s="1" t="n">
        <f aca="false">F63</f>
        <v>2928</v>
      </c>
      <c r="T35" s="1" t="n">
        <f aca="false">Q35+R35+S35</f>
        <v>9217037824</v>
      </c>
      <c r="U35" s="1" t="n">
        <f aca="false">W8</f>
        <v>55.3</v>
      </c>
      <c r="V35" s="4" t="n">
        <f aca="false">U35*(Constants!$A$2/100)*1024*1024*1024</f>
        <v>9500467658.752</v>
      </c>
    </row>
    <row r="36" customFormat="false" ht="14.25" hidden="false" customHeight="false" outlineLevel="0" collapsed="false">
      <c r="B36" s="1" t="s">
        <v>3</v>
      </c>
      <c r="C36" s="1" t="n">
        <v>1</v>
      </c>
      <c r="D36" s="1" t="n">
        <v>2</v>
      </c>
      <c r="E36" s="1" t="n">
        <v>3</v>
      </c>
      <c r="F36" s="1" t="s">
        <v>6</v>
      </c>
      <c r="I36" s="1" t="s">
        <v>3</v>
      </c>
      <c r="J36" s="1" t="n">
        <v>1</v>
      </c>
      <c r="K36" s="1" t="n">
        <v>2</v>
      </c>
      <c r="L36" s="1" t="n">
        <v>3</v>
      </c>
      <c r="M36" s="1" t="s">
        <v>6</v>
      </c>
      <c r="P36" s="1" t="n">
        <v>56000</v>
      </c>
      <c r="Q36" s="1" t="n">
        <f aca="false">F67</f>
        <v>12544746390</v>
      </c>
      <c r="R36" s="1" t="n">
        <f aca="false">F68</f>
        <v>448506</v>
      </c>
      <c r="S36" s="1" t="n">
        <f aca="false">F69</f>
        <v>2928</v>
      </c>
      <c r="T36" s="1" t="n">
        <f aca="false">Q36+R36+S36</f>
        <v>12545197824</v>
      </c>
      <c r="U36" s="1" t="n">
        <f aca="false">W9</f>
        <v>75.4</v>
      </c>
      <c r="V36" s="4" t="n">
        <f aca="false">U36*(Constants!$A$2/100)*1024*1024*1024</f>
        <v>12953621364.736</v>
      </c>
    </row>
    <row r="37" customFormat="false" ht="14.25" hidden="false" customHeight="false" outlineLevel="0" collapsed="false">
      <c r="B37" s="1" t="s">
        <v>10</v>
      </c>
      <c r="C37" s="1" t="n">
        <v>1024266390</v>
      </c>
      <c r="D37" s="1" t="n">
        <v>1024266390</v>
      </c>
      <c r="E37" s="1" t="n">
        <v>1024266390</v>
      </c>
      <c r="F37" s="1" t="n">
        <f aca="false">SUM(C37:E37)/3</f>
        <v>1024266390</v>
      </c>
      <c r="I37" s="1" t="s">
        <v>10</v>
      </c>
      <c r="J37" s="1" t="n">
        <v>1024266390</v>
      </c>
      <c r="K37" s="1" t="n">
        <v>1024266390</v>
      </c>
      <c r="L37" s="1" t="n">
        <v>1024266390</v>
      </c>
      <c r="M37" s="1" t="n">
        <f aca="false">SUM(J37:L37)/3</f>
        <v>1024266390</v>
      </c>
    </row>
    <row r="38" customFormat="false" ht="14.25" hidden="false" customHeight="false" outlineLevel="0" collapsed="false">
      <c r="B38" s="1" t="s">
        <v>16</v>
      </c>
      <c r="C38" s="1" t="n">
        <v>128506</v>
      </c>
      <c r="D38" s="1" t="n">
        <v>128506</v>
      </c>
      <c r="E38" s="1" t="n">
        <v>128506</v>
      </c>
      <c r="F38" s="1" t="n">
        <f aca="false">SUM(C38:E38)/3</f>
        <v>128506</v>
      </c>
      <c r="I38" s="1" t="s">
        <v>16</v>
      </c>
      <c r="J38" s="1" t="n">
        <v>128506</v>
      </c>
      <c r="K38" s="1" t="n">
        <v>128506</v>
      </c>
      <c r="L38" s="1" t="n">
        <v>128506</v>
      </c>
      <c r="M38" s="1" t="n">
        <f aca="false">SUM(J38:L38)/3</f>
        <v>128506</v>
      </c>
    </row>
    <row r="39" customFormat="false" ht="14.25" hidden="false" customHeight="false" outlineLevel="0" collapsed="false">
      <c r="B39" s="1" t="s">
        <v>12</v>
      </c>
      <c r="C39" s="1" t="n">
        <v>2928</v>
      </c>
      <c r="D39" s="1" t="n">
        <v>2928</v>
      </c>
      <c r="E39" s="1" t="n">
        <v>2928</v>
      </c>
      <c r="F39" s="1" t="n">
        <f aca="false">SUM(C39:E39)/3</f>
        <v>2928</v>
      </c>
      <c r="I39" s="1" t="s">
        <v>12</v>
      </c>
      <c r="J39" s="1" t="n">
        <v>1279768</v>
      </c>
      <c r="K39" s="1" t="n">
        <v>1279768</v>
      </c>
      <c r="L39" s="1" t="n">
        <v>1279768</v>
      </c>
      <c r="M39" s="1" t="n">
        <f aca="false">SUM(J39:L39)/3</f>
        <v>1279768</v>
      </c>
    </row>
    <row r="41" customFormat="false" ht="14.25" hidden="false" customHeight="false" outlineLevel="0" collapsed="false">
      <c r="B41" s="1" t="s">
        <v>9</v>
      </c>
      <c r="C41" s="1" t="n">
        <v>24000</v>
      </c>
      <c r="I41" s="1" t="s">
        <v>9</v>
      </c>
      <c r="J41" s="1" t="n">
        <v>24000</v>
      </c>
    </row>
    <row r="42" customFormat="false" ht="14.25" hidden="false" customHeight="false" outlineLevel="0" collapsed="false">
      <c r="B42" s="1" t="s">
        <v>3</v>
      </c>
      <c r="C42" s="1" t="n">
        <v>1</v>
      </c>
      <c r="D42" s="1" t="n">
        <v>2</v>
      </c>
      <c r="E42" s="1" t="n">
        <v>3</v>
      </c>
      <c r="F42" s="1" t="s">
        <v>6</v>
      </c>
      <c r="I42" s="1" t="s">
        <v>3</v>
      </c>
      <c r="J42" s="1" t="n">
        <v>1</v>
      </c>
      <c r="K42" s="1" t="n">
        <v>2</v>
      </c>
      <c r="L42" s="1" t="n">
        <v>3</v>
      </c>
      <c r="M42" s="1" t="s">
        <v>6</v>
      </c>
      <c r="O42" s="1" t="s">
        <v>7</v>
      </c>
      <c r="P42" s="1" t="s">
        <v>9</v>
      </c>
      <c r="Q42" s="1" t="s">
        <v>10</v>
      </c>
      <c r="R42" s="1" t="s">
        <v>11</v>
      </c>
      <c r="S42" s="1" t="s">
        <v>12</v>
      </c>
      <c r="T42" s="1" t="s">
        <v>13</v>
      </c>
      <c r="U42" s="1" t="s">
        <v>14</v>
      </c>
      <c r="V42" s="1" t="s">
        <v>15</v>
      </c>
    </row>
    <row r="43" customFormat="false" ht="14.25" hidden="false" customHeight="false" outlineLevel="0" collapsed="false">
      <c r="B43" s="1" t="s">
        <v>10</v>
      </c>
      <c r="C43" s="1" t="n">
        <v>2304362390</v>
      </c>
      <c r="D43" s="1" t="n">
        <v>2304362390</v>
      </c>
      <c r="E43" s="1" t="n">
        <v>2304362390</v>
      </c>
      <c r="F43" s="1" t="n">
        <f aca="false">SUM(C43:E43)/3</f>
        <v>2304362390</v>
      </c>
      <c r="I43" s="1" t="s">
        <v>10</v>
      </c>
      <c r="J43" s="1" t="n">
        <v>2304362390</v>
      </c>
      <c r="K43" s="1" t="n">
        <v>2304362390</v>
      </c>
      <c r="L43" s="1" t="n">
        <v>2304362390</v>
      </c>
      <c r="M43" s="1" t="n">
        <f aca="false">SUM(J43:L43)/3</f>
        <v>2304362390</v>
      </c>
      <c r="P43" s="1" t="n">
        <v>8000</v>
      </c>
      <c r="Q43" s="1" t="n">
        <f aca="false">M31</f>
        <v>256170389</v>
      </c>
      <c r="R43" s="1" t="n">
        <f aca="false">M32</f>
        <v>64491</v>
      </c>
      <c r="S43" s="1" t="n">
        <f aca="false">M33</f>
        <v>638936</v>
      </c>
      <c r="T43" s="1" t="n">
        <f aca="false">Q43+R43+S43</f>
        <v>256873816</v>
      </c>
      <c r="U43" s="1" t="n">
        <f aca="false">W16</f>
        <v>1.6</v>
      </c>
      <c r="V43" s="4" t="n">
        <f aca="false">U43*(Constants!$A$2/100)*1024*1024*1024</f>
        <v>274877906.944</v>
      </c>
    </row>
    <row r="44" customFormat="false" ht="14.25" hidden="false" customHeight="false" outlineLevel="0" collapsed="false">
      <c r="B44" s="1" t="s">
        <v>16</v>
      </c>
      <c r="C44" s="1" t="n">
        <v>192506</v>
      </c>
      <c r="D44" s="1" t="n">
        <v>192506</v>
      </c>
      <c r="E44" s="1" t="n">
        <v>192506</v>
      </c>
      <c r="F44" s="1" t="n">
        <f aca="false">SUM(C44:E44)/3</f>
        <v>192506</v>
      </c>
      <c r="I44" s="1" t="s">
        <v>16</v>
      </c>
      <c r="J44" s="1" t="n">
        <v>192506</v>
      </c>
      <c r="K44" s="1" t="n">
        <v>192506</v>
      </c>
      <c r="L44" s="1" t="n">
        <v>192506</v>
      </c>
      <c r="M44" s="1" t="n">
        <f aca="false">SUM(J44:L44)/3</f>
        <v>192506</v>
      </c>
      <c r="P44" s="1" t="n">
        <v>16000</v>
      </c>
      <c r="Q44" s="1" t="n">
        <f aca="false">M37</f>
        <v>1024266390</v>
      </c>
      <c r="R44" s="1" t="n">
        <f aca="false">M38</f>
        <v>128506</v>
      </c>
      <c r="S44" s="1" t="n">
        <f aca="false">M39</f>
        <v>1279768</v>
      </c>
      <c r="T44" s="1" t="n">
        <f aca="false">Q44+R44+S44</f>
        <v>1025674664</v>
      </c>
      <c r="U44" s="1" t="n">
        <f aca="false">W17</f>
        <v>6.1</v>
      </c>
      <c r="V44" s="4" t="n">
        <f aca="false">U44*(Constants!$A$2/100)*1024*1024*1024</f>
        <v>1047972020.224</v>
      </c>
    </row>
    <row r="45" customFormat="false" ht="14.25" hidden="false" customHeight="false" outlineLevel="0" collapsed="false">
      <c r="B45" s="1" t="s">
        <v>12</v>
      </c>
      <c r="C45" s="1" t="n">
        <v>2928</v>
      </c>
      <c r="D45" s="1" t="n">
        <v>2928</v>
      </c>
      <c r="E45" s="1" t="n">
        <v>2928</v>
      </c>
      <c r="F45" s="1" t="n">
        <f aca="false">SUM(C45:E45)/3</f>
        <v>2928</v>
      </c>
      <c r="I45" s="1" t="s">
        <v>12</v>
      </c>
      <c r="J45" s="1" t="n">
        <v>1907608</v>
      </c>
      <c r="K45" s="1" t="n">
        <v>1907608</v>
      </c>
      <c r="L45" s="1" t="n">
        <v>1907608</v>
      </c>
      <c r="M45" s="1" t="n">
        <f aca="false">SUM(J45:L45)/3</f>
        <v>1907608</v>
      </c>
      <c r="P45" s="1" t="n">
        <v>24000</v>
      </c>
      <c r="Q45" s="1" t="n">
        <f aca="false">M43</f>
        <v>2304362390</v>
      </c>
      <c r="R45" s="1" t="n">
        <f aca="false">M44</f>
        <v>192506</v>
      </c>
      <c r="S45" s="1" t="n">
        <f aca="false">M45</f>
        <v>1907608</v>
      </c>
      <c r="T45" s="1" t="n">
        <f aca="false">Q45+R45+S45</f>
        <v>2306462504</v>
      </c>
      <c r="U45" s="1" t="n">
        <f aca="false">W18</f>
        <v>13.8</v>
      </c>
      <c r="V45" s="4" t="n">
        <f aca="false">U45*(Constants!$A$2/100)*1024*1024*1024</f>
        <v>2370821947.392</v>
      </c>
    </row>
    <row r="46" customFormat="false" ht="14.25" hidden="false" customHeight="false" outlineLevel="0" collapsed="false">
      <c r="P46" s="1" t="n">
        <v>32000</v>
      </c>
      <c r="Q46" s="1" t="n">
        <f aca="false">M49</f>
        <v>4096458390</v>
      </c>
      <c r="R46" s="1" t="n">
        <f aca="false">M50</f>
        <v>256506</v>
      </c>
      <c r="S46" s="1" t="n">
        <f aca="false">M51</f>
        <v>2508408</v>
      </c>
      <c r="T46" s="1" t="n">
        <f aca="false">Q46+R46+S46</f>
        <v>4099223304</v>
      </c>
      <c r="U46" s="1" t="n">
        <f aca="false">W19</f>
        <v>24.5</v>
      </c>
      <c r="V46" s="4" t="n">
        <f aca="false">U46*(Constants!$A$2/100)*1024*1024*1024</f>
        <v>4209067950.08</v>
      </c>
    </row>
    <row r="47" customFormat="false" ht="14.25" hidden="false" customHeight="false" outlineLevel="0" collapsed="false">
      <c r="B47" s="1" t="s">
        <v>9</v>
      </c>
      <c r="C47" s="1" t="n">
        <v>32000</v>
      </c>
      <c r="I47" s="1" t="s">
        <v>9</v>
      </c>
      <c r="J47" s="1" t="n">
        <v>32000</v>
      </c>
      <c r="P47" s="1" t="n">
        <v>40000</v>
      </c>
      <c r="Q47" s="1" t="n">
        <f aca="false">M55</f>
        <v>6400554390</v>
      </c>
      <c r="R47" s="1" t="n">
        <f aca="false">M56</f>
        <v>320506</v>
      </c>
      <c r="S47" s="1" t="n">
        <f aca="false">M57</f>
        <v>3194888</v>
      </c>
      <c r="T47" s="1" t="n">
        <f aca="false">Q47+R47+S47</f>
        <v>6404069784</v>
      </c>
      <c r="U47" s="1" t="n">
        <f aca="false">W20</f>
        <v>39.2</v>
      </c>
      <c r="V47" s="4" t="n">
        <f aca="false">U47*(Constants!$A$2/100)*1024*1024*1024</f>
        <v>6734508720.128</v>
      </c>
    </row>
    <row r="48" customFormat="false" ht="14.25" hidden="false" customHeight="false" outlineLevel="0" collapsed="false">
      <c r="B48" s="1" t="s">
        <v>3</v>
      </c>
      <c r="C48" s="1" t="n">
        <v>1</v>
      </c>
      <c r="D48" s="1" t="n">
        <v>2</v>
      </c>
      <c r="E48" s="1" t="n">
        <v>3</v>
      </c>
      <c r="F48" s="1" t="s">
        <v>6</v>
      </c>
      <c r="I48" s="1" t="s">
        <v>3</v>
      </c>
      <c r="J48" s="1" t="n">
        <v>1</v>
      </c>
      <c r="K48" s="1" t="n">
        <v>2</v>
      </c>
      <c r="L48" s="1" t="n">
        <v>3</v>
      </c>
      <c r="M48" s="1" t="s">
        <v>6</v>
      </c>
      <c r="P48" s="1" t="n">
        <v>48000</v>
      </c>
      <c r="Q48" s="1" t="n">
        <f aca="false">M61</f>
        <v>9216650390</v>
      </c>
      <c r="R48" s="1" t="n">
        <f aca="false">M62</f>
        <v>384506</v>
      </c>
      <c r="S48" s="1" t="n">
        <f aca="false">M63</f>
        <v>3780456</v>
      </c>
      <c r="T48" s="1" t="n">
        <f aca="false">Q48+R48+S48</f>
        <v>9220815352</v>
      </c>
      <c r="U48" s="1" t="n">
        <f aca="false">W21</f>
        <v>55.3</v>
      </c>
      <c r="V48" s="4" t="n">
        <f aca="false">U48*(Constants!$A$2/100)*1024*1024*1024</f>
        <v>9500467658.752</v>
      </c>
    </row>
    <row r="49" customFormat="false" ht="14.25" hidden="false" customHeight="false" outlineLevel="0" collapsed="false">
      <c r="B49" s="1" t="s">
        <v>10</v>
      </c>
      <c r="C49" s="1" t="n">
        <v>4096458390</v>
      </c>
      <c r="D49" s="1" t="n">
        <v>4096458390</v>
      </c>
      <c r="E49" s="1" t="n">
        <v>4096458390</v>
      </c>
      <c r="F49" s="1" t="n">
        <f aca="false">SUM(C49:E49)/3</f>
        <v>4096458390</v>
      </c>
      <c r="I49" s="1" t="s">
        <v>10</v>
      </c>
      <c r="J49" s="1" t="n">
        <v>4096458390</v>
      </c>
      <c r="K49" s="1" t="n">
        <v>4096458390</v>
      </c>
      <c r="L49" s="1" t="n">
        <v>4096458390</v>
      </c>
      <c r="M49" s="1" t="n">
        <f aca="false">SUM(J49:L49)/3</f>
        <v>4096458390</v>
      </c>
      <c r="P49" s="1" t="n">
        <v>56000</v>
      </c>
      <c r="Q49" s="1" t="n">
        <f aca="false">M67</f>
        <v>12544746390</v>
      </c>
      <c r="R49" s="1" t="n">
        <f aca="false">M68</f>
        <v>448506</v>
      </c>
      <c r="S49" s="1" t="n">
        <f aca="false">M69</f>
        <v>4425128</v>
      </c>
      <c r="T49" s="1" t="n">
        <f aca="false">Q49+R49+S49</f>
        <v>12549620024</v>
      </c>
      <c r="U49" s="1" t="n">
        <f aca="false">W22</f>
        <v>75.4</v>
      </c>
      <c r="V49" s="4" t="n">
        <f aca="false">U49*(Constants!$A$2/100)*1024*1024*1024</f>
        <v>12953621364.736</v>
      </c>
    </row>
    <row r="50" customFormat="false" ht="14.25" hidden="false" customHeight="false" outlineLevel="0" collapsed="false">
      <c r="B50" s="1" t="s">
        <v>16</v>
      </c>
      <c r="C50" s="1" t="n">
        <v>256506</v>
      </c>
      <c r="D50" s="1" t="n">
        <v>256506</v>
      </c>
      <c r="E50" s="1" t="n">
        <v>256506</v>
      </c>
      <c r="F50" s="1" t="n">
        <f aca="false">SUM(C50:E50)/3</f>
        <v>256506</v>
      </c>
      <c r="I50" s="1" t="s">
        <v>16</v>
      </c>
      <c r="J50" s="1" t="n">
        <v>256506</v>
      </c>
      <c r="K50" s="1" t="n">
        <v>256506</v>
      </c>
      <c r="L50" s="1" t="n">
        <v>256506</v>
      </c>
      <c r="M50" s="1" t="n">
        <f aca="false">SUM(J50:L50)/3</f>
        <v>256506</v>
      </c>
    </row>
    <row r="51" customFormat="false" ht="14.25" hidden="false" customHeight="false" outlineLevel="0" collapsed="false">
      <c r="B51" s="1" t="s">
        <v>12</v>
      </c>
      <c r="C51" s="1" t="n">
        <v>2928</v>
      </c>
      <c r="D51" s="1" t="n">
        <v>2928</v>
      </c>
      <c r="E51" s="1" t="n">
        <v>2928</v>
      </c>
      <c r="F51" s="1" t="n">
        <f aca="false">SUM(C51:E51)/3</f>
        <v>2928</v>
      </c>
      <c r="I51" s="1" t="s">
        <v>12</v>
      </c>
      <c r="J51" s="1" t="n">
        <v>2508408</v>
      </c>
      <c r="K51" s="1" t="n">
        <v>2508408</v>
      </c>
      <c r="L51" s="1" t="n">
        <v>2508408</v>
      </c>
      <c r="M51" s="1" t="n">
        <f aca="false">SUM(J51:L51)/3</f>
        <v>2508408</v>
      </c>
    </row>
    <row r="53" customFormat="false" ht="14.25" hidden="false" customHeight="false" outlineLevel="0" collapsed="false">
      <c r="B53" s="1" t="s">
        <v>9</v>
      </c>
      <c r="C53" s="1" t="n">
        <v>40000</v>
      </c>
      <c r="I53" s="1" t="s">
        <v>9</v>
      </c>
      <c r="J53" s="1" t="n">
        <v>40000</v>
      </c>
    </row>
    <row r="54" customFormat="false" ht="14.25" hidden="false" customHeight="false" outlineLevel="0" collapsed="false">
      <c r="B54" s="1" t="s">
        <v>3</v>
      </c>
      <c r="C54" s="1" t="n">
        <v>1</v>
      </c>
      <c r="D54" s="1" t="n">
        <v>2</v>
      </c>
      <c r="E54" s="1" t="n">
        <v>3</v>
      </c>
      <c r="F54" s="1" t="s">
        <v>6</v>
      </c>
      <c r="I54" s="1" t="s">
        <v>3</v>
      </c>
      <c r="J54" s="1" t="n">
        <v>1</v>
      </c>
      <c r="K54" s="1" t="n">
        <v>2</v>
      </c>
      <c r="L54" s="1" t="n">
        <v>3</v>
      </c>
      <c r="M54" s="1" t="s">
        <v>6</v>
      </c>
    </row>
    <row r="55" customFormat="false" ht="14.25" hidden="false" customHeight="false" outlineLevel="0" collapsed="false">
      <c r="B55" s="1" t="s">
        <v>10</v>
      </c>
      <c r="C55" s="1" t="n">
        <v>6400554390</v>
      </c>
      <c r="D55" s="1" t="n">
        <v>6400554390</v>
      </c>
      <c r="E55" s="1" t="n">
        <v>6400554390</v>
      </c>
      <c r="F55" s="1" t="n">
        <f aca="false">SUM(C55:E55)/3</f>
        <v>6400554390</v>
      </c>
      <c r="I55" s="1" t="s">
        <v>10</v>
      </c>
      <c r="J55" s="1" t="n">
        <v>6400554390</v>
      </c>
      <c r="K55" s="1" t="n">
        <v>6400554390</v>
      </c>
      <c r="L55" s="1" t="n">
        <v>6400554390</v>
      </c>
      <c r="M55" s="1" t="n">
        <f aca="false">SUM(J55:L55)/3</f>
        <v>6400554390</v>
      </c>
    </row>
    <row r="56" customFormat="false" ht="14.25" hidden="false" customHeight="false" outlineLevel="0" collapsed="false">
      <c r="B56" s="1" t="s">
        <v>16</v>
      </c>
      <c r="C56" s="1" t="n">
        <v>320506</v>
      </c>
      <c r="D56" s="1" t="n">
        <v>320506</v>
      </c>
      <c r="E56" s="1" t="n">
        <v>320506</v>
      </c>
      <c r="F56" s="1" t="n">
        <f aca="false">SUM(C56:E56)/3</f>
        <v>320506</v>
      </c>
      <c r="I56" s="1" t="s">
        <v>16</v>
      </c>
      <c r="J56" s="1" t="n">
        <v>320506</v>
      </c>
      <c r="K56" s="1" t="n">
        <v>320506</v>
      </c>
      <c r="L56" s="1" t="n">
        <v>320506</v>
      </c>
      <c r="M56" s="1" t="n">
        <f aca="false">SUM(J56:L56)/3</f>
        <v>320506</v>
      </c>
    </row>
    <row r="57" customFormat="false" ht="14.25" hidden="false" customHeight="false" outlineLevel="0" collapsed="false">
      <c r="B57" s="1" t="s">
        <v>12</v>
      </c>
      <c r="C57" s="1" t="n">
        <v>2928</v>
      </c>
      <c r="D57" s="1" t="n">
        <v>2928</v>
      </c>
      <c r="E57" s="1" t="n">
        <v>2928</v>
      </c>
      <c r="F57" s="1" t="n">
        <f aca="false">SUM(C57:E57)/3</f>
        <v>2928</v>
      </c>
      <c r="I57" s="1" t="s">
        <v>12</v>
      </c>
      <c r="J57" s="1" t="n">
        <v>3194888</v>
      </c>
      <c r="K57" s="1" t="n">
        <v>3194888</v>
      </c>
      <c r="L57" s="1" t="n">
        <v>3194888</v>
      </c>
      <c r="M57" s="1" t="n">
        <f aca="false">SUM(J57:L57)/3</f>
        <v>3194888</v>
      </c>
    </row>
    <row r="59" customFormat="false" ht="14.25" hidden="false" customHeight="false" outlineLevel="0" collapsed="false">
      <c r="B59" s="1" t="s">
        <v>9</v>
      </c>
      <c r="C59" s="1" t="n">
        <v>48000</v>
      </c>
      <c r="I59" s="1" t="s">
        <v>9</v>
      </c>
      <c r="J59" s="1" t="n">
        <v>48000</v>
      </c>
    </row>
    <row r="60" customFormat="false" ht="14.25" hidden="false" customHeight="false" outlineLevel="0" collapsed="false">
      <c r="B60" s="1" t="s">
        <v>3</v>
      </c>
      <c r="C60" s="1" t="n">
        <v>1</v>
      </c>
      <c r="D60" s="1" t="n">
        <v>2</v>
      </c>
      <c r="E60" s="1" t="n">
        <v>3</v>
      </c>
      <c r="F60" s="1" t="s">
        <v>6</v>
      </c>
      <c r="I60" s="1" t="s">
        <v>3</v>
      </c>
      <c r="J60" s="1" t="n">
        <v>1</v>
      </c>
      <c r="K60" s="1" t="n">
        <v>2</v>
      </c>
      <c r="L60" s="1" t="n">
        <v>3</v>
      </c>
      <c r="M60" s="1" t="s">
        <v>6</v>
      </c>
    </row>
    <row r="61" customFormat="false" ht="14.25" hidden="false" customHeight="false" outlineLevel="0" collapsed="false">
      <c r="B61" s="1" t="s">
        <v>10</v>
      </c>
      <c r="C61" s="1" t="n">
        <v>9216650390</v>
      </c>
      <c r="D61" s="1" t="n">
        <v>9216650390</v>
      </c>
      <c r="E61" s="1" t="n">
        <v>9216650390</v>
      </c>
      <c r="F61" s="1" t="n">
        <f aca="false">SUM(C61:E61)/3</f>
        <v>9216650390</v>
      </c>
      <c r="I61" s="1" t="s">
        <v>10</v>
      </c>
      <c r="J61" s="1" t="n">
        <v>9216650390</v>
      </c>
      <c r="K61" s="1" t="n">
        <v>9216650390</v>
      </c>
      <c r="L61" s="1" t="n">
        <v>9216650390</v>
      </c>
      <c r="M61" s="1" t="n">
        <f aca="false">SUM(J61:L61)/3</f>
        <v>9216650390</v>
      </c>
    </row>
    <row r="62" customFormat="false" ht="14.25" hidden="false" customHeight="false" outlineLevel="0" collapsed="false">
      <c r="B62" s="1" t="s">
        <v>16</v>
      </c>
      <c r="C62" s="1" t="n">
        <v>384506</v>
      </c>
      <c r="D62" s="1" t="n">
        <v>384506</v>
      </c>
      <c r="E62" s="1" t="n">
        <v>384506</v>
      </c>
      <c r="F62" s="1" t="n">
        <f aca="false">SUM(C62:E62)/3</f>
        <v>384506</v>
      </c>
      <c r="I62" s="1" t="s">
        <v>16</v>
      </c>
      <c r="J62" s="1" t="n">
        <v>384506</v>
      </c>
      <c r="K62" s="1" t="n">
        <v>384506</v>
      </c>
      <c r="L62" s="1" t="n">
        <v>384506</v>
      </c>
      <c r="M62" s="1" t="n">
        <f aca="false">SUM(J62:L62)/3</f>
        <v>384506</v>
      </c>
    </row>
    <row r="63" customFormat="false" ht="14.25" hidden="false" customHeight="false" outlineLevel="0" collapsed="false">
      <c r="B63" s="1" t="s">
        <v>12</v>
      </c>
      <c r="C63" s="1" t="n">
        <v>2928</v>
      </c>
      <c r="D63" s="1" t="n">
        <v>2928</v>
      </c>
      <c r="E63" s="1" t="n">
        <v>2928</v>
      </c>
      <c r="F63" s="1" t="n">
        <f aca="false">SUM(C63:E63)/3</f>
        <v>2928</v>
      </c>
      <c r="I63" s="1" t="s">
        <v>12</v>
      </c>
      <c r="J63" s="1" t="n">
        <v>3780456</v>
      </c>
      <c r="K63" s="1" t="n">
        <v>3780456</v>
      </c>
      <c r="L63" s="1" t="n">
        <v>3780456</v>
      </c>
      <c r="M63" s="1" t="n">
        <f aca="false">SUM(J63:L63)/3</f>
        <v>3780456</v>
      </c>
    </row>
    <row r="65" customFormat="false" ht="14.25" hidden="false" customHeight="false" outlineLevel="0" collapsed="false">
      <c r="B65" s="1" t="s">
        <v>9</v>
      </c>
      <c r="C65" s="1" t="n">
        <v>56000</v>
      </c>
      <c r="I65" s="1" t="s">
        <v>9</v>
      </c>
      <c r="J65" s="1" t="n">
        <v>56000</v>
      </c>
    </row>
    <row r="66" customFormat="false" ht="14.25" hidden="false" customHeight="false" outlineLevel="0" collapsed="false">
      <c r="B66" s="1" t="s">
        <v>3</v>
      </c>
      <c r="C66" s="1" t="n">
        <v>1</v>
      </c>
      <c r="D66" s="1" t="n">
        <v>2</v>
      </c>
      <c r="E66" s="1" t="n">
        <v>3</v>
      </c>
      <c r="F66" s="1" t="s">
        <v>6</v>
      </c>
      <c r="I66" s="1" t="s">
        <v>3</v>
      </c>
      <c r="J66" s="1" t="n">
        <v>1</v>
      </c>
      <c r="K66" s="1" t="n">
        <v>2</v>
      </c>
      <c r="L66" s="1" t="n">
        <v>3</v>
      </c>
      <c r="M66" s="1" t="s">
        <v>6</v>
      </c>
    </row>
    <row r="67" customFormat="false" ht="14.25" hidden="false" customHeight="false" outlineLevel="0" collapsed="false">
      <c r="B67" s="1" t="s">
        <v>10</v>
      </c>
      <c r="C67" s="1" t="n">
        <v>12544746390</v>
      </c>
      <c r="D67" s="1" t="n">
        <v>12544746390</v>
      </c>
      <c r="E67" s="1" t="n">
        <v>12544746390</v>
      </c>
      <c r="F67" s="1" t="n">
        <f aca="false">SUM(C67:E67)/3</f>
        <v>12544746390</v>
      </c>
      <c r="I67" s="1" t="s">
        <v>10</v>
      </c>
      <c r="J67" s="1" t="n">
        <v>12544746390</v>
      </c>
      <c r="K67" s="1" t="n">
        <v>12544746390</v>
      </c>
      <c r="L67" s="1" t="n">
        <v>12544746390</v>
      </c>
      <c r="M67" s="1" t="n">
        <f aca="false">SUM(J67:L67)/3</f>
        <v>12544746390</v>
      </c>
    </row>
    <row r="68" customFormat="false" ht="14.25" hidden="false" customHeight="false" outlineLevel="0" collapsed="false">
      <c r="B68" s="1" t="s">
        <v>16</v>
      </c>
      <c r="C68" s="1" t="n">
        <v>448506</v>
      </c>
      <c r="D68" s="1" t="n">
        <v>448506</v>
      </c>
      <c r="E68" s="1" t="n">
        <v>448506</v>
      </c>
      <c r="F68" s="1" t="n">
        <f aca="false">SUM(C68:E68)/3</f>
        <v>448506</v>
      </c>
      <c r="I68" s="1" t="s">
        <v>16</v>
      </c>
      <c r="J68" s="1" t="n">
        <v>448506</v>
      </c>
      <c r="K68" s="1" t="n">
        <v>448506</v>
      </c>
      <c r="L68" s="1" t="n">
        <v>448506</v>
      </c>
      <c r="M68" s="1" t="n">
        <f aca="false">SUM(J68:L68)/3</f>
        <v>448506</v>
      </c>
    </row>
    <row r="69" customFormat="false" ht="14.25" hidden="false" customHeight="false" outlineLevel="0" collapsed="false">
      <c r="B69" s="1" t="s">
        <v>12</v>
      </c>
      <c r="C69" s="1" t="n">
        <v>2928</v>
      </c>
      <c r="D69" s="1" t="n">
        <v>2928</v>
      </c>
      <c r="E69" s="1" t="n">
        <v>2928</v>
      </c>
      <c r="F69" s="1" t="n">
        <f aca="false">SUM(C69:E69)/3</f>
        <v>2928</v>
      </c>
      <c r="I69" s="1" t="s">
        <v>12</v>
      </c>
      <c r="J69" s="1" t="n">
        <v>4425128</v>
      </c>
      <c r="K69" s="1" t="n">
        <v>4425128</v>
      </c>
      <c r="L69" s="1" t="n">
        <v>4425128</v>
      </c>
      <c r="M69" s="1" t="n">
        <f aca="false">SUM(J69:L69)/3</f>
        <v>4425128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&amp;C&amp;"Arial,Regular"&amp;10&amp;A</oddHeader>
    <oddFooter>&amp;C&amp;"Arial,Regular"&amp;10Page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63"/>
  <sheetViews>
    <sheetView showFormulas="false" showGridLines="true" showRowColHeaders="true" showZeros="true" rightToLeft="false" tabSelected="false" showOutlineSymbols="true" defaultGridColor="true" view="normal" topLeftCell="A1" colorId="64" zoomScale="50" zoomScaleNormal="50" zoomScalePageLayoutView="100" workbookViewId="0">
      <selection pane="topLeft" activeCell="P43" activeCellId="1" sqref="S16:V21 P43"/>
    </sheetView>
  </sheetViews>
  <sheetFormatPr defaultColWidth="7.5078125" defaultRowHeight="14.25" zeroHeight="false" outlineLevelRow="0" outlineLevelCol="0"/>
  <cols>
    <col collapsed="false" customWidth="true" hidden="false" outlineLevel="0" max="14" min="1" style="1" width="9.13"/>
    <col collapsed="false" customWidth="true" hidden="false" outlineLevel="0" max="17" min="17" style="1" width="10.25"/>
    <col collapsed="false" customWidth="true" hidden="false" outlineLevel="0" max="20" min="20" style="1" width="8"/>
    <col collapsed="false" customWidth="true" hidden="false" outlineLevel="0" max="21" min="21" style="1" width="15.5"/>
    <col collapsed="false" customWidth="true" hidden="false" outlineLevel="0" max="22" min="22" style="1" width="18"/>
  </cols>
  <sheetData>
    <row r="1" customFormat="false" ht="14.25" hidden="false" customHeight="false" outlineLevel="0" collapsed="false">
      <c r="A1" s="1" t="s">
        <v>1</v>
      </c>
    </row>
    <row r="2" customFormat="false" ht="14.25" hidden="false" customHeight="false" outlineLevel="0" collapsed="false">
      <c r="A2" s="1" t="s">
        <v>2</v>
      </c>
      <c r="B2" s="1" t="s">
        <v>3</v>
      </c>
      <c r="C2" s="1" t="n">
        <v>1</v>
      </c>
      <c r="D2" s="1" t="n">
        <v>2</v>
      </c>
      <c r="E2" s="1" t="n">
        <v>3</v>
      </c>
      <c r="F2" s="1" t="n">
        <v>4</v>
      </c>
      <c r="G2" s="1" t="n">
        <v>5</v>
      </c>
      <c r="H2" s="1" t="n">
        <v>6</v>
      </c>
      <c r="I2" s="1" t="n">
        <v>7</v>
      </c>
      <c r="J2" s="1" t="n">
        <v>8</v>
      </c>
      <c r="K2" s="1" t="n">
        <v>9</v>
      </c>
      <c r="L2" s="1" t="n">
        <v>10</v>
      </c>
      <c r="M2" s="1" t="n">
        <v>11</v>
      </c>
      <c r="N2" s="1" t="n">
        <v>12</v>
      </c>
      <c r="O2" s="1" t="s">
        <v>4</v>
      </c>
      <c r="P2" s="1" t="s">
        <v>5</v>
      </c>
      <c r="Q2" s="1" t="s">
        <v>6</v>
      </c>
      <c r="S2" s="1" t="s">
        <v>3</v>
      </c>
      <c r="T2" s="1" t="n">
        <v>1</v>
      </c>
      <c r="U2" s="1" t="n">
        <v>2</v>
      </c>
      <c r="V2" s="1" t="n">
        <v>3</v>
      </c>
      <c r="W2" s="1" t="s">
        <v>6</v>
      </c>
    </row>
    <row r="3" customFormat="false" ht="14.25" hidden="false" customHeight="false" outlineLevel="0" collapsed="false">
      <c r="B3" s="1" t="n">
        <v>1000</v>
      </c>
      <c r="C3" s="1" t="n">
        <v>0.1897</v>
      </c>
      <c r="D3" s="1" t="n">
        <v>0.1827</v>
      </c>
      <c r="E3" s="1" t="n">
        <v>0.1796</v>
      </c>
      <c r="F3" s="1" t="n">
        <v>0.1824</v>
      </c>
      <c r="G3" s="1" t="n">
        <v>0.1827</v>
      </c>
      <c r="H3" s="1" t="n">
        <v>0.1792</v>
      </c>
      <c r="I3" s="1" t="n">
        <v>0.1808</v>
      </c>
      <c r="J3" s="1" t="n">
        <v>0.1813</v>
      </c>
      <c r="K3" s="1" t="n">
        <v>0.18</v>
      </c>
      <c r="L3" s="1" t="n">
        <v>0.1783</v>
      </c>
      <c r="M3" s="1" t="n">
        <v>0.1784</v>
      </c>
      <c r="N3" s="1" t="n">
        <v>0.1787</v>
      </c>
      <c r="O3" s="1" t="n">
        <f aca="false">MIN(C3:N3)</f>
        <v>0.1783</v>
      </c>
      <c r="P3" s="1" t="n">
        <f aca="false">MAX(C3:N3)</f>
        <v>0.1897</v>
      </c>
      <c r="Q3" s="1" t="n">
        <f aca="false">(SUM(C3:N3)-O3-P3)/10</f>
        <v>0.18058</v>
      </c>
      <c r="S3" s="1" t="n">
        <v>1000</v>
      </c>
      <c r="W3" s="1" t="e">
        <f aca="false">AVERAGE(T3:V3)</f>
        <v>#DIV/0!</v>
      </c>
    </row>
    <row r="4" customFormat="false" ht="14.25" hidden="false" customHeight="false" outlineLevel="0" collapsed="false">
      <c r="B4" s="1" t="n">
        <v>2000</v>
      </c>
      <c r="C4" s="1" t="n">
        <v>2.54</v>
      </c>
      <c r="D4" s="1" t="n">
        <v>2.5488</v>
      </c>
      <c r="E4" s="1" t="n">
        <v>2.5438</v>
      </c>
      <c r="F4" s="1" t="n">
        <v>2.5558</v>
      </c>
      <c r="G4" s="1" t="n">
        <v>2.5603</v>
      </c>
      <c r="H4" s="1" t="n">
        <v>2.5598</v>
      </c>
      <c r="I4" s="1" t="n">
        <v>2.5545</v>
      </c>
      <c r="J4" s="1" t="n">
        <v>2.5537</v>
      </c>
      <c r="K4" s="1" t="n">
        <v>2.551</v>
      </c>
      <c r="L4" s="1" t="n">
        <v>2.5565</v>
      </c>
      <c r="M4" s="1" t="n">
        <v>2.5534</v>
      </c>
      <c r="N4" s="1" t="n">
        <v>2.5611</v>
      </c>
      <c r="O4" s="1" t="n">
        <f aca="false">MIN(C4:N4)</f>
        <v>2.54</v>
      </c>
      <c r="P4" s="1" t="n">
        <f aca="false">MAX(C4:N4)</f>
        <v>2.5611</v>
      </c>
      <c r="Q4" s="1" t="n">
        <f aca="false">(SUM(C4:N4)-O4-P4)/10</f>
        <v>2.55376</v>
      </c>
      <c r="S4" s="1" t="n">
        <v>2000</v>
      </c>
      <c r="W4" s="1" t="e">
        <f aca="false">AVERAGE(T4:V4)</f>
        <v>#DIV/0!</v>
      </c>
    </row>
    <row r="5" customFormat="false" ht="14.25" hidden="false" customHeight="false" outlineLevel="0" collapsed="false">
      <c r="B5" s="1" t="n">
        <v>3000</v>
      </c>
      <c r="C5" s="1" t="n">
        <v>11.8228</v>
      </c>
      <c r="D5" s="1" t="n">
        <v>11.7671</v>
      </c>
      <c r="E5" s="1" t="n">
        <v>11.7994</v>
      </c>
      <c r="F5" s="1" t="n">
        <v>11.7744</v>
      </c>
      <c r="G5" s="1" t="n">
        <v>11.9189</v>
      </c>
      <c r="H5" s="1" t="n">
        <v>11.945</v>
      </c>
      <c r="I5" s="1" t="n">
        <v>11.911</v>
      </c>
      <c r="J5" s="1" t="n">
        <v>11.9587</v>
      </c>
      <c r="K5" s="1" t="n">
        <v>12.0502</v>
      </c>
      <c r="L5" s="1" t="n">
        <v>12.0383</v>
      </c>
      <c r="M5" s="1" t="n">
        <v>12.0535</v>
      </c>
      <c r="N5" s="1" t="n">
        <v>12.0026</v>
      </c>
      <c r="O5" s="1" t="n">
        <f aca="false">MIN(C5:N5)</f>
        <v>11.7671</v>
      </c>
      <c r="P5" s="1" t="n">
        <f aca="false">MAX(C5:N5)</f>
        <v>12.0535</v>
      </c>
      <c r="Q5" s="1" t="n">
        <f aca="false">(SUM(C5:N5)-O5-P5)/10</f>
        <v>11.92213</v>
      </c>
      <c r="S5" s="1" t="n">
        <v>3000</v>
      </c>
      <c r="W5" s="1" t="e">
        <f aca="false">AVERAGE(T5:V5)</f>
        <v>#DIV/0!</v>
      </c>
    </row>
    <row r="6" customFormat="false" ht="14.25" hidden="false" customHeight="false" outlineLevel="0" collapsed="false">
      <c r="B6" s="1" t="n">
        <v>4000</v>
      </c>
      <c r="C6" s="1" t="n">
        <v>31.6129</v>
      </c>
      <c r="D6" s="1" t="n">
        <v>31.102</v>
      </c>
      <c r="E6" s="1" t="n">
        <v>30.9134</v>
      </c>
      <c r="F6" s="1" t="n">
        <v>30.913</v>
      </c>
      <c r="G6" s="1" t="n">
        <v>30.9361</v>
      </c>
      <c r="H6" s="1" t="n">
        <v>30.9353</v>
      </c>
      <c r="I6" s="1" t="n">
        <v>30.8153</v>
      </c>
      <c r="J6" s="1" t="n">
        <v>30.6709</v>
      </c>
      <c r="K6" s="1" t="n">
        <v>30.6209</v>
      </c>
      <c r="L6" s="1" t="n">
        <v>30.9933</v>
      </c>
      <c r="M6" s="1" t="n">
        <v>30.6249</v>
      </c>
      <c r="N6" s="1" t="n">
        <v>30.658</v>
      </c>
      <c r="O6" s="1" t="n">
        <f aca="false">MIN(C6:N6)</f>
        <v>30.6209</v>
      </c>
      <c r="P6" s="1" t="n">
        <f aca="false">MAX(C6:N6)</f>
        <v>31.6129</v>
      </c>
      <c r="Q6" s="1" t="n">
        <f aca="false">(SUM(C6:N6)-O6-P6)/10</f>
        <v>30.85622</v>
      </c>
      <c r="S6" s="1" t="n">
        <v>4000</v>
      </c>
      <c r="W6" s="1" t="e">
        <f aca="false">AVERAGE(T6:V6)</f>
        <v>#DIV/0!</v>
      </c>
    </row>
    <row r="7" customFormat="false" ht="14.25" hidden="false" customHeight="false" outlineLevel="0" collapsed="false">
      <c r="B7" s="1" t="n">
        <v>5000</v>
      </c>
      <c r="C7" s="1" t="n">
        <v>67.7122</v>
      </c>
      <c r="D7" s="1" t="n">
        <v>67.9549</v>
      </c>
      <c r="E7" s="1" t="n">
        <v>67.6503</v>
      </c>
      <c r="F7" s="1" t="n">
        <v>68.378</v>
      </c>
      <c r="G7" s="1" t="n">
        <v>68.5389</v>
      </c>
      <c r="H7" s="1" t="n">
        <v>68.276</v>
      </c>
      <c r="I7" s="1" t="n">
        <v>68.2751</v>
      </c>
      <c r="J7" s="1" t="n">
        <v>68.4995</v>
      </c>
      <c r="K7" s="1" t="n">
        <v>67.7437</v>
      </c>
      <c r="L7" s="1" t="n">
        <v>67.8478</v>
      </c>
      <c r="M7" s="1" t="n">
        <v>67.8454</v>
      </c>
      <c r="N7" s="1" t="n">
        <v>67.9747</v>
      </c>
      <c r="O7" s="1" t="n">
        <f aca="false">MIN(C7:N7)</f>
        <v>67.6503</v>
      </c>
      <c r="P7" s="1" t="n">
        <f aca="false">MAX(C7:N7)</f>
        <v>68.5389</v>
      </c>
      <c r="Q7" s="1" t="n">
        <f aca="false">(SUM(C7:N7)-O7-P7)/10</f>
        <v>68.05073</v>
      </c>
      <c r="S7" s="1" t="n">
        <v>5000</v>
      </c>
      <c r="W7" s="1" t="e">
        <f aca="false">AVERAGE(T7:V7)</f>
        <v>#DIV/0!</v>
      </c>
    </row>
    <row r="8" customFormat="false" ht="14.25" hidden="false" customHeight="false" outlineLevel="0" collapsed="false">
      <c r="B8" s="1" t="n">
        <v>6000</v>
      </c>
      <c r="C8" s="1" t="n">
        <v>119.394</v>
      </c>
      <c r="D8" s="1" t="n">
        <v>119.301</v>
      </c>
      <c r="E8" s="1" t="n">
        <v>118.2661</v>
      </c>
      <c r="F8" s="1" t="n">
        <v>119.3822</v>
      </c>
      <c r="G8" s="1" t="n">
        <v>119.9208</v>
      </c>
      <c r="H8" s="1" t="n">
        <v>119.8076</v>
      </c>
      <c r="I8" s="1" t="n">
        <v>120.4817</v>
      </c>
      <c r="J8" s="1" t="n">
        <v>120.4817</v>
      </c>
      <c r="K8" s="1" t="n">
        <v>120.4817</v>
      </c>
      <c r="L8" s="1" t="n">
        <v>120.4817</v>
      </c>
      <c r="M8" s="1" t="n">
        <v>120.4817</v>
      </c>
      <c r="N8" s="1" t="n">
        <v>120.4817</v>
      </c>
      <c r="O8" s="1" t="n">
        <f aca="false">MIN(C8:N8)</f>
        <v>118.2661</v>
      </c>
      <c r="P8" s="1" t="n">
        <f aca="false">MAX(C8:N8)</f>
        <v>120.4817</v>
      </c>
      <c r="Q8" s="1" t="n">
        <f aca="false">(SUM(C8:N8)-O8-P8)/10</f>
        <v>120.02141</v>
      </c>
      <c r="S8" s="1" t="n">
        <v>6000</v>
      </c>
      <c r="W8" s="1" t="e">
        <f aca="false">AVERAGE(T8:V8)</f>
        <v>#DIV/0!</v>
      </c>
    </row>
    <row r="9" customFormat="false" ht="14.25" hidden="false" customHeight="false" outlineLevel="0" collapsed="false">
      <c r="O9" s="1"/>
      <c r="P9" s="1"/>
      <c r="S9" s="1"/>
      <c r="W9" s="1" t="e">
        <f aca="false">AVERAGE(T9:V9)</f>
        <v>#DIV/0!</v>
      </c>
    </row>
    <row r="10" customFormat="false" ht="14.25" hidden="false" customHeight="false" outlineLevel="0" collapsed="false">
      <c r="O10" s="1"/>
      <c r="P10" s="1"/>
      <c r="S10" s="1"/>
      <c r="W10" s="1" t="e">
        <f aca="false">AVERAGE(T10:V10)</f>
        <v>#DIV/0!</v>
      </c>
    </row>
    <row r="11" customFormat="false" ht="14.25" hidden="false" customHeight="false" outlineLevel="0" collapsed="false">
      <c r="O11" s="1"/>
      <c r="P11" s="1"/>
      <c r="S11" s="1"/>
      <c r="W11" s="1"/>
    </row>
    <row r="12" customFormat="false" ht="14.25" hidden="false" customHeight="false" outlineLevel="0" collapsed="false">
      <c r="O12" s="1"/>
      <c r="P12" s="1"/>
      <c r="S12" s="1"/>
      <c r="W12" s="1"/>
    </row>
    <row r="13" customFormat="false" ht="14.25" hidden="false" customHeight="false" outlineLevel="0" collapsed="false">
      <c r="O13" s="1"/>
      <c r="P13" s="1"/>
      <c r="S13" s="1"/>
      <c r="W13" s="1"/>
    </row>
    <row r="14" customFormat="false" ht="14.25" hidden="false" customHeight="false" outlineLevel="0" collapsed="false">
      <c r="W14" s="1"/>
    </row>
    <row r="15" customFormat="false" ht="13.8" hidden="false" customHeight="false" outlineLevel="0" collapsed="false">
      <c r="A15" s="1" t="s">
        <v>7</v>
      </c>
      <c r="B15" s="1" t="s">
        <v>3</v>
      </c>
      <c r="C15" s="1" t="n">
        <v>1</v>
      </c>
      <c r="D15" s="1" t="n">
        <v>2</v>
      </c>
      <c r="E15" s="1" t="n">
        <v>3</v>
      </c>
      <c r="F15" s="1" t="n">
        <v>4</v>
      </c>
      <c r="G15" s="1" t="n">
        <v>5</v>
      </c>
      <c r="H15" s="1" t="n">
        <v>6</v>
      </c>
      <c r="I15" s="1" t="n">
        <v>7</v>
      </c>
      <c r="J15" s="1" t="n">
        <v>8</v>
      </c>
      <c r="K15" s="1" t="n">
        <v>9</v>
      </c>
      <c r="L15" s="1" t="n">
        <v>10</v>
      </c>
      <c r="M15" s="1" t="n">
        <v>11</v>
      </c>
      <c r="N15" s="1" t="n">
        <v>12</v>
      </c>
      <c r="O15" s="1" t="s">
        <v>4</v>
      </c>
      <c r="P15" s="1" t="s">
        <v>5</v>
      </c>
      <c r="Q15" s="1" t="s">
        <v>6</v>
      </c>
      <c r="S15" s="1" t="s">
        <v>3</v>
      </c>
      <c r="T15" s="1" t="n">
        <v>1</v>
      </c>
      <c r="U15" s="1" t="n">
        <v>2</v>
      </c>
      <c r="V15" s="1" t="n">
        <v>3</v>
      </c>
      <c r="W15" s="1" t="s">
        <v>6</v>
      </c>
    </row>
    <row r="16" customFormat="false" ht="13.8" hidden="false" customHeight="false" outlineLevel="0" collapsed="false">
      <c r="B16" s="1" t="n">
        <v>1000</v>
      </c>
      <c r="C16" s="1" t="n">
        <v>0.914</v>
      </c>
      <c r="D16" s="1" t="n">
        <v>0.907</v>
      </c>
      <c r="E16" s="1" t="n">
        <v>0.903</v>
      </c>
      <c r="F16" s="1" t="n">
        <v>0.894</v>
      </c>
      <c r="G16" s="1" t="n">
        <v>0.892</v>
      </c>
      <c r="H16" s="1" t="n">
        <v>0.948</v>
      </c>
      <c r="I16" s="1" t="n">
        <v>0.898</v>
      </c>
      <c r="J16" s="1" t="n">
        <v>0.933</v>
      </c>
      <c r="K16" s="1" t="n">
        <v>0.928</v>
      </c>
      <c r="L16" s="1" t="n">
        <v>0.957</v>
      </c>
      <c r="M16" s="1" t="n">
        <v>0.958</v>
      </c>
      <c r="N16" s="1" t="n">
        <v>0.896</v>
      </c>
      <c r="O16" s="1" t="n">
        <f aca="false">MIN(C16:N16)</f>
        <v>0.892</v>
      </c>
      <c r="P16" s="1" t="n">
        <f aca="false">MAX(C16:N16)</f>
        <v>0.958</v>
      </c>
      <c r="Q16" s="1" t="n">
        <f aca="false">(SUM(C16:N16)-O16-P16)/10</f>
        <v>0.9178</v>
      </c>
      <c r="S16" s="1" t="n">
        <v>10000</v>
      </c>
      <c r="T16" s="5"/>
      <c r="U16" s="5"/>
      <c r="V16" s="5"/>
      <c r="W16" s="1" t="e">
        <f aca="false">AVERAGE(T16:V16)</f>
        <v>#DIV/0!</v>
      </c>
    </row>
    <row r="17" customFormat="false" ht="13.8" hidden="false" customHeight="false" outlineLevel="0" collapsed="false">
      <c r="B17" s="1" t="n">
        <v>2000</v>
      </c>
      <c r="C17" s="1" t="n">
        <v>8.649</v>
      </c>
      <c r="D17" s="1" t="n">
        <v>9.05</v>
      </c>
      <c r="E17" s="1" t="n">
        <v>8.663</v>
      </c>
      <c r="F17" s="1" t="n">
        <v>8.657</v>
      </c>
      <c r="G17" s="1" t="n">
        <v>8.624</v>
      </c>
      <c r="H17" s="1" t="n">
        <v>8.638</v>
      </c>
      <c r="I17" s="1" t="n">
        <v>8.722</v>
      </c>
      <c r="J17" s="1" t="n">
        <v>8.712</v>
      </c>
      <c r="K17" s="1" t="n">
        <v>8.633</v>
      </c>
      <c r="L17" s="1" t="n">
        <v>8.659</v>
      </c>
      <c r="M17" s="1" t="n">
        <v>8.846</v>
      </c>
      <c r="N17" s="1" t="n">
        <v>8.665</v>
      </c>
      <c r="O17" s="1" t="n">
        <f aca="false">MIN(C17:N17)</f>
        <v>8.624</v>
      </c>
      <c r="P17" s="1" t="n">
        <f aca="false">MAX(C17:N17)</f>
        <v>9.05</v>
      </c>
      <c r="Q17" s="1" t="n">
        <f aca="false">(SUM(C17:N17)-O17-P17)/10</f>
        <v>8.6844</v>
      </c>
      <c r="S17" s="1" t="n">
        <v>20000</v>
      </c>
      <c r="T17" s="5"/>
      <c r="U17" s="5"/>
      <c r="V17" s="5"/>
      <c r="W17" s="1" t="e">
        <f aca="false">AVERAGE(T17:V17)</f>
        <v>#DIV/0!</v>
      </c>
    </row>
    <row r="18" customFormat="false" ht="13.8" hidden="false" customHeight="false" outlineLevel="0" collapsed="false">
      <c r="B18" s="1" t="n">
        <v>3000</v>
      </c>
      <c r="C18" s="1" t="n">
        <v>36.473</v>
      </c>
      <c r="D18" s="1" t="n">
        <v>36.973</v>
      </c>
      <c r="E18" s="1" t="n">
        <v>36.226</v>
      </c>
      <c r="F18" s="1" t="n">
        <v>36.587</v>
      </c>
      <c r="G18" s="1" t="n">
        <v>36.406</v>
      </c>
      <c r="H18" s="1" t="n">
        <v>37.575</v>
      </c>
      <c r="I18" s="1" t="n">
        <v>36.142</v>
      </c>
      <c r="J18" s="1" t="n">
        <v>36.589</v>
      </c>
      <c r="K18" s="1" t="n">
        <v>36.642</v>
      </c>
      <c r="L18" s="1" t="n">
        <v>36.744</v>
      </c>
      <c r="M18" s="1" t="n">
        <v>36.801</v>
      </c>
      <c r="N18" s="1" t="n">
        <v>36.711</v>
      </c>
      <c r="O18" s="1" t="n">
        <f aca="false">MIN(C18:N18)</f>
        <v>36.142</v>
      </c>
      <c r="P18" s="1" t="n">
        <f aca="false">MAX(C18:N18)</f>
        <v>37.575</v>
      </c>
      <c r="Q18" s="1" t="n">
        <f aca="false">(SUM(C18:N18)-O18-P18)/10</f>
        <v>36.6152</v>
      </c>
      <c r="S18" s="1" t="n">
        <v>30000</v>
      </c>
      <c r="T18" s="5"/>
      <c r="U18" s="5"/>
      <c r="V18" s="5"/>
      <c r="W18" s="1" t="e">
        <f aca="false">AVERAGE(T18:V18)</f>
        <v>#DIV/0!</v>
      </c>
    </row>
    <row r="19" customFormat="false" ht="13.8" hidden="false" customHeight="false" outlineLevel="0" collapsed="false">
      <c r="B19" s="1" t="n">
        <v>4000</v>
      </c>
      <c r="C19" s="1" t="n">
        <v>89.907</v>
      </c>
      <c r="D19" s="1" t="n">
        <v>91.344</v>
      </c>
      <c r="E19" s="1" t="n">
        <v>90.536</v>
      </c>
      <c r="F19" s="1" t="n">
        <v>89.917</v>
      </c>
      <c r="G19" s="1" t="n">
        <v>90.569</v>
      </c>
      <c r="H19" s="1" t="n">
        <v>89.501</v>
      </c>
      <c r="I19" s="1" t="n">
        <v>89.551</v>
      </c>
      <c r="J19" s="1" t="n">
        <v>90.357</v>
      </c>
      <c r="K19" s="1" t="n">
        <v>90.847</v>
      </c>
      <c r="L19" s="1" t="n">
        <v>90.366</v>
      </c>
      <c r="M19" s="1" t="n">
        <v>89.689</v>
      </c>
      <c r="N19" s="1" t="n">
        <v>90.427</v>
      </c>
      <c r="O19" s="1" t="n">
        <f aca="false">MIN(C19:N19)</f>
        <v>89.501</v>
      </c>
      <c r="P19" s="1" t="n">
        <f aca="false">MAX(C19:N19)</f>
        <v>91.344</v>
      </c>
      <c r="Q19" s="1" t="n">
        <f aca="false">(SUM(C19:N19)-O19-P19)/10</f>
        <v>90.2166</v>
      </c>
      <c r="S19" s="1" t="n">
        <v>40000</v>
      </c>
      <c r="T19" s="5"/>
      <c r="U19" s="5"/>
      <c r="V19" s="5"/>
      <c r="W19" s="1" t="e">
        <f aca="false">AVERAGE(T19:V19)</f>
        <v>#DIV/0!</v>
      </c>
    </row>
    <row r="20" customFormat="false" ht="13.8" hidden="false" customHeight="false" outlineLevel="0" collapsed="false">
      <c r="B20" s="1" t="n">
        <v>5000</v>
      </c>
      <c r="C20" s="1" t="n">
        <v>190.196</v>
      </c>
      <c r="D20" s="1" t="n">
        <v>194.955</v>
      </c>
      <c r="E20" s="1" t="n">
        <v>194.283</v>
      </c>
      <c r="F20" s="1" t="n">
        <v>192.519</v>
      </c>
      <c r="G20" s="1" t="n">
        <v>193.517</v>
      </c>
      <c r="H20" s="1" t="n">
        <v>194.185</v>
      </c>
      <c r="I20" s="1" t="n">
        <v>190.033</v>
      </c>
      <c r="J20" s="1" t="n">
        <v>192.14</v>
      </c>
      <c r="K20" s="1" t="n">
        <v>192.548</v>
      </c>
      <c r="L20" s="1" t="n">
        <v>195.8</v>
      </c>
      <c r="M20" s="1" t="n">
        <v>193.674</v>
      </c>
      <c r="N20" s="1" t="n">
        <v>192.095</v>
      </c>
      <c r="O20" s="1" t="n">
        <f aca="false">MIN(C20:N20)</f>
        <v>190.033</v>
      </c>
      <c r="P20" s="1" t="n">
        <f aca="false">MAX(C20:N20)</f>
        <v>195.8</v>
      </c>
      <c r="Q20" s="1" t="n">
        <f aca="false">(SUM(C20:N20)-O20-P20)/10</f>
        <v>193.0112</v>
      </c>
      <c r="S20" s="1" t="n">
        <v>50000</v>
      </c>
      <c r="T20" s="5"/>
      <c r="U20" s="5"/>
      <c r="V20" s="5"/>
      <c r="W20" s="1" t="e">
        <f aca="false">AVERAGE(T20:V20)</f>
        <v>#DIV/0!</v>
      </c>
    </row>
    <row r="21" customFormat="false" ht="13.8" hidden="false" customHeight="false" outlineLevel="0" collapsed="false">
      <c r="B21" s="1" t="n">
        <v>6000</v>
      </c>
      <c r="C21" s="1" t="n">
        <v>342.024</v>
      </c>
      <c r="D21" s="1" t="n">
        <v>347.06</v>
      </c>
      <c r="E21" s="1" t="n">
        <v>346.609</v>
      </c>
      <c r="F21" s="1" t="n">
        <v>342.951</v>
      </c>
      <c r="G21" s="1" t="n">
        <v>341.752</v>
      </c>
      <c r="H21" s="1" t="n">
        <v>351.65</v>
      </c>
      <c r="I21" s="1" t="n">
        <v>344.112</v>
      </c>
      <c r="J21" s="1" t="n">
        <v>344.796</v>
      </c>
      <c r="K21" s="1" t="n">
        <v>344.234</v>
      </c>
      <c r="L21" s="1" t="n">
        <v>342.616</v>
      </c>
      <c r="M21" s="1" t="n">
        <v>341.785</v>
      </c>
      <c r="N21" s="1" t="n">
        <v>343.391</v>
      </c>
      <c r="O21" s="1" t="n">
        <f aca="false">MIN(C21:N21)</f>
        <v>341.752</v>
      </c>
      <c r="P21" s="1" t="n">
        <f aca="false">MAX(C21:N21)</f>
        <v>351.65</v>
      </c>
      <c r="Q21" s="1" t="n">
        <f aca="false">(SUM(C21:N21)-O21-P21)/10</f>
        <v>343.9578</v>
      </c>
      <c r="S21" s="1" t="n">
        <v>60000</v>
      </c>
      <c r="T21" s="5"/>
      <c r="U21" s="5"/>
      <c r="V21" s="5"/>
      <c r="W21" s="1" t="e">
        <f aca="false">AVERAGE(T21:V21)</f>
        <v>#DIV/0!</v>
      </c>
    </row>
    <row r="22" customFormat="false" ht="13.8" hidden="false" customHeight="false" outlineLevel="0" collapsed="false">
      <c r="O22" s="1"/>
      <c r="P22" s="1"/>
      <c r="S22" s="1"/>
      <c r="T22" s="5"/>
      <c r="U22" s="5"/>
      <c r="V22" s="5"/>
      <c r="W22" s="1"/>
    </row>
    <row r="23" customFormat="false" ht="13.8" hidden="false" customHeight="false" outlineLevel="0" collapsed="false">
      <c r="O23" s="1"/>
      <c r="P23" s="1"/>
      <c r="S23" s="1"/>
      <c r="T23" s="5"/>
      <c r="U23" s="5"/>
      <c r="V23" s="5"/>
      <c r="W23" s="1"/>
    </row>
    <row r="24" customFormat="false" ht="15" hidden="false" customHeight="false" outlineLevel="0" collapsed="false">
      <c r="O24" s="1"/>
      <c r="P24" s="1"/>
      <c r="S24" s="5"/>
      <c r="T24" s="5"/>
      <c r="U24" s="5"/>
      <c r="V24" s="5"/>
      <c r="W24" s="1"/>
    </row>
    <row r="25" customFormat="false" ht="14.25" hidden="false" customHeight="false" outlineLevel="0" collapsed="false">
      <c r="O25" s="1"/>
      <c r="P25" s="1"/>
    </row>
    <row r="28" customFormat="false" ht="14.25" hidden="false" customHeight="false" outlineLevel="0" collapsed="false">
      <c r="A28" s="1" t="s">
        <v>8</v>
      </c>
    </row>
    <row r="29" customFormat="false" ht="13.8" hidden="false" customHeight="false" outlineLevel="0" collapsed="false">
      <c r="A29" s="1" t="s">
        <v>2</v>
      </c>
      <c r="B29" s="1" t="s">
        <v>9</v>
      </c>
      <c r="C29" s="1" t="n">
        <v>1000</v>
      </c>
      <c r="H29" s="1" t="s">
        <v>7</v>
      </c>
      <c r="I29" s="1" t="s">
        <v>9</v>
      </c>
      <c r="J29" s="1" t="n">
        <v>1000</v>
      </c>
      <c r="O29" s="1" t="s">
        <v>2</v>
      </c>
      <c r="P29" s="1" t="s">
        <v>9</v>
      </c>
      <c r="Q29" s="1" t="s">
        <v>10</v>
      </c>
      <c r="R29" s="1" t="s">
        <v>11</v>
      </c>
      <c r="S29" s="1" t="s">
        <v>12</v>
      </c>
      <c r="T29" s="1" t="s">
        <v>13</v>
      </c>
      <c r="U29" s="1" t="s">
        <v>14</v>
      </c>
      <c r="V29" s="1" t="s">
        <v>15</v>
      </c>
    </row>
    <row r="30" customFormat="false" ht="13.8" hidden="false" customHeight="false" outlineLevel="0" collapsed="false">
      <c r="B30" s="1" t="s">
        <v>3</v>
      </c>
      <c r="C30" s="1" t="n">
        <v>1</v>
      </c>
      <c r="D30" s="1" t="n">
        <v>2</v>
      </c>
      <c r="E30" s="1" t="n">
        <v>3</v>
      </c>
      <c r="F30" s="1" t="s">
        <v>6</v>
      </c>
      <c r="I30" s="1" t="s">
        <v>3</v>
      </c>
      <c r="J30" s="1" t="n">
        <v>1</v>
      </c>
      <c r="K30" s="1" t="n">
        <v>2</v>
      </c>
      <c r="L30" s="1" t="n">
        <v>3</v>
      </c>
      <c r="M30" s="1" t="s">
        <v>6</v>
      </c>
      <c r="P30" s="1" t="n">
        <v>1000</v>
      </c>
      <c r="Q30" s="1" t="n">
        <f aca="false">F31</f>
        <v>400353812</v>
      </c>
      <c r="R30" s="1" t="n">
        <f aca="false">F32</f>
        <v>160404</v>
      </c>
      <c r="S30" s="1" t="n">
        <f aca="false">F33</f>
        <v>2496</v>
      </c>
      <c r="T30" s="1" t="n">
        <f aca="false">Q30+R30+S30</f>
        <v>400516712</v>
      </c>
      <c r="U30" s="1" t="e">
        <f aca="false">W2/100</f>
        <v>#VALUE!</v>
      </c>
      <c r="V30" s="4" t="e">
        <f aca="false">U30*(Constants!$A$2)*1024*1024*1024</f>
        <v>#VALUE!</v>
      </c>
    </row>
    <row r="31" customFormat="false" ht="13.8" hidden="false" customHeight="false" outlineLevel="0" collapsed="false">
      <c r="B31" s="1" t="s">
        <v>10</v>
      </c>
      <c r="C31" s="1" t="n">
        <v>4102389</v>
      </c>
      <c r="D31" s="1" t="n">
        <v>4102389</v>
      </c>
      <c r="E31" s="1" t="n">
        <v>4102389</v>
      </c>
      <c r="F31" s="1" t="n">
        <v>400353812</v>
      </c>
      <c r="I31" s="1" t="s">
        <v>10</v>
      </c>
      <c r="J31" s="1" t="n">
        <v>4102389</v>
      </c>
      <c r="K31" s="1" t="n">
        <v>4102389</v>
      </c>
      <c r="L31" s="1" t="n">
        <v>4102389</v>
      </c>
      <c r="M31" s="1" t="n">
        <v>400353812</v>
      </c>
      <c r="P31" s="1" t="n">
        <v>2000</v>
      </c>
      <c r="Q31" s="1" t="n">
        <f aca="false">F37</f>
        <v>1600633812</v>
      </c>
      <c r="R31" s="1" t="n">
        <f aca="false">F38</f>
        <v>320404</v>
      </c>
      <c r="S31" s="1" t="n">
        <f aca="false">F39</f>
        <v>2496</v>
      </c>
      <c r="T31" s="1" t="n">
        <f aca="false">Q31+R31+S31</f>
        <v>1600956712</v>
      </c>
      <c r="U31" s="1" t="e">
        <f aca="false">W3/100</f>
        <v>#DIV/0!</v>
      </c>
      <c r="V31" s="4" t="e">
        <f aca="false">U31*(Constants!$A$2)*1024*1024*1024</f>
        <v>#DIV/0!</v>
      </c>
    </row>
    <row r="32" customFormat="false" ht="13.8" hidden="false" customHeight="false" outlineLevel="0" collapsed="false">
      <c r="B32" s="1" t="s">
        <v>16</v>
      </c>
      <c r="C32" s="1" t="n">
        <v>16523</v>
      </c>
      <c r="D32" s="1" t="n">
        <v>16523</v>
      </c>
      <c r="E32" s="1" t="n">
        <v>16523</v>
      </c>
      <c r="F32" s="1" t="n">
        <v>160404</v>
      </c>
      <c r="I32" s="1" t="s">
        <v>16</v>
      </c>
      <c r="J32" s="1" t="n">
        <v>16523</v>
      </c>
      <c r="K32" s="1" t="n">
        <v>16523</v>
      </c>
      <c r="L32" s="1" t="n">
        <v>16523</v>
      </c>
      <c r="M32" s="1" t="n">
        <v>160404</v>
      </c>
      <c r="P32" s="1" t="n">
        <v>3000</v>
      </c>
      <c r="Q32" s="1" t="n">
        <f aca="false">F43</f>
        <v>3600913812</v>
      </c>
      <c r="R32" s="1" t="n">
        <f aca="false">F44</f>
        <v>480404</v>
      </c>
      <c r="S32" s="1" t="n">
        <f aca="false">F45</f>
        <v>2496</v>
      </c>
      <c r="T32" s="1" t="n">
        <f aca="false">Q32+R32+S32</f>
        <v>3601396712</v>
      </c>
      <c r="U32" s="1" t="e">
        <f aca="false">W4/100</f>
        <v>#DIV/0!</v>
      </c>
      <c r="V32" s="4" t="e">
        <f aca="false">U32*(Constants!$A$2)*1024*1024*1024</f>
        <v>#DIV/0!</v>
      </c>
    </row>
    <row r="33" customFormat="false" ht="13.8" hidden="false" customHeight="false" outlineLevel="0" collapsed="false">
      <c r="B33" s="1" t="s">
        <v>12</v>
      </c>
      <c r="C33" s="1" t="n">
        <v>32424</v>
      </c>
      <c r="D33" s="1" t="n">
        <v>32424</v>
      </c>
      <c r="E33" s="1" t="n">
        <v>32424</v>
      </c>
      <c r="F33" s="1" t="n">
        <v>2496</v>
      </c>
      <c r="I33" s="1" t="s">
        <v>12</v>
      </c>
      <c r="J33" s="1" t="n">
        <v>30360</v>
      </c>
      <c r="K33" s="1" t="n">
        <v>30360</v>
      </c>
      <c r="L33" s="1" t="n">
        <v>30360</v>
      </c>
      <c r="M33" s="1" t="n">
        <v>2496</v>
      </c>
      <c r="P33" s="1" t="n">
        <v>4000</v>
      </c>
      <c r="Q33" s="1" t="n">
        <f aca="false">F49</f>
        <v>6401193812</v>
      </c>
      <c r="R33" s="1" t="n">
        <f aca="false">F50</f>
        <v>640404</v>
      </c>
      <c r="S33" s="1" t="n">
        <f aca="false">F51</f>
        <v>2496</v>
      </c>
      <c r="T33" s="1" t="n">
        <f aca="false">Q33+R33+S33</f>
        <v>6401836712</v>
      </c>
      <c r="U33" s="1" t="e">
        <f aca="false">W5/100</f>
        <v>#DIV/0!</v>
      </c>
      <c r="V33" s="4" t="e">
        <f aca="false">U33*(Constants!$A$2)*1024*1024*1024</f>
        <v>#DIV/0!</v>
      </c>
    </row>
    <row r="34" customFormat="false" ht="13.8" hidden="false" customHeight="false" outlineLevel="0" collapsed="false">
      <c r="P34" s="1" t="n">
        <v>5000</v>
      </c>
      <c r="Q34" s="1" t="n">
        <f aca="false">F55</f>
        <v>10001473812</v>
      </c>
      <c r="R34" s="1" t="n">
        <f aca="false">F56</f>
        <v>800404</v>
      </c>
      <c r="S34" s="1" t="n">
        <f aca="false">F57</f>
        <v>2496</v>
      </c>
      <c r="T34" s="1" t="n">
        <f aca="false">Q34+R34+S34</f>
        <v>10002276712</v>
      </c>
      <c r="U34" s="1" t="e">
        <f aca="false">W6/100</f>
        <v>#DIV/0!</v>
      </c>
      <c r="V34" s="4" t="e">
        <f aca="false">U34*(Constants!$A$2)*1024*1024*1024</f>
        <v>#DIV/0!</v>
      </c>
    </row>
    <row r="35" customFormat="false" ht="13.8" hidden="false" customHeight="false" outlineLevel="0" collapsed="false">
      <c r="B35" s="1" t="s">
        <v>9</v>
      </c>
      <c r="C35" s="1" t="n">
        <v>2000</v>
      </c>
      <c r="I35" s="1" t="s">
        <v>9</v>
      </c>
      <c r="J35" s="1" t="n">
        <v>2000</v>
      </c>
      <c r="P35" s="1" t="n">
        <v>6000</v>
      </c>
      <c r="Q35" s="1" t="n">
        <f aca="false">F61</f>
        <v>14401753812</v>
      </c>
      <c r="R35" s="1" t="n">
        <f aca="false">F62</f>
        <v>960404</v>
      </c>
      <c r="S35" s="1" t="n">
        <f aca="false">F63</f>
        <v>2496</v>
      </c>
      <c r="T35" s="1" t="n">
        <f aca="false">Q35+R35+S35</f>
        <v>14402716712</v>
      </c>
      <c r="U35" s="1" t="e">
        <f aca="false">W7/100</f>
        <v>#DIV/0!</v>
      </c>
      <c r="V35" s="4" t="e">
        <f aca="false">U35*(Constants!$A$2)*1024*1024*1024</f>
        <v>#DIV/0!</v>
      </c>
    </row>
    <row r="36" customFormat="false" ht="13.8" hidden="false" customHeight="false" outlineLevel="0" collapsed="false">
      <c r="B36" s="1" t="s">
        <v>3</v>
      </c>
      <c r="C36" s="1" t="n">
        <v>1</v>
      </c>
      <c r="D36" s="1" t="n">
        <v>2</v>
      </c>
      <c r="E36" s="1" t="n">
        <v>3</v>
      </c>
      <c r="F36" s="1" t="s">
        <v>6</v>
      </c>
      <c r="I36" s="1" t="s">
        <v>3</v>
      </c>
      <c r="J36" s="1" t="n">
        <v>1</v>
      </c>
      <c r="K36" s="1" t="n">
        <v>2</v>
      </c>
      <c r="L36" s="1" t="n">
        <v>3</v>
      </c>
      <c r="M36" s="1" t="s">
        <v>6</v>
      </c>
      <c r="P36" s="1"/>
      <c r="R36" s="1"/>
      <c r="S36" s="1"/>
      <c r="V36" s="4"/>
    </row>
    <row r="37" customFormat="false" ht="13.8" hidden="false" customHeight="false" outlineLevel="0" collapsed="false">
      <c r="B37" s="1" t="s">
        <v>10</v>
      </c>
      <c r="C37" s="1" t="n">
        <v>16130389</v>
      </c>
      <c r="D37" s="1" t="n">
        <v>16130389</v>
      </c>
      <c r="E37" s="1" t="n">
        <v>16130389</v>
      </c>
      <c r="F37" s="1" t="n">
        <v>1600633812</v>
      </c>
      <c r="I37" s="1" t="s">
        <v>10</v>
      </c>
      <c r="J37" s="1" t="n">
        <v>16130389</v>
      </c>
      <c r="K37" s="1" t="n">
        <v>16130389</v>
      </c>
      <c r="L37" s="1" t="n">
        <v>16130389</v>
      </c>
      <c r="M37" s="1" t="n">
        <v>1600633812</v>
      </c>
      <c r="P37" s="1"/>
      <c r="R37" s="1"/>
      <c r="S37" s="1"/>
      <c r="V37" s="4"/>
    </row>
    <row r="38" customFormat="false" ht="13.8" hidden="false" customHeight="false" outlineLevel="0" collapsed="false">
      <c r="B38" s="1" t="s">
        <v>16</v>
      </c>
      <c r="C38" s="1" t="n">
        <v>32523</v>
      </c>
      <c r="D38" s="1" t="n">
        <v>32523</v>
      </c>
      <c r="E38" s="1" t="n">
        <v>32523</v>
      </c>
      <c r="F38" s="1" t="n">
        <v>320404</v>
      </c>
      <c r="I38" s="1" t="s">
        <v>16</v>
      </c>
      <c r="J38" s="1" t="n">
        <v>32523</v>
      </c>
      <c r="K38" s="1" t="n">
        <v>32523</v>
      </c>
      <c r="L38" s="1" t="n">
        <v>32523</v>
      </c>
      <c r="M38" s="1" t="n">
        <v>320404</v>
      </c>
    </row>
    <row r="39" customFormat="false" ht="13.8" hidden="false" customHeight="false" outlineLevel="0" collapsed="false">
      <c r="B39" s="1" t="s">
        <v>12</v>
      </c>
      <c r="C39" s="1" t="n">
        <v>63800</v>
      </c>
      <c r="D39" s="1" t="n">
        <v>63800</v>
      </c>
      <c r="E39" s="1" t="n">
        <v>63800</v>
      </c>
      <c r="F39" s="1" t="n">
        <v>2496</v>
      </c>
      <c r="I39" s="1" t="s">
        <v>12</v>
      </c>
      <c r="J39" s="1" t="n">
        <v>62696</v>
      </c>
      <c r="K39" s="1" t="n">
        <v>62696</v>
      </c>
      <c r="L39" s="1" t="n">
        <v>62696</v>
      </c>
      <c r="M39" s="1" t="n">
        <v>2496</v>
      </c>
    </row>
    <row r="40" customFormat="false" ht="13.8" hidden="false" customHeight="false" outlineLevel="0" collapsed="false"/>
    <row r="41" customFormat="false" ht="13.8" hidden="false" customHeight="false" outlineLevel="0" collapsed="false">
      <c r="B41" s="0" t="s">
        <v>9</v>
      </c>
      <c r="C41" s="0" t="n">
        <v>3000</v>
      </c>
      <c r="D41" s="0"/>
      <c r="E41" s="0"/>
      <c r="I41" s="1" t="s">
        <v>9</v>
      </c>
      <c r="J41" s="1" t="n">
        <v>3000</v>
      </c>
    </row>
    <row r="42" customFormat="false" ht="13.8" hidden="false" customHeight="false" outlineLevel="0" collapsed="false">
      <c r="B42" s="0" t="s">
        <v>3</v>
      </c>
      <c r="C42" s="0" t="n">
        <v>1</v>
      </c>
      <c r="D42" s="0" t="n">
        <v>2</v>
      </c>
      <c r="E42" s="0" t="n">
        <v>3</v>
      </c>
      <c r="F42" s="1" t="s">
        <v>6</v>
      </c>
      <c r="I42" s="1" t="s">
        <v>3</v>
      </c>
      <c r="J42" s="1" t="n">
        <v>1</v>
      </c>
      <c r="K42" s="1" t="n">
        <v>2</v>
      </c>
      <c r="L42" s="1" t="n">
        <v>3</v>
      </c>
      <c r="M42" s="1" t="s">
        <v>6</v>
      </c>
      <c r="O42" s="1" t="s">
        <v>7</v>
      </c>
      <c r="P42" s="1" t="s">
        <v>9</v>
      </c>
      <c r="Q42" s="1" t="s">
        <v>10</v>
      </c>
      <c r="R42" s="1" t="s">
        <v>11</v>
      </c>
      <c r="S42" s="1" t="s">
        <v>12</v>
      </c>
      <c r="T42" s="1" t="s">
        <v>13</v>
      </c>
      <c r="U42" s="1" t="s">
        <v>14</v>
      </c>
      <c r="V42" s="1" t="s">
        <v>15</v>
      </c>
    </row>
    <row r="43" customFormat="false" ht="13.8" hidden="false" customHeight="false" outlineLevel="0" collapsed="false">
      <c r="B43" s="0" t="s">
        <v>10</v>
      </c>
      <c r="C43" s="0" t="n">
        <v>36158389</v>
      </c>
      <c r="D43" s="0" t="n">
        <v>36158389</v>
      </c>
      <c r="E43" s="0" t="n">
        <v>36158389</v>
      </c>
      <c r="F43" s="1" t="n">
        <v>3600913812</v>
      </c>
      <c r="I43" s="1" t="s">
        <v>10</v>
      </c>
      <c r="J43" s="1" t="n">
        <v>36158389</v>
      </c>
      <c r="K43" s="1" t="n">
        <v>36158389</v>
      </c>
      <c r="L43" s="1" t="n">
        <v>36158389</v>
      </c>
      <c r="M43" s="1" t="n">
        <v>3600913812</v>
      </c>
      <c r="P43" s="1" t="n">
        <v>0</v>
      </c>
      <c r="Q43" s="1" t="n">
        <f aca="false">M31</f>
        <v>400353812</v>
      </c>
      <c r="R43" s="1" t="n">
        <f aca="false">M32</f>
        <v>160404</v>
      </c>
      <c r="S43" s="1" t="n">
        <f aca="false">M33</f>
        <v>2496</v>
      </c>
      <c r="T43" s="1" t="n">
        <f aca="false">Q43+R43+S43</f>
        <v>400516712</v>
      </c>
      <c r="U43" s="1" t="e">
        <f aca="false">W15/100</f>
        <v>#VALUE!</v>
      </c>
      <c r="V43" s="4" t="e">
        <f aca="false">U43*(Constants!$A$2)*1024*1024*1024</f>
        <v>#VALUE!</v>
      </c>
    </row>
    <row r="44" customFormat="false" ht="13.8" hidden="false" customHeight="false" outlineLevel="0" collapsed="false">
      <c r="B44" s="0" t="s">
        <v>16</v>
      </c>
      <c r="C44" s="0" t="n">
        <v>48523</v>
      </c>
      <c r="D44" s="0" t="n">
        <v>48523</v>
      </c>
      <c r="E44" s="0" t="n">
        <v>48523</v>
      </c>
      <c r="F44" s="1" t="n">
        <v>480404</v>
      </c>
      <c r="I44" s="1" t="s">
        <v>16</v>
      </c>
      <c r="J44" s="1" t="n">
        <v>48523</v>
      </c>
      <c r="K44" s="1" t="n">
        <v>48523</v>
      </c>
      <c r="L44" s="1" t="n">
        <v>48523</v>
      </c>
      <c r="M44" s="1" t="n">
        <v>480404</v>
      </c>
      <c r="P44" s="1" t="n">
        <v>2000</v>
      </c>
      <c r="Q44" s="1" t="n">
        <f aca="false">M37</f>
        <v>1600633812</v>
      </c>
      <c r="R44" s="1" t="n">
        <f aca="false">M38</f>
        <v>320404</v>
      </c>
      <c r="S44" s="1" t="n">
        <f aca="false">M39</f>
        <v>2496</v>
      </c>
      <c r="T44" s="1" t="n">
        <f aca="false">Q44+R44+S44</f>
        <v>1600956712</v>
      </c>
      <c r="U44" s="1" t="e">
        <f aca="false">W16/100</f>
        <v>#DIV/0!</v>
      </c>
      <c r="V44" s="4" t="e">
        <f aca="false">U44*(Constants!$A$2)*1024*1024*1024</f>
        <v>#DIV/0!</v>
      </c>
    </row>
    <row r="45" customFormat="false" ht="13.8" hidden="false" customHeight="false" outlineLevel="0" collapsed="false">
      <c r="B45" s="0" t="s">
        <v>12</v>
      </c>
      <c r="C45" s="0" t="n">
        <v>2928</v>
      </c>
      <c r="D45" s="0" t="n">
        <v>2928</v>
      </c>
      <c r="E45" s="0" t="n">
        <v>2928</v>
      </c>
      <c r="F45" s="1" t="n">
        <v>2496</v>
      </c>
      <c r="I45" s="1" t="s">
        <v>12</v>
      </c>
      <c r="J45" s="1" t="n">
        <v>89848</v>
      </c>
      <c r="K45" s="1" t="n">
        <v>89848</v>
      </c>
      <c r="L45" s="1" t="n">
        <v>89848</v>
      </c>
      <c r="M45" s="1" t="n">
        <v>2496</v>
      </c>
      <c r="P45" s="1" t="n">
        <v>3000</v>
      </c>
      <c r="Q45" s="1" t="n">
        <f aca="false">M43</f>
        <v>3600913812</v>
      </c>
      <c r="R45" s="1" t="n">
        <f aca="false">M44</f>
        <v>480404</v>
      </c>
      <c r="S45" s="1" t="n">
        <f aca="false">M45</f>
        <v>2496</v>
      </c>
      <c r="T45" s="1" t="n">
        <f aca="false">Q45+R45+S45</f>
        <v>3601396712</v>
      </c>
      <c r="U45" s="1" t="e">
        <f aca="false">W17/100</f>
        <v>#DIV/0!</v>
      </c>
      <c r="V45" s="4" t="e">
        <f aca="false">U45*(Constants!$A$2)*1024*1024*1024</f>
        <v>#DIV/0!</v>
      </c>
    </row>
    <row r="46" customFormat="false" ht="13.8" hidden="false" customHeight="false" outlineLevel="0" collapsed="false">
      <c r="B46" s="0"/>
      <c r="C46" s="0"/>
      <c r="D46" s="0"/>
      <c r="E46" s="0"/>
      <c r="P46" s="1" t="n">
        <v>4000</v>
      </c>
      <c r="Q46" s="1" t="n">
        <f aca="false">M49</f>
        <v>6401193812</v>
      </c>
      <c r="R46" s="1" t="n">
        <f aca="false">M50</f>
        <v>640404</v>
      </c>
      <c r="S46" s="1" t="n">
        <f aca="false">M51</f>
        <v>2496</v>
      </c>
      <c r="T46" s="1" t="n">
        <f aca="false">Q46+R46+S46</f>
        <v>6401836712</v>
      </c>
      <c r="U46" s="1" t="e">
        <f aca="false">W18/100</f>
        <v>#DIV/0!</v>
      </c>
      <c r="V46" s="4" t="e">
        <f aca="false">U46*(Constants!$A$2)*1024*1024*1024</f>
        <v>#DIV/0!</v>
      </c>
    </row>
    <row r="47" customFormat="false" ht="13.8" hidden="false" customHeight="false" outlineLevel="0" collapsed="false">
      <c r="B47" s="0" t="s">
        <v>9</v>
      </c>
      <c r="C47" s="0" t="n">
        <v>4000</v>
      </c>
      <c r="D47" s="0"/>
      <c r="E47" s="0"/>
      <c r="I47" s="1" t="s">
        <v>9</v>
      </c>
      <c r="J47" s="1" t="n">
        <v>4000</v>
      </c>
      <c r="P47" s="1" t="n">
        <v>5000</v>
      </c>
      <c r="Q47" s="1" t="n">
        <f aca="false">M55</f>
        <v>10001473812</v>
      </c>
      <c r="R47" s="1" t="n">
        <f aca="false">M56</f>
        <v>800404</v>
      </c>
      <c r="S47" s="1" t="n">
        <f aca="false">M57</f>
        <v>2496</v>
      </c>
      <c r="T47" s="1" t="n">
        <f aca="false">Q47+R47+S47</f>
        <v>10002276712</v>
      </c>
      <c r="U47" s="1" t="e">
        <f aca="false">W19/100</f>
        <v>#DIV/0!</v>
      </c>
      <c r="V47" s="4" t="e">
        <f aca="false">U47*(Constants!$A$2)*1024*1024*1024</f>
        <v>#DIV/0!</v>
      </c>
    </row>
    <row r="48" customFormat="false" ht="13.8" hidden="false" customHeight="false" outlineLevel="0" collapsed="false">
      <c r="B48" s="0" t="s">
        <v>3</v>
      </c>
      <c r="C48" s="0" t="n">
        <v>1</v>
      </c>
      <c r="D48" s="0" t="n">
        <v>2</v>
      </c>
      <c r="E48" s="0" t="n">
        <v>3</v>
      </c>
      <c r="F48" s="1" t="s">
        <v>6</v>
      </c>
      <c r="I48" s="1" t="s">
        <v>3</v>
      </c>
      <c r="J48" s="1" t="n">
        <v>1</v>
      </c>
      <c r="K48" s="1" t="n">
        <v>2</v>
      </c>
      <c r="L48" s="1" t="n">
        <v>3</v>
      </c>
      <c r="M48" s="1" t="s">
        <v>6</v>
      </c>
      <c r="P48" s="1" t="n">
        <v>6000</v>
      </c>
      <c r="Q48" s="1" t="n">
        <f aca="false">M61</f>
        <v>14401753812</v>
      </c>
      <c r="R48" s="1" t="n">
        <f aca="false">M62</f>
        <v>960404</v>
      </c>
      <c r="S48" s="1" t="n">
        <f aca="false">M63</f>
        <v>2496</v>
      </c>
      <c r="T48" s="1" t="n">
        <f aca="false">Q48+R48+S48</f>
        <v>14402716712</v>
      </c>
      <c r="U48" s="1" t="e">
        <f aca="false">W20/100</f>
        <v>#DIV/0!</v>
      </c>
      <c r="V48" s="4" t="e">
        <f aca="false">U48*(Constants!$A$2)*1024*1024*1024</f>
        <v>#DIV/0!</v>
      </c>
    </row>
    <row r="49" customFormat="false" ht="13.8" hidden="false" customHeight="false" outlineLevel="0" collapsed="false">
      <c r="B49" s="0" t="s">
        <v>10</v>
      </c>
      <c r="C49" s="0" t="n">
        <v>64186389</v>
      </c>
      <c r="D49" s="0" t="n">
        <v>64186389</v>
      </c>
      <c r="E49" s="0" t="n">
        <v>64186389</v>
      </c>
      <c r="F49" s="1" t="n">
        <v>6401193812</v>
      </c>
      <c r="I49" s="1" t="s">
        <v>10</v>
      </c>
      <c r="J49" s="1" t="n">
        <v>64186389</v>
      </c>
      <c r="K49" s="1" t="n">
        <v>64186389</v>
      </c>
      <c r="L49" s="1" t="n">
        <v>64186389</v>
      </c>
      <c r="M49" s="1" t="n">
        <v>6401193812</v>
      </c>
      <c r="P49" s="1"/>
      <c r="R49" s="1"/>
      <c r="S49" s="1"/>
      <c r="V49" s="4"/>
    </row>
    <row r="50" customFormat="false" ht="13.8" hidden="false" customHeight="false" outlineLevel="0" collapsed="false">
      <c r="B50" s="0" t="s">
        <v>16</v>
      </c>
      <c r="C50" s="0" t="n">
        <v>64523</v>
      </c>
      <c r="D50" s="0" t="n">
        <v>64523</v>
      </c>
      <c r="E50" s="0" t="n">
        <v>64523</v>
      </c>
      <c r="F50" s="1" t="n">
        <v>640404</v>
      </c>
      <c r="I50" s="1" t="s">
        <v>16</v>
      </c>
      <c r="J50" s="1" t="n">
        <v>64523</v>
      </c>
      <c r="K50" s="1" t="n">
        <v>64523</v>
      </c>
      <c r="L50" s="1" t="n">
        <v>64523</v>
      </c>
      <c r="M50" s="1" t="n">
        <v>640404</v>
      </c>
      <c r="P50" s="1"/>
      <c r="R50" s="1"/>
      <c r="S50" s="1"/>
      <c r="V50" s="4"/>
    </row>
    <row r="51" customFormat="false" ht="13.8" hidden="false" customHeight="false" outlineLevel="0" collapsed="false">
      <c r="B51" s="0" t="s">
        <v>12</v>
      </c>
      <c r="C51" s="0" t="n">
        <v>2928</v>
      </c>
      <c r="D51" s="0" t="n">
        <v>2928</v>
      </c>
      <c r="E51" s="0" t="n">
        <v>2928</v>
      </c>
      <c r="F51" s="1" t="n">
        <v>2496</v>
      </c>
      <c r="I51" s="1" t="s">
        <v>12</v>
      </c>
      <c r="J51" s="1" t="n">
        <v>116600</v>
      </c>
      <c r="K51" s="1" t="n">
        <v>116600</v>
      </c>
      <c r="L51" s="1" t="n">
        <v>116600</v>
      </c>
      <c r="M51" s="1" t="n">
        <v>2496</v>
      </c>
    </row>
    <row r="52" customFormat="false" ht="13.8" hidden="false" customHeight="false" outlineLevel="0" collapsed="false">
      <c r="B52" s="0"/>
      <c r="C52" s="0"/>
      <c r="D52" s="0"/>
      <c r="E52" s="0"/>
    </row>
    <row r="53" customFormat="false" ht="13.8" hidden="false" customHeight="false" outlineLevel="0" collapsed="false">
      <c r="B53" s="0" t="s">
        <v>9</v>
      </c>
      <c r="C53" s="0" t="n">
        <v>5000</v>
      </c>
      <c r="D53" s="0"/>
      <c r="E53" s="0"/>
      <c r="I53" s="1" t="s">
        <v>9</v>
      </c>
      <c r="J53" s="1" t="n">
        <v>5000</v>
      </c>
    </row>
    <row r="54" customFormat="false" ht="13.8" hidden="false" customHeight="false" outlineLevel="0" collapsed="false">
      <c r="B54" s="0" t="s">
        <v>3</v>
      </c>
      <c r="C54" s="0" t="n">
        <v>1</v>
      </c>
      <c r="D54" s="0" t="n">
        <v>2</v>
      </c>
      <c r="E54" s="0" t="n">
        <v>3</v>
      </c>
      <c r="F54" s="1" t="s">
        <v>6</v>
      </c>
      <c r="I54" s="1" t="s">
        <v>3</v>
      </c>
      <c r="J54" s="1" t="n">
        <v>1</v>
      </c>
      <c r="K54" s="1" t="n">
        <v>2</v>
      </c>
      <c r="L54" s="1" t="n">
        <v>3</v>
      </c>
      <c r="M54" s="1" t="s">
        <v>6</v>
      </c>
    </row>
    <row r="55" customFormat="false" ht="13.8" hidden="false" customHeight="false" outlineLevel="0" collapsed="false">
      <c r="B55" s="0" t="s">
        <v>10</v>
      </c>
      <c r="C55" s="0" t="n">
        <v>100214389</v>
      </c>
      <c r="D55" s="0" t="n">
        <v>100214389</v>
      </c>
      <c r="E55" s="0" t="n">
        <v>100214389</v>
      </c>
      <c r="F55" s="1" t="n">
        <v>10001473812</v>
      </c>
      <c r="I55" s="1" t="s">
        <v>10</v>
      </c>
      <c r="J55" s="1" t="n">
        <v>100214389</v>
      </c>
      <c r="K55" s="1" t="n">
        <v>100214389</v>
      </c>
      <c r="L55" s="1" t="n">
        <v>100214389</v>
      </c>
      <c r="M55" s="1" t="n">
        <v>10001473812</v>
      </c>
    </row>
    <row r="56" customFormat="false" ht="13.8" hidden="false" customHeight="false" outlineLevel="0" collapsed="false">
      <c r="B56" s="0" t="s">
        <v>16</v>
      </c>
      <c r="C56" s="0" t="n">
        <v>80523</v>
      </c>
      <c r="D56" s="0" t="n">
        <v>80523</v>
      </c>
      <c r="E56" s="0" t="n">
        <v>80523</v>
      </c>
      <c r="F56" s="1" t="n">
        <v>800404</v>
      </c>
      <c r="I56" s="1" t="s">
        <v>16</v>
      </c>
      <c r="J56" s="1" t="n">
        <v>80523</v>
      </c>
      <c r="K56" s="1" t="n">
        <v>80523</v>
      </c>
      <c r="L56" s="1" t="n">
        <v>80523</v>
      </c>
      <c r="M56" s="1" t="n">
        <v>800404</v>
      </c>
    </row>
    <row r="57" customFormat="false" ht="13.8" hidden="false" customHeight="false" outlineLevel="0" collapsed="false">
      <c r="B57" s="0" t="s">
        <v>12</v>
      </c>
      <c r="C57" s="0" t="n">
        <v>2928</v>
      </c>
      <c r="D57" s="0" t="n">
        <v>2928</v>
      </c>
      <c r="E57" s="0" t="n">
        <v>2928</v>
      </c>
      <c r="F57" s="1" t="n">
        <v>2496</v>
      </c>
      <c r="I57" s="1" t="s">
        <v>12</v>
      </c>
      <c r="J57" s="1" t="n">
        <v>139480</v>
      </c>
      <c r="K57" s="1" t="n">
        <v>139480</v>
      </c>
      <c r="L57" s="1" t="n">
        <v>139480</v>
      </c>
      <c r="M57" s="1" t="n">
        <v>2496</v>
      </c>
    </row>
    <row r="58" customFormat="false" ht="13.8" hidden="false" customHeight="false" outlineLevel="0" collapsed="false">
      <c r="B58" s="0"/>
      <c r="C58" s="0"/>
      <c r="D58" s="0"/>
      <c r="E58" s="0"/>
    </row>
    <row r="59" customFormat="false" ht="13.8" hidden="false" customHeight="false" outlineLevel="0" collapsed="false">
      <c r="B59" s="0" t="s">
        <v>9</v>
      </c>
      <c r="C59" s="0" t="n">
        <v>6000</v>
      </c>
      <c r="D59" s="0"/>
      <c r="E59" s="0"/>
      <c r="I59" s="1" t="s">
        <v>9</v>
      </c>
      <c r="J59" s="1" t="n">
        <v>6000</v>
      </c>
    </row>
    <row r="60" customFormat="false" ht="13.8" hidden="false" customHeight="false" outlineLevel="0" collapsed="false">
      <c r="B60" s="0" t="s">
        <v>3</v>
      </c>
      <c r="C60" s="0" t="n">
        <v>1</v>
      </c>
      <c r="D60" s="0" t="n">
        <v>2</v>
      </c>
      <c r="E60" s="0" t="n">
        <v>3</v>
      </c>
      <c r="F60" s="1" t="s">
        <v>6</v>
      </c>
      <c r="I60" s="1" t="s">
        <v>3</v>
      </c>
      <c r="J60" s="1" t="n">
        <v>1</v>
      </c>
      <c r="K60" s="1" t="n">
        <v>2</v>
      </c>
      <c r="L60" s="1" t="n">
        <v>3</v>
      </c>
      <c r="M60" s="1" t="s">
        <v>6</v>
      </c>
    </row>
    <row r="61" customFormat="false" ht="13.8" hidden="false" customHeight="false" outlineLevel="0" collapsed="false">
      <c r="B61" s="0" t="s">
        <v>10</v>
      </c>
      <c r="C61" s="0" t="n">
        <v>144242389</v>
      </c>
      <c r="D61" s="0" t="n">
        <v>144242389</v>
      </c>
      <c r="E61" s="0" t="n">
        <v>144242389</v>
      </c>
      <c r="F61" s="1" t="n">
        <v>14401753812</v>
      </c>
      <c r="I61" s="1" t="s">
        <v>10</v>
      </c>
      <c r="J61" s="1" t="n">
        <v>144242389</v>
      </c>
      <c r="K61" s="1" t="n">
        <v>144242389</v>
      </c>
      <c r="L61" s="1" t="n">
        <v>144242389</v>
      </c>
      <c r="M61" s="1" t="n">
        <v>14401753812</v>
      </c>
    </row>
    <row r="62" customFormat="false" ht="13.8" hidden="false" customHeight="false" outlineLevel="0" collapsed="false">
      <c r="B62" s="0" t="s">
        <v>16</v>
      </c>
      <c r="C62" s="0" t="n">
        <v>96523</v>
      </c>
      <c r="D62" s="0" t="n">
        <v>96523</v>
      </c>
      <c r="E62" s="0" t="n">
        <v>96523</v>
      </c>
      <c r="F62" s="1" t="n">
        <v>960404</v>
      </c>
      <c r="I62" s="1" t="s">
        <v>16</v>
      </c>
      <c r="J62" s="1" t="n">
        <v>96523</v>
      </c>
      <c r="K62" s="1" t="n">
        <v>96523</v>
      </c>
      <c r="L62" s="1" t="n">
        <v>96523</v>
      </c>
      <c r="M62" s="1" t="n">
        <v>960404</v>
      </c>
    </row>
    <row r="63" customFormat="false" ht="13.8" hidden="false" customHeight="false" outlineLevel="0" collapsed="false">
      <c r="B63" s="0" t="s">
        <v>12</v>
      </c>
      <c r="C63" s="0" t="n">
        <v>2928</v>
      </c>
      <c r="D63" s="0" t="n">
        <v>2928</v>
      </c>
      <c r="E63" s="0" t="n">
        <v>2928</v>
      </c>
      <c r="F63" s="1" t="n">
        <v>2496</v>
      </c>
      <c r="I63" s="1" t="s">
        <v>12</v>
      </c>
      <c r="J63" s="1" t="n">
        <v>180616</v>
      </c>
      <c r="K63" s="1" t="n">
        <v>180616</v>
      </c>
      <c r="L63" s="1" t="n">
        <v>180616</v>
      </c>
      <c r="M63" s="1" t="n">
        <v>2496</v>
      </c>
    </row>
  </sheetData>
  <printOptions headings="false" gridLines="false" gridLinesSet="true" horizontalCentered="false" verticalCentered="false"/>
  <pageMargins left="0" right="0" top="0.138888888888889" bottom="0.138888888888889" header="0" footer="0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&amp;C&amp;"Arial,Regular"&amp;10&amp;A</oddHeader>
    <oddFooter>&amp;C&amp;"Arial,Regular"&amp;10Page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81"/>
  <sheetViews>
    <sheetView showFormulas="false" showGridLines="true" showRowColHeaders="true" showZeros="true" rightToLeft="false" tabSelected="false" showOutlineSymbols="true" defaultGridColor="true" view="normal" topLeftCell="D1" colorId="64" zoomScale="70" zoomScaleNormal="70" zoomScalePageLayoutView="100" workbookViewId="0">
      <selection pane="topLeft" activeCell="N11" activeCellId="1" sqref="S16:V21 N11"/>
    </sheetView>
  </sheetViews>
  <sheetFormatPr defaultColWidth="7.5078125" defaultRowHeight="14.25" zeroHeight="false" outlineLevelRow="0" outlineLevelCol="0"/>
  <cols>
    <col collapsed="false" customWidth="true" hidden="false" outlineLevel="0" max="14" min="1" style="1" width="9.13"/>
    <col collapsed="false" customWidth="true" hidden="false" outlineLevel="0" max="16" min="16" style="1" width="8.75"/>
    <col collapsed="false" customWidth="true" hidden="false" outlineLevel="0" max="17" min="17" style="1" width="13"/>
    <col collapsed="false" customWidth="true" hidden="false" outlineLevel="0" max="18" min="18" style="1" width="8.75"/>
    <col collapsed="false" customWidth="true" hidden="false" outlineLevel="0" max="19" min="19" style="1" width="9.75"/>
    <col collapsed="false" customWidth="true" hidden="false" outlineLevel="0" max="21" min="21" style="1" width="15.5"/>
    <col collapsed="false" customWidth="true" hidden="false" outlineLevel="0" max="22" min="22" style="1" width="18"/>
    <col collapsed="false" customWidth="true" hidden="false" outlineLevel="0" max="23" min="23" style="1" width="12.13"/>
  </cols>
  <sheetData>
    <row r="1" customFormat="false" ht="14.25" hidden="false" customHeight="false" outlineLevel="0" collapsed="false">
      <c r="A1" s="1" t="s">
        <v>1</v>
      </c>
    </row>
    <row r="2" customFormat="false" ht="14.25" hidden="false" customHeight="false" outlineLevel="0" collapsed="false">
      <c r="A2" s="1" t="s">
        <v>2</v>
      </c>
      <c r="B2" s="1" t="s">
        <v>3</v>
      </c>
      <c r="C2" s="1" t="n">
        <v>1</v>
      </c>
      <c r="D2" s="1" t="n">
        <v>2</v>
      </c>
      <c r="E2" s="1" t="n">
        <v>3</v>
      </c>
      <c r="F2" s="1" t="n">
        <v>4</v>
      </c>
      <c r="G2" s="1" t="n">
        <v>5</v>
      </c>
      <c r="H2" s="1" t="n">
        <v>6</v>
      </c>
      <c r="I2" s="1" t="n">
        <v>7</v>
      </c>
      <c r="J2" s="1" t="n">
        <v>8</v>
      </c>
      <c r="K2" s="1" t="n">
        <v>9</v>
      </c>
      <c r="L2" s="1" t="n">
        <v>10</v>
      </c>
      <c r="M2" s="1" t="n">
        <v>11</v>
      </c>
      <c r="N2" s="1" t="n">
        <v>12</v>
      </c>
      <c r="O2" s="1" t="s">
        <v>4</v>
      </c>
      <c r="P2" s="1" t="s">
        <v>5</v>
      </c>
      <c r="Q2" s="1" t="s">
        <v>6</v>
      </c>
      <c r="S2" s="1" t="s">
        <v>3</v>
      </c>
      <c r="T2" s="1" t="n">
        <v>1</v>
      </c>
      <c r="U2" s="1" t="n">
        <v>2</v>
      </c>
      <c r="V2" s="1" t="n">
        <v>3</v>
      </c>
      <c r="W2" s="1" t="s">
        <v>6</v>
      </c>
    </row>
    <row r="3" customFormat="false" ht="14.25" hidden="false" customHeight="false" outlineLevel="0" collapsed="false">
      <c r="B3" s="1" t="n">
        <v>15000</v>
      </c>
      <c r="C3" s="1" t="n">
        <v>0.0935</v>
      </c>
      <c r="D3" s="1" t="n">
        <v>0.0991</v>
      </c>
      <c r="E3" s="1" t="n">
        <v>0.0928</v>
      </c>
      <c r="F3" s="1" t="n">
        <v>0.0915</v>
      </c>
      <c r="G3" s="1" t="n">
        <v>0.0916</v>
      </c>
      <c r="H3" s="1" t="n">
        <v>0.0917</v>
      </c>
      <c r="I3" s="1" t="n">
        <v>0.0916</v>
      </c>
      <c r="J3" s="1" t="n">
        <v>0.093</v>
      </c>
      <c r="K3" s="1" t="n">
        <v>0.0923</v>
      </c>
      <c r="L3" s="1" t="n">
        <v>0.0903</v>
      </c>
      <c r="M3" s="1" t="n">
        <v>0.0926</v>
      </c>
      <c r="N3" s="1" t="n">
        <v>0.0901</v>
      </c>
      <c r="O3" s="1" t="n">
        <f aca="false">MIN(C3:N3)</f>
        <v>0.0901</v>
      </c>
      <c r="P3" s="1" t="n">
        <f aca="false">MAX(C3:N3)</f>
        <v>0.0991</v>
      </c>
      <c r="Q3" s="1" t="n">
        <f aca="false">(SUM(C3:N3)-O3-P3)/10</f>
        <v>0.09209</v>
      </c>
      <c r="S3" s="1" t="n">
        <v>15000</v>
      </c>
      <c r="W3" s="1" t="e">
        <f aca="false">AVERAGE(T3:V3)</f>
        <v>#DIV/0!</v>
      </c>
    </row>
    <row r="4" customFormat="false" ht="14.25" hidden="false" customHeight="false" outlineLevel="0" collapsed="false">
      <c r="B4" s="1" t="n">
        <v>30000</v>
      </c>
      <c r="C4" s="1" t="n">
        <v>0.3518</v>
      </c>
      <c r="D4" s="1" t="n">
        <v>0.3522</v>
      </c>
      <c r="E4" s="1" t="n">
        <v>0.3441</v>
      </c>
      <c r="F4" s="1" t="n">
        <v>0.3444</v>
      </c>
      <c r="G4" s="1" t="n">
        <v>0.3452</v>
      </c>
      <c r="H4" s="1" t="n">
        <v>0.364</v>
      </c>
      <c r="I4" s="1" t="n">
        <v>0.3655</v>
      </c>
      <c r="J4" s="1" t="n">
        <v>0.3587</v>
      </c>
      <c r="K4" s="1" t="n">
        <v>0.3639</v>
      </c>
      <c r="L4" s="1" t="n">
        <v>0.3506</v>
      </c>
      <c r="M4" s="1" t="n">
        <v>0.3471</v>
      </c>
      <c r="N4" s="1" t="n">
        <v>0.3502</v>
      </c>
      <c r="O4" s="1" t="n">
        <f aca="false">MIN(C4:N4)</f>
        <v>0.3441</v>
      </c>
      <c r="P4" s="1" t="n">
        <f aca="false">MAX(C4:N4)</f>
        <v>0.3655</v>
      </c>
      <c r="Q4" s="1" t="n">
        <f aca="false">(SUM(C4:N4)-O4-P4)/10</f>
        <v>0.35281</v>
      </c>
      <c r="S4" s="1" t="n">
        <v>30000</v>
      </c>
      <c r="T4" s="1" t="n">
        <v>4.5</v>
      </c>
      <c r="U4" s="1" t="n">
        <v>4.5</v>
      </c>
      <c r="V4" s="1" t="n">
        <v>4.5</v>
      </c>
      <c r="W4" s="1" t="n">
        <f aca="false">AVERAGE(T4:V4)</f>
        <v>4.5</v>
      </c>
    </row>
    <row r="5" customFormat="false" ht="14.25" hidden="false" customHeight="false" outlineLevel="0" collapsed="false">
      <c r="B5" s="1" t="n">
        <v>45000</v>
      </c>
      <c r="C5" s="1" t="n">
        <v>0.7806</v>
      </c>
      <c r="D5" s="1" t="n">
        <v>0.77</v>
      </c>
      <c r="E5" s="1" t="n">
        <v>0.7725</v>
      </c>
      <c r="F5" s="1" t="n">
        <v>0.7885</v>
      </c>
      <c r="G5" s="1" t="n">
        <v>0.7765</v>
      </c>
      <c r="H5" s="1" t="n">
        <v>0.7864</v>
      </c>
      <c r="I5" s="1" t="n">
        <v>0.7944</v>
      </c>
      <c r="J5" s="1" t="n">
        <v>0.7773</v>
      </c>
      <c r="K5" s="1" t="n">
        <v>0.7725</v>
      </c>
      <c r="L5" s="1" t="n">
        <v>0.7903</v>
      </c>
      <c r="M5" s="1" t="n">
        <v>0.7771</v>
      </c>
      <c r="N5" s="1" t="n">
        <v>0.7926</v>
      </c>
      <c r="O5" s="1" t="n">
        <f aca="false">MIN(C5:N5)</f>
        <v>0.77</v>
      </c>
      <c r="P5" s="1" t="n">
        <f aca="false">MAX(C5:N5)</f>
        <v>0.7944</v>
      </c>
      <c r="Q5" s="1" t="n">
        <f aca="false">(SUM(C5:N5)-O5-P5)/10</f>
        <v>0.78143</v>
      </c>
      <c r="S5" s="1" t="n">
        <v>45000</v>
      </c>
      <c r="T5" s="1" t="n">
        <v>10</v>
      </c>
      <c r="U5" s="1" t="n">
        <v>10</v>
      </c>
      <c r="V5" s="1" t="n">
        <v>10</v>
      </c>
      <c r="W5" s="1" t="n">
        <f aca="false">AVERAGE(T5:V5)</f>
        <v>10</v>
      </c>
    </row>
    <row r="6" customFormat="false" ht="14.25" hidden="false" customHeight="false" outlineLevel="0" collapsed="false">
      <c r="B6" s="1" t="n">
        <v>60000</v>
      </c>
      <c r="C6" s="1" t="n">
        <v>1.3677</v>
      </c>
      <c r="D6" s="1" t="n">
        <v>1.3589</v>
      </c>
      <c r="E6" s="1" t="n">
        <v>1.3983</v>
      </c>
      <c r="F6" s="1" t="n">
        <v>1.374</v>
      </c>
      <c r="G6" s="1" t="n">
        <v>1.3774</v>
      </c>
      <c r="H6" s="1" t="n">
        <v>1.3648</v>
      </c>
      <c r="I6" s="1" t="n">
        <v>1.4189</v>
      </c>
      <c r="J6" s="1" t="n">
        <v>1.3877</v>
      </c>
      <c r="K6" s="1" t="n">
        <v>1.3586</v>
      </c>
      <c r="L6" s="1" t="n">
        <v>1.3568</v>
      </c>
      <c r="M6" s="1" t="n">
        <v>1.4172</v>
      </c>
      <c r="N6" s="1" t="n">
        <v>1.4028</v>
      </c>
      <c r="O6" s="1" t="n">
        <f aca="false">MIN(C6:N6)</f>
        <v>1.3568</v>
      </c>
      <c r="P6" s="1" t="n">
        <f aca="false">MAX(C6:N6)</f>
        <v>1.4189</v>
      </c>
      <c r="Q6" s="1" t="n">
        <f aca="false">(SUM(C6:N6)-O6-P6)/10</f>
        <v>1.38074</v>
      </c>
      <c r="S6" s="1" t="n">
        <v>60000</v>
      </c>
      <c r="T6" s="1" t="n">
        <v>17.8</v>
      </c>
      <c r="U6" s="1" t="n">
        <v>17.8</v>
      </c>
      <c r="V6" s="1" t="n">
        <v>17.8</v>
      </c>
      <c r="W6" s="1" t="n">
        <f aca="false">AVERAGE(T6:V6)</f>
        <v>17.8</v>
      </c>
    </row>
    <row r="7" customFormat="false" ht="14.25" hidden="false" customHeight="false" outlineLevel="0" collapsed="false">
      <c r="B7" s="1" t="n">
        <v>75000</v>
      </c>
      <c r="C7" s="1" t="n">
        <v>2.2112</v>
      </c>
      <c r="D7" s="1" t="n">
        <v>2.1237</v>
      </c>
      <c r="E7" s="1" t="n">
        <v>2.1082</v>
      </c>
      <c r="F7" s="1" t="n">
        <v>2.1021</v>
      </c>
      <c r="G7" s="1" t="n">
        <v>2.1069</v>
      </c>
      <c r="H7" s="1" t="n">
        <v>2.1183</v>
      </c>
      <c r="I7" s="1" t="n">
        <v>2.1156</v>
      </c>
      <c r="J7" s="1" t="n">
        <v>2.1424</v>
      </c>
      <c r="K7" s="1" t="n">
        <v>2.116</v>
      </c>
      <c r="L7" s="1" t="n">
        <v>2.1231</v>
      </c>
      <c r="M7" s="1" t="n">
        <v>2.1198</v>
      </c>
      <c r="N7" s="1" t="n">
        <v>2.1336</v>
      </c>
      <c r="O7" s="1" t="n">
        <f aca="false">MIN(C7:N7)</f>
        <v>2.1021</v>
      </c>
      <c r="P7" s="1" t="n">
        <f aca="false">MAX(C7:N7)</f>
        <v>2.2112</v>
      </c>
      <c r="Q7" s="1" t="n">
        <f aca="false">(SUM(C7:N7)-O7-P7)/10</f>
        <v>2.12076</v>
      </c>
      <c r="S7" s="1" t="n">
        <v>75000</v>
      </c>
      <c r="T7" s="1" t="n">
        <v>27.8</v>
      </c>
      <c r="U7" s="1" t="n">
        <v>27.8</v>
      </c>
      <c r="V7" s="1" t="n">
        <v>27.8</v>
      </c>
      <c r="W7" s="1" t="n">
        <f aca="false">AVERAGE(T7:V7)</f>
        <v>27.8</v>
      </c>
    </row>
    <row r="8" customFormat="false" ht="14.25" hidden="false" customHeight="false" outlineLevel="0" collapsed="false">
      <c r="B8" s="1" t="n">
        <v>90000</v>
      </c>
      <c r="C8" s="1" t="n">
        <v>3.0786</v>
      </c>
      <c r="D8" s="1" t="n">
        <v>3.1141</v>
      </c>
      <c r="E8" s="1" t="n">
        <v>3.0856</v>
      </c>
      <c r="F8" s="1" t="n">
        <v>3.0449</v>
      </c>
      <c r="G8" s="1" t="n">
        <v>3.0484</v>
      </c>
      <c r="H8" s="1" t="n">
        <v>3.102</v>
      </c>
      <c r="I8" s="1" t="n">
        <v>3.0908</v>
      </c>
      <c r="J8" s="1" t="n">
        <v>3.088</v>
      </c>
      <c r="K8" s="1" t="n">
        <v>3.0902</v>
      </c>
      <c r="L8" s="1" t="n">
        <v>3.0869</v>
      </c>
      <c r="M8" s="1" t="n">
        <v>3.0761</v>
      </c>
      <c r="N8" s="1" t="n">
        <v>3.112</v>
      </c>
      <c r="O8" s="1" t="n">
        <f aca="false">MIN(C8:N8)</f>
        <v>3.0449</v>
      </c>
      <c r="P8" s="1" t="n">
        <f aca="false">MAX(C8:N8)</f>
        <v>3.1141</v>
      </c>
      <c r="Q8" s="1" t="n">
        <f aca="false">(SUM(C8:N8)-O8-P8)/10</f>
        <v>3.08586</v>
      </c>
      <c r="S8" s="1" t="n">
        <v>90000</v>
      </c>
      <c r="T8" s="1" t="n">
        <v>40</v>
      </c>
      <c r="U8" s="1" t="n">
        <v>40</v>
      </c>
      <c r="V8" s="1" t="n">
        <v>40</v>
      </c>
      <c r="W8" s="1" t="n">
        <f aca="false">AVERAGE(T8:V8)</f>
        <v>40</v>
      </c>
    </row>
    <row r="9" customFormat="false" ht="14.25" hidden="false" customHeight="false" outlineLevel="0" collapsed="false">
      <c r="B9" s="1" t="n">
        <v>105000</v>
      </c>
      <c r="C9" s="1" t="n">
        <v>4.2416</v>
      </c>
      <c r="D9" s="1" t="n">
        <v>4.2053</v>
      </c>
      <c r="E9" s="1" t="n">
        <v>4.1987</v>
      </c>
      <c r="F9" s="1" t="n">
        <v>4.183</v>
      </c>
      <c r="G9" s="1" t="n">
        <v>4.1685</v>
      </c>
      <c r="H9" s="1" t="n">
        <v>4.1693</v>
      </c>
      <c r="I9" s="1" t="n">
        <v>4.1736</v>
      </c>
      <c r="J9" s="1" t="n">
        <v>4.1575</v>
      </c>
      <c r="K9" s="1" t="n">
        <v>4.1542</v>
      </c>
      <c r="L9" s="1" t="n">
        <v>4.1697</v>
      </c>
      <c r="M9" s="1" t="n">
        <v>4.1668</v>
      </c>
      <c r="N9" s="1" t="n">
        <v>4.1535</v>
      </c>
      <c r="O9" s="1" t="n">
        <f aca="false">MIN(C9:N9)</f>
        <v>4.1535</v>
      </c>
      <c r="P9" s="1" t="n">
        <f aca="false">MAX(C9:N9)</f>
        <v>4.2416</v>
      </c>
      <c r="Q9" s="1" t="n">
        <f aca="false">(SUM(C9:N9)-O9-P9)/10</f>
        <v>4.17466</v>
      </c>
      <c r="S9" s="1" t="n">
        <v>105000</v>
      </c>
      <c r="T9" s="1" t="n">
        <v>54.5</v>
      </c>
      <c r="U9" s="1" t="n">
        <v>54.5</v>
      </c>
      <c r="V9" s="1" t="n">
        <v>54.5</v>
      </c>
      <c r="W9" s="1" t="n">
        <f aca="false">AVERAGE(T9:V9)</f>
        <v>54.5</v>
      </c>
    </row>
    <row r="10" customFormat="false" ht="14.25" hidden="false" customHeight="false" outlineLevel="0" collapsed="false">
      <c r="B10" s="1" t="n">
        <v>120000</v>
      </c>
      <c r="C10" s="1" t="n">
        <v>5.4195</v>
      </c>
      <c r="D10" s="1" t="n">
        <v>5.4132</v>
      </c>
      <c r="E10" s="1" t="n">
        <v>5.4273</v>
      </c>
      <c r="F10" s="1" t="n">
        <v>5.4298</v>
      </c>
      <c r="G10" s="1" t="n">
        <v>5.4466</v>
      </c>
      <c r="H10" s="1" t="n">
        <v>5.4288</v>
      </c>
      <c r="I10" s="1" t="n">
        <v>5.4197</v>
      </c>
      <c r="J10" s="1" t="n">
        <v>5.438</v>
      </c>
      <c r="K10" s="1" t="n">
        <v>5.4752</v>
      </c>
      <c r="L10" s="1" t="n">
        <v>5.433</v>
      </c>
      <c r="M10" s="1" t="n">
        <v>5.4871</v>
      </c>
      <c r="N10" s="1" t="n">
        <v>5.419</v>
      </c>
      <c r="O10" s="1" t="n">
        <f aca="false">MIN(C10:N10)</f>
        <v>5.4132</v>
      </c>
      <c r="P10" s="1" t="n">
        <f aca="false">MAX(C10:N10)</f>
        <v>5.4871</v>
      </c>
      <c r="Q10" s="1" t="n">
        <f aca="false">(SUM(C10:N10)-O10-P10)/10</f>
        <v>5.43369</v>
      </c>
      <c r="S10" s="1" t="n">
        <v>120000</v>
      </c>
      <c r="T10" s="1" t="n">
        <v>71.2</v>
      </c>
      <c r="U10" s="1" t="n">
        <v>71.2</v>
      </c>
      <c r="V10" s="1" t="n">
        <v>71.2</v>
      </c>
      <c r="W10" s="1" t="n">
        <f aca="false">AVERAGE(T10:V10)</f>
        <v>71.2</v>
      </c>
    </row>
    <row r="11" customFormat="false" ht="14.25" hidden="false" customHeight="false" outlineLevel="0" collapsed="false">
      <c r="B11" s="1" t="n">
        <v>135000</v>
      </c>
      <c r="C11" s="1" t="n">
        <v>6.9255</v>
      </c>
      <c r="D11" s="1" t="n">
        <v>7.108</v>
      </c>
      <c r="E11" s="1" t="n">
        <v>6.8549</v>
      </c>
      <c r="F11" s="1" t="n">
        <v>6.8553</v>
      </c>
      <c r="G11" s="1" t="n">
        <v>6.8383</v>
      </c>
      <c r="H11" s="1" t="n">
        <v>6.8381</v>
      </c>
      <c r="I11" s="1" t="n">
        <v>6.857</v>
      </c>
      <c r="J11" s="1" t="n">
        <v>7.1942</v>
      </c>
      <c r="K11" s="1" t="n">
        <v>6.8975</v>
      </c>
      <c r="L11" s="1" t="n">
        <v>6.9703</v>
      </c>
      <c r="M11" s="1" t="n">
        <v>6.8431</v>
      </c>
      <c r="N11" s="1" t="n">
        <v>6.9145</v>
      </c>
      <c r="O11" s="1" t="n">
        <f aca="false">MIN(C11:N11)</f>
        <v>6.8381</v>
      </c>
      <c r="P11" s="1" t="n">
        <f aca="false">MAX(C11:N11)</f>
        <v>7.1942</v>
      </c>
      <c r="Q11" s="1" t="n">
        <f aca="false">(SUM(C11:N11)-O11-P11)/10</f>
        <v>6.90644</v>
      </c>
      <c r="S11" s="1" t="n">
        <v>135000</v>
      </c>
      <c r="T11" s="1" t="n">
        <v>90.1</v>
      </c>
      <c r="U11" s="1" t="n">
        <v>90.1</v>
      </c>
      <c r="V11" s="1" t="n">
        <v>90.1</v>
      </c>
      <c r="W11" s="1" t="n">
        <f aca="false">AVERAGE(T11:V11)</f>
        <v>90.1</v>
      </c>
    </row>
    <row r="12" customFormat="false" ht="14.25" hidden="false" customHeight="false" outlineLevel="0" collapsed="false">
      <c r="O12" s="1"/>
      <c r="T12" s="1"/>
    </row>
    <row r="13" customFormat="false" ht="14.25" hidden="false" customHeight="false" outlineLevel="0" collapsed="false">
      <c r="O13" s="1"/>
      <c r="T13" s="1"/>
    </row>
    <row r="15" customFormat="false" ht="14.25" hidden="false" customHeight="false" outlineLevel="0" collapsed="false">
      <c r="A15" s="1" t="s">
        <v>7</v>
      </c>
      <c r="B15" s="1" t="s">
        <v>3</v>
      </c>
      <c r="C15" s="1" t="n">
        <v>1</v>
      </c>
      <c r="D15" s="1" t="n">
        <v>2</v>
      </c>
      <c r="E15" s="1" t="n">
        <v>3</v>
      </c>
      <c r="F15" s="1" t="n">
        <v>4</v>
      </c>
      <c r="G15" s="1" t="n">
        <v>5</v>
      </c>
      <c r="H15" s="1" t="n">
        <v>6</v>
      </c>
      <c r="I15" s="1" t="n">
        <v>7</v>
      </c>
      <c r="J15" s="1" t="n">
        <v>8</v>
      </c>
      <c r="K15" s="1" t="n">
        <v>9</v>
      </c>
      <c r="L15" s="1" t="n">
        <v>10</v>
      </c>
      <c r="M15" s="1" t="n">
        <v>11</v>
      </c>
      <c r="N15" s="1" t="n">
        <v>12</v>
      </c>
      <c r="O15" s="1" t="s">
        <v>4</v>
      </c>
      <c r="P15" s="1" t="s">
        <v>5</v>
      </c>
      <c r="Q15" s="1" t="s">
        <v>6</v>
      </c>
      <c r="S15" s="1" t="s">
        <v>3</v>
      </c>
      <c r="T15" s="1" t="n">
        <v>1</v>
      </c>
      <c r="U15" s="1" t="n">
        <v>2</v>
      </c>
      <c r="V15" s="1" t="n">
        <v>3</v>
      </c>
      <c r="W15" s="1" t="s">
        <v>6</v>
      </c>
    </row>
    <row r="16" customFormat="false" ht="14.25" hidden="false" customHeight="false" outlineLevel="0" collapsed="false">
      <c r="B16" s="1" t="n">
        <v>15000</v>
      </c>
      <c r="C16" s="1" t="n">
        <v>0.998</v>
      </c>
      <c r="D16" s="1" t="n">
        <v>0.988</v>
      </c>
      <c r="E16" s="1" t="n">
        <v>0.982</v>
      </c>
      <c r="F16" s="1" t="n">
        <v>1.017</v>
      </c>
      <c r="G16" s="1" t="n">
        <v>0.98</v>
      </c>
      <c r="H16" s="1" t="n">
        <v>0.979</v>
      </c>
      <c r="I16" s="1" t="n">
        <v>0.995</v>
      </c>
      <c r="J16" s="1" t="n">
        <v>1.005</v>
      </c>
      <c r="K16" s="1" t="n">
        <v>0.972</v>
      </c>
      <c r="L16" s="1" t="n">
        <v>1.01</v>
      </c>
      <c r="M16" s="1" t="n">
        <v>0.995</v>
      </c>
      <c r="N16" s="1" t="n">
        <v>0.985</v>
      </c>
      <c r="O16" s="1" t="n">
        <f aca="false">MIN(C16:N16)</f>
        <v>0.972</v>
      </c>
      <c r="P16" s="1" t="n">
        <f aca="false">MAX(C16:N16)</f>
        <v>1.017</v>
      </c>
      <c r="Q16" s="1" t="n">
        <f aca="false">(SUM(C16:N16)-O16-P16)/10</f>
        <v>0.9917</v>
      </c>
      <c r="S16" s="1" t="n">
        <v>15000</v>
      </c>
      <c r="T16" s="1" t="n">
        <v>1.1</v>
      </c>
      <c r="U16" s="1" t="n">
        <v>1.1</v>
      </c>
      <c r="V16" s="1" t="n">
        <v>1.1</v>
      </c>
      <c r="W16" s="1" t="n">
        <f aca="false">AVERAGE(T16:V16)</f>
        <v>1.1</v>
      </c>
    </row>
    <row r="17" customFormat="false" ht="14.25" hidden="false" customHeight="false" outlineLevel="0" collapsed="false">
      <c r="B17" s="1" t="n">
        <v>30000</v>
      </c>
      <c r="C17" s="1" t="n">
        <v>8.769</v>
      </c>
      <c r="D17" s="1" t="n">
        <v>8.882</v>
      </c>
      <c r="E17" s="1" t="n">
        <v>8.818</v>
      </c>
      <c r="F17" s="1" t="n">
        <v>8.8</v>
      </c>
      <c r="G17" s="1" t="n">
        <v>8.77</v>
      </c>
      <c r="H17" s="1" t="n">
        <v>8.792</v>
      </c>
      <c r="I17" s="1" t="n">
        <v>8.813</v>
      </c>
      <c r="J17" s="1" t="n">
        <v>8.805</v>
      </c>
      <c r="K17" s="1" t="n">
        <v>8.855</v>
      </c>
      <c r="L17" s="1" t="n">
        <v>8.806</v>
      </c>
      <c r="M17" s="1" t="n">
        <v>8.815</v>
      </c>
      <c r="N17" s="1" t="n">
        <v>8.794</v>
      </c>
      <c r="O17" s="1" t="n">
        <f aca="false">MIN(C17:N17)</f>
        <v>8.769</v>
      </c>
      <c r="P17" s="1" t="n">
        <f aca="false">MAX(C17:N17)</f>
        <v>8.882</v>
      </c>
      <c r="Q17" s="1" t="n">
        <f aca="false">(SUM(C17:N17)-O17-P17)/10</f>
        <v>8.8068</v>
      </c>
      <c r="S17" s="1" t="n">
        <v>30000</v>
      </c>
      <c r="T17" s="1" t="n">
        <v>4.5</v>
      </c>
      <c r="U17" s="1" t="n">
        <v>4.5</v>
      </c>
      <c r="V17" s="1" t="n">
        <v>4.5</v>
      </c>
      <c r="W17" s="1" t="n">
        <f aca="false">AVERAGE(T17:V17)</f>
        <v>4.5</v>
      </c>
    </row>
    <row r="18" customFormat="false" ht="14.25" hidden="false" customHeight="false" outlineLevel="0" collapsed="false">
      <c r="B18" s="1" t="n">
        <v>45000</v>
      </c>
      <c r="C18" s="1" t="n">
        <v>22.957</v>
      </c>
      <c r="D18" s="1" t="n">
        <v>23.017</v>
      </c>
      <c r="E18" s="1" t="n">
        <v>23.049</v>
      </c>
      <c r="F18" s="1" t="n">
        <v>23.346</v>
      </c>
      <c r="G18" s="1" t="n">
        <v>23.177</v>
      </c>
      <c r="H18" s="1" t="n">
        <v>22.982</v>
      </c>
      <c r="I18" s="1" t="n">
        <v>23.024</v>
      </c>
      <c r="J18" s="1" t="n">
        <v>23.157</v>
      </c>
      <c r="K18" s="1" t="n">
        <v>23.001</v>
      </c>
      <c r="L18" s="1" t="n">
        <v>22.993</v>
      </c>
      <c r="M18" s="1" t="n">
        <v>23.044</v>
      </c>
      <c r="N18" s="1" t="n">
        <v>23.056</v>
      </c>
      <c r="O18" s="1" t="n">
        <f aca="false">MIN(C18:N18)</f>
        <v>22.957</v>
      </c>
      <c r="P18" s="1" t="n">
        <f aca="false">MAX(C18:N18)</f>
        <v>23.346</v>
      </c>
      <c r="Q18" s="1" t="n">
        <f aca="false">(SUM(C18:N18)-O18-P18)/10</f>
        <v>23.05</v>
      </c>
      <c r="S18" s="1" t="n">
        <v>45000</v>
      </c>
      <c r="T18" s="1" t="n">
        <v>10.1</v>
      </c>
      <c r="U18" s="1" t="n">
        <v>10.1</v>
      </c>
      <c r="V18" s="1" t="n">
        <v>10.1</v>
      </c>
      <c r="W18" s="1" t="n">
        <f aca="false">AVERAGE(T18:V18)</f>
        <v>10.1</v>
      </c>
    </row>
    <row r="19" customFormat="false" ht="14.25" hidden="false" customHeight="false" outlineLevel="0" collapsed="false">
      <c r="B19" s="1" t="n">
        <v>60000</v>
      </c>
      <c r="C19" s="1" t="n">
        <v>45.84</v>
      </c>
      <c r="D19" s="1" t="n">
        <v>45.901</v>
      </c>
      <c r="E19" s="1" t="n">
        <v>46.092</v>
      </c>
      <c r="F19" s="1" t="n">
        <v>45.945</v>
      </c>
      <c r="G19" s="1" t="n">
        <v>45.78</v>
      </c>
      <c r="H19" s="1" t="n">
        <v>45.887</v>
      </c>
      <c r="I19" s="1" t="n">
        <v>45.994</v>
      </c>
      <c r="J19" s="1" t="n">
        <v>46.242</v>
      </c>
      <c r="K19" s="1" t="n">
        <v>46.307</v>
      </c>
      <c r="L19" s="1" t="n">
        <v>45.843</v>
      </c>
      <c r="M19" s="1" t="n">
        <v>46.026</v>
      </c>
      <c r="N19" s="1" t="n">
        <v>46.124</v>
      </c>
      <c r="O19" s="1" t="n">
        <f aca="false">MIN(C19:N19)</f>
        <v>45.78</v>
      </c>
      <c r="P19" s="1" t="n">
        <f aca="false">MAX(C19:N19)</f>
        <v>46.307</v>
      </c>
      <c r="Q19" s="1" t="n">
        <f aca="false">(SUM(C19:N19)-O19-P19)/10</f>
        <v>45.9894</v>
      </c>
      <c r="S19" s="1" t="n">
        <v>60000</v>
      </c>
      <c r="T19" s="1" t="n">
        <v>17.9</v>
      </c>
      <c r="U19" s="1" t="n">
        <v>17.9</v>
      </c>
      <c r="V19" s="1" t="n">
        <v>17.9</v>
      </c>
      <c r="W19" s="1" t="n">
        <f aca="false">AVERAGE(T19:V19)</f>
        <v>17.9</v>
      </c>
    </row>
    <row r="20" customFormat="false" ht="14.25" hidden="false" customHeight="false" outlineLevel="0" collapsed="false">
      <c r="B20" s="1" t="n">
        <v>75000</v>
      </c>
      <c r="C20" s="1" t="n">
        <v>84.643</v>
      </c>
      <c r="D20" s="1" t="n">
        <v>84.572</v>
      </c>
      <c r="E20" s="1" t="n">
        <v>84.972</v>
      </c>
      <c r="F20" s="1" t="n">
        <v>84.957</v>
      </c>
      <c r="G20" s="1" t="n">
        <v>84.294</v>
      </c>
      <c r="H20" s="1" t="n">
        <v>84.245</v>
      </c>
      <c r="I20" s="1" t="n">
        <v>85.134</v>
      </c>
      <c r="J20" s="1" t="n">
        <v>84.757</v>
      </c>
      <c r="K20" s="1" t="n">
        <v>84.221</v>
      </c>
      <c r="L20" s="1" t="n">
        <v>84.392</v>
      </c>
      <c r="M20" s="1" t="n">
        <v>84.397</v>
      </c>
      <c r="N20" s="1" t="n">
        <v>85.038</v>
      </c>
      <c r="O20" s="1" t="n">
        <f aca="false">MIN(C20:N20)</f>
        <v>84.221</v>
      </c>
      <c r="P20" s="1" t="n">
        <f aca="false">MAX(C20:N20)</f>
        <v>85.134</v>
      </c>
      <c r="Q20" s="1" t="n">
        <f aca="false">(SUM(C20:N20)-O20-P20)/10</f>
        <v>84.6267</v>
      </c>
      <c r="S20" s="1" t="n">
        <v>75000</v>
      </c>
      <c r="T20" s="1" t="n">
        <v>27.9</v>
      </c>
      <c r="U20" s="1" t="n">
        <v>27.9</v>
      </c>
      <c r="V20" s="1" t="n">
        <v>27.9</v>
      </c>
      <c r="W20" s="1" t="n">
        <f aca="false">AVERAGE(T20:V20)</f>
        <v>27.9</v>
      </c>
    </row>
    <row r="21" customFormat="false" ht="14.25" hidden="false" customHeight="false" outlineLevel="0" collapsed="false">
      <c r="B21" s="1" t="n">
        <v>90000</v>
      </c>
      <c r="C21" s="1" t="n">
        <v>149.741</v>
      </c>
      <c r="D21" s="1" t="n">
        <v>149.758</v>
      </c>
      <c r="E21" s="1" t="n">
        <v>148.83</v>
      </c>
      <c r="F21" s="1" t="n">
        <v>149.379</v>
      </c>
      <c r="G21" s="1" t="n">
        <v>149.099</v>
      </c>
      <c r="H21" s="1" t="n">
        <v>149.353</v>
      </c>
      <c r="I21" s="1" t="n">
        <v>149.376</v>
      </c>
      <c r="J21" s="1" t="n">
        <v>149.545</v>
      </c>
      <c r="K21" s="1" t="n">
        <v>150.349</v>
      </c>
      <c r="L21" s="1" t="n">
        <v>149.309</v>
      </c>
      <c r="M21" s="1" t="n">
        <v>148.978</v>
      </c>
      <c r="N21" s="1" t="n">
        <v>148.932</v>
      </c>
      <c r="O21" s="1" t="n">
        <f aca="false">MIN(C21:N21)</f>
        <v>148.83</v>
      </c>
      <c r="P21" s="1" t="n">
        <f aca="false">MAX(C21:N21)</f>
        <v>150.349</v>
      </c>
      <c r="Q21" s="1" t="n">
        <f aca="false">(SUM(C21:N21)-O21-P21)/10</f>
        <v>149.347</v>
      </c>
      <c r="S21" s="1" t="n">
        <v>90000</v>
      </c>
      <c r="T21" s="1" t="n">
        <v>40.1</v>
      </c>
      <c r="U21" s="1" t="n">
        <v>40.1</v>
      </c>
      <c r="V21" s="1" t="n">
        <v>40.1</v>
      </c>
      <c r="W21" s="1" t="n">
        <f aca="false">AVERAGE(T21:V21)</f>
        <v>40.1</v>
      </c>
    </row>
    <row r="22" customFormat="false" ht="14.25" hidden="false" customHeight="false" outlineLevel="0" collapsed="false">
      <c r="B22" s="1" t="n">
        <v>105000</v>
      </c>
      <c r="C22" s="1" t="n">
        <v>228.181</v>
      </c>
      <c r="D22" s="1" t="n">
        <v>228.261</v>
      </c>
      <c r="E22" s="1" t="n">
        <v>228.363</v>
      </c>
      <c r="F22" s="1" t="n">
        <v>229.731</v>
      </c>
      <c r="G22" s="1" t="n">
        <v>229.064</v>
      </c>
      <c r="H22" s="1" t="n">
        <v>229.241</v>
      </c>
      <c r="I22" s="1" t="n">
        <v>230.125</v>
      </c>
      <c r="J22" s="1" t="n">
        <v>229.729</v>
      </c>
      <c r="K22" s="1" t="n">
        <v>229.245</v>
      </c>
      <c r="L22" s="1" t="n">
        <v>229.249</v>
      </c>
      <c r="M22" s="1" t="n">
        <v>229.562</v>
      </c>
      <c r="N22" s="1" t="n">
        <v>229.679</v>
      </c>
      <c r="O22" s="1" t="n">
        <f aca="false">MIN(C22:N22)</f>
        <v>228.181</v>
      </c>
      <c r="P22" s="1" t="n">
        <f aca="false">MAX(C22:N22)</f>
        <v>230.125</v>
      </c>
      <c r="Q22" s="1" t="n">
        <f aca="false">(SUM(C22:N22)-O22-P22)/10</f>
        <v>229.2124</v>
      </c>
      <c r="S22" s="1" t="n">
        <v>105000</v>
      </c>
      <c r="T22" s="1" t="n">
        <v>54.6</v>
      </c>
      <c r="U22" s="1" t="n">
        <v>54.6</v>
      </c>
      <c r="V22" s="1" t="n">
        <v>54.6</v>
      </c>
      <c r="W22" s="1" t="n">
        <f aca="false">AVERAGE(T22:V22)</f>
        <v>54.6</v>
      </c>
    </row>
    <row r="23" customFormat="false" ht="14.25" hidden="false" customHeight="false" outlineLevel="0" collapsed="false">
      <c r="B23" s="1" t="n">
        <v>120000</v>
      </c>
      <c r="C23" s="1" t="n">
        <v>321.126</v>
      </c>
      <c r="D23" s="1" t="n">
        <v>320.574</v>
      </c>
      <c r="E23" s="1" t="n">
        <v>320.973</v>
      </c>
      <c r="F23" s="1" t="n">
        <v>321.664</v>
      </c>
      <c r="G23" s="1" t="n">
        <v>321.023</v>
      </c>
      <c r="H23" s="1" t="n">
        <v>321.063</v>
      </c>
      <c r="I23" s="1" t="n">
        <v>320.701</v>
      </c>
      <c r="J23" s="1" t="n">
        <v>321.015</v>
      </c>
      <c r="K23" s="1" t="n">
        <v>321.779</v>
      </c>
      <c r="L23" s="1" t="n">
        <v>321.758</v>
      </c>
      <c r="M23" s="1" t="n">
        <v>320.528</v>
      </c>
      <c r="N23" s="1" t="n">
        <v>320.79</v>
      </c>
      <c r="O23" s="1" t="n">
        <f aca="false">MIN(C23:N23)</f>
        <v>320.528</v>
      </c>
      <c r="P23" s="1" t="n">
        <f aca="false">MAX(C23:N23)</f>
        <v>321.779</v>
      </c>
      <c r="Q23" s="1" t="n">
        <f aca="false">(SUM(C23:N23)-O23-P23)/10</f>
        <v>321.0687</v>
      </c>
      <c r="S23" s="1" t="n">
        <v>120000</v>
      </c>
      <c r="T23" s="1" t="n">
        <v>71.2</v>
      </c>
      <c r="U23" s="1" t="n">
        <v>71.2</v>
      </c>
      <c r="V23" s="1" t="n">
        <v>71.2</v>
      </c>
      <c r="W23" s="1" t="n">
        <f aca="false">AVERAGE(T23:V23)</f>
        <v>71.2</v>
      </c>
    </row>
    <row r="24" customFormat="false" ht="14.25" hidden="false" customHeight="false" outlineLevel="0" collapsed="false">
      <c r="B24" s="1" t="n">
        <v>135000</v>
      </c>
      <c r="C24" s="1" t="n">
        <v>419.232</v>
      </c>
      <c r="D24" s="1" t="n">
        <v>418.709</v>
      </c>
      <c r="E24" s="1" t="n">
        <v>420.859</v>
      </c>
      <c r="F24" s="1" t="n">
        <v>417.013</v>
      </c>
      <c r="G24" s="1" t="n">
        <v>419.597</v>
      </c>
      <c r="H24" s="1" t="n">
        <v>417.731</v>
      </c>
      <c r="I24" s="1" t="n">
        <v>416.582</v>
      </c>
      <c r="J24" s="1" t="n">
        <v>416.353</v>
      </c>
      <c r="K24" s="1" t="n">
        <v>420.003</v>
      </c>
      <c r="L24" s="1" t="n">
        <v>416.015</v>
      </c>
      <c r="M24" s="1" t="n">
        <v>417.307</v>
      </c>
      <c r="N24" s="1" t="n">
        <v>419.244</v>
      </c>
      <c r="O24" s="1" t="n">
        <f aca="false">MIN(C24:N24)</f>
        <v>416.015</v>
      </c>
      <c r="P24" s="1" t="n">
        <f aca="false">MAX(C24:N24)</f>
        <v>420.859</v>
      </c>
      <c r="Q24" s="1" t="n">
        <f aca="false">(SUM(C24:N24)-O24-P24)/10</f>
        <v>418.1771</v>
      </c>
      <c r="S24" s="1" t="n">
        <v>135000</v>
      </c>
      <c r="T24" s="1" t="n">
        <v>90.1</v>
      </c>
      <c r="U24" s="1" t="n">
        <v>90.1</v>
      </c>
      <c r="V24" s="1" t="n">
        <v>90.1</v>
      </c>
      <c r="W24" s="1" t="n">
        <f aca="false">AVERAGE(T24:V24)</f>
        <v>90.1</v>
      </c>
    </row>
    <row r="25" customFormat="false" ht="15" hidden="false" customHeight="false" outlineLevel="0" collapsed="false">
      <c r="O25" s="1"/>
      <c r="S25" s="5"/>
      <c r="T25" s="5"/>
      <c r="U25" s="5"/>
      <c r="V25" s="5"/>
    </row>
    <row r="26" customFormat="false" ht="15" hidden="false" customHeight="false" outlineLevel="0" collapsed="false">
      <c r="O26" s="1"/>
      <c r="S26" s="5"/>
      <c r="T26" s="5"/>
      <c r="U26" s="5"/>
      <c r="V26" s="5"/>
    </row>
    <row r="28" customFormat="false" ht="14.25" hidden="false" customHeight="false" outlineLevel="0" collapsed="false">
      <c r="A28" s="1" t="s">
        <v>8</v>
      </c>
    </row>
    <row r="29" customFormat="false" ht="14.25" hidden="false" customHeight="false" outlineLevel="0" collapsed="false">
      <c r="A29" s="1" t="s">
        <v>2</v>
      </c>
      <c r="B29" s="1" t="s">
        <v>9</v>
      </c>
      <c r="C29" s="1" t="n">
        <v>15000</v>
      </c>
      <c r="H29" s="1" t="s">
        <v>7</v>
      </c>
      <c r="I29" s="1" t="s">
        <v>9</v>
      </c>
      <c r="J29" s="1" t="n">
        <v>15000</v>
      </c>
      <c r="O29" s="1" t="s">
        <v>2</v>
      </c>
      <c r="P29" s="1" t="s">
        <v>9</v>
      </c>
      <c r="Q29" s="1" t="s">
        <v>10</v>
      </c>
      <c r="R29" s="1" t="s">
        <v>11</v>
      </c>
      <c r="S29" s="1" t="s">
        <v>12</v>
      </c>
      <c r="T29" s="1" t="s">
        <v>13</v>
      </c>
      <c r="U29" s="1" t="s">
        <v>14</v>
      </c>
      <c r="V29" s="1" t="s">
        <v>15</v>
      </c>
    </row>
    <row r="30" customFormat="false" ht="14.25" hidden="false" customHeight="false" outlineLevel="0" collapsed="false">
      <c r="B30" s="1" t="s">
        <v>3</v>
      </c>
      <c r="C30" s="1" t="n">
        <v>1</v>
      </c>
      <c r="D30" s="1" t="n">
        <v>2</v>
      </c>
      <c r="E30" s="1" t="n">
        <v>3</v>
      </c>
      <c r="I30" s="1" t="s">
        <v>3</v>
      </c>
      <c r="J30" s="1" t="n">
        <v>1</v>
      </c>
      <c r="K30" s="1" t="n">
        <v>2</v>
      </c>
      <c r="L30" s="1" t="n">
        <v>3</v>
      </c>
      <c r="P30" s="1" t="n">
        <v>15000</v>
      </c>
      <c r="Q30" s="1" t="n">
        <f aca="false">F31</f>
        <v>180506332</v>
      </c>
      <c r="R30" s="1" t="n">
        <f aca="false">F32</f>
        <v>540508</v>
      </c>
      <c r="S30" s="1" t="n">
        <f aca="false">F33</f>
        <v>2992</v>
      </c>
      <c r="T30" s="1" t="n">
        <f aca="false">Q30+R30+S30</f>
        <v>181049832</v>
      </c>
      <c r="U30" s="3" t="n">
        <v>0</v>
      </c>
      <c r="V30" s="4" t="n">
        <f aca="false">U30*(Constants!$A$2/100)*1024*1024*1024</f>
        <v>0</v>
      </c>
    </row>
    <row r="31" customFormat="false" ht="14.25" hidden="false" customHeight="false" outlineLevel="0" collapsed="false">
      <c r="B31" s="1" t="s">
        <v>10</v>
      </c>
      <c r="C31" s="1" t="n">
        <v>180506332</v>
      </c>
      <c r="D31" s="1" t="n">
        <v>180506332</v>
      </c>
      <c r="E31" s="1" t="n">
        <v>180506332</v>
      </c>
      <c r="F31" s="1" t="n">
        <f aca="false">AVERAGE(C31:E31)</f>
        <v>180506332</v>
      </c>
      <c r="I31" s="1" t="s">
        <v>10</v>
      </c>
      <c r="J31" s="1" t="n">
        <v>180506332</v>
      </c>
      <c r="K31" s="1" t="n">
        <v>180506332</v>
      </c>
      <c r="L31" s="1" t="n">
        <v>180506332</v>
      </c>
      <c r="M31" s="1" t="n">
        <f aca="false">AVERAGE(J31:L31)</f>
        <v>180506332</v>
      </c>
      <c r="P31" s="1" t="n">
        <v>30000</v>
      </c>
      <c r="Q31" s="1" t="n">
        <f aca="false">F37</f>
        <v>720938332</v>
      </c>
      <c r="R31" s="1" t="n">
        <f aca="false">F38</f>
        <v>1080508</v>
      </c>
      <c r="S31" s="1" t="n">
        <f aca="false">F39</f>
        <v>2992</v>
      </c>
      <c r="T31" s="1" t="n">
        <f aca="false">Q31+R31+S31</f>
        <v>722021832</v>
      </c>
      <c r="U31" s="3" t="n">
        <f aca="false">W4</f>
        <v>4.5</v>
      </c>
      <c r="V31" s="4" t="n">
        <f aca="false">U31*(Constants!$A$2/100)*1024*1024*1024</f>
        <v>773094113.28</v>
      </c>
    </row>
    <row r="32" customFormat="false" ht="14.25" hidden="false" customHeight="false" outlineLevel="0" collapsed="false">
      <c r="B32" s="1" t="s">
        <v>16</v>
      </c>
      <c r="C32" s="1" t="n">
        <v>540508</v>
      </c>
      <c r="D32" s="1" t="n">
        <v>540508</v>
      </c>
      <c r="E32" s="1" t="n">
        <v>540508</v>
      </c>
      <c r="F32" s="1" t="n">
        <f aca="false">AVERAGE(C32:E32)</f>
        <v>540508</v>
      </c>
      <c r="I32" s="1" t="s">
        <v>16</v>
      </c>
      <c r="J32" s="1" t="n">
        <v>540508</v>
      </c>
      <c r="K32" s="1" t="n">
        <v>540508</v>
      </c>
      <c r="L32" s="1" t="n">
        <v>540508</v>
      </c>
      <c r="M32" s="1" t="n">
        <f aca="false">AVERAGE(J32:L32)</f>
        <v>540508</v>
      </c>
      <c r="P32" s="1" t="n">
        <v>45000</v>
      </c>
      <c r="Q32" s="1" t="n">
        <f aca="false">F43</f>
        <v>1621370332</v>
      </c>
      <c r="R32" s="1" t="n">
        <f aca="false">F44</f>
        <v>1620508</v>
      </c>
      <c r="S32" s="1" t="n">
        <f aca="false">F45</f>
        <v>2992</v>
      </c>
      <c r="T32" s="1" t="n">
        <f aca="false">Q32+R32+S32</f>
        <v>1622993832</v>
      </c>
      <c r="U32" s="3" t="n">
        <f aca="false">W5</f>
        <v>10</v>
      </c>
      <c r="V32" s="4" t="n">
        <f aca="false">U32*(Constants!$A$2/100)*1024*1024*1024</f>
        <v>1717986918.4</v>
      </c>
    </row>
    <row r="33" customFormat="false" ht="14.25" hidden="false" customHeight="false" outlineLevel="0" collapsed="false">
      <c r="B33" s="1" t="s">
        <v>12</v>
      </c>
      <c r="C33" s="1" t="n">
        <v>2992</v>
      </c>
      <c r="D33" s="1" t="n">
        <v>2992</v>
      </c>
      <c r="E33" s="1" t="n">
        <v>2992</v>
      </c>
      <c r="F33" s="1" t="n">
        <f aca="false">AVERAGE(C33:E33)</f>
        <v>2992</v>
      </c>
      <c r="I33" s="1" t="s">
        <v>12</v>
      </c>
      <c r="J33" s="1" t="n">
        <v>1442792</v>
      </c>
      <c r="K33" s="1" t="n">
        <v>1442792</v>
      </c>
      <c r="L33" s="1" t="n">
        <v>1442792</v>
      </c>
      <c r="M33" s="1" t="n">
        <f aca="false">AVERAGE(J33:L33)</f>
        <v>1442792</v>
      </c>
      <c r="P33" s="1" t="n">
        <v>60000</v>
      </c>
      <c r="Q33" s="1" t="n">
        <f aca="false">F49</f>
        <v>2881802332</v>
      </c>
      <c r="R33" s="1" t="n">
        <f aca="false">F50</f>
        <v>2160508</v>
      </c>
      <c r="S33" s="1" t="n">
        <f aca="false">F51</f>
        <v>2992</v>
      </c>
      <c r="T33" s="1" t="n">
        <f aca="false">Q33+R33+S33</f>
        <v>2883965832</v>
      </c>
      <c r="U33" s="3" t="n">
        <f aca="false">W6</f>
        <v>17.8</v>
      </c>
      <c r="V33" s="4" t="n">
        <f aca="false">U33*(Constants!$A$2/100)*1024*1024*1024</f>
        <v>3058016714.752</v>
      </c>
    </row>
    <row r="34" customFormat="false" ht="14.25" hidden="false" customHeight="false" outlineLevel="0" collapsed="false">
      <c r="P34" s="1" t="n">
        <v>75000</v>
      </c>
      <c r="Q34" s="1" t="n">
        <f aca="false">F55</f>
        <v>4502234332</v>
      </c>
      <c r="R34" s="1" t="n">
        <f aca="false">F56</f>
        <v>2700508</v>
      </c>
      <c r="S34" s="1" t="n">
        <f aca="false">F57</f>
        <v>2992</v>
      </c>
      <c r="T34" s="1" t="n">
        <f aca="false">Q34+R34+S34</f>
        <v>4504937832</v>
      </c>
      <c r="U34" s="3" t="n">
        <f aca="false">W7</f>
        <v>27.8</v>
      </c>
      <c r="V34" s="4" t="n">
        <f aca="false">U34*(Constants!$A$2/100)*1024*1024*1024</f>
        <v>4776003633.152</v>
      </c>
    </row>
    <row r="35" customFormat="false" ht="14.25" hidden="false" customHeight="false" outlineLevel="0" collapsed="false">
      <c r="B35" s="1" t="s">
        <v>9</v>
      </c>
      <c r="C35" s="1" t="n">
        <v>30000</v>
      </c>
      <c r="I35" s="1" t="s">
        <v>9</v>
      </c>
      <c r="J35" s="1" t="n">
        <v>30000</v>
      </c>
      <c r="P35" s="1" t="n">
        <v>90000</v>
      </c>
      <c r="Q35" s="1" t="n">
        <f aca="false">F61</f>
        <v>6482666332</v>
      </c>
      <c r="R35" s="1" t="n">
        <f aca="false">F62</f>
        <v>3240508</v>
      </c>
      <c r="S35" s="1" t="n">
        <f aca="false">F63</f>
        <v>2992</v>
      </c>
      <c r="T35" s="1" t="n">
        <f aca="false">Q35+R35+S35</f>
        <v>6485909832</v>
      </c>
      <c r="U35" s="3" t="n">
        <f aca="false">W8</f>
        <v>40</v>
      </c>
      <c r="V35" s="4" t="n">
        <f aca="false">U35*(Constants!$A$2/100)*1024*1024*1024</f>
        <v>6871947673.6</v>
      </c>
    </row>
    <row r="36" customFormat="false" ht="14.25" hidden="false" customHeight="false" outlineLevel="0" collapsed="false">
      <c r="B36" s="1" t="s">
        <v>3</v>
      </c>
      <c r="C36" s="1" t="n">
        <v>1</v>
      </c>
      <c r="D36" s="1" t="n">
        <v>2</v>
      </c>
      <c r="E36" s="1" t="n">
        <v>3</v>
      </c>
      <c r="F36" s="1" t="n">
        <f aca="false">AVERAGE(C36:E36)</f>
        <v>2</v>
      </c>
      <c r="I36" s="1" t="s">
        <v>3</v>
      </c>
      <c r="J36" s="1" t="n">
        <v>1</v>
      </c>
      <c r="K36" s="1" t="n">
        <v>2</v>
      </c>
      <c r="L36" s="1" t="n">
        <v>3</v>
      </c>
      <c r="M36" s="1" t="n">
        <f aca="false">AVERAGE(J36:L36)</f>
        <v>2</v>
      </c>
      <c r="P36" s="1" t="n">
        <v>105000</v>
      </c>
      <c r="Q36" s="1" t="n">
        <f aca="false">F67</f>
        <v>8823098333</v>
      </c>
      <c r="R36" s="1" t="n">
        <f aca="false">F68</f>
        <v>3780507</v>
      </c>
      <c r="S36" s="1" t="n">
        <f aca="false">F69</f>
        <v>2992</v>
      </c>
      <c r="T36" s="1" t="n">
        <f aca="false">Q36+R36+S36</f>
        <v>8826881832</v>
      </c>
      <c r="U36" s="3" t="n">
        <f aca="false">W9</f>
        <v>54.5</v>
      </c>
      <c r="V36" s="4" t="n">
        <f aca="false">U36*(Constants!$A$2/100)*1024*1024*1024</f>
        <v>9363028705.28</v>
      </c>
    </row>
    <row r="37" customFormat="false" ht="14.25" hidden="false" customHeight="false" outlineLevel="0" collapsed="false">
      <c r="B37" s="1" t="s">
        <v>10</v>
      </c>
      <c r="C37" s="1" t="n">
        <v>720938332</v>
      </c>
      <c r="D37" s="1" t="n">
        <v>720938332</v>
      </c>
      <c r="E37" s="1" t="n">
        <v>720938332</v>
      </c>
      <c r="F37" s="1" t="n">
        <f aca="false">AVERAGE(C37:E37)</f>
        <v>720938332</v>
      </c>
      <c r="I37" s="1" t="s">
        <v>10</v>
      </c>
      <c r="J37" s="1" t="n">
        <v>720938332</v>
      </c>
      <c r="K37" s="1" t="n">
        <v>720938332</v>
      </c>
      <c r="L37" s="1" t="n">
        <v>720938332</v>
      </c>
      <c r="M37" s="1" t="n">
        <f aca="false">AVERAGE(J37:L37)</f>
        <v>720938332</v>
      </c>
      <c r="P37" s="1" t="n">
        <v>120000</v>
      </c>
      <c r="Q37" s="1" t="n">
        <f aca="false">F73</f>
        <v>11523530333</v>
      </c>
      <c r="R37" s="1" t="n">
        <f aca="false">F74</f>
        <v>4320507</v>
      </c>
      <c r="S37" s="1" t="n">
        <f aca="false">F75</f>
        <v>2992</v>
      </c>
      <c r="T37" s="1" t="n">
        <f aca="false">Q37+R37+S37</f>
        <v>11527853832</v>
      </c>
      <c r="U37" s="3" t="n">
        <f aca="false">W10</f>
        <v>71.2</v>
      </c>
      <c r="V37" s="4" t="n">
        <f aca="false">U37*(Constants!$A$2/100)*1024*1024*1024</f>
        <v>12232066859.008</v>
      </c>
    </row>
    <row r="38" customFormat="false" ht="14.25" hidden="false" customHeight="false" outlineLevel="0" collapsed="false">
      <c r="B38" s="1" t="s">
        <v>16</v>
      </c>
      <c r="C38" s="1" t="n">
        <v>1080508</v>
      </c>
      <c r="D38" s="1" t="n">
        <v>1080508</v>
      </c>
      <c r="E38" s="1" t="n">
        <v>1080508</v>
      </c>
      <c r="F38" s="1" t="n">
        <f aca="false">AVERAGE(C38:E38)</f>
        <v>1080508</v>
      </c>
      <c r="I38" s="1" t="s">
        <v>16</v>
      </c>
      <c r="J38" s="1" t="n">
        <v>1080508</v>
      </c>
      <c r="K38" s="1" t="n">
        <v>1080508</v>
      </c>
      <c r="L38" s="1" t="n">
        <v>1080508</v>
      </c>
      <c r="M38" s="1" t="n">
        <f aca="false">AVERAGE(J38:L38)</f>
        <v>1080508</v>
      </c>
      <c r="P38" s="1" t="n">
        <v>135000</v>
      </c>
      <c r="Q38" s="1" t="e">
        <f aca="false">F79</f>
        <v>#DIV/0!</v>
      </c>
      <c r="R38" s="1" t="e">
        <f aca="false">F80</f>
        <v>#DIV/0!</v>
      </c>
      <c r="S38" s="1" t="e">
        <f aca="false">F81</f>
        <v>#DIV/0!</v>
      </c>
      <c r="T38" s="1" t="e">
        <f aca="false">Q38+R38+S38</f>
        <v>#DIV/0!</v>
      </c>
      <c r="U38" s="3" t="n">
        <f aca="false">W11</f>
        <v>90.1</v>
      </c>
      <c r="V38" s="4" t="n">
        <f aca="false">U38*(Constants!$A$2/100)*1024*1024*1024</f>
        <v>15479062134.784</v>
      </c>
    </row>
    <row r="39" customFormat="false" ht="14.25" hidden="false" customHeight="false" outlineLevel="0" collapsed="false">
      <c r="B39" s="1" t="s">
        <v>12</v>
      </c>
      <c r="C39" s="1" t="n">
        <v>2992</v>
      </c>
      <c r="D39" s="1" t="n">
        <v>2992</v>
      </c>
      <c r="E39" s="1" t="n">
        <v>2992</v>
      </c>
      <c r="F39" s="1" t="n">
        <f aca="false">AVERAGE(C39:E39)</f>
        <v>2992</v>
      </c>
      <c r="I39" s="1" t="s">
        <v>12</v>
      </c>
      <c r="J39" s="1" t="n">
        <v>2882792</v>
      </c>
      <c r="K39" s="1" t="n">
        <v>2882792</v>
      </c>
      <c r="L39" s="1" t="n">
        <v>2882792</v>
      </c>
      <c r="M39" s="1" t="n">
        <f aca="false">AVERAGE(J39:L39)</f>
        <v>2882792</v>
      </c>
    </row>
    <row r="41" customFormat="false" ht="14.25" hidden="false" customHeight="false" outlineLevel="0" collapsed="false">
      <c r="B41" s="1" t="s">
        <v>9</v>
      </c>
      <c r="C41" s="1" t="n">
        <v>45000</v>
      </c>
      <c r="I41" s="1" t="s">
        <v>9</v>
      </c>
      <c r="J41" s="1" t="n">
        <v>45000</v>
      </c>
    </row>
    <row r="42" customFormat="false" ht="14.25" hidden="false" customHeight="false" outlineLevel="0" collapsed="false">
      <c r="B42" s="1" t="s">
        <v>3</v>
      </c>
      <c r="C42" s="1" t="n">
        <v>1</v>
      </c>
      <c r="D42" s="1" t="n">
        <v>2</v>
      </c>
      <c r="E42" s="1" t="n">
        <v>3</v>
      </c>
      <c r="F42" s="1" t="n">
        <f aca="false">AVERAGE(C42:E42)</f>
        <v>2</v>
      </c>
      <c r="I42" s="1" t="s">
        <v>3</v>
      </c>
      <c r="J42" s="1" t="n">
        <v>1</v>
      </c>
      <c r="K42" s="1" t="n">
        <v>2</v>
      </c>
      <c r="L42" s="1" t="n">
        <v>3</v>
      </c>
      <c r="M42" s="1" t="n">
        <f aca="false">AVERAGE(J42:L42)</f>
        <v>2</v>
      </c>
      <c r="O42" s="1" t="s">
        <v>7</v>
      </c>
      <c r="P42" s="1" t="s">
        <v>9</v>
      </c>
      <c r="Q42" s="1" t="s">
        <v>10</v>
      </c>
      <c r="R42" s="1" t="s">
        <v>11</v>
      </c>
      <c r="S42" s="1" t="s">
        <v>12</v>
      </c>
      <c r="T42" s="1" t="s">
        <v>13</v>
      </c>
      <c r="U42" s="1" t="s">
        <v>14</v>
      </c>
      <c r="V42" s="1" t="s">
        <v>15</v>
      </c>
    </row>
    <row r="43" customFormat="false" ht="14.25" hidden="false" customHeight="false" outlineLevel="0" collapsed="false">
      <c r="B43" s="1" t="s">
        <v>10</v>
      </c>
      <c r="C43" s="1" t="n">
        <v>1621370332</v>
      </c>
      <c r="D43" s="1" t="n">
        <v>1621370332</v>
      </c>
      <c r="E43" s="1" t="n">
        <v>1621370332</v>
      </c>
      <c r="F43" s="1" t="n">
        <f aca="false">AVERAGE(C43:E43)</f>
        <v>1621370332</v>
      </c>
      <c r="I43" s="1" t="s">
        <v>10</v>
      </c>
      <c r="J43" s="1" t="n">
        <v>1621370332</v>
      </c>
      <c r="K43" s="1" t="n">
        <v>1621370332</v>
      </c>
      <c r="L43" s="1" t="n">
        <v>1621370332</v>
      </c>
      <c r="M43" s="1" t="n">
        <f aca="false">AVERAGE(J43:L43)</f>
        <v>1621370332</v>
      </c>
      <c r="P43" s="1" t="n">
        <v>15000</v>
      </c>
      <c r="Q43" s="1" t="n">
        <f aca="false">M31</f>
        <v>180506332</v>
      </c>
      <c r="R43" s="1" t="n">
        <f aca="false">M32</f>
        <v>540508</v>
      </c>
      <c r="S43" s="1" t="n">
        <f aca="false">M33</f>
        <v>1442792</v>
      </c>
      <c r="T43" s="1" t="n">
        <f aca="false">Q43+R43+S43</f>
        <v>182489632</v>
      </c>
      <c r="U43" s="3" t="n">
        <f aca="false">W16</f>
        <v>1.1</v>
      </c>
      <c r="V43" s="4" t="n">
        <f aca="false">U43*(Constants!$A$2/100)*1024*1024*1024</f>
        <v>188978561.024</v>
      </c>
    </row>
    <row r="44" customFormat="false" ht="14.25" hidden="false" customHeight="false" outlineLevel="0" collapsed="false">
      <c r="B44" s="1" t="s">
        <v>16</v>
      </c>
      <c r="C44" s="1" t="n">
        <v>1620508</v>
      </c>
      <c r="D44" s="1" t="n">
        <v>1620508</v>
      </c>
      <c r="E44" s="1" t="n">
        <v>1620508</v>
      </c>
      <c r="F44" s="1" t="n">
        <f aca="false">AVERAGE(C44:E44)</f>
        <v>1620508</v>
      </c>
      <c r="I44" s="1" t="s">
        <v>16</v>
      </c>
      <c r="J44" s="1" t="n">
        <v>1620508</v>
      </c>
      <c r="K44" s="1" t="n">
        <v>1620508</v>
      </c>
      <c r="L44" s="1" t="n">
        <v>1620508</v>
      </c>
      <c r="M44" s="1" t="n">
        <f aca="false">AVERAGE(J44:L44)</f>
        <v>1620508</v>
      </c>
      <c r="P44" s="1" t="n">
        <v>30000</v>
      </c>
      <c r="Q44" s="1" t="n">
        <f aca="false">M37</f>
        <v>720938332</v>
      </c>
      <c r="R44" s="1" t="n">
        <f aca="false">M38</f>
        <v>1080508</v>
      </c>
      <c r="S44" s="1" t="n">
        <f aca="false">M39</f>
        <v>2882792</v>
      </c>
      <c r="T44" s="1" t="n">
        <f aca="false">Q44+R44+S44</f>
        <v>724901632</v>
      </c>
      <c r="U44" s="3" t="n">
        <f aca="false">W17</f>
        <v>4.5</v>
      </c>
      <c r="V44" s="4" t="n">
        <f aca="false">U44*(Constants!$A$2/100)*1024*1024*1024</f>
        <v>773094113.28</v>
      </c>
    </row>
    <row r="45" customFormat="false" ht="14.25" hidden="false" customHeight="false" outlineLevel="0" collapsed="false">
      <c r="B45" s="1" t="s">
        <v>12</v>
      </c>
      <c r="C45" s="1" t="n">
        <v>2992</v>
      </c>
      <c r="D45" s="1" t="n">
        <v>2992</v>
      </c>
      <c r="E45" s="1" t="n">
        <v>2992</v>
      </c>
      <c r="F45" s="1" t="n">
        <f aca="false">AVERAGE(C45:E45)</f>
        <v>2992</v>
      </c>
      <c r="I45" s="1" t="s">
        <v>12</v>
      </c>
      <c r="J45" s="1" t="n">
        <v>4317320</v>
      </c>
      <c r="K45" s="1" t="n">
        <v>4317320</v>
      </c>
      <c r="L45" s="1" t="n">
        <v>4317320</v>
      </c>
      <c r="M45" s="1" t="n">
        <f aca="false">AVERAGE(J45:L45)</f>
        <v>4317320</v>
      </c>
      <c r="P45" s="1" t="n">
        <v>45000</v>
      </c>
      <c r="Q45" s="1" t="n">
        <f aca="false">M43</f>
        <v>1621370332</v>
      </c>
      <c r="R45" s="1" t="n">
        <f aca="false">M44</f>
        <v>1620508</v>
      </c>
      <c r="S45" s="1" t="n">
        <f aca="false">M45</f>
        <v>4317320</v>
      </c>
      <c r="T45" s="1" t="n">
        <f aca="false">Q45+R45+S45</f>
        <v>1627308160</v>
      </c>
      <c r="U45" s="3" t="n">
        <f aca="false">W18</f>
        <v>10.1</v>
      </c>
      <c r="V45" s="4" t="n">
        <f aca="false">U45*(Constants!$A$2/100)*1024*1024*1024</f>
        <v>1735166787.584</v>
      </c>
    </row>
    <row r="46" customFormat="false" ht="14.25" hidden="false" customHeight="false" outlineLevel="0" collapsed="false">
      <c r="P46" s="1" t="n">
        <v>60000</v>
      </c>
      <c r="Q46" s="1" t="n">
        <f aca="false">M49</f>
        <v>2881802332</v>
      </c>
      <c r="R46" s="1" t="n">
        <f aca="false">M50</f>
        <v>2160508</v>
      </c>
      <c r="S46" s="1" t="n">
        <f aca="false">M51</f>
        <v>5735248</v>
      </c>
      <c r="T46" s="1" t="n">
        <f aca="false">Q46+R46+S46</f>
        <v>2889698088</v>
      </c>
      <c r="U46" s="3" t="n">
        <f aca="false">W19</f>
        <v>17.9</v>
      </c>
      <c r="V46" s="4" t="n">
        <f aca="false">U46*(Constants!$A$2/100)*1024*1024*1024</f>
        <v>3075196583.936</v>
      </c>
    </row>
    <row r="47" customFormat="false" ht="14.25" hidden="false" customHeight="false" outlineLevel="0" collapsed="false">
      <c r="B47" s="1" t="s">
        <v>9</v>
      </c>
      <c r="C47" s="1" t="n">
        <v>60000</v>
      </c>
      <c r="I47" s="1" t="s">
        <v>9</v>
      </c>
      <c r="J47" s="1" t="n">
        <v>60000</v>
      </c>
      <c r="P47" s="1" t="n">
        <v>75000</v>
      </c>
      <c r="Q47" s="1" t="n">
        <f aca="false">M55</f>
        <v>4502234332</v>
      </c>
      <c r="R47" s="1" t="n">
        <f aca="false">M56</f>
        <v>2700508</v>
      </c>
      <c r="S47" s="1" t="n">
        <f aca="false">M57</f>
        <v>7159736</v>
      </c>
      <c r="T47" s="1" t="n">
        <f aca="false">Q47+R47+S47</f>
        <v>4512094576</v>
      </c>
      <c r="U47" s="3" t="n">
        <f aca="false">W20</f>
        <v>27.9</v>
      </c>
      <c r="V47" s="4" t="n">
        <f aca="false">U47*(Constants!$A$2/100)*1024*1024*1024</f>
        <v>4793183502.336</v>
      </c>
    </row>
    <row r="48" customFormat="false" ht="14.25" hidden="false" customHeight="false" outlineLevel="0" collapsed="false">
      <c r="B48" s="1" t="s">
        <v>3</v>
      </c>
      <c r="C48" s="1" t="n">
        <v>1</v>
      </c>
      <c r="D48" s="1" t="n">
        <v>2</v>
      </c>
      <c r="E48" s="1" t="n">
        <v>3</v>
      </c>
      <c r="F48" s="1" t="n">
        <f aca="false">AVERAGE(C48:E48)</f>
        <v>2</v>
      </c>
      <c r="I48" s="1" t="s">
        <v>3</v>
      </c>
      <c r="J48" s="1" t="n">
        <v>1</v>
      </c>
      <c r="K48" s="1" t="n">
        <v>2</v>
      </c>
      <c r="L48" s="1" t="n">
        <v>3</v>
      </c>
      <c r="M48" s="1" t="n">
        <f aca="false">AVERAGE(J48:L48)</f>
        <v>2</v>
      </c>
      <c r="P48" s="1" t="n">
        <v>90000</v>
      </c>
      <c r="Q48" s="1" t="n">
        <f aca="false">M61</f>
        <v>6482666332</v>
      </c>
      <c r="R48" s="1" t="n">
        <f aca="false">M62</f>
        <v>3240508</v>
      </c>
      <c r="S48" s="1" t="n">
        <f aca="false">M63</f>
        <v>8537336</v>
      </c>
      <c r="T48" s="1" t="n">
        <f aca="false">Q48+R48+S48</f>
        <v>6494444176</v>
      </c>
      <c r="U48" s="3" t="n">
        <f aca="false">W21</f>
        <v>40.1</v>
      </c>
      <c r="V48" s="4" t="n">
        <f aca="false">U48*(Constants!$A$2/100)*1024*1024*1024</f>
        <v>6889127542.784</v>
      </c>
    </row>
    <row r="49" customFormat="false" ht="14.25" hidden="false" customHeight="false" outlineLevel="0" collapsed="false">
      <c r="B49" s="1" t="s">
        <v>10</v>
      </c>
      <c r="C49" s="1" t="n">
        <v>2881802332</v>
      </c>
      <c r="D49" s="1" t="n">
        <v>2881802332</v>
      </c>
      <c r="E49" s="1" t="n">
        <v>2881802332</v>
      </c>
      <c r="F49" s="1" t="n">
        <f aca="false">AVERAGE(C49:E49)</f>
        <v>2881802332</v>
      </c>
      <c r="I49" s="1" t="s">
        <v>10</v>
      </c>
      <c r="J49" s="1" t="n">
        <v>2881802332</v>
      </c>
      <c r="K49" s="1" t="n">
        <v>2881802332</v>
      </c>
      <c r="L49" s="1" t="n">
        <v>2881802332</v>
      </c>
      <c r="M49" s="1" t="n">
        <f aca="false">AVERAGE(J49:L49)</f>
        <v>2881802332</v>
      </c>
      <c r="P49" s="1" t="n">
        <v>105000</v>
      </c>
      <c r="Q49" s="1" t="n">
        <f aca="false">M67</f>
        <v>8823098333</v>
      </c>
      <c r="R49" s="1" t="n">
        <f aca="false">M68</f>
        <v>3780507</v>
      </c>
      <c r="S49" s="1" t="n">
        <f aca="false">M69</f>
        <v>9935768</v>
      </c>
      <c r="T49" s="1" t="n">
        <f aca="false">Q49+R49+S49</f>
        <v>8836814608</v>
      </c>
      <c r="U49" s="3" t="n">
        <f aca="false">W22</f>
        <v>54.6</v>
      </c>
      <c r="V49" s="4" t="n">
        <f aca="false">U49*(Constants!$A$2/100)*1024*1024*1024</f>
        <v>9380208574.464</v>
      </c>
    </row>
    <row r="50" customFormat="false" ht="14.25" hidden="false" customHeight="false" outlineLevel="0" collapsed="false">
      <c r="B50" s="1" t="s">
        <v>16</v>
      </c>
      <c r="C50" s="1" t="n">
        <v>2160508</v>
      </c>
      <c r="D50" s="1" t="n">
        <v>2160508</v>
      </c>
      <c r="E50" s="1" t="n">
        <v>2160508</v>
      </c>
      <c r="F50" s="1" t="n">
        <f aca="false">AVERAGE(C50:E50)</f>
        <v>2160508</v>
      </c>
      <c r="I50" s="1" t="s">
        <v>16</v>
      </c>
      <c r="J50" s="1" t="n">
        <v>2160508</v>
      </c>
      <c r="K50" s="1" t="n">
        <v>2160508</v>
      </c>
      <c r="L50" s="1" t="n">
        <v>2160508</v>
      </c>
      <c r="M50" s="1" t="n">
        <f aca="false">AVERAGE(J50:L50)</f>
        <v>2160508</v>
      </c>
      <c r="P50" s="1" t="n">
        <v>120000</v>
      </c>
      <c r="Q50" s="1" t="n">
        <f aca="false">M73</f>
        <v>11523530333</v>
      </c>
      <c r="R50" s="1" t="n">
        <f aca="false">M74</f>
        <v>4320507</v>
      </c>
      <c r="S50" s="1" t="n">
        <f aca="false">M75</f>
        <v>11505944</v>
      </c>
      <c r="T50" s="1" t="n">
        <f aca="false">Q50+R50+S50</f>
        <v>11539356784</v>
      </c>
      <c r="U50" s="3" t="n">
        <f aca="false">W23</f>
        <v>71.2</v>
      </c>
      <c r="V50" s="4" t="n">
        <f aca="false">U50*(Constants!$A$2/100)*1024*1024*1024</f>
        <v>12232066859.008</v>
      </c>
    </row>
    <row r="51" customFormat="false" ht="14.25" hidden="false" customHeight="false" outlineLevel="0" collapsed="false">
      <c r="B51" s="1" t="s">
        <v>12</v>
      </c>
      <c r="C51" s="1" t="n">
        <v>2992</v>
      </c>
      <c r="D51" s="1" t="n">
        <v>2992</v>
      </c>
      <c r="E51" s="1" t="n">
        <v>2992</v>
      </c>
      <c r="F51" s="1" t="n">
        <f aca="false">AVERAGE(C51:E51)</f>
        <v>2992</v>
      </c>
      <c r="I51" s="1" t="s">
        <v>12</v>
      </c>
      <c r="J51" s="1" t="n">
        <v>5735248</v>
      </c>
      <c r="K51" s="1" t="n">
        <v>5735248</v>
      </c>
      <c r="L51" s="1" t="n">
        <v>5735248</v>
      </c>
      <c r="M51" s="1" t="n">
        <f aca="false">AVERAGE(J51:L51)</f>
        <v>5735248</v>
      </c>
      <c r="P51" s="1" t="n">
        <v>135000</v>
      </c>
      <c r="Q51" s="1" t="e">
        <f aca="false">M79</f>
        <v>#DIV/0!</v>
      </c>
      <c r="R51" s="1" t="e">
        <f aca="false">M80</f>
        <v>#DIV/0!</v>
      </c>
      <c r="S51" s="1" t="e">
        <f aca="false">M81</f>
        <v>#DIV/0!</v>
      </c>
      <c r="T51" s="1" t="e">
        <f aca="false">Q51+R51+S51</f>
        <v>#DIV/0!</v>
      </c>
      <c r="U51" s="3" t="n">
        <f aca="false">W24</f>
        <v>90.1</v>
      </c>
      <c r="V51" s="4" t="n">
        <f aca="false">U51*(Constants!$A$2/100)*1024*1024*1024</f>
        <v>15479062134.784</v>
      </c>
    </row>
    <row r="53" customFormat="false" ht="14.25" hidden="false" customHeight="false" outlineLevel="0" collapsed="false">
      <c r="B53" s="1" t="s">
        <v>9</v>
      </c>
      <c r="C53" s="1" t="n">
        <v>75000</v>
      </c>
      <c r="I53" s="1" t="s">
        <v>9</v>
      </c>
      <c r="J53" s="1" t="n">
        <v>75000</v>
      </c>
    </row>
    <row r="54" customFormat="false" ht="14.25" hidden="false" customHeight="false" outlineLevel="0" collapsed="false">
      <c r="B54" s="1" t="s">
        <v>3</v>
      </c>
      <c r="C54" s="1" t="n">
        <v>1</v>
      </c>
      <c r="D54" s="1" t="n">
        <v>2</v>
      </c>
      <c r="E54" s="1" t="n">
        <v>3</v>
      </c>
      <c r="F54" s="1" t="n">
        <f aca="false">AVERAGE(C54:E54)</f>
        <v>2</v>
      </c>
      <c r="I54" s="1" t="s">
        <v>3</v>
      </c>
      <c r="J54" s="1" t="n">
        <v>1</v>
      </c>
      <c r="K54" s="1" t="n">
        <v>2</v>
      </c>
      <c r="L54" s="1" t="n">
        <v>3</v>
      </c>
      <c r="M54" s="1" t="n">
        <f aca="false">AVERAGE(J54:L54)</f>
        <v>2</v>
      </c>
    </row>
    <row r="55" customFormat="false" ht="14.25" hidden="false" customHeight="false" outlineLevel="0" collapsed="false">
      <c r="B55" s="1" t="s">
        <v>10</v>
      </c>
      <c r="C55" s="1" t="n">
        <v>4502234332</v>
      </c>
      <c r="D55" s="1" t="n">
        <v>4502234332</v>
      </c>
      <c r="E55" s="1" t="n">
        <v>4502234332</v>
      </c>
      <c r="F55" s="1" t="n">
        <f aca="false">AVERAGE(C55:E55)</f>
        <v>4502234332</v>
      </c>
      <c r="I55" s="1" t="s">
        <v>10</v>
      </c>
      <c r="J55" s="1" t="n">
        <v>4502234332</v>
      </c>
      <c r="K55" s="1" t="n">
        <v>4502234332</v>
      </c>
      <c r="L55" s="1" t="n">
        <v>4502234332</v>
      </c>
      <c r="M55" s="1" t="n">
        <f aca="false">AVERAGE(J55:L55)</f>
        <v>4502234332</v>
      </c>
    </row>
    <row r="56" customFormat="false" ht="14.25" hidden="false" customHeight="false" outlineLevel="0" collapsed="false">
      <c r="B56" s="1" t="s">
        <v>16</v>
      </c>
      <c r="C56" s="1" t="n">
        <v>2700508</v>
      </c>
      <c r="D56" s="1" t="n">
        <v>2700508</v>
      </c>
      <c r="E56" s="1" t="n">
        <v>2700508</v>
      </c>
      <c r="F56" s="1" t="n">
        <f aca="false">AVERAGE(C56:E56)</f>
        <v>2700508</v>
      </c>
      <c r="I56" s="1" t="s">
        <v>16</v>
      </c>
      <c r="J56" s="1" t="n">
        <v>2700508</v>
      </c>
      <c r="K56" s="1" t="n">
        <v>2700508</v>
      </c>
      <c r="L56" s="1" t="n">
        <v>2700508</v>
      </c>
      <c r="M56" s="1" t="n">
        <f aca="false">AVERAGE(J56:L56)</f>
        <v>2700508</v>
      </c>
    </row>
    <row r="57" customFormat="false" ht="14.25" hidden="false" customHeight="false" outlineLevel="0" collapsed="false">
      <c r="B57" s="1" t="s">
        <v>12</v>
      </c>
      <c r="C57" s="1" t="n">
        <v>2992</v>
      </c>
      <c r="D57" s="1" t="n">
        <v>2992</v>
      </c>
      <c r="E57" s="1" t="n">
        <v>2992</v>
      </c>
      <c r="F57" s="1" t="n">
        <f aca="false">AVERAGE(C57:E57)</f>
        <v>2992</v>
      </c>
      <c r="I57" s="1" t="s">
        <v>12</v>
      </c>
      <c r="J57" s="1" t="n">
        <v>7159736</v>
      </c>
      <c r="K57" s="1" t="n">
        <v>7159736</v>
      </c>
      <c r="L57" s="1" t="n">
        <v>7159736</v>
      </c>
      <c r="M57" s="1" t="n">
        <f aca="false">AVERAGE(J57:L57)</f>
        <v>7159736</v>
      </c>
    </row>
    <row r="59" customFormat="false" ht="14.25" hidden="false" customHeight="false" outlineLevel="0" collapsed="false">
      <c r="B59" s="1" t="s">
        <v>9</v>
      </c>
      <c r="C59" s="1" t="n">
        <v>90000</v>
      </c>
      <c r="I59" s="1" t="s">
        <v>9</v>
      </c>
      <c r="J59" s="1" t="n">
        <v>90000</v>
      </c>
    </row>
    <row r="60" customFormat="false" ht="14.25" hidden="false" customHeight="false" outlineLevel="0" collapsed="false">
      <c r="B60" s="1" t="s">
        <v>3</v>
      </c>
      <c r="C60" s="1" t="n">
        <v>1</v>
      </c>
      <c r="D60" s="1" t="n">
        <v>2</v>
      </c>
      <c r="E60" s="1" t="n">
        <v>3</v>
      </c>
      <c r="F60" s="1" t="n">
        <f aca="false">AVERAGE(C60:E60)</f>
        <v>2</v>
      </c>
      <c r="I60" s="1" t="s">
        <v>3</v>
      </c>
      <c r="J60" s="1" t="n">
        <v>1</v>
      </c>
      <c r="K60" s="1" t="n">
        <v>2</v>
      </c>
      <c r="L60" s="1" t="n">
        <v>3</v>
      </c>
      <c r="M60" s="1" t="n">
        <f aca="false">AVERAGE(J60:L60)</f>
        <v>2</v>
      </c>
    </row>
    <row r="61" customFormat="false" ht="14.25" hidden="false" customHeight="false" outlineLevel="0" collapsed="false">
      <c r="B61" s="1" t="s">
        <v>10</v>
      </c>
      <c r="C61" s="1" t="n">
        <v>6482666332</v>
      </c>
      <c r="D61" s="1" t="n">
        <v>6482666332</v>
      </c>
      <c r="E61" s="1" t="n">
        <v>6482666332</v>
      </c>
      <c r="F61" s="1" t="n">
        <f aca="false">AVERAGE(C61:E61)</f>
        <v>6482666332</v>
      </c>
      <c r="I61" s="1" t="s">
        <v>10</v>
      </c>
      <c r="J61" s="1" t="n">
        <v>6482666332</v>
      </c>
      <c r="K61" s="1" t="n">
        <v>6482666332</v>
      </c>
      <c r="L61" s="1" t="n">
        <v>6482666332</v>
      </c>
      <c r="M61" s="1" t="n">
        <f aca="false">AVERAGE(J61:L61)</f>
        <v>6482666332</v>
      </c>
    </row>
    <row r="62" customFormat="false" ht="14.25" hidden="false" customHeight="false" outlineLevel="0" collapsed="false">
      <c r="B62" s="1" t="s">
        <v>16</v>
      </c>
      <c r="C62" s="1" t="n">
        <v>3240508</v>
      </c>
      <c r="D62" s="1" t="n">
        <v>3240508</v>
      </c>
      <c r="E62" s="1" t="n">
        <v>3240508</v>
      </c>
      <c r="F62" s="1" t="n">
        <f aca="false">AVERAGE(C62:E62)</f>
        <v>3240508</v>
      </c>
      <c r="I62" s="1" t="s">
        <v>16</v>
      </c>
      <c r="J62" s="1" t="n">
        <v>3240508</v>
      </c>
      <c r="K62" s="1" t="n">
        <v>3240508</v>
      </c>
      <c r="L62" s="1" t="n">
        <v>3240508</v>
      </c>
      <c r="M62" s="1" t="n">
        <f aca="false">AVERAGE(J62:L62)</f>
        <v>3240508</v>
      </c>
    </row>
    <row r="63" customFormat="false" ht="14.25" hidden="false" customHeight="false" outlineLevel="0" collapsed="false">
      <c r="B63" s="1" t="s">
        <v>12</v>
      </c>
      <c r="C63" s="1" t="n">
        <v>2992</v>
      </c>
      <c r="D63" s="1" t="n">
        <v>2992</v>
      </c>
      <c r="E63" s="1" t="n">
        <v>2992</v>
      </c>
      <c r="F63" s="1" t="n">
        <f aca="false">AVERAGE(C63:E63)</f>
        <v>2992</v>
      </c>
      <c r="I63" s="1" t="s">
        <v>12</v>
      </c>
      <c r="J63" s="1" t="n">
        <v>8537336</v>
      </c>
      <c r="K63" s="1" t="n">
        <v>8537336</v>
      </c>
      <c r="L63" s="1" t="n">
        <v>8537336</v>
      </c>
      <c r="M63" s="1" t="n">
        <f aca="false">AVERAGE(J63:L63)</f>
        <v>8537336</v>
      </c>
    </row>
    <row r="65" customFormat="false" ht="14.25" hidden="false" customHeight="false" outlineLevel="0" collapsed="false">
      <c r="B65" s="1" t="s">
        <v>9</v>
      </c>
      <c r="C65" s="1" t="n">
        <v>105000</v>
      </c>
      <c r="I65" s="1" t="s">
        <v>9</v>
      </c>
      <c r="J65" s="1" t="n">
        <v>105000</v>
      </c>
    </row>
    <row r="66" customFormat="false" ht="14.25" hidden="false" customHeight="false" outlineLevel="0" collapsed="false">
      <c r="B66" s="1" t="s">
        <v>3</v>
      </c>
      <c r="C66" s="1" t="n">
        <v>1</v>
      </c>
      <c r="D66" s="1" t="n">
        <v>2</v>
      </c>
      <c r="E66" s="1" t="n">
        <v>3</v>
      </c>
      <c r="F66" s="1" t="n">
        <f aca="false">AVERAGE(C66:E66)</f>
        <v>2</v>
      </c>
      <c r="I66" s="1" t="s">
        <v>3</v>
      </c>
      <c r="J66" s="1" t="n">
        <v>1</v>
      </c>
      <c r="K66" s="1" t="n">
        <v>2</v>
      </c>
      <c r="L66" s="1" t="n">
        <v>3</v>
      </c>
      <c r="M66" s="1" t="n">
        <f aca="false">AVERAGE(J66:L66)</f>
        <v>2</v>
      </c>
    </row>
    <row r="67" customFormat="false" ht="14.25" hidden="false" customHeight="false" outlineLevel="0" collapsed="false">
      <c r="B67" s="1" t="s">
        <v>10</v>
      </c>
      <c r="C67" s="1" t="n">
        <v>8823098333</v>
      </c>
      <c r="D67" s="1" t="n">
        <v>8823098333</v>
      </c>
      <c r="E67" s="1" t="n">
        <v>8823098333</v>
      </c>
      <c r="F67" s="1" t="n">
        <f aca="false">AVERAGE(C67:E67)</f>
        <v>8823098333</v>
      </c>
      <c r="I67" s="1" t="s">
        <v>10</v>
      </c>
      <c r="J67" s="1" t="n">
        <v>8823098333</v>
      </c>
      <c r="K67" s="1" t="n">
        <v>8823098333</v>
      </c>
      <c r="L67" s="1" t="n">
        <v>8823098333</v>
      </c>
      <c r="M67" s="1" t="n">
        <f aca="false">AVERAGE(J67:L67)</f>
        <v>8823098333</v>
      </c>
    </row>
    <row r="68" customFormat="false" ht="14.25" hidden="false" customHeight="false" outlineLevel="0" collapsed="false">
      <c r="B68" s="1" t="s">
        <v>16</v>
      </c>
      <c r="C68" s="1" t="n">
        <v>3780507</v>
      </c>
      <c r="D68" s="1" t="n">
        <v>3780507</v>
      </c>
      <c r="E68" s="1" t="n">
        <v>3780507</v>
      </c>
      <c r="F68" s="1" t="n">
        <f aca="false">AVERAGE(C68:E68)</f>
        <v>3780507</v>
      </c>
      <c r="I68" s="1" t="s">
        <v>16</v>
      </c>
      <c r="J68" s="1" t="n">
        <v>3780507</v>
      </c>
      <c r="K68" s="1" t="n">
        <v>3780507</v>
      </c>
      <c r="L68" s="1" t="n">
        <v>3780507</v>
      </c>
      <c r="M68" s="1" t="n">
        <f aca="false">AVERAGE(J68:L68)</f>
        <v>3780507</v>
      </c>
    </row>
    <row r="69" customFormat="false" ht="14.25" hidden="false" customHeight="false" outlineLevel="0" collapsed="false">
      <c r="B69" s="1" t="s">
        <v>12</v>
      </c>
      <c r="C69" s="1" t="n">
        <v>2992</v>
      </c>
      <c r="D69" s="1" t="n">
        <v>2992</v>
      </c>
      <c r="E69" s="1" t="n">
        <v>2992</v>
      </c>
      <c r="F69" s="1" t="n">
        <f aca="false">AVERAGE(C69:E69)</f>
        <v>2992</v>
      </c>
      <c r="I69" s="1" t="s">
        <v>12</v>
      </c>
      <c r="J69" s="1" t="n">
        <v>9935768</v>
      </c>
      <c r="K69" s="1" t="n">
        <v>9935768</v>
      </c>
      <c r="L69" s="1" t="n">
        <v>9935768</v>
      </c>
      <c r="M69" s="1" t="n">
        <f aca="false">AVERAGE(J69:L69)</f>
        <v>9935768</v>
      </c>
    </row>
    <row r="71" customFormat="false" ht="14.25" hidden="false" customHeight="false" outlineLevel="0" collapsed="false">
      <c r="B71" s="1" t="s">
        <v>9</v>
      </c>
      <c r="C71" s="1" t="n">
        <v>120000</v>
      </c>
      <c r="I71" s="1" t="s">
        <v>9</v>
      </c>
      <c r="J71" s="1" t="n">
        <v>120000</v>
      </c>
    </row>
    <row r="72" customFormat="false" ht="14.25" hidden="false" customHeight="false" outlineLevel="0" collapsed="false">
      <c r="B72" s="1" t="s">
        <v>3</v>
      </c>
      <c r="C72" s="1" t="n">
        <v>1</v>
      </c>
      <c r="D72" s="1" t="n">
        <v>2</v>
      </c>
      <c r="E72" s="1" t="n">
        <v>3</v>
      </c>
      <c r="F72" s="1" t="n">
        <f aca="false">AVERAGE(C72:E72)</f>
        <v>2</v>
      </c>
      <c r="I72" s="1" t="s">
        <v>3</v>
      </c>
      <c r="J72" s="1" t="n">
        <v>1</v>
      </c>
      <c r="K72" s="1" t="n">
        <v>2</v>
      </c>
      <c r="L72" s="1" t="n">
        <v>3</v>
      </c>
      <c r="M72" s="1" t="n">
        <f aca="false">AVERAGE(J72:L72)</f>
        <v>2</v>
      </c>
    </row>
    <row r="73" customFormat="false" ht="14.25" hidden="false" customHeight="false" outlineLevel="0" collapsed="false">
      <c r="B73" s="1" t="s">
        <v>10</v>
      </c>
      <c r="C73" s="1" t="n">
        <v>11523530333</v>
      </c>
      <c r="D73" s="1" t="n">
        <v>11523530333</v>
      </c>
      <c r="E73" s="1" t="n">
        <v>11523530333</v>
      </c>
      <c r="F73" s="1" t="n">
        <f aca="false">AVERAGE(C73:E73)</f>
        <v>11523530333</v>
      </c>
      <c r="I73" s="1" t="s">
        <v>10</v>
      </c>
      <c r="J73" s="1" t="n">
        <v>11523530333</v>
      </c>
      <c r="K73" s="1" t="n">
        <v>11523530333</v>
      </c>
      <c r="L73" s="1" t="n">
        <v>11523530333</v>
      </c>
      <c r="M73" s="1" t="n">
        <f aca="false">AVERAGE(J73:L73)</f>
        <v>11523530333</v>
      </c>
    </row>
    <row r="74" customFormat="false" ht="14.25" hidden="false" customHeight="false" outlineLevel="0" collapsed="false">
      <c r="B74" s="1" t="s">
        <v>16</v>
      </c>
      <c r="C74" s="1" t="n">
        <v>4320507</v>
      </c>
      <c r="D74" s="1" t="n">
        <v>4320507</v>
      </c>
      <c r="E74" s="1" t="n">
        <v>4320507</v>
      </c>
      <c r="F74" s="1" t="n">
        <f aca="false">AVERAGE(C74:E74)</f>
        <v>4320507</v>
      </c>
      <c r="I74" s="1" t="s">
        <v>16</v>
      </c>
      <c r="J74" s="1" t="n">
        <v>4320507</v>
      </c>
      <c r="K74" s="1" t="n">
        <v>4320507</v>
      </c>
      <c r="L74" s="1" t="n">
        <v>4320507</v>
      </c>
      <c r="M74" s="1" t="n">
        <f aca="false">AVERAGE(J74:L74)</f>
        <v>4320507</v>
      </c>
    </row>
    <row r="75" customFormat="false" ht="14.25" hidden="false" customHeight="false" outlineLevel="0" collapsed="false">
      <c r="B75" s="1" t="s">
        <v>12</v>
      </c>
      <c r="C75" s="1" t="n">
        <v>2992</v>
      </c>
      <c r="D75" s="1" t="n">
        <v>2992</v>
      </c>
      <c r="E75" s="1" t="n">
        <v>2992</v>
      </c>
      <c r="F75" s="1" t="n">
        <f aca="false">AVERAGE(C75:E75)</f>
        <v>2992</v>
      </c>
      <c r="I75" s="1" t="s">
        <v>12</v>
      </c>
      <c r="J75" s="1" t="n">
        <v>11505944</v>
      </c>
      <c r="K75" s="1" t="n">
        <v>11505944</v>
      </c>
      <c r="L75" s="1" t="n">
        <v>11505944</v>
      </c>
      <c r="M75" s="1" t="n">
        <f aca="false">AVERAGE(J75:L75)</f>
        <v>11505944</v>
      </c>
    </row>
    <row r="77" customFormat="false" ht="14.25" hidden="false" customHeight="false" outlineLevel="0" collapsed="false">
      <c r="B77" s="1" t="s">
        <v>9</v>
      </c>
      <c r="C77" s="1" t="n">
        <v>135000</v>
      </c>
      <c r="I77" s="1" t="s">
        <v>9</v>
      </c>
      <c r="J77" s="1" t="n">
        <v>135000</v>
      </c>
    </row>
    <row r="78" customFormat="false" ht="14.25" hidden="false" customHeight="false" outlineLevel="0" collapsed="false">
      <c r="B78" s="1" t="s">
        <v>3</v>
      </c>
      <c r="C78" s="1" t="n">
        <v>1</v>
      </c>
      <c r="D78" s="1" t="n">
        <v>2</v>
      </c>
      <c r="E78" s="1" t="n">
        <v>3</v>
      </c>
      <c r="F78" s="1" t="n">
        <f aca="false">AVERAGE(C78:E78)</f>
        <v>2</v>
      </c>
      <c r="I78" s="1" t="s">
        <v>3</v>
      </c>
      <c r="J78" s="1" t="n">
        <v>1</v>
      </c>
      <c r="K78" s="1" t="n">
        <v>2</v>
      </c>
      <c r="L78" s="1" t="n">
        <v>3</v>
      </c>
      <c r="M78" s="1" t="n">
        <f aca="false">AVERAGE(J78:L78)</f>
        <v>2</v>
      </c>
    </row>
    <row r="79" customFormat="false" ht="14.25" hidden="false" customHeight="false" outlineLevel="0" collapsed="false">
      <c r="B79" s="1" t="s">
        <v>10</v>
      </c>
      <c r="F79" s="1" t="e">
        <f aca="false">AVERAGE(C79:E79)</f>
        <v>#DIV/0!</v>
      </c>
      <c r="I79" s="1" t="s">
        <v>10</v>
      </c>
      <c r="M79" s="1" t="e">
        <f aca="false">AVERAGE(J79:L79)</f>
        <v>#DIV/0!</v>
      </c>
    </row>
    <row r="80" customFormat="false" ht="14.25" hidden="false" customHeight="false" outlineLevel="0" collapsed="false">
      <c r="B80" s="1" t="s">
        <v>16</v>
      </c>
      <c r="F80" s="1" t="e">
        <f aca="false">AVERAGE(C80:E80)</f>
        <v>#DIV/0!</v>
      </c>
      <c r="I80" s="1" t="s">
        <v>16</v>
      </c>
      <c r="M80" s="1" t="e">
        <f aca="false">AVERAGE(J80:L80)</f>
        <v>#DIV/0!</v>
      </c>
    </row>
    <row r="81" customFormat="false" ht="14.25" hidden="false" customHeight="false" outlineLevel="0" collapsed="false">
      <c r="B81" s="1" t="s">
        <v>12</v>
      </c>
      <c r="F81" s="1" t="e">
        <f aca="false">AVERAGE(C81:E81)</f>
        <v>#DIV/0!</v>
      </c>
      <c r="I81" s="1" t="s">
        <v>12</v>
      </c>
      <c r="M81" s="1" t="e">
        <f aca="false">AVERAGE(J81:L81)</f>
        <v>#DIV/0!</v>
      </c>
    </row>
  </sheetData>
  <printOptions headings="false" gridLines="false" gridLinesSet="true" horizontalCentered="false" verticalCentered="false"/>
  <pageMargins left="0" right="0" top="0.138888888888889" bottom="0.138888888888889" header="0" footer="0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74"/>
  <sheetViews>
    <sheetView showFormulas="false" showGridLines="true" showRowColHeaders="true" showZeros="true" rightToLeft="false" tabSelected="false" showOutlineSymbols="true" defaultGridColor="true" view="normal" topLeftCell="F1" colorId="64" zoomScale="70" zoomScaleNormal="70" zoomScalePageLayoutView="100" workbookViewId="0">
      <selection pane="topLeft" activeCell="AQ32" activeCellId="1" sqref="S16:V21 AQ32"/>
    </sheetView>
  </sheetViews>
  <sheetFormatPr defaultColWidth="7.5078125" defaultRowHeight="14.25" zeroHeight="false" outlineLevelRow="0" outlineLevelCol="0"/>
  <cols>
    <col collapsed="false" customWidth="true" hidden="false" outlineLevel="0" max="14" min="1" style="1" width="9.13"/>
    <col collapsed="false" customWidth="true" hidden="false" outlineLevel="0" max="16" min="16" style="1" width="7.88"/>
    <col collapsed="false" customWidth="true" hidden="false" outlineLevel="0" max="17" min="17" style="1" width="11.87"/>
    <col collapsed="false" customWidth="true" hidden="false" outlineLevel="0" max="18" min="18" style="1" width="6.88"/>
    <col collapsed="false" customWidth="true" hidden="false" outlineLevel="0" max="19" min="19" style="1" width="7.88"/>
    <col collapsed="false" customWidth="true" hidden="false" outlineLevel="0" max="20" min="20" style="1" width="11.87"/>
    <col collapsed="false" customWidth="true" hidden="false" outlineLevel="0" max="21" min="21" style="1" width="15.5"/>
    <col collapsed="false" customWidth="true" hidden="false" outlineLevel="0" max="22" min="22" style="1" width="18"/>
  </cols>
  <sheetData>
    <row r="1" customFormat="false" ht="14.25" hidden="false" customHeight="false" outlineLevel="0" collapsed="false">
      <c r="A1" s="1" t="s">
        <v>1</v>
      </c>
    </row>
    <row r="2" customFormat="false" ht="14.25" hidden="false" customHeight="false" outlineLevel="0" collapsed="false">
      <c r="A2" s="1" t="s">
        <v>2</v>
      </c>
      <c r="B2" s="1" t="s">
        <v>3</v>
      </c>
      <c r="C2" s="1" t="n">
        <v>1</v>
      </c>
      <c r="D2" s="1" t="n">
        <v>2</v>
      </c>
      <c r="E2" s="1" t="n">
        <v>3</v>
      </c>
      <c r="F2" s="1" t="n">
        <v>4</v>
      </c>
      <c r="G2" s="1" t="n">
        <v>5</v>
      </c>
      <c r="H2" s="1" t="n">
        <v>6</v>
      </c>
      <c r="I2" s="1" t="n">
        <v>7</v>
      </c>
      <c r="J2" s="1" t="n">
        <v>8</v>
      </c>
      <c r="K2" s="1" t="n">
        <v>9</v>
      </c>
      <c r="L2" s="1" t="n">
        <v>10</v>
      </c>
      <c r="M2" s="1" t="n">
        <v>11</v>
      </c>
      <c r="N2" s="1" t="n">
        <v>12</v>
      </c>
      <c r="O2" s="1" t="s">
        <v>4</v>
      </c>
      <c r="P2" s="1" t="s">
        <v>5</v>
      </c>
      <c r="Q2" s="1" t="s">
        <v>6</v>
      </c>
      <c r="S2" s="1" t="s">
        <v>3</v>
      </c>
      <c r="T2" s="1" t="n">
        <v>1</v>
      </c>
      <c r="U2" s="1" t="n">
        <v>2</v>
      </c>
      <c r="V2" s="1" t="n">
        <v>3</v>
      </c>
      <c r="W2" s="1" t="s">
        <v>6</v>
      </c>
    </row>
    <row r="3" customFormat="false" ht="14.25" hidden="false" customHeight="false" outlineLevel="0" collapsed="false">
      <c r="B3" s="1" t="n">
        <v>7500</v>
      </c>
      <c r="C3" s="1" t="n">
        <v>0.1268</v>
      </c>
      <c r="D3" s="1" t="n">
        <v>0.1296</v>
      </c>
      <c r="E3" s="1" t="n">
        <v>0.127</v>
      </c>
      <c r="F3" s="1" t="n">
        <v>0.125</v>
      </c>
      <c r="G3" s="1" t="n">
        <v>0.1242</v>
      </c>
      <c r="H3" s="1" t="n">
        <v>0.1235</v>
      </c>
      <c r="I3" s="1" t="n">
        <v>0.1239</v>
      </c>
      <c r="J3" s="1" t="n">
        <v>0.1249</v>
      </c>
      <c r="K3" s="1" t="n">
        <v>0.1251</v>
      </c>
      <c r="L3" s="1" t="n">
        <v>0.1255</v>
      </c>
      <c r="M3" s="1" t="n">
        <v>0.1265</v>
      </c>
      <c r="N3" s="1" t="n">
        <v>0.1255</v>
      </c>
      <c r="O3" s="1" t="n">
        <f aca="false">MIN(C3:N3)</f>
        <v>0.1235</v>
      </c>
      <c r="P3" s="1" t="n">
        <f aca="false">MAX(C3:N3)</f>
        <v>0.1296</v>
      </c>
      <c r="Q3" s="1" t="n">
        <f aca="false">(SUM(C3:N3)-O3-P3)/10</f>
        <v>0.12544</v>
      </c>
      <c r="S3" s="1" t="n">
        <v>7500</v>
      </c>
      <c r="T3" s="1" t="n">
        <v>1.4</v>
      </c>
      <c r="U3" s="1" t="n">
        <v>1.4</v>
      </c>
      <c r="V3" s="1" t="n">
        <v>1.4</v>
      </c>
      <c r="W3" s="1" t="n">
        <f aca="false">AVERAGE(T3:V3)</f>
        <v>1.4</v>
      </c>
    </row>
    <row r="4" customFormat="false" ht="14.25" hidden="false" customHeight="false" outlineLevel="0" collapsed="false">
      <c r="B4" s="1" t="n">
        <v>15000</v>
      </c>
      <c r="C4" s="1" t="n">
        <v>0.5899</v>
      </c>
      <c r="D4" s="1" t="n">
        <v>0.5974</v>
      </c>
      <c r="E4" s="1" t="n">
        <v>0.5923</v>
      </c>
      <c r="F4" s="1" t="n">
        <v>0.5908</v>
      </c>
      <c r="G4" s="1" t="n">
        <v>0.5911</v>
      </c>
      <c r="H4" s="1" t="n">
        <v>0.5909</v>
      </c>
      <c r="I4" s="1" t="n">
        <v>0.589</v>
      </c>
      <c r="J4" s="1" t="n">
        <v>0.5807</v>
      </c>
      <c r="K4" s="1" t="n">
        <v>0.5854</v>
      </c>
      <c r="L4" s="1" t="n">
        <v>0.5885</v>
      </c>
      <c r="M4" s="1" t="n">
        <v>0.5933</v>
      </c>
      <c r="N4" s="1" t="n">
        <v>0.5919</v>
      </c>
      <c r="O4" s="1" t="n">
        <f aca="false">MIN(C4:N4)</f>
        <v>0.5807</v>
      </c>
      <c r="P4" s="1" t="n">
        <f aca="false">MAX(C4:N4)</f>
        <v>0.5974</v>
      </c>
      <c r="Q4" s="1" t="n">
        <f aca="false">(SUM(C4:N4)-O4-P4)/10</f>
        <v>0.59031</v>
      </c>
      <c r="S4" s="1" t="n">
        <v>15000</v>
      </c>
      <c r="T4" s="1" t="n">
        <v>5.6</v>
      </c>
      <c r="U4" s="1" t="n">
        <v>5.6</v>
      </c>
      <c r="V4" s="1" t="n">
        <v>5.6</v>
      </c>
      <c r="W4" s="1" t="n">
        <f aca="false">AVERAGE(T4:V4)</f>
        <v>5.6</v>
      </c>
    </row>
    <row r="5" customFormat="false" ht="14.25" hidden="false" customHeight="false" outlineLevel="0" collapsed="false">
      <c r="B5" s="1" t="n">
        <v>22500</v>
      </c>
      <c r="C5" s="1" t="n">
        <v>1.3609</v>
      </c>
      <c r="D5" s="1" t="n">
        <v>1.3623</v>
      </c>
      <c r="E5" s="1" t="n">
        <v>1.402</v>
      </c>
      <c r="F5" s="1" t="n">
        <v>1.3819</v>
      </c>
      <c r="G5" s="1" t="n">
        <v>1.4232</v>
      </c>
      <c r="H5" s="1" t="n">
        <v>1.3837</v>
      </c>
      <c r="I5" s="1" t="n">
        <v>1.3728</v>
      </c>
      <c r="J5" s="1" t="n">
        <v>1.3603</v>
      </c>
      <c r="K5" s="1" t="n">
        <v>1.3567</v>
      </c>
      <c r="L5" s="1" t="n">
        <v>1.3603</v>
      </c>
      <c r="M5" s="1" t="n">
        <v>1.3623</v>
      </c>
      <c r="N5" s="1" t="n">
        <v>1.3568</v>
      </c>
      <c r="O5" s="1" t="n">
        <f aca="false">MIN(C5:N5)</f>
        <v>1.3567</v>
      </c>
      <c r="P5" s="1" t="n">
        <f aca="false">MAX(C5:N5)</f>
        <v>1.4232</v>
      </c>
      <c r="Q5" s="1" t="n">
        <f aca="false">(SUM(C5:N5)-O5-P5)/10</f>
        <v>1.37033</v>
      </c>
      <c r="S5" s="1" t="n">
        <v>22500</v>
      </c>
      <c r="T5" s="1" t="n">
        <v>12.5</v>
      </c>
      <c r="U5" s="1" t="n">
        <v>12.5</v>
      </c>
      <c r="V5" s="1" t="n">
        <v>12.5</v>
      </c>
      <c r="W5" s="1" t="n">
        <f aca="false">AVERAGE(T5:V5)</f>
        <v>12.5</v>
      </c>
    </row>
    <row r="6" customFormat="false" ht="14.25" hidden="false" customHeight="false" outlineLevel="0" collapsed="false">
      <c r="B6" s="1" t="n">
        <v>30000</v>
      </c>
      <c r="C6" s="1" t="n">
        <v>2.4719</v>
      </c>
      <c r="D6" s="1" t="n">
        <v>2.5256</v>
      </c>
      <c r="E6" s="1" t="n">
        <v>2.4752</v>
      </c>
      <c r="F6" s="1" t="n">
        <v>2.4982</v>
      </c>
      <c r="G6" s="1" t="n">
        <v>2.5046</v>
      </c>
      <c r="H6" s="1" t="n">
        <v>2.4568</v>
      </c>
      <c r="I6" s="1" t="n">
        <v>2.463</v>
      </c>
      <c r="J6" s="1" t="n">
        <v>2.4626</v>
      </c>
      <c r="K6" s="1" t="n">
        <v>2.459</v>
      </c>
      <c r="L6" s="1" t="n">
        <v>2.4562</v>
      </c>
      <c r="M6" s="1" t="n">
        <v>2.4867</v>
      </c>
      <c r="N6" s="1" t="n">
        <v>2.5091</v>
      </c>
      <c r="O6" s="1" t="n">
        <f aca="false">MIN(C6:N6)</f>
        <v>2.4562</v>
      </c>
      <c r="P6" s="1" t="n">
        <f aca="false">MAX(C6:N6)</f>
        <v>2.5256</v>
      </c>
      <c r="Q6" s="1" t="n">
        <f aca="false">(SUM(C6:N6)-O6-P6)/10</f>
        <v>2.47871</v>
      </c>
      <c r="S6" s="1" t="n">
        <v>30000</v>
      </c>
      <c r="T6" s="1" t="n">
        <v>22.2</v>
      </c>
      <c r="U6" s="1" t="n">
        <v>22.2</v>
      </c>
      <c r="V6" s="1" t="n">
        <v>22.2</v>
      </c>
      <c r="W6" s="1" t="n">
        <f aca="false">AVERAGE(T6:V6)</f>
        <v>22.2</v>
      </c>
    </row>
    <row r="7" customFormat="false" ht="14.25" hidden="false" customHeight="false" outlineLevel="0" collapsed="false">
      <c r="B7" s="1" t="n">
        <v>37500</v>
      </c>
      <c r="C7" s="1" t="n">
        <v>3.9127</v>
      </c>
      <c r="D7" s="1" t="n">
        <v>3.909</v>
      </c>
      <c r="E7" s="1" t="n">
        <v>3.9049</v>
      </c>
      <c r="F7" s="1" t="n">
        <v>3.8232</v>
      </c>
      <c r="G7" s="1" t="n">
        <v>3.9032</v>
      </c>
      <c r="H7" s="1" t="n">
        <v>3.8396</v>
      </c>
      <c r="I7" s="1" t="n">
        <v>3.9263</v>
      </c>
      <c r="J7" s="1" t="n">
        <v>3.9487</v>
      </c>
      <c r="K7" s="1" t="n">
        <v>3.9362</v>
      </c>
      <c r="L7" s="1" t="n">
        <v>3.9419</v>
      </c>
      <c r="M7" s="1" t="n">
        <v>3.8471</v>
      </c>
      <c r="N7" s="1" t="n">
        <v>3.9191</v>
      </c>
      <c r="O7" s="1" t="n">
        <f aca="false">MIN(C7:N7)</f>
        <v>3.8232</v>
      </c>
      <c r="P7" s="1" t="n">
        <f aca="false">MAX(C7:N7)</f>
        <v>3.9487</v>
      </c>
      <c r="Q7" s="1" t="n">
        <f aca="false">(SUM(C7:N7)-O7-P7)/10</f>
        <v>3.904</v>
      </c>
      <c r="S7" s="1" t="n">
        <v>37500</v>
      </c>
      <c r="T7" s="1" t="n">
        <v>35.1</v>
      </c>
      <c r="U7" s="1" t="n">
        <v>35.1</v>
      </c>
      <c r="V7" s="1" t="n">
        <v>35.1</v>
      </c>
      <c r="W7" s="1" t="n">
        <f aca="false">AVERAGE(T7:V7)</f>
        <v>35.1</v>
      </c>
    </row>
    <row r="8" customFormat="false" ht="14.25" hidden="false" customHeight="false" outlineLevel="0" collapsed="false">
      <c r="B8" s="1" t="n">
        <v>45000</v>
      </c>
      <c r="C8" s="1" t="n">
        <v>5.6901</v>
      </c>
      <c r="D8" s="1" t="n">
        <v>5.5364</v>
      </c>
      <c r="E8" s="1" t="n">
        <v>5.7275</v>
      </c>
      <c r="F8" s="1" t="n">
        <v>5.6667</v>
      </c>
      <c r="G8" s="1" t="n">
        <v>5.6847</v>
      </c>
      <c r="H8" s="1" t="n">
        <v>5.5727</v>
      </c>
      <c r="I8" s="1" t="n">
        <v>5.5471</v>
      </c>
      <c r="J8" s="1" t="n">
        <v>5.5654</v>
      </c>
      <c r="K8" s="1" t="n">
        <v>5.6308</v>
      </c>
      <c r="L8" s="1" t="n">
        <v>5.5266</v>
      </c>
      <c r="M8" s="1" t="n">
        <v>5.6422</v>
      </c>
      <c r="N8" s="1" t="n">
        <v>5.5603</v>
      </c>
      <c r="O8" s="1" t="n">
        <f aca="false">MIN(C8:N8)</f>
        <v>5.5266</v>
      </c>
      <c r="P8" s="1" t="n">
        <f aca="false">MAX(C8:N8)</f>
        <v>5.7275</v>
      </c>
      <c r="Q8" s="1" t="n">
        <f aca="false">(SUM(C8:N8)-O8-P8)/10</f>
        <v>5.60964</v>
      </c>
      <c r="S8" s="1" t="n">
        <v>45000</v>
      </c>
      <c r="T8" s="1" t="n">
        <v>50.1</v>
      </c>
      <c r="U8" s="1" t="n">
        <v>50.1</v>
      </c>
      <c r="V8" s="1" t="n">
        <v>50.1</v>
      </c>
      <c r="W8" s="1" t="n">
        <f aca="false">AVERAGE(T8:V8)</f>
        <v>50.1</v>
      </c>
    </row>
    <row r="9" customFormat="false" ht="14.25" hidden="false" customHeight="false" outlineLevel="0" collapsed="false">
      <c r="B9" s="1" t="n">
        <v>52500</v>
      </c>
      <c r="C9" s="1" t="n">
        <v>7.5692</v>
      </c>
      <c r="D9" s="1" t="n">
        <v>7.5672</v>
      </c>
      <c r="E9" s="1" t="n">
        <v>7.5611</v>
      </c>
      <c r="F9" s="1" t="n">
        <v>7.6993</v>
      </c>
      <c r="G9" s="1" t="n">
        <v>7.678</v>
      </c>
      <c r="H9" s="1" t="n">
        <v>7.6937</v>
      </c>
      <c r="I9" s="1" t="n">
        <v>7.5161</v>
      </c>
      <c r="J9" s="1" t="n">
        <v>7.6216</v>
      </c>
      <c r="K9" s="1" t="n">
        <v>7.7056</v>
      </c>
      <c r="L9" s="1" t="n">
        <v>7.7555</v>
      </c>
      <c r="M9" s="1" t="n">
        <v>7.7221</v>
      </c>
      <c r="N9" s="1" t="n">
        <v>7.7077</v>
      </c>
      <c r="O9" s="1" t="n">
        <f aca="false">MIN(C9:N9)</f>
        <v>7.5161</v>
      </c>
      <c r="P9" s="1" t="n">
        <f aca="false">MAX(C9:N9)</f>
        <v>7.7555</v>
      </c>
      <c r="Q9" s="1" t="n">
        <f aca="false">(SUM(C9:N9)-O9-P9)/10</f>
        <v>7.65255</v>
      </c>
      <c r="S9" s="1" t="n">
        <v>52500</v>
      </c>
      <c r="T9" s="1" t="n">
        <v>69</v>
      </c>
      <c r="U9" s="1" t="n">
        <v>69</v>
      </c>
      <c r="V9" s="1" t="n">
        <v>69</v>
      </c>
      <c r="W9" s="1" t="n">
        <f aca="false">AVERAGE(T9:V9)</f>
        <v>69</v>
      </c>
    </row>
    <row r="10" customFormat="false" ht="14.25" hidden="false" customHeight="false" outlineLevel="0" collapsed="false">
      <c r="B10" s="1" t="n">
        <v>60000</v>
      </c>
      <c r="C10" s="1" t="n">
        <v>10.129</v>
      </c>
      <c r="D10" s="1" t="n">
        <v>9.8435</v>
      </c>
      <c r="E10" s="1" t="n">
        <v>10.0645</v>
      </c>
      <c r="F10" s="1" t="n">
        <v>10.0353</v>
      </c>
      <c r="G10" s="1" t="n">
        <v>9.9461</v>
      </c>
      <c r="H10" s="1" t="n">
        <v>10.1692</v>
      </c>
      <c r="I10" s="1" t="n">
        <v>10.0447</v>
      </c>
      <c r="J10" s="1" t="n">
        <v>10.0214</v>
      </c>
      <c r="K10" s="1" t="n">
        <v>10.0818</v>
      </c>
      <c r="L10" s="1" t="n">
        <v>10.073</v>
      </c>
      <c r="M10" s="1" t="n">
        <v>10.0331</v>
      </c>
      <c r="N10" s="1" t="n">
        <v>9.8445</v>
      </c>
      <c r="O10" s="1" t="n">
        <f aca="false">MIN(C10:N10)</f>
        <v>9.8435</v>
      </c>
      <c r="P10" s="1" t="n">
        <f aca="false">MAX(C10:N10)</f>
        <v>10.1692</v>
      </c>
      <c r="Q10" s="1" t="n">
        <f aca="false">(SUM(C10:N10)-O10-P10)/10</f>
        <v>10.02734</v>
      </c>
      <c r="S10" s="1" t="n">
        <v>60000</v>
      </c>
      <c r="T10" s="1" t="n">
        <v>89.5</v>
      </c>
      <c r="U10" s="1" t="n">
        <v>89.5</v>
      </c>
      <c r="V10" s="1" t="n">
        <v>89.5</v>
      </c>
      <c r="W10" s="1" t="n">
        <f aca="false">AVERAGE(T10:V10)</f>
        <v>89.5</v>
      </c>
    </row>
    <row r="11" customFormat="false" ht="14.25" hidden="false" customHeight="false" outlineLevel="0" collapsed="false">
      <c r="O11" s="1"/>
      <c r="W11" s="1"/>
    </row>
    <row r="12" customFormat="false" ht="14.25" hidden="false" customHeight="false" outlineLevel="0" collapsed="false">
      <c r="O12" s="1"/>
      <c r="W12" s="1"/>
    </row>
    <row r="13" customFormat="false" ht="14.25" hidden="false" customHeight="false" outlineLevel="0" collapsed="false">
      <c r="O13" s="1"/>
      <c r="W13" s="1"/>
    </row>
    <row r="15" customFormat="false" ht="14.25" hidden="false" customHeight="false" outlineLevel="0" collapsed="false">
      <c r="A15" s="1" t="s">
        <v>7</v>
      </c>
      <c r="B15" s="1" t="s">
        <v>3</v>
      </c>
      <c r="C15" s="1" t="n">
        <v>1</v>
      </c>
      <c r="D15" s="1" t="n">
        <v>2</v>
      </c>
      <c r="E15" s="1" t="n">
        <v>3</v>
      </c>
      <c r="F15" s="1" t="n">
        <v>4</v>
      </c>
      <c r="G15" s="1" t="n">
        <v>5</v>
      </c>
      <c r="H15" s="1" t="n">
        <v>6</v>
      </c>
      <c r="I15" s="1" t="n">
        <v>7</v>
      </c>
      <c r="J15" s="1" t="n">
        <v>8</v>
      </c>
      <c r="K15" s="1" t="n">
        <v>9</v>
      </c>
      <c r="L15" s="1" t="n">
        <v>10</v>
      </c>
      <c r="M15" s="1" t="n">
        <v>11</v>
      </c>
      <c r="N15" s="1" t="n">
        <v>12</v>
      </c>
      <c r="O15" s="1" t="s">
        <v>4</v>
      </c>
      <c r="P15" s="1" t="s">
        <v>5</v>
      </c>
      <c r="Q15" s="1" t="s">
        <v>6</v>
      </c>
      <c r="S15" s="1" t="s">
        <v>3</v>
      </c>
      <c r="T15" s="1" t="n">
        <v>1</v>
      </c>
      <c r="U15" s="1" t="n">
        <v>2</v>
      </c>
      <c r="V15" s="1" t="n">
        <v>3</v>
      </c>
      <c r="W15" s="1" t="s">
        <v>6</v>
      </c>
    </row>
    <row r="16" customFormat="false" ht="14.25" hidden="false" customHeight="false" outlineLevel="0" collapsed="false">
      <c r="B16" s="1" t="n">
        <v>7500</v>
      </c>
      <c r="C16" s="1" t="n">
        <v>0.106</v>
      </c>
      <c r="D16" s="1" t="n">
        <v>0.106</v>
      </c>
      <c r="E16" s="1" t="n">
        <v>0.107</v>
      </c>
      <c r="F16" s="1" t="n">
        <v>0.107</v>
      </c>
      <c r="G16" s="1" t="n">
        <v>0.106</v>
      </c>
      <c r="H16" s="1" t="n">
        <v>0.108</v>
      </c>
      <c r="I16" s="1" t="n">
        <v>0.108</v>
      </c>
      <c r="J16" s="1" t="n">
        <v>0.106</v>
      </c>
      <c r="K16" s="1" t="n">
        <v>0.105</v>
      </c>
      <c r="L16" s="1" t="n">
        <v>0.105</v>
      </c>
      <c r="M16" s="1" t="n">
        <v>0.105</v>
      </c>
      <c r="N16" s="1" t="n">
        <v>0.104</v>
      </c>
      <c r="O16" s="1" t="n">
        <f aca="false">MIN(C16:N16)</f>
        <v>0.104</v>
      </c>
      <c r="P16" s="1" t="n">
        <f aca="false">MAX(C16:N16)</f>
        <v>0.108</v>
      </c>
      <c r="Q16" s="1" t="n">
        <f aca="false">(SUM(C16:N16)-O16-P16)/10</f>
        <v>0.1061</v>
      </c>
      <c r="S16" s="1" t="n">
        <v>7500</v>
      </c>
      <c r="T16" s="1" t="n">
        <v>1.4</v>
      </c>
      <c r="U16" s="1" t="n">
        <v>1.4</v>
      </c>
      <c r="V16" s="1" t="n">
        <v>1.4</v>
      </c>
      <c r="W16" s="1" t="n">
        <f aca="false">AVERAGE(T16:V16)</f>
        <v>1.4</v>
      </c>
    </row>
    <row r="17" customFormat="false" ht="14.25" hidden="false" customHeight="false" outlineLevel="0" collapsed="false">
      <c r="B17" s="1" t="n">
        <v>15000</v>
      </c>
      <c r="C17" s="1" t="n">
        <v>0.517</v>
      </c>
      <c r="D17" s="1" t="n">
        <v>0.518</v>
      </c>
      <c r="E17" s="1" t="n">
        <v>0.522</v>
      </c>
      <c r="F17" s="1" t="n">
        <v>0.519</v>
      </c>
      <c r="G17" s="1" t="n">
        <v>0.519</v>
      </c>
      <c r="H17" s="1" t="n">
        <v>0.519</v>
      </c>
      <c r="I17" s="1" t="n">
        <v>0.525</v>
      </c>
      <c r="J17" s="1" t="n">
        <v>0.528</v>
      </c>
      <c r="K17" s="1" t="n">
        <v>0.538</v>
      </c>
      <c r="L17" s="1" t="n">
        <v>0.528</v>
      </c>
      <c r="M17" s="1" t="n">
        <v>0.538</v>
      </c>
      <c r="N17" s="1" t="n">
        <v>0.517</v>
      </c>
      <c r="O17" s="1" t="n">
        <f aca="false">MIN(C17:N17)</f>
        <v>0.517</v>
      </c>
      <c r="P17" s="1" t="n">
        <f aca="false">MAX(C17:N17)</f>
        <v>0.538</v>
      </c>
      <c r="Q17" s="1" t="n">
        <f aca="false">(SUM(C17:N17)-O17-P17)/10</f>
        <v>0.5233</v>
      </c>
      <c r="S17" s="1" t="n">
        <v>15000</v>
      </c>
      <c r="T17" s="1" t="n">
        <v>5.6</v>
      </c>
      <c r="U17" s="1" t="n">
        <v>5.6</v>
      </c>
      <c r="V17" s="1" t="n">
        <v>5.6</v>
      </c>
      <c r="W17" s="1" t="n">
        <f aca="false">AVERAGE(T17:V17)</f>
        <v>5.6</v>
      </c>
    </row>
    <row r="18" customFormat="false" ht="14.25" hidden="false" customHeight="false" outlineLevel="0" collapsed="false">
      <c r="B18" s="1" t="n">
        <v>22500</v>
      </c>
      <c r="C18" s="1" t="n">
        <v>1.263</v>
      </c>
      <c r="D18" s="1" t="n">
        <v>1.274</v>
      </c>
      <c r="E18" s="1" t="n">
        <v>1.268</v>
      </c>
      <c r="F18" s="1" t="n">
        <v>1.263</v>
      </c>
      <c r="G18" s="1" t="n">
        <v>1.242</v>
      </c>
      <c r="H18" s="1" t="n">
        <v>1.264</v>
      </c>
      <c r="I18" s="1" t="n">
        <v>1.264</v>
      </c>
      <c r="J18" s="1" t="n">
        <v>1.271</v>
      </c>
      <c r="K18" s="1" t="n">
        <v>1.265</v>
      </c>
      <c r="L18" s="1" t="n">
        <v>1.261</v>
      </c>
      <c r="M18" s="1" t="n">
        <v>1.26</v>
      </c>
      <c r="N18" s="1" t="n">
        <v>1.264</v>
      </c>
      <c r="O18" s="1" t="n">
        <f aca="false">MIN(C18:N18)</f>
        <v>1.242</v>
      </c>
      <c r="P18" s="1" t="n">
        <f aca="false">MAX(C18:N18)</f>
        <v>1.274</v>
      </c>
      <c r="Q18" s="1" t="n">
        <f aca="false">(SUM(C18:N18)-O18-P18)/10</f>
        <v>1.2643</v>
      </c>
      <c r="S18" s="1" t="n">
        <v>22500</v>
      </c>
      <c r="T18" s="1" t="n">
        <v>12.5</v>
      </c>
      <c r="U18" s="1" t="n">
        <v>12.5</v>
      </c>
      <c r="V18" s="1" t="n">
        <v>12.5</v>
      </c>
      <c r="W18" s="1" t="n">
        <f aca="false">AVERAGE(T18:V18)</f>
        <v>12.5</v>
      </c>
    </row>
    <row r="19" customFormat="false" ht="14.25" hidden="false" customHeight="false" outlineLevel="0" collapsed="false">
      <c r="B19" s="1" t="n">
        <v>30000</v>
      </c>
      <c r="C19" s="1" t="n">
        <v>2.308</v>
      </c>
      <c r="D19" s="1" t="n">
        <v>2.353</v>
      </c>
      <c r="E19" s="1" t="n">
        <v>2.308</v>
      </c>
      <c r="F19" s="1" t="n">
        <v>2.322</v>
      </c>
      <c r="G19" s="1" t="n">
        <v>2.32</v>
      </c>
      <c r="H19" s="1" t="n">
        <v>2.375</v>
      </c>
      <c r="I19" s="1" t="n">
        <v>2.335</v>
      </c>
      <c r="J19" s="1" t="n">
        <v>2.317</v>
      </c>
      <c r="K19" s="1" t="n">
        <v>2.323</v>
      </c>
      <c r="L19" s="1" t="n">
        <v>2.344</v>
      </c>
      <c r="M19" s="1" t="n">
        <v>2.315</v>
      </c>
      <c r="N19" s="1" t="n">
        <v>2.358</v>
      </c>
      <c r="O19" s="1" t="n">
        <f aca="false">MIN(C19:N19)</f>
        <v>2.308</v>
      </c>
      <c r="P19" s="1" t="n">
        <f aca="false">MAX(C19:N19)</f>
        <v>2.375</v>
      </c>
      <c r="Q19" s="1" t="n">
        <f aca="false">(SUM(C19:N19)-O19-P19)/10</f>
        <v>2.3295</v>
      </c>
      <c r="S19" s="1" t="n">
        <v>30000</v>
      </c>
      <c r="T19" s="1" t="n">
        <v>22.2</v>
      </c>
      <c r="U19" s="1" t="n">
        <v>22.2</v>
      </c>
      <c r="V19" s="1" t="n">
        <v>22.2</v>
      </c>
      <c r="W19" s="1" t="n">
        <f aca="false">AVERAGE(T19:V19)</f>
        <v>22.2</v>
      </c>
    </row>
    <row r="20" customFormat="false" ht="14.25" hidden="false" customHeight="false" outlineLevel="0" collapsed="false">
      <c r="B20" s="1" t="n">
        <v>37500</v>
      </c>
      <c r="C20" s="1" t="n">
        <v>3.624</v>
      </c>
      <c r="D20" s="1" t="n">
        <v>3.616</v>
      </c>
      <c r="E20" s="1" t="n">
        <v>3.64</v>
      </c>
      <c r="F20" s="1" t="n">
        <v>3.629</v>
      </c>
      <c r="G20" s="1" t="n">
        <v>3.633</v>
      </c>
      <c r="H20" s="1" t="n">
        <v>3.688</v>
      </c>
      <c r="I20" s="1" t="n">
        <v>3.631</v>
      </c>
      <c r="J20" s="1" t="n">
        <v>3.638</v>
      </c>
      <c r="K20" s="1" t="n">
        <v>3.674</v>
      </c>
      <c r="L20" s="1" t="n">
        <v>3.676</v>
      </c>
      <c r="M20" s="1" t="n">
        <v>3.63</v>
      </c>
      <c r="N20" s="1" t="n">
        <v>3.635</v>
      </c>
      <c r="O20" s="1" t="n">
        <f aca="false">MIN(C20:N20)</f>
        <v>3.616</v>
      </c>
      <c r="P20" s="1" t="n">
        <f aca="false">MAX(C20:N20)</f>
        <v>3.688</v>
      </c>
      <c r="Q20" s="1" t="n">
        <f aca="false">(SUM(C20:N20)-O20-P20)/10</f>
        <v>3.641</v>
      </c>
      <c r="S20" s="1" t="n">
        <v>37500</v>
      </c>
      <c r="T20" s="1" t="n">
        <v>35.1</v>
      </c>
      <c r="U20" s="1" t="n">
        <v>35.1</v>
      </c>
      <c r="V20" s="1" t="n">
        <v>35.1</v>
      </c>
      <c r="W20" s="1" t="n">
        <f aca="false">AVERAGE(T20:V20)</f>
        <v>35.1</v>
      </c>
    </row>
    <row r="21" customFormat="false" ht="14.25" hidden="false" customHeight="false" outlineLevel="0" collapsed="false">
      <c r="B21" s="1" t="n">
        <v>45000</v>
      </c>
      <c r="C21" s="1" t="n">
        <v>5.314</v>
      </c>
      <c r="D21" s="1" t="n">
        <v>5.294</v>
      </c>
      <c r="E21" s="1" t="n">
        <v>5.214</v>
      </c>
      <c r="F21" s="1" t="n">
        <v>5.242</v>
      </c>
      <c r="G21" s="1" t="n">
        <v>5.304</v>
      </c>
      <c r="H21" s="1" t="n">
        <v>5.246</v>
      </c>
      <c r="I21" s="1" t="n">
        <v>5.288</v>
      </c>
      <c r="J21" s="1" t="n">
        <v>5.222</v>
      </c>
      <c r="K21" s="1" t="n">
        <v>5.239</v>
      </c>
      <c r="L21" s="1" t="n">
        <v>5.371</v>
      </c>
      <c r="M21" s="1" t="n">
        <v>5.255</v>
      </c>
      <c r="N21" s="1" t="n">
        <v>5.265</v>
      </c>
      <c r="O21" s="1" t="n">
        <f aca="false">MIN(C21:N21)</f>
        <v>5.214</v>
      </c>
      <c r="P21" s="1" t="n">
        <f aca="false">MAX(C21:N21)</f>
        <v>5.371</v>
      </c>
      <c r="Q21" s="1" t="n">
        <f aca="false">(SUM(C21:N21)-O21-P21)/10</f>
        <v>5.2669</v>
      </c>
      <c r="S21" s="1" t="n">
        <v>45000</v>
      </c>
      <c r="T21" s="1" t="n">
        <v>50.1</v>
      </c>
      <c r="U21" s="1" t="n">
        <v>50.1</v>
      </c>
      <c r="V21" s="1" t="n">
        <v>50.1</v>
      </c>
      <c r="W21" s="1" t="n">
        <f aca="false">AVERAGE(T21:V21)</f>
        <v>50.1</v>
      </c>
    </row>
    <row r="22" customFormat="false" ht="14.25" hidden="false" customHeight="false" outlineLevel="0" collapsed="false">
      <c r="B22" s="1" t="n">
        <v>52500</v>
      </c>
      <c r="C22" s="1" t="n">
        <v>7.157</v>
      </c>
      <c r="D22" s="1" t="n">
        <v>7.149</v>
      </c>
      <c r="E22" s="1" t="n">
        <v>7.193</v>
      </c>
      <c r="F22" s="1" t="n">
        <v>7.158</v>
      </c>
      <c r="G22" s="1" t="n">
        <v>7.228</v>
      </c>
      <c r="H22" s="1" t="n">
        <v>7.297</v>
      </c>
      <c r="I22" s="1" t="n">
        <v>7.41</v>
      </c>
      <c r="J22" s="1" t="n">
        <v>7.373</v>
      </c>
      <c r="K22" s="1" t="n">
        <v>7.309</v>
      </c>
      <c r="L22" s="1" t="n">
        <v>7.142</v>
      </c>
      <c r="M22" s="1" t="n">
        <v>7.209</v>
      </c>
      <c r="N22" s="1" t="n">
        <v>7.2</v>
      </c>
      <c r="O22" s="1" t="n">
        <f aca="false">MIN(C22:N22)</f>
        <v>7.142</v>
      </c>
      <c r="P22" s="1" t="n">
        <f aca="false">MAX(C22:N22)</f>
        <v>7.41</v>
      </c>
      <c r="Q22" s="1" t="n">
        <f aca="false">(SUM(C22:N22)-O22-P22)/10</f>
        <v>7.2273</v>
      </c>
      <c r="S22" s="1" t="n">
        <v>52500</v>
      </c>
      <c r="T22" s="1" t="n">
        <v>69</v>
      </c>
      <c r="U22" s="1" t="n">
        <v>69</v>
      </c>
      <c r="V22" s="1" t="n">
        <v>69</v>
      </c>
      <c r="W22" s="1" t="n">
        <f aca="false">AVERAGE(T22:V22)</f>
        <v>69</v>
      </c>
    </row>
    <row r="23" customFormat="false" ht="14.25" hidden="false" customHeight="false" outlineLevel="0" collapsed="false">
      <c r="B23" s="1" t="n">
        <v>60000</v>
      </c>
      <c r="C23" s="1" t="n">
        <v>9.208</v>
      </c>
      <c r="D23" s="1" t="n">
        <v>9.316</v>
      </c>
      <c r="E23" s="1" t="n">
        <v>9.353</v>
      </c>
      <c r="F23" s="1" t="n">
        <v>9.202</v>
      </c>
      <c r="G23" s="1" t="n">
        <v>9.32</v>
      </c>
      <c r="H23" s="1" t="n">
        <v>9.482</v>
      </c>
      <c r="I23" s="1" t="n">
        <v>9.437</v>
      </c>
      <c r="J23" s="1" t="n">
        <v>9.432</v>
      </c>
      <c r="K23" s="1" t="n">
        <v>9.438</v>
      </c>
      <c r="L23" s="1" t="n">
        <v>9.622</v>
      </c>
      <c r="M23" s="1" t="n">
        <v>9.609</v>
      </c>
      <c r="N23" s="1" t="n">
        <v>9.364</v>
      </c>
      <c r="O23" s="1" t="n">
        <f aca="false">MIN(C23:N23)</f>
        <v>9.202</v>
      </c>
      <c r="P23" s="1" t="n">
        <f aca="false">MAX(C23:N23)</f>
        <v>9.622</v>
      </c>
      <c r="Q23" s="1" t="n">
        <f aca="false">(SUM(C23:N23)-O23-P23)/10</f>
        <v>9.3959</v>
      </c>
      <c r="S23" s="1" t="n">
        <v>60000</v>
      </c>
      <c r="T23" s="1" t="n">
        <v>89.5</v>
      </c>
      <c r="U23" s="1" t="n">
        <v>89.5</v>
      </c>
      <c r="V23" s="1" t="n">
        <v>89.5</v>
      </c>
      <c r="W23" s="1" t="n">
        <f aca="false">AVERAGE(T23:V23)</f>
        <v>89.5</v>
      </c>
    </row>
    <row r="24" customFormat="false" ht="14.25" hidden="false" customHeight="false" outlineLevel="0" collapsed="false">
      <c r="O24" s="1"/>
      <c r="W24" s="1"/>
    </row>
    <row r="25" customFormat="false" ht="14.25" hidden="false" customHeight="false" outlineLevel="0" collapsed="false">
      <c r="O25" s="1"/>
      <c r="W25" s="1"/>
    </row>
    <row r="27" customFormat="false" ht="14.25" hidden="false" customHeight="false" outlineLevel="0" collapsed="false">
      <c r="A27" s="1" t="s">
        <v>8</v>
      </c>
    </row>
    <row r="28" customFormat="false" ht="14.25" hidden="false" customHeight="false" outlineLevel="0" collapsed="false">
      <c r="A28" s="1" t="s">
        <v>2</v>
      </c>
      <c r="B28" s="1" t="s">
        <v>9</v>
      </c>
      <c r="C28" s="1" t="n">
        <v>7500</v>
      </c>
      <c r="H28" s="1" t="s">
        <v>7</v>
      </c>
      <c r="I28" s="1" t="s">
        <v>9</v>
      </c>
      <c r="J28" s="1" t="n">
        <v>7500</v>
      </c>
    </row>
    <row r="29" customFormat="false" ht="14.25" hidden="false" customHeight="false" outlineLevel="0" collapsed="false">
      <c r="B29" s="1" t="s">
        <v>3</v>
      </c>
      <c r="C29" s="1" t="n">
        <v>1</v>
      </c>
      <c r="D29" s="1" t="n">
        <v>2</v>
      </c>
      <c r="E29" s="1" t="n">
        <v>3</v>
      </c>
      <c r="F29" s="1" t="s">
        <v>6</v>
      </c>
      <c r="I29" s="1" t="s">
        <v>3</v>
      </c>
      <c r="J29" s="1" t="n">
        <v>1</v>
      </c>
      <c r="K29" s="1" t="n">
        <v>2</v>
      </c>
      <c r="L29" s="1" t="n">
        <v>3</v>
      </c>
      <c r="M29" s="1" t="s">
        <v>6</v>
      </c>
      <c r="O29" s="1" t="s">
        <v>2</v>
      </c>
      <c r="P29" s="1" t="s">
        <v>9</v>
      </c>
      <c r="Q29" s="1" t="s">
        <v>10</v>
      </c>
      <c r="R29" s="1" t="s">
        <v>11</v>
      </c>
      <c r="S29" s="1" t="s">
        <v>12</v>
      </c>
      <c r="T29" s="1" t="s">
        <v>13</v>
      </c>
      <c r="U29" s="1" t="s">
        <v>14</v>
      </c>
      <c r="V29" s="1" t="s">
        <v>15</v>
      </c>
    </row>
    <row r="30" customFormat="false" ht="14.25" hidden="false" customHeight="false" outlineLevel="0" collapsed="false">
      <c r="B30" s="1" t="s">
        <v>10</v>
      </c>
      <c r="C30" s="1" t="n">
        <v>225194163</v>
      </c>
      <c r="D30" s="1" t="n">
        <v>225194163</v>
      </c>
      <c r="E30" s="1" t="n">
        <v>225194163</v>
      </c>
      <c r="F30" s="1" t="n">
        <f aca="false">SUM(C30:E30)/3</f>
        <v>225194163</v>
      </c>
      <c r="I30" s="1" t="s">
        <v>10</v>
      </c>
      <c r="J30" s="1" t="n">
        <v>225194163</v>
      </c>
      <c r="K30" s="1" t="n">
        <v>225194163</v>
      </c>
      <c r="L30" s="1" t="n">
        <v>225194163</v>
      </c>
      <c r="M30" s="1" t="n">
        <f aca="false">SUM(J30:L30)/3</f>
        <v>225194163</v>
      </c>
      <c r="P30" s="1" t="n">
        <v>7500</v>
      </c>
      <c r="Q30" s="1" t="n">
        <f aca="false">F30</f>
        <v>225194163</v>
      </c>
      <c r="R30" s="1" t="n">
        <f aca="false">F31</f>
        <v>60453</v>
      </c>
      <c r="S30" s="1" t="n">
        <f aca="false">F32</f>
        <v>2768</v>
      </c>
      <c r="T30" s="1" t="n">
        <f aca="false">Q30+R30+S30</f>
        <v>225257384</v>
      </c>
      <c r="U30" s="1" t="n">
        <f aca="false">W3</f>
        <v>1.4</v>
      </c>
      <c r="V30" s="4" t="n">
        <f aca="false">U30*(Constants!$A$2/100)*1024*1024*1024</f>
        <v>240518168.576</v>
      </c>
    </row>
    <row r="31" customFormat="false" ht="14.25" hidden="false" customHeight="false" outlineLevel="0" collapsed="false">
      <c r="B31" s="1" t="s">
        <v>16</v>
      </c>
      <c r="C31" s="1" t="n">
        <v>60453</v>
      </c>
      <c r="D31" s="1" t="n">
        <v>60453</v>
      </c>
      <c r="E31" s="1" t="n">
        <v>60453</v>
      </c>
      <c r="F31" s="1" t="n">
        <f aca="false">SUM(C31:E31)/3</f>
        <v>60453</v>
      </c>
      <c r="I31" s="1" t="s">
        <v>16</v>
      </c>
      <c r="J31" s="1" t="n">
        <v>60453</v>
      </c>
      <c r="K31" s="1" t="n">
        <v>60453</v>
      </c>
      <c r="L31" s="1" t="n">
        <v>60453</v>
      </c>
      <c r="M31" s="1" t="n">
        <f aca="false">SUM(J31:L31)/3</f>
        <v>60453</v>
      </c>
      <c r="P31" s="1" t="n">
        <v>15000</v>
      </c>
      <c r="Q31" s="1" t="n">
        <f aca="false">F36</f>
        <v>900314164</v>
      </c>
      <c r="R31" s="1" t="n">
        <f aca="false">F37</f>
        <v>120452</v>
      </c>
      <c r="S31" s="1" t="n">
        <f aca="false">F38</f>
        <v>2768</v>
      </c>
      <c r="T31" s="1" t="n">
        <f aca="false">Q31+R31+S31</f>
        <v>900437384</v>
      </c>
      <c r="U31" s="1" t="n">
        <f aca="false">W4</f>
        <v>5.6</v>
      </c>
      <c r="V31" s="4" t="n">
        <f aca="false">U31*(Constants!$A$2/100)*1024*1024*1024</f>
        <v>962072674.304</v>
      </c>
    </row>
    <row r="32" customFormat="false" ht="14.25" hidden="false" customHeight="false" outlineLevel="0" collapsed="false">
      <c r="B32" s="1" t="s">
        <v>12</v>
      </c>
      <c r="C32" s="1" t="n">
        <v>2768</v>
      </c>
      <c r="D32" s="1" t="n">
        <v>2768</v>
      </c>
      <c r="E32" s="1" t="n">
        <v>2768</v>
      </c>
      <c r="F32" s="1" t="n">
        <f aca="false">SUM(C32:E32)/3</f>
        <v>2768</v>
      </c>
      <c r="I32" s="1" t="s">
        <v>12</v>
      </c>
      <c r="J32" s="1" t="n">
        <v>722248</v>
      </c>
      <c r="K32" s="1" t="n">
        <v>722248</v>
      </c>
      <c r="L32" s="1" t="n">
        <v>722248</v>
      </c>
      <c r="M32" s="1" t="n">
        <f aca="false">SUM(J32:L32)/3</f>
        <v>722248</v>
      </c>
      <c r="P32" s="1" t="n">
        <v>22500</v>
      </c>
      <c r="Q32" s="1" t="n">
        <f aca="false">F42</f>
        <v>2025434164</v>
      </c>
      <c r="R32" s="1" t="n">
        <f aca="false">F43</f>
        <v>180452</v>
      </c>
      <c r="S32" s="1" t="n">
        <f aca="false">F44</f>
        <v>2768</v>
      </c>
      <c r="T32" s="1" t="n">
        <f aca="false">Q32+R32+S32</f>
        <v>2025617384</v>
      </c>
      <c r="U32" s="1" t="n">
        <f aca="false">W5</f>
        <v>12.5</v>
      </c>
      <c r="V32" s="4" t="n">
        <f aca="false">U32*(Constants!$A$2/100)*1024*1024*1024</f>
        <v>2147483648</v>
      </c>
    </row>
    <row r="33" customFormat="false" ht="14.25" hidden="false" customHeight="false" outlineLevel="0" collapsed="false">
      <c r="P33" s="1" t="n">
        <v>30000</v>
      </c>
      <c r="Q33" s="1" t="n">
        <f aca="false">F48</f>
        <v>3600554164</v>
      </c>
      <c r="R33" s="1" t="n">
        <f aca="false">F49</f>
        <v>240452</v>
      </c>
      <c r="S33" s="1" t="n">
        <f aca="false">F50</f>
        <v>2768</v>
      </c>
      <c r="T33" s="1" t="n">
        <f aca="false">Q33+R33+S33</f>
        <v>3600797384</v>
      </c>
      <c r="U33" s="1" t="n">
        <f aca="false">W6</f>
        <v>22.2</v>
      </c>
      <c r="V33" s="4" t="n">
        <f aca="false">U33*(Constants!$A$2/100)*1024*1024*1024</f>
        <v>3813930958.848</v>
      </c>
    </row>
    <row r="34" customFormat="false" ht="14.25" hidden="false" customHeight="false" outlineLevel="0" collapsed="false">
      <c r="B34" s="1" t="s">
        <v>9</v>
      </c>
      <c r="C34" s="1" t="n">
        <v>15000</v>
      </c>
      <c r="I34" s="1" t="s">
        <v>9</v>
      </c>
      <c r="J34" s="1" t="n">
        <v>15000</v>
      </c>
      <c r="P34" s="1" t="n">
        <v>37500</v>
      </c>
      <c r="Q34" s="1" t="n">
        <f aca="false">F54</f>
        <v>5625674164</v>
      </c>
      <c r="R34" s="1" t="n">
        <f aca="false">F55</f>
        <v>300452</v>
      </c>
      <c r="S34" s="1" t="n">
        <f aca="false">F56</f>
        <v>2768</v>
      </c>
      <c r="T34" s="1" t="n">
        <f aca="false">Q34+R34+S34</f>
        <v>5625977384</v>
      </c>
      <c r="U34" s="1" t="n">
        <f aca="false">W7</f>
        <v>35.1</v>
      </c>
      <c r="V34" s="4" t="n">
        <f aca="false">U34*(Constants!$A$2/100)*1024*1024*1024</f>
        <v>6030134083.584</v>
      </c>
    </row>
    <row r="35" customFormat="false" ht="14.25" hidden="false" customHeight="false" outlineLevel="0" collapsed="false">
      <c r="B35" s="1" t="s">
        <v>3</v>
      </c>
      <c r="C35" s="1" t="n">
        <v>1</v>
      </c>
      <c r="D35" s="1" t="n">
        <v>2</v>
      </c>
      <c r="E35" s="1" t="n">
        <v>3</v>
      </c>
      <c r="F35" s="1" t="s">
        <v>6</v>
      </c>
      <c r="I35" s="1" t="s">
        <v>3</v>
      </c>
      <c r="J35" s="1" t="n">
        <v>1</v>
      </c>
      <c r="K35" s="1" t="n">
        <v>2</v>
      </c>
      <c r="L35" s="1" t="n">
        <v>3</v>
      </c>
      <c r="M35" s="1" t="s">
        <v>6</v>
      </c>
      <c r="P35" s="1" t="n">
        <v>45000</v>
      </c>
      <c r="Q35" s="1" t="n">
        <f aca="false">F60</f>
        <v>8100794164</v>
      </c>
      <c r="R35" s="1" t="n">
        <f aca="false">F61</f>
        <v>360452</v>
      </c>
      <c r="S35" s="1" t="n">
        <f aca="false">F62</f>
        <v>2768</v>
      </c>
      <c r="T35" s="1" t="n">
        <f aca="false">Q35+R35+S35</f>
        <v>8101157384</v>
      </c>
      <c r="U35" s="1" t="n">
        <f aca="false">W8</f>
        <v>50.1</v>
      </c>
      <c r="V35" s="4" t="n">
        <f aca="false">U35*(Constants!$A$2/100)*1024*1024*1024</f>
        <v>8607114461.184</v>
      </c>
    </row>
    <row r="36" customFormat="false" ht="14.25" hidden="false" customHeight="false" outlineLevel="0" collapsed="false">
      <c r="B36" s="1" t="s">
        <v>10</v>
      </c>
      <c r="C36" s="1" t="n">
        <v>900314164</v>
      </c>
      <c r="D36" s="1" t="n">
        <v>900314164</v>
      </c>
      <c r="E36" s="1" t="n">
        <v>900314164</v>
      </c>
      <c r="F36" s="1" t="n">
        <f aca="false">SUM(C36:E36)/3</f>
        <v>900314164</v>
      </c>
      <c r="I36" s="1" t="s">
        <v>10</v>
      </c>
      <c r="J36" s="1" t="n">
        <v>900314164</v>
      </c>
      <c r="K36" s="1" t="n">
        <v>900314164</v>
      </c>
      <c r="L36" s="1" t="n">
        <v>900314164</v>
      </c>
      <c r="M36" s="1" t="n">
        <f aca="false">SUM(J36:L36)/3</f>
        <v>900314164</v>
      </c>
      <c r="P36" s="1" t="n">
        <v>52500</v>
      </c>
      <c r="Q36" s="1" t="n">
        <f aca="false">F66</f>
        <v>11025914164</v>
      </c>
      <c r="R36" s="1" t="n">
        <f aca="false">F67</f>
        <v>420452</v>
      </c>
      <c r="S36" s="1" t="n">
        <f aca="false">F68</f>
        <v>2768</v>
      </c>
      <c r="T36" s="1" t="n">
        <f aca="false">Q36+R36+S36</f>
        <v>11026337384</v>
      </c>
      <c r="U36" s="1" t="n">
        <f aca="false">W9</f>
        <v>69</v>
      </c>
      <c r="V36" s="4" t="n">
        <f aca="false">U36*(Constants!$A$2/100)*1024*1024*1024</f>
        <v>11854109736.96</v>
      </c>
    </row>
    <row r="37" customFormat="false" ht="14.25" hidden="false" customHeight="false" outlineLevel="0" collapsed="false">
      <c r="B37" s="1" t="s">
        <v>16</v>
      </c>
      <c r="C37" s="1" t="n">
        <v>120452</v>
      </c>
      <c r="D37" s="1" t="n">
        <v>120452</v>
      </c>
      <c r="E37" s="1" t="n">
        <v>120452</v>
      </c>
      <c r="F37" s="1" t="n">
        <f aca="false">SUM(C37:E37)/3</f>
        <v>120452</v>
      </c>
      <c r="I37" s="1" t="s">
        <v>16</v>
      </c>
      <c r="J37" s="1" t="n">
        <v>120452</v>
      </c>
      <c r="K37" s="1" t="n">
        <v>120452</v>
      </c>
      <c r="L37" s="1" t="n">
        <v>120452</v>
      </c>
      <c r="M37" s="1" t="n">
        <f aca="false">SUM(J37:L37)/3</f>
        <v>120452</v>
      </c>
      <c r="P37" s="1" t="n">
        <v>60000</v>
      </c>
      <c r="Q37" s="1" t="n">
        <f aca="false">F72</f>
        <v>14401034164</v>
      </c>
      <c r="R37" s="1" t="n">
        <f aca="false">F73</f>
        <v>480452</v>
      </c>
      <c r="S37" s="1" t="n">
        <f aca="false">F74</f>
        <v>2768</v>
      </c>
      <c r="T37" s="1" t="n">
        <f aca="false">Q37+R37+S37</f>
        <v>14401517384</v>
      </c>
      <c r="U37" s="1" t="n">
        <f aca="false">W10</f>
        <v>89.5</v>
      </c>
      <c r="V37" s="4" t="n">
        <f aca="false">U37*(Constants!$A$2/100)*1024*1024*1024</f>
        <v>15375982919.68</v>
      </c>
    </row>
    <row r="38" customFormat="false" ht="14.25" hidden="false" customHeight="false" outlineLevel="0" collapsed="false">
      <c r="B38" s="1" t="s">
        <v>12</v>
      </c>
      <c r="C38" s="1" t="n">
        <v>2768</v>
      </c>
      <c r="D38" s="1" t="n">
        <v>2768</v>
      </c>
      <c r="E38" s="1" t="n">
        <v>2768</v>
      </c>
      <c r="F38" s="1" t="n">
        <f aca="false">SUM(C38:E38)/3</f>
        <v>2768</v>
      </c>
      <c r="I38" s="1" t="s">
        <v>12</v>
      </c>
      <c r="J38" s="1" t="n">
        <v>1457808</v>
      </c>
      <c r="K38" s="1" t="n">
        <v>1457808</v>
      </c>
      <c r="L38" s="1" t="n">
        <v>1457808</v>
      </c>
      <c r="M38" s="1" t="n">
        <f aca="false">SUM(J38:L38)/3</f>
        <v>1457808</v>
      </c>
      <c r="V38" s="4"/>
    </row>
    <row r="40" customFormat="false" ht="14.25" hidden="false" customHeight="false" outlineLevel="0" collapsed="false">
      <c r="B40" s="1" t="s">
        <v>9</v>
      </c>
      <c r="C40" s="1" t="n">
        <v>22500</v>
      </c>
      <c r="I40" s="1" t="s">
        <v>9</v>
      </c>
      <c r="J40" s="1" t="n">
        <v>22500</v>
      </c>
    </row>
    <row r="41" customFormat="false" ht="14.25" hidden="false" customHeight="false" outlineLevel="0" collapsed="false">
      <c r="B41" s="1" t="s">
        <v>3</v>
      </c>
      <c r="C41" s="1" t="n">
        <v>1</v>
      </c>
      <c r="D41" s="1" t="n">
        <v>2</v>
      </c>
      <c r="E41" s="1" t="n">
        <v>3</v>
      </c>
      <c r="F41" s="1" t="s">
        <v>6</v>
      </c>
      <c r="I41" s="1" t="s">
        <v>3</v>
      </c>
      <c r="J41" s="1" t="n">
        <v>1</v>
      </c>
      <c r="K41" s="1" t="n">
        <v>2</v>
      </c>
      <c r="L41" s="1" t="n">
        <v>3</v>
      </c>
      <c r="M41" s="1" t="s">
        <v>6</v>
      </c>
    </row>
    <row r="42" customFormat="false" ht="14.25" hidden="false" customHeight="false" outlineLevel="0" collapsed="false">
      <c r="B42" s="1" t="s">
        <v>10</v>
      </c>
      <c r="C42" s="1" t="n">
        <v>2025434164</v>
      </c>
      <c r="D42" s="1" t="n">
        <v>2025434164</v>
      </c>
      <c r="E42" s="1" t="n">
        <v>2025434164</v>
      </c>
      <c r="F42" s="1" t="n">
        <f aca="false">SUM(C42:E42)/3</f>
        <v>2025434164</v>
      </c>
      <c r="I42" s="1" t="s">
        <v>10</v>
      </c>
      <c r="J42" s="1" t="n">
        <v>2025434164</v>
      </c>
      <c r="K42" s="1" t="n">
        <v>2025434164</v>
      </c>
      <c r="L42" s="1" t="n">
        <v>2025434164</v>
      </c>
      <c r="M42" s="1" t="n">
        <f aca="false">SUM(J42:L42)/3</f>
        <v>2025434164</v>
      </c>
    </row>
    <row r="43" customFormat="false" ht="14.25" hidden="false" customHeight="false" outlineLevel="0" collapsed="false">
      <c r="B43" s="1" t="s">
        <v>16</v>
      </c>
      <c r="C43" s="1" t="n">
        <v>180452</v>
      </c>
      <c r="D43" s="1" t="n">
        <v>180452</v>
      </c>
      <c r="E43" s="1" t="n">
        <v>180452</v>
      </c>
      <c r="F43" s="1" t="n">
        <f aca="false">SUM(C43:E43)/3</f>
        <v>180452</v>
      </c>
      <c r="I43" s="1" t="s">
        <v>16</v>
      </c>
      <c r="J43" s="1" t="n">
        <v>180452</v>
      </c>
      <c r="K43" s="1" t="n">
        <v>180452</v>
      </c>
      <c r="L43" s="1" t="n">
        <v>180452</v>
      </c>
      <c r="M43" s="1" t="n">
        <f aca="false">SUM(J43:L43)/3</f>
        <v>180452</v>
      </c>
      <c r="O43" s="1" t="s">
        <v>7</v>
      </c>
      <c r="P43" s="1" t="s">
        <v>9</v>
      </c>
      <c r="Q43" s="1" t="s">
        <v>10</v>
      </c>
      <c r="R43" s="1" t="s">
        <v>11</v>
      </c>
      <c r="S43" s="1" t="s">
        <v>12</v>
      </c>
      <c r="T43" s="1" t="s">
        <v>13</v>
      </c>
      <c r="U43" s="1" t="s">
        <v>14</v>
      </c>
      <c r="V43" s="1" t="s">
        <v>15</v>
      </c>
    </row>
    <row r="44" customFormat="false" ht="14.25" hidden="false" customHeight="false" outlineLevel="0" collapsed="false">
      <c r="B44" s="1" t="s">
        <v>12</v>
      </c>
      <c r="C44" s="1" t="n">
        <v>2768</v>
      </c>
      <c r="D44" s="1" t="n">
        <v>2768</v>
      </c>
      <c r="E44" s="1" t="n">
        <v>2768</v>
      </c>
      <c r="F44" s="1" t="n">
        <f aca="false">SUM(C44:E44)/3</f>
        <v>2768</v>
      </c>
      <c r="I44" s="1" t="s">
        <v>12</v>
      </c>
      <c r="J44" s="1" t="n">
        <v>2172648</v>
      </c>
      <c r="K44" s="1" t="n">
        <v>2172648</v>
      </c>
      <c r="L44" s="1" t="n">
        <v>2172648</v>
      </c>
      <c r="M44" s="1" t="n">
        <f aca="false">SUM(J44:L44)/3</f>
        <v>2172648</v>
      </c>
      <c r="P44" s="1" t="n">
        <v>7500</v>
      </c>
      <c r="Q44" s="1" t="n">
        <f aca="false">M30</f>
        <v>225194163</v>
      </c>
      <c r="R44" s="1" t="n">
        <f aca="false">M31</f>
        <v>60453</v>
      </c>
      <c r="S44" s="1" t="n">
        <f aca="false">M32</f>
        <v>722248</v>
      </c>
      <c r="T44" s="1" t="n">
        <f aca="false">Q44+R44+S44</f>
        <v>225976864</v>
      </c>
      <c r="U44" s="1" t="n">
        <f aca="false">W16</f>
        <v>1.4</v>
      </c>
      <c r="V44" s="4" t="n">
        <f aca="false">U44*(Constants!$A$2/100)*1024*1024*1024</f>
        <v>240518168.576</v>
      </c>
    </row>
    <row r="45" customFormat="false" ht="14.25" hidden="false" customHeight="false" outlineLevel="0" collapsed="false">
      <c r="P45" s="1" t="n">
        <v>15000</v>
      </c>
      <c r="Q45" s="1" t="n">
        <f aca="false">M36</f>
        <v>900314164</v>
      </c>
      <c r="R45" s="1" t="n">
        <f aca="false">M37</f>
        <v>120452</v>
      </c>
      <c r="S45" s="1" t="n">
        <f aca="false">M38</f>
        <v>1457808</v>
      </c>
      <c r="T45" s="1" t="n">
        <f aca="false">Q45+R45+S45</f>
        <v>901892424</v>
      </c>
      <c r="U45" s="1" t="n">
        <f aca="false">W17</f>
        <v>5.6</v>
      </c>
      <c r="V45" s="4" t="n">
        <f aca="false">U45*(Constants!$A$2/100)*1024*1024*1024</f>
        <v>962072674.304</v>
      </c>
    </row>
    <row r="46" customFormat="false" ht="14.25" hidden="false" customHeight="false" outlineLevel="0" collapsed="false">
      <c r="B46" s="1" t="s">
        <v>9</v>
      </c>
      <c r="C46" s="1" t="n">
        <v>30000</v>
      </c>
      <c r="I46" s="1" t="s">
        <v>9</v>
      </c>
      <c r="J46" s="1" t="n">
        <v>30000</v>
      </c>
      <c r="P46" s="1" t="n">
        <v>22500</v>
      </c>
      <c r="Q46" s="1" t="n">
        <f aca="false">M42</f>
        <v>2025434164</v>
      </c>
      <c r="R46" s="1" t="n">
        <f aca="false">M43</f>
        <v>180452</v>
      </c>
      <c r="S46" s="1" t="n">
        <f aca="false">M44</f>
        <v>2172648</v>
      </c>
      <c r="T46" s="1" t="n">
        <f aca="false">Q46+R46+S46</f>
        <v>2027787264</v>
      </c>
      <c r="U46" s="1" t="n">
        <f aca="false">W18</f>
        <v>12.5</v>
      </c>
      <c r="V46" s="4" t="n">
        <f aca="false">U46*(Constants!$A$2/100)*1024*1024*1024</f>
        <v>2147483648</v>
      </c>
    </row>
    <row r="47" customFormat="false" ht="14.25" hidden="false" customHeight="false" outlineLevel="0" collapsed="false">
      <c r="B47" s="1" t="s">
        <v>3</v>
      </c>
      <c r="C47" s="1" t="n">
        <v>1</v>
      </c>
      <c r="D47" s="1" t="n">
        <v>2</v>
      </c>
      <c r="E47" s="1" t="n">
        <v>3</v>
      </c>
      <c r="F47" s="1" t="s">
        <v>6</v>
      </c>
      <c r="I47" s="1" t="s">
        <v>3</v>
      </c>
      <c r="J47" s="1" t="n">
        <v>1</v>
      </c>
      <c r="K47" s="1" t="n">
        <v>2</v>
      </c>
      <c r="L47" s="1" t="n">
        <v>3</v>
      </c>
      <c r="M47" s="1" t="s">
        <v>6</v>
      </c>
      <c r="P47" s="1" t="n">
        <v>30000</v>
      </c>
      <c r="Q47" s="1" t="n">
        <f aca="false">M48</f>
        <v>3600554164</v>
      </c>
      <c r="R47" s="1" t="n">
        <f aca="false">M49</f>
        <v>240452</v>
      </c>
      <c r="S47" s="1" t="n">
        <f aca="false">M50</f>
        <v>2895048</v>
      </c>
      <c r="T47" s="1" t="n">
        <f aca="false">Q47+R47+S47</f>
        <v>3603689664</v>
      </c>
      <c r="U47" s="1" t="n">
        <f aca="false">W19</f>
        <v>22.2</v>
      </c>
      <c r="V47" s="4" t="n">
        <f aca="false">U47*(Constants!$A$2/100)*1024*1024*1024</f>
        <v>3813930958.848</v>
      </c>
    </row>
    <row r="48" customFormat="false" ht="14.25" hidden="false" customHeight="false" outlineLevel="0" collapsed="false">
      <c r="B48" s="1" t="s">
        <v>10</v>
      </c>
      <c r="C48" s="1" t="n">
        <v>3600554164</v>
      </c>
      <c r="D48" s="1" t="n">
        <v>3600554164</v>
      </c>
      <c r="E48" s="1" t="n">
        <v>3600554164</v>
      </c>
      <c r="F48" s="1" t="n">
        <f aca="false">SUM(C48:E48)/3</f>
        <v>3600554164</v>
      </c>
      <c r="I48" s="1" t="s">
        <v>10</v>
      </c>
      <c r="J48" s="1" t="n">
        <v>3600554164</v>
      </c>
      <c r="K48" s="1" t="n">
        <v>3600554164</v>
      </c>
      <c r="L48" s="1" t="n">
        <v>3600554164</v>
      </c>
      <c r="M48" s="1" t="n">
        <f aca="false">SUM(J48:L48)/3</f>
        <v>3600554164</v>
      </c>
      <c r="P48" s="1" t="n">
        <v>37500</v>
      </c>
      <c r="Q48" s="1" t="n">
        <f aca="false">M54</f>
        <v>5625674164</v>
      </c>
      <c r="R48" s="1" t="n">
        <f aca="false">M55</f>
        <v>300452</v>
      </c>
      <c r="S48" s="1" t="n">
        <f aca="false">M56</f>
        <v>3605080</v>
      </c>
      <c r="T48" s="1" t="n">
        <f aca="false">Q48+R48+S48</f>
        <v>5629579696</v>
      </c>
      <c r="U48" s="1" t="n">
        <f aca="false">W20</f>
        <v>35.1</v>
      </c>
      <c r="V48" s="4" t="n">
        <f aca="false">U48*(Constants!$A$2/100)*1024*1024*1024</f>
        <v>6030134083.584</v>
      </c>
    </row>
    <row r="49" customFormat="false" ht="14.25" hidden="false" customHeight="false" outlineLevel="0" collapsed="false">
      <c r="B49" s="1" t="s">
        <v>16</v>
      </c>
      <c r="C49" s="1" t="n">
        <v>240452</v>
      </c>
      <c r="D49" s="1" t="n">
        <v>240452</v>
      </c>
      <c r="E49" s="1" t="n">
        <v>240452</v>
      </c>
      <c r="F49" s="1" t="n">
        <f aca="false">SUM(C49:E49)/3</f>
        <v>240452</v>
      </c>
      <c r="I49" s="1" t="s">
        <v>16</v>
      </c>
      <c r="J49" s="1" t="n">
        <v>240452</v>
      </c>
      <c r="K49" s="1" t="n">
        <v>240452</v>
      </c>
      <c r="L49" s="1" t="n">
        <v>240452</v>
      </c>
      <c r="M49" s="1" t="n">
        <f aca="false">SUM(J49:L49)/3</f>
        <v>240452</v>
      </c>
      <c r="P49" s="1" t="n">
        <v>45000</v>
      </c>
      <c r="Q49" s="1" t="n">
        <f aca="false">M60</f>
        <v>8100794164</v>
      </c>
      <c r="R49" s="1" t="n">
        <f aca="false">M61</f>
        <v>360452</v>
      </c>
      <c r="S49" s="1" t="n">
        <f aca="false">M62</f>
        <v>4307336</v>
      </c>
      <c r="T49" s="1" t="n">
        <f aca="false">Q49+R49+S49</f>
        <v>8105461952</v>
      </c>
      <c r="U49" s="1" t="n">
        <f aca="false">W21</f>
        <v>50.1</v>
      </c>
      <c r="V49" s="4" t="n">
        <f aca="false">U49*(Constants!$A$2/100)*1024*1024*1024</f>
        <v>8607114461.184</v>
      </c>
    </row>
    <row r="50" customFormat="false" ht="14.25" hidden="false" customHeight="false" outlineLevel="0" collapsed="false">
      <c r="B50" s="1" t="s">
        <v>12</v>
      </c>
      <c r="C50" s="1" t="n">
        <v>2768</v>
      </c>
      <c r="D50" s="1" t="n">
        <v>2768</v>
      </c>
      <c r="E50" s="1" t="n">
        <v>2768</v>
      </c>
      <c r="F50" s="1" t="n">
        <f aca="false">SUM(C50:E50)/3</f>
        <v>2768</v>
      </c>
      <c r="I50" s="1" t="s">
        <v>12</v>
      </c>
      <c r="J50" s="1" t="n">
        <v>2895048</v>
      </c>
      <c r="K50" s="1" t="n">
        <v>2895048</v>
      </c>
      <c r="L50" s="1" t="n">
        <v>2895048</v>
      </c>
      <c r="M50" s="1" t="n">
        <f aca="false">SUM(J50:L50)/3</f>
        <v>2895048</v>
      </c>
      <c r="P50" s="1" t="n">
        <v>52500</v>
      </c>
      <c r="Q50" s="1" t="n">
        <f aca="false">M66</f>
        <v>11025914164</v>
      </c>
      <c r="R50" s="1" t="n">
        <f aca="false">M67</f>
        <v>420452</v>
      </c>
      <c r="S50" s="1" t="n">
        <f aca="false">M68</f>
        <v>5030040</v>
      </c>
      <c r="T50" s="1" t="n">
        <f aca="false">Q50+R50+S50</f>
        <v>11031364656</v>
      </c>
      <c r="U50" s="1" t="n">
        <f aca="false">W22</f>
        <v>69</v>
      </c>
      <c r="V50" s="4" t="n">
        <f aca="false">U50*(Constants!$A$2/100)*1024*1024*1024</f>
        <v>11854109736.96</v>
      </c>
    </row>
    <row r="51" customFormat="false" ht="14.25" hidden="false" customHeight="false" outlineLevel="0" collapsed="false">
      <c r="P51" s="1" t="n">
        <v>60000</v>
      </c>
      <c r="Q51" s="1" t="n">
        <f aca="false">M72</f>
        <v>14401034164</v>
      </c>
      <c r="R51" s="1" t="n">
        <f aca="false">M73</f>
        <v>480452</v>
      </c>
      <c r="S51" s="1" t="n">
        <f aca="false">M74</f>
        <v>5801592</v>
      </c>
      <c r="T51" s="1" t="n">
        <f aca="false">Q51+R51+S51</f>
        <v>14407316208</v>
      </c>
      <c r="U51" s="1" t="n">
        <f aca="false">W23</f>
        <v>89.5</v>
      </c>
      <c r="V51" s="4" t="n">
        <f aca="false">U51*(Constants!$A$2/100)*1024*1024*1024</f>
        <v>15375982919.68</v>
      </c>
    </row>
    <row r="52" customFormat="false" ht="14.25" hidden="false" customHeight="false" outlineLevel="0" collapsed="false">
      <c r="B52" s="1" t="s">
        <v>9</v>
      </c>
      <c r="C52" s="1" t="n">
        <v>37500</v>
      </c>
      <c r="I52" s="1" t="s">
        <v>9</v>
      </c>
      <c r="J52" s="1" t="n">
        <v>37500</v>
      </c>
    </row>
    <row r="53" customFormat="false" ht="14.25" hidden="false" customHeight="false" outlineLevel="0" collapsed="false">
      <c r="B53" s="1" t="s">
        <v>3</v>
      </c>
      <c r="C53" s="1" t="n">
        <v>1</v>
      </c>
      <c r="D53" s="1" t="n">
        <v>2</v>
      </c>
      <c r="E53" s="1" t="n">
        <v>3</v>
      </c>
      <c r="F53" s="1" t="s">
        <v>6</v>
      </c>
      <c r="I53" s="1" t="s">
        <v>3</v>
      </c>
      <c r="J53" s="1" t="n">
        <v>1</v>
      </c>
      <c r="K53" s="1" t="n">
        <v>2</v>
      </c>
      <c r="L53" s="1" t="n">
        <v>3</v>
      </c>
      <c r="M53" s="1" t="s">
        <v>6</v>
      </c>
    </row>
    <row r="54" customFormat="false" ht="14.25" hidden="false" customHeight="false" outlineLevel="0" collapsed="false">
      <c r="B54" s="1" t="s">
        <v>10</v>
      </c>
      <c r="C54" s="1" t="n">
        <v>5625674164</v>
      </c>
      <c r="D54" s="1" t="n">
        <v>5625674164</v>
      </c>
      <c r="E54" s="1" t="n">
        <v>5625674164</v>
      </c>
      <c r="F54" s="1" t="n">
        <f aca="false">SUM(C54:E54)/3</f>
        <v>5625674164</v>
      </c>
      <c r="I54" s="1" t="s">
        <v>10</v>
      </c>
      <c r="J54" s="1" t="n">
        <v>5625674164</v>
      </c>
      <c r="K54" s="1" t="n">
        <v>5625674164</v>
      </c>
      <c r="L54" s="1" t="n">
        <v>5625674164</v>
      </c>
      <c r="M54" s="1" t="n">
        <f aca="false">SUM(J54:L54)/3</f>
        <v>5625674164</v>
      </c>
    </row>
    <row r="55" customFormat="false" ht="14.25" hidden="false" customHeight="false" outlineLevel="0" collapsed="false">
      <c r="B55" s="1" t="s">
        <v>16</v>
      </c>
      <c r="C55" s="1" t="n">
        <v>300452</v>
      </c>
      <c r="D55" s="1" t="n">
        <v>300452</v>
      </c>
      <c r="E55" s="1" t="n">
        <v>300452</v>
      </c>
      <c r="F55" s="1" t="n">
        <f aca="false">SUM(C55:E55)/3</f>
        <v>300452</v>
      </c>
      <c r="I55" s="1" t="s">
        <v>16</v>
      </c>
      <c r="J55" s="1" t="n">
        <v>300452</v>
      </c>
      <c r="K55" s="1" t="n">
        <v>300452</v>
      </c>
      <c r="L55" s="1" t="n">
        <v>300452</v>
      </c>
      <c r="M55" s="1" t="n">
        <f aca="false">SUM(J55:L55)/3</f>
        <v>300452</v>
      </c>
    </row>
    <row r="56" customFormat="false" ht="14.25" hidden="false" customHeight="false" outlineLevel="0" collapsed="false">
      <c r="B56" s="1" t="s">
        <v>12</v>
      </c>
      <c r="C56" s="1" t="n">
        <v>2768</v>
      </c>
      <c r="D56" s="1" t="n">
        <v>2768</v>
      </c>
      <c r="E56" s="1" t="n">
        <v>2768</v>
      </c>
      <c r="F56" s="1" t="n">
        <f aca="false">SUM(C56:E56)/3</f>
        <v>2768</v>
      </c>
      <c r="I56" s="1" t="s">
        <v>12</v>
      </c>
      <c r="J56" s="1" t="n">
        <v>3605080</v>
      </c>
      <c r="K56" s="1" t="n">
        <v>3605080</v>
      </c>
      <c r="L56" s="1" t="n">
        <v>3605080</v>
      </c>
      <c r="M56" s="1" t="n">
        <f aca="false">SUM(J56:L56)/3</f>
        <v>3605080</v>
      </c>
    </row>
    <row r="58" customFormat="false" ht="14.25" hidden="false" customHeight="false" outlineLevel="0" collapsed="false">
      <c r="B58" s="1" t="s">
        <v>9</v>
      </c>
      <c r="C58" s="1" t="n">
        <v>45000</v>
      </c>
      <c r="I58" s="1" t="s">
        <v>9</v>
      </c>
      <c r="J58" s="1" t="n">
        <v>45000</v>
      </c>
    </row>
    <row r="59" customFormat="false" ht="14.25" hidden="false" customHeight="false" outlineLevel="0" collapsed="false">
      <c r="B59" s="1" t="s">
        <v>3</v>
      </c>
      <c r="C59" s="1" t="n">
        <v>1</v>
      </c>
      <c r="D59" s="1" t="n">
        <v>2</v>
      </c>
      <c r="E59" s="1" t="n">
        <v>3</v>
      </c>
      <c r="F59" s="1" t="s">
        <v>6</v>
      </c>
      <c r="I59" s="1" t="s">
        <v>3</v>
      </c>
      <c r="J59" s="1" t="n">
        <v>1</v>
      </c>
      <c r="K59" s="1" t="n">
        <v>2</v>
      </c>
      <c r="L59" s="1" t="n">
        <v>3</v>
      </c>
      <c r="M59" s="1" t="s">
        <v>6</v>
      </c>
    </row>
    <row r="60" customFormat="false" ht="14.25" hidden="false" customHeight="false" outlineLevel="0" collapsed="false">
      <c r="B60" s="1" t="s">
        <v>10</v>
      </c>
      <c r="C60" s="1" t="n">
        <v>8100794164</v>
      </c>
      <c r="D60" s="1" t="n">
        <v>8100794164</v>
      </c>
      <c r="E60" s="1" t="n">
        <v>8100794164</v>
      </c>
      <c r="F60" s="1" t="n">
        <f aca="false">SUM(C60:E60)/3</f>
        <v>8100794164</v>
      </c>
      <c r="I60" s="1" t="s">
        <v>10</v>
      </c>
      <c r="J60" s="1" t="n">
        <v>8100794164</v>
      </c>
      <c r="K60" s="1" t="n">
        <v>8100794164</v>
      </c>
      <c r="L60" s="1" t="n">
        <v>8100794164</v>
      </c>
      <c r="M60" s="1" t="n">
        <f aca="false">SUM(J60:L60)/3</f>
        <v>8100794164</v>
      </c>
    </row>
    <row r="61" customFormat="false" ht="14.25" hidden="false" customHeight="false" outlineLevel="0" collapsed="false">
      <c r="B61" s="1" t="s">
        <v>16</v>
      </c>
      <c r="C61" s="1" t="n">
        <v>360452</v>
      </c>
      <c r="D61" s="1" t="n">
        <v>360452</v>
      </c>
      <c r="E61" s="1" t="n">
        <v>360452</v>
      </c>
      <c r="F61" s="1" t="n">
        <f aca="false">SUM(C61:E61)/3</f>
        <v>360452</v>
      </c>
      <c r="I61" s="1" t="s">
        <v>16</v>
      </c>
      <c r="J61" s="1" t="n">
        <v>360452</v>
      </c>
      <c r="K61" s="1" t="n">
        <v>360452</v>
      </c>
      <c r="L61" s="1" t="n">
        <v>360452</v>
      </c>
      <c r="M61" s="1" t="n">
        <f aca="false">SUM(J61:L61)/3</f>
        <v>360452</v>
      </c>
    </row>
    <row r="62" customFormat="false" ht="14.25" hidden="false" customHeight="false" outlineLevel="0" collapsed="false">
      <c r="B62" s="1" t="s">
        <v>12</v>
      </c>
      <c r="C62" s="1" t="n">
        <v>2768</v>
      </c>
      <c r="D62" s="1" t="n">
        <v>2768</v>
      </c>
      <c r="E62" s="1" t="n">
        <v>2768</v>
      </c>
      <c r="F62" s="1" t="n">
        <f aca="false">SUM(C62:E62)/3</f>
        <v>2768</v>
      </c>
      <c r="I62" s="1" t="s">
        <v>12</v>
      </c>
      <c r="J62" s="1" t="n">
        <v>4307336</v>
      </c>
      <c r="K62" s="1" t="n">
        <v>4307336</v>
      </c>
      <c r="L62" s="1" t="n">
        <v>4307336</v>
      </c>
      <c r="M62" s="1" t="n">
        <f aca="false">SUM(J62:L62)/3</f>
        <v>4307336</v>
      </c>
    </row>
    <row r="64" customFormat="false" ht="14.25" hidden="false" customHeight="false" outlineLevel="0" collapsed="false">
      <c r="B64" s="1" t="s">
        <v>9</v>
      </c>
      <c r="C64" s="1" t="n">
        <v>52500</v>
      </c>
      <c r="I64" s="1" t="s">
        <v>9</v>
      </c>
      <c r="J64" s="1" t="n">
        <v>52500</v>
      </c>
    </row>
    <row r="65" customFormat="false" ht="14.25" hidden="false" customHeight="false" outlineLevel="0" collapsed="false">
      <c r="B65" s="1" t="s">
        <v>3</v>
      </c>
      <c r="C65" s="1" t="n">
        <v>1</v>
      </c>
      <c r="D65" s="1" t="n">
        <v>2</v>
      </c>
      <c r="E65" s="1" t="n">
        <v>3</v>
      </c>
      <c r="F65" s="1" t="s">
        <v>6</v>
      </c>
      <c r="I65" s="1" t="s">
        <v>3</v>
      </c>
      <c r="J65" s="1" t="n">
        <v>1</v>
      </c>
      <c r="K65" s="1" t="n">
        <v>2</v>
      </c>
      <c r="L65" s="1" t="n">
        <v>3</v>
      </c>
      <c r="M65" s="1" t="s">
        <v>6</v>
      </c>
    </row>
    <row r="66" customFormat="false" ht="14.25" hidden="false" customHeight="false" outlineLevel="0" collapsed="false">
      <c r="B66" s="1" t="s">
        <v>10</v>
      </c>
      <c r="C66" s="1" t="n">
        <v>11025914164</v>
      </c>
      <c r="D66" s="1" t="n">
        <v>11025914164</v>
      </c>
      <c r="E66" s="1" t="n">
        <v>11025914164</v>
      </c>
      <c r="F66" s="1" t="n">
        <f aca="false">SUM(C66:E66)/3</f>
        <v>11025914164</v>
      </c>
      <c r="I66" s="1" t="s">
        <v>10</v>
      </c>
      <c r="J66" s="1" t="n">
        <v>11025914164</v>
      </c>
      <c r="K66" s="1" t="n">
        <v>11025914164</v>
      </c>
      <c r="L66" s="1" t="n">
        <v>11025914164</v>
      </c>
      <c r="M66" s="1" t="n">
        <f aca="false">SUM(J66:L66)/3</f>
        <v>11025914164</v>
      </c>
    </row>
    <row r="67" customFormat="false" ht="14.25" hidden="false" customHeight="false" outlineLevel="0" collapsed="false">
      <c r="B67" s="1" t="s">
        <v>16</v>
      </c>
      <c r="C67" s="1" t="n">
        <v>420452</v>
      </c>
      <c r="D67" s="1" t="n">
        <v>420452</v>
      </c>
      <c r="E67" s="1" t="n">
        <v>420452</v>
      </c>
      <c r="F67" s="1" t="n">
        <f aca="false">SUM(C67:E67)/3</f>
        <v>420452</v>
      </c>
      <c r="I67" s="1" t="s">
        <v>16</v>
      </c>
      <c r="J67" s="1" t="n">
        <v>420452</v>
      </c>
      <c r="K67" s="1" t="n">
        <v>420452</v>
      </c>
      <c r="L67" s="1" t="n">
        <v>420452</v>
      </c>
      <c r="M67" s="1" t="n">
        <f aca="false">SUM(J67:L67)/3</f>
        <v>420452</v>
      </c>
    </row>
    <row r="68" customFormat="false" ht="14.25" hidden="false" customHeight="false" outlineLevel="0" collapsed="false">
      <c r="B68" s="1" t="s">
        <v>12</v>
      </c>
      <c r="C68" s="1" t="n">
        <v>2768</v>
      </c>
      <c r="D68" s="1" t="n">
        <v>2768</v>
      </c>
      <c r="E68" s="1" t="n">
        <v>2768</v>
      </c>
      <c r="F68" s="1" t="n">
        <f aca="false">SUM(C68:E68)/3</f>
        <v>2768</v>
      </c>
      <c r="I68" s="1" t="s">
        <v>12</v>
      </c>
      <c r="J68" s="1" t="n">
        <v>5030040</v>
      </c>
      <c r="K68" s="1" t="n">
        <v>5030040</v>
      </c>
      <c r="L68" s="1" t="n">
        <v>5030040</v>
      </c>
      <c r="M68" s="1" t="n">
        <f aca="false">SUM(J68:L68)/3</f>
        <v>5030040</v>
      </c>
    </row>
    <row r="70" customFormat="false" ht="14.25" hidden="false" customHeight="false" outlineLevel="0" collapsed="false">
      <c r="B70" s="1" t="s">
        <v>9</v>
      </c>
      <c r="C70" s="1" t="n">
        <v>60000</v>
      </c>
      <c r="I70" s="1" t="s">
        <v>9</v>
      </c>
      <c r="J70" s="1" t="n">
        <v>60000</v>
      </c>
    </row>
    <row r="71" customFormat="false" ht="14.25" hidden="false" customHeight="false" outlineLevel="0" collapsed="false">
      <c r="B71" s="1" t="s">
        <v>3</v>
      </c>
      <c r="C71" s="1" t="n">
        <v>1</v>
      </c>
      <c r="D71" s="1" t="n">
        <v>2</v>
      </c>
      <c r="E71" s="1" t="n">
        <v>3</v>
      </c>
      <c r="F71" s="1" t="s">
        <v>6</v>
      </c>
      <c r="I71" s="1" t="s">
        <v>3</v>
      </c>
      <c r="J71" s="1" t="n">
        <v>1</v>
      </c>
      <c r="K71" s="1" t="n">
        <v>2</v>
      </c>
      <c r="L71" s="1" t="n">
        <v>3</v>
      </c>
      <c r="M71" s="1" t="s">
        <v>6</v>
      </c>
    </row>
    <row r="72" customFormat="false" ht="14.25" hidden="false" customHeight="false" outlineLevel="0" collapsed="false">
      <c r="B72" s="1" t="s">
        <v>10</v>
      </c>
      <c r="C72" s="1" t="n">
        <v>14401034164</v>
      </c>
      <c r="D72" s="1" t="n">
        <v>14401034164</v>
      </c>
      <c r="E72" s="1" t="n">
        <v>14401034164</v>
      </c>
      <c r="F72" s="1" t="n">
        <f aca="false">SUM(C72:E72)/3</f>
        <v>14401034164</v>
      </c>
      <c r="I72" s="1" t="s">
        <v>10</v>
      </c>
      <c r="J72" s="1" t="n">
        <v>14401034164</v>
      </c>
      <c r="K72" s="1" t="n">
        <v>14401034164</v>
      </c>
      <c r="L72" s="1" t="n">
        <v>14401034164</v>
      </c>
      <c r="M72" s="1" t="n">
        <f aca="false">SUM(J72:L72)/3</f>
        <v>14401034164</v>
      </c>
    </row>
    <row r="73" customFormat="false" ht="14.25" hidden="false" customHeight="false" outlineLevel="0" collapsed="false">
      <c r="B73" s="1" t="s">
        <v>16</v>
      </c>
      <c r="C73" s="1" t="n">
        <v>480452</v>
      </c>
      <c r="D73" s="1" t="n">
        <v>480452</v>
      </c>
      <c r="E73" s="1" t="n">
        <v>480452</v>
      </c>
      <c r="F73" s="1" t="n">
        <f aca="false">SUM(C73:E73)/3</f>
        <v>480452</v>
      </c>
      <c r="I73" s="1" t="s">
        <v>16</v>
      </c>
      <c r="J73" s="1" t="n">
        <v>480452</v>
      </c>
      <c r="K73" s="1" t="n">
        <v>480452</v>
      </c>
      <c r="L73" s="1" t="n">
        <v>480452</v>
      </c>
      <c r="M73" s="1" t="n">
        <f aca="false">SUM(J73:L73)/3</f>
        <v>480452</v>
      </c>
    </row>
    <row r="74" customFormat="false" ht="14.25" hidden="false" customHeight="false" outlineLevel="0" collapsed="false">
      <c r="B74" s="1" t="s">
        <v>12</v>
      </c>
      <c r="C74" s="1" t="n">
        <v>2768</v>
      </c>
      <c r="D74" s="1" t="n">
        <v>2768</v>
      </c>
      <c r="E74" s="1" t="n">
        <v>2768</v>
      </c>
      <c r="F74" s="1" t="n">
        <f aca="false">SUM(C74:E74)/3</f>
        <v>2768</v>
      </c>
      <c r="I74" s="1" t="s">
        <v>12</v>
      </c>
      <c r="J74" s="1" t="n">
        <v>5801592</v>
      </c>
      <c r="K74" s="1" t="n">
        <v>5801592</v>
      </c>
      <c r="L74" s="1" t="n">
        <v>5801592</v>
      </c>
      <c r="M74" s="1" t="n">
        <f aca="false">SUM(J74:L74)/3</f>
        <v>5801592</v>
      </c>
    </row>
  </sheetData>
  <printOptions headings="false" gridLines="false" gridLinesSet="true" horizontalCentered="false" verticalCentered="false"/>
  <pageMargins left="0" right="0" top="0.138888888888889" bottom="0.138888888888889" header="0" footer="0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74"/>
  <sheetViews>
    <sheetView showFormulas="false" showGridLines="true" showRowColHeaders="true" showZeros="true" rightToLeft="false" tabSelected="false" showOutlineSymbols="true" defaultGridColor="true" view="normal" topLeftCell="A1" colorId="64" zoomScale="70" zoomScaleNormal="70" zoomScalePageLayoutView="100" workbookViewId="0">
      <selection pane="topLeft" activeCell="AT63" activeCellId="1" sqref="S16:V21 AT63"/>
    </sheetView>
  </sheetViews>
  <sheetFormatPr defaultColWidth="7.5078125" defaultRowHeight="14.25" zeroHeight="false" outlineLevelRow="0" outlineLevelCol="0"/>
  <cols>
    <col collapsed="false" customWidth="true" hidden="false" outlineLevel="0" max="11" min="1" style="1" width="9.13"/>
    <col collapsed="false" customWidth="true" hidden="false" outlineLevel="0" max="16" min="16" style="1" width="7.13"/>
    <col collapsed="false" customWidth="true" hidden="false" outlineLevel="0" max="17" min="17" style="1" width="12.13"/>
    <col collapsed="false" customWidth="true" hidden="false" outlineLevel="0" max="18" min="18" style="1" width="8.13"/>
    <col collapsed="false" customWidth="true" hidden="false" outlineLevel="0" max="19" min="19" style="1" width="7.25"/>
    <col collapsed="false" customWidth="true" hidden="false" outlineLevel="0" max="20" min="20" style="1" width="12.13"/>
    <col collapsed="false" customWidth="true" hidden="false" outlineLevel="0" max="21" min="21" style="1" width="15.5"/>
    <col collapsed="false" customWidth="true" hidden="false" outlineLevel="0" max="22" min="22" style="1" width="18"/>
  </cols>
  <sheetData>
    <row r="1" customFormat="false" ht="14.25" hidden="false" customHeight="false" outlineLevel="0" collapsed="false">
      <c r="A1" s="1" t="s">
        <v>1</v>
      </c>
    </row>
    <row r="2" customFormat="false" ht="14.25" hidden="false" customHeight="false" outlineLevel="0" collapsed="false">
      <c r="A2" s="1" t="s">
        <v>2</v>
      </c>
      <c r="B2" s="1" t="s">
        <v>3</v>
      </c>
      <c r="C2" s="1" t="n">
        <v>1</v>
      </c>
      <c r="D2" s="1" t="n">
        <v>2</v>
      </c>
      <c r="E2" s="1" t="n">
        <v>3</v>
      </c>
      <c r="F2" s="1" t="n">
        <v>4</v>
      </c>
      <c r="G2" s="1" t="n">
        <v>5</v>
      </c>
      <c r="H2" s="1" t="n">
        <v>6</v>
      </c>
      <c r="I2" s="1" t="n">
        <v>7</v>
      </c>
      <c r="J2" s="1" t="n">
        <v>8</v>
      </c>
      <c r="K2" s="1" t="n">
        <v>9</v>
      </c>
      <c r="L2" s="1" t="n">
        <v>10</v>
      </c>
      <c r="M2" s="1" t="n">
        <v>11</v>
      </c>
      <c r="N2" s="1" t="n">
        <v>12</v>
      </c>
      <c r="O2" s="1" t="s">
        <v>4</v>
      </c>
      <c r="P2" s="1" t="s">
        <v>5</v>
      </c>
      <c r="Q2" s="1" t="s">
        <v>6</v>
      </c>
      <c r="S2" s="1" t="s">
        <v>3</v>
      </c>
      <c r="T2" s="1" t="n">
        <v>1</v>
      </c>
      <c r="U2" s="1" t="n">
        <v>2</v>
      </c>
      <c r="V2" s="1" t="n">
        <v>3</v>
      </c>
      <c r="W2" s="1" t="s">
        <v>6</v>
      </c>
    </row>
    <row r="3" customFormat="false" ht="14.25" hidden="false" customHeight="false" outlineLevel="0" collapsed="false">
      <c r="B3" s="1" t="n">
        <v>7500</v>
      </c>
      <c r="C3" s="1" t="n">
        <v>0.045</v>
      </c>
      <c r="D3" s="1" t="n">
        <v>0.0457</v>
      </c>
      <c r="E3" s="1" t="n">
        <v>0.0445</v>
      </c>
      <c r="F3" s="1" t="n">
        <v>0.0469</v>
      </c>
      <c r="G3" s="1" t="n">
        <v>0.0445</v>
      </c>
      <c r="H3" s="1" t="n">
        <v>0.0449</v>
      </c>
      <c r="I3" s="1" t="n">
        <v>0.0452</v>
      </c>
      <c r="J3" s="1" t="n">
        <v>0.047</v>
      </c>
      <c r="K3" s="1" t="n">
        <v>0.0463</v>
      </c>
      <c r="L3" s="1" t="n">
        <v>0.0446</v>
      </c>
      <c r="M3" s="1" t="n">
        <v>0.0483</v>
      </c>
      <c r="N3" s="1" t="n">
        <v>0.0463</v>
      </c>
      <c r="O3" s="1" t="n">
        <f aca="false">MIN(C3:N3)</f>
        <v>0.0445</v>
      </c>
      <c r="P3" s="1" t="n">
        <f aca="false">MAX(C3:N3)</f>
        <v>0.0483</v>
      </c>
      <c r="Q3" s="1" t="n">
        <f aca="false">(SUM(C3:N3)-O3-P3)/10</f>
        <v>0.04564</v>
      </c>
      <c r="S3" s="1" t="n">
        <v>7500</v>
      </c>
      <c r="W3" s="1" t="e">
        <f aca="false">AVERAGE(T3:V3)</f>
        <v>#DIV/0!</v>
      </c>
    </row>
    <row r="4" customFormat="false" ht="14.25" hidden="false" customHeight="false" outlineLevel="0" collapsed="false">
      <c r="B4" s="1" t="n">
        <v>15000</v>
      </c>
      <c r="C4" s="1" t="n">
        <v>0.1809</v>
      </c>
      <c r="D4" s="1" t="n">
        <v>0.1837</v>
      </c>
      <c r="E4" s="1" t="n">
        <v>0.181</v>
      </c>
      <c r="F4" s="1" t="n">
        <v>0.1808</v>
      </c>
      <c r="G4" s="1" t="n">
        <v>0.1798</v>
      </c>
      <c r="H4" s="1" t="n">
        <v>0.1799</v>
      </c>
      <c r="I4" s="1" t="n">
        <v>0.1788</v>
      </c>
      <c r="J4" s="1" t="n">
        <v>0.1817</v>
      </c>
      <c r="K4" s="1" t="n">
        <v>0.1857</v>
      </c>
      <c r="L4" s="1" t="n">
        <v>0.1844</v>
      </c>
      <c r="M4" s="1" t="n">
        <v>0.1816</v>
      </c>
      <c r="N4" s="1" t="n">
        <v>0.181</v>
      </c>
      <c r="O4" s="1" t="n">
        <f aca="false">MIN(C4:N4)</f>
        <v>0.1788</v>
      </c>
      <c r="P4" s="1" t="n">
        <f aca="false">MAX(C4:N4)</f>
        <v>0.1857</v>
      </c>
      <c r="Q4" s="1" t="n">
        <f aca="false">(SUM(C4:N4)-O4-P4)/10</f>
        <v>0.18148</v>
      </c>
      <c r="S4" s="1" t="n">
        <v>15000</v>
      </c>
      <c r="T4" s="1" t="n">
        <v>5.6</v>
      </c>
      <c r="U4" s="1" t="n">
        <v>5.6</v>
      </c>
      <c r="V4" s="1" t="n">
        <v>5.6</v>
      </c>
      <c r="W4" s="1" t="n">
        <f aca="false">AVERAGE(T4:V4)</f>
        <v>5.6</v>
      </c>
    </row>
    <row r="5" customFormat="false" ht="14.25" hidden="false" customHeight="false" outlineLevel="0" collapsed="false">
      <c r="B5" s="1" t="n">
        <v>22500</v>
      </c>
      <c r="C5" s="1" t="n">
        <v>0.4017</v>
      </c>
      <c r="D5" s="1" t="n">
        <v>0.412</v>
      </c>
      <c r="E5" s="1" t="n">
        <v>0.4075</v>
      </c>
      <c r="F5" s="1" t="n">
        <v>0.412</v>
      </c>
      <c r="G5" s="1" t="n">
        <v>0.4133</v>
      </c>
      <c r="H5" s="1" t="n">
        <v>0.3986</v>
      </c>
      <c r="I5" s="1" t="n">
        <v>0.3991</v>
      </c>
      <c r="J5" s="1" t="n">
        <v>0.4019</v>
      </c>
      <c r="K5" s="1" t="n">
        <v>0.4007</v>
      </c>
      <c r="L5" s="1" t="n">
        <v>0.4095</v>
      </c>
      <c r="M5" s="1" t="n">
        <v>0.4085</v>
      </c>
      <c r="N5" s="1" t="n">
        <v>0.4034</v>
      </c>
      <c r="O5" s="1" t="n">
        <f aca="false">MIN(C5:N5)</f>
        <v>0.3986</v>
      </c>
      <c r="P5" s="1" t="n">
        <f aca="false">MAX(C5:N5)</f>
        <v>0.4133</v>
      </c>
      <c r="Q5" s="1" t="n">
        <f aca="false">(SUM(C5:N5)-O5-P5)/10</f>
        <v>0.40563</v>
      </c>
      <c r="S5" s="1" t="n">
        <v>22500</v>
      </c>
      <c r="T5" s="1" t="n">
        <v>12.5</v>
      </c>
      <c r="U5" s="1" t="n">
        <v>12.5</v>
      </c>
      <c r="V5" s="1" t="n">
        <v>12.5</v>
      </c>
      <c r="W5" s="1" t="n">
        <f aca="false">AVERAGE(T5:V5)</f>
        <v>12.5</v>
      </c>
    </row>
    <row r="6" customFormat="false" ht="14.25" hidden="false" customHeight="false" outlineLevel="0" collapsed="false">
      <c r="B6" s="1" t="n">
        <v>30000</v>
      </c>
      <c r="C6" s="1" t="n">
        <v>0.7109</v>
      </c>
      <c r="D6" s="1" t="n">
        <v>0.727</v>
      </c>
      <c r="E6" s="1" t="n">
        <v>0.7232</v>
      </c>
      <c r="F6" s="1" t="n">
        <v>0.7121</v>
      </c>
      <c r="G6" s="1" t="n">
        <v>0.7121</v>
      </c>
      <c r="H6" s="1" t="n">
        <v>0.7073</v>
      </c>
      <c r="I6" s="1" t="n">
        <v>0.711</v>
      </c>
      <c r="J6" s="1" t="n">
        <v>0.7043</v>
      </c>
      <c r="K6" s="1" t="n">
        <v>0.7112</v>
      </c>
      <c r="L6" s="1" t="n">
        <v>0.7108</v>
      </c>
      <c r="M6" s="1" t="n">
        <v>0.7204</v>
      </c>
      <c r="N6" s="1" t="n">
        <v>0.7109</v>
      </c>
      <c r="O6" s="1" t="n">
        <f aca="false">MIN(C6:N6)</f>
        <v>0.7043</v>
      </c>
      <c r="P6" s="1" t="n">
        <f aca="false">MAX(C6:N6)</f>
        <v>0.727</v>
      </c>
      <c r="Q6" s="1" t="n">
        <f aca="false">(SUM(C6:N6)-O6-P6)/10</f>
        <v>0.71299</v>
      </c>
      <c r="S6" s="1" t="n">
        <v>30000</v>
      </c>
      <c r="T6" s="1" t="n">
        <v>22.3</v>
      </c>
      <c r="U6" s="1" t="n">
        <v>22.3</v>
      </c>
      <c r="V6" s="1" t="n">
        <v>22.3</v>
      </c>
      <c r="W6" s="1" t="n">
        <f aca="false">AVERAGE(T6:V6)</f>
        <v>22.3</v>
      </c>
    </row>
    <row r="7" customFormat="false" ht="14.25" hidden="false" customHeight="false" outlineLevel="0" collapsed="false">
      <c r="B7" s="1" t="n">
        <v>37500</v>
      </c>
      <c r="C7" s="1" t="n">
        <v>1.0806</v>
      </c>
      <c r="D7" s="1" t="n">
        <v>1.0653</v>
      </c>
      <c r="E7" s="1" t="n">
        <v>1.0654</v>
      </c>
      <c r="F7" s="1" t="n">
        <v>1.0643</v>
      </c>
      <c r="G7" s="1" t="n">
        <v>1.0676</v>
      </c>
      <c r="H7" s="1" t="n">
        <v>1.0738</v>
      </c>
      <c r="I7" s="1" t="n">
        <v>1.0745</v>
      </c>
      <c r="J7" s="1" t="n">
        <v>1.0746</v>
      </c>
      <c r="K7" s="1" t="n">
        <v>1.0656</v>
      </c>
      <c r="L7" s="1" t="n">
        <v>1.066</v>
      </c>
      <c r="M7" s="1" t="n">
        <v>1.0669</v>
      </c>
      <c r="N7" s="1" t="n">
        <v>1.0662</v>
      </c>
      <c r="O7" s="1" t="n">
        <f aca="false">MIN(C7:N7)</f>
        <v>1.0643</v>
      </c>
      <c r="P7" s="1" t="n">
        <f aca="false">MAX(C7:N7)</f>
        <v>1.0806</v>
      </c>
      <c r="Q7" s="1" t="n">
        <f aca="false">(SUM(C7:N7)-O7-P7)/10</f>
        <v>1.06859</v>
      </c>
      <c r="S7" s="1" t="n">
        <v>37500</v>
      </c>
      <c r="T7" s="1" t="n">
        <v>35.1</v>
      </c>
      <c r="U7" s="1" t="n">
        <v>35.1</v>
      </c>
      <c r="V7" s="1" t="n">
        <v>35.1</v>
      </c>
      <c r="W7" s="1" t="n">
        <f aca="false">AVERAGE(T7:V7)</f>
        <v>35.1</v>
      </c>
    </row>
    <row r="8" customFormat="false" ht="14.25" hidden="false" customHeight="false" outlineLevel="0" collapsed="false">
      <c r="B8" s="1" t="n">
        <v>45000</v>
      </c>
      <c r="C8" s="1" t="n">
        <v>1.5304</v>
      </c>
      <c r="D8" s="1" t="n">
        <v>1.53</v>
      </c>
      <c r="E8" s="1" t="n">
        <v>1.5297</v>
      </c>
      <c r="F8" s="1" t="n">
        <v>1.5435</v>
      </c>
      <c r="G8" s="1" t="n">
        <v>1.5454</v>
      </c>
      <c r="H8" s="1" t="n">
        <v>1.5442</v>
      </c>
      <c r="I8" s="1" t="n">
        <v>1.5436</v>
      </c>
      <c r="J8" s="1" t="n">
        <v>1.5332</v>
      </c>
      <c r="K8" s="1" t="n">
        <v>1.5353</v>
      </c>
      <c r="L8" s="1" t="n">
        <v>1.5342</v>
      </c>
      <c r="M8" s="1" t="n">
        <v>1.5327</v>
      </c>
      <c r="N8" s="1" t="n">
        <v>1.5315</v>
      </c>
      <c r="O8" s="1" t="n">
        <f aca="false">MIN(C8:N8)</f>
        <v>1.5297</v>
      </c>
      <c r="P8" s="1" t="n">
        <f aca="false">MAX(C8:N8)</f>
        <v>1.5454</v>
      </c>
      <c r="Q8" s="1" t="n">
        <f aca="false">(SUM(C8:N8)-O8-P8)/10</f>
        <v>1.53586</v>
      </c>
      <c r="S8" s="1" t="n">
        <v>45000</v>
      </c>
      <c r="T8" s="1" t="n">
        <v>50.1</v>
      </c>
      <c r="U8" s="1" t="n">
        <v>50.1</v>
      </c>
      <c r="V8" s="1" t="n">
        <v>50.1</v>
      </c>
      <c r="W8" s="1" t="n">
        <f aca="false">AVERAGE(T8:V8)</f>
        <v>50.1</v>
      </c>
    </row>
    <row r="9" customFormat="false" ht="14.25" hidden="false" customHeight="false" outlineLevel="0" collapsed="false">
      <c r="B9" s="1" t="n">
        <v>52500</v>
      </c>
      <c r="C9" s="1" t="n">
        <v>2.0823</v>
      </c>
      <c r="D9" s="1" t="n">
        <v>2.0846</v>
      </c>
      <c r="E9" s="1" t="n">
        <v>2.0849</v>
      </c>
      <c r="F9" s="1" t="n">
        <v>2.0904</v>
      </c>
      <c r="G9" s="1" t="n">
        <v>2.0884</v>
      </c>
      <c r="H9" s="1" t="n">
        <v>2.1167</v>
      </c>
      <c r="I9" s="1" t="n">
        <v>2.0841</v>
      </c>
      <c r="J9" s="1" t="n">
        <v>2.083</v>
      </c>
      <c r="K9" s="1" t="n">
        <v>2.0813</v>
      </c>
      <c r="L9" s="1" t="n">
        <v>2.0837</v>
      </c>
      <c r="M9" s="1" t="n">
        <v>2.0828</v>
      </c>
      <c r="N9" s="1" t="n">
        <v>2.083</v>
      </c>
      <c r="O9" s="1" t="n">
        <f aca="false">MIN(C9:N9)</f>
        <v>2.0813</v>
      </c>
      <c r="P9" s="1" t="n">
        <f aca="false">MAX(C9:N9)</f>
        <v>2.1167</v>
      </c>
      <c r="Q9" s="1" t="n">
        <f aca="false">(SUM(C9:N9)-O9-P9)/10</f>
        <v>2.08472</v>
      </c>
      <c r="S9" s="1" t="n">
        <v>52500</v>
      </c>
      <c r="T9" s="1" t="n">
        <v>69.1</v>
      </c>
      <c r="U9" s="1" t="n">
        <v>69.1</v>
      </c>
      <c r="V9" s="1" t="n">
        <v>69.1</v>
      </c>
      <c r="W9" s="1" t="n">
        <f aca="false">AVERAGE(T9:V9)</f>
        <v>69.1</v>
      </c>
    </row>
    <row r="10" customFormat="false" ht="14.25" hidden="false" customHeight="false" outlineLevel="0" collapsed="false">
      <c r="B10" s="1" t="n">
        <v>60000</v>
      </c>
      <c r="C10" s="1" t="n">
        <v>2.7275</v>
      </c>
      <c r="D10" s="1" t="n">
        <v>2.7279</v>
      </c>
      <c r="E10" s="1" t="n">
        <v>2.747</v>
      </c>
      <c r="F10" s="1" t="n">
        <v>2.7274</v>
      </c>
      <c r="G10" s="1" t="n">
        <v>2.7309</v>
      </c>
      <c r="H10" s="1" t="n">
        <v>2.7321</v>
      </c>
      <c r="I10" s="1" t="n">
        <v>2.7296</v>
      </c>
      <c r="J10" s="1" t="n">
        <v>2.7464</v>
      </c>
      <c r="K10" s="1" t="n">
        <v>2.747</v>
      </c>
      <c r="L10" s="1" t="n">
        <v>2.7455</v>
      </c>
      <c r="M10" s="1" t="n">
        <v>2.7475</v>
      </c>
      <c r="N10" s="1" t="n">
        <v>2.7477</v>
      </c>
      <c r="O10" s="1" t="n">
        <f aca="false">MIN(C10:N10)</f>
        <v>2.7274</v>
      </c>
      <c r="P10" s="1" t="n">
        <f aca="false">MAX(C10:N10)</f>
        <v>2.7477</v>
      </c>
      <c r="Q10" s="1" t="n">
        <f aca="false">(SUM(C10:N10)-O10-P10)/10</f>
        <v>2.73814</v>
      </c>
      <c r="S10" s="1" t="n">
        <v>60000</v>
      </c>
      <c r="T10" s="1" t="n">
        <v>89.5</v>
      </c>
      <c r="U10" s="1" t="n">
        <v>89.5</v>
      </c>
      <c r="V10" s="1" t="n">
        <v>89.5</v>
      </c>
      <c r="W10" s="1" t="n">
        <f aca="false">AVERAGE(T10:V10)</f>
        <v>89.5</v>
      </c>
    </row>
    <row r="11" customFormat="false" ht="14.25" hidden="false" customHeight="false" outlineLevel="0" collapsed="false">
      <c r="L11" s="1"/>
      <c r="M11" s="1"/>
      <c r="N11" s="1"/>
      <c r="O11" s="1"/>
      <c r="W11" s="1"/>
    </row>
    <row r="12" customFormat="false" ht="14.25" hidden="false" customHeight="false" outlineLevel="0" collapsed="false">
      <c r="L12" s="1"/>
      <c r="M12" s="1"/>
      <c r="N12" s="1"/>
      <c r="O12" s="1"/>
      <c r="W12" s="1"/>
    </row>
    <row r="13" customFormat="false" ht="14.25" hidden="false" customHeight="false" outlineLevel="0" collapsed="false">
      <c r="L13" s="1"/>
      <c r="M13" s="1"/>
      <c r="N13" s="1"/>
      <c r="O13" s="1"/>
      <c r="W13" s="1"/>
    </row>
    <row r="15" customFormat="false" ht="14.25" hidden="false" customHeight="false" outlineLevel="0" collapsed="false">
      <c r="A15" s="1" t="s">
        <v>7</v>
      </c>
      <c r="B15" s="1" t="s">
        <v>3</v>
      </c>
      <c r="C15" s="1" t="n">
        <v>1</v>
      </c>
      <c r="D15" s="1" t="n">
        <v>2</v>
      </c>
      <c r="E15" s="1" t="n">
        <v>3</v>
      </c>
      <c r="F15" s="1" t="n">
        <v>4</v>
      </c>
      <c r="G15" s="1" t="n">
        <v>5</v>
      </c>
      <c r="H15" s="1" t="n">
        <v>6</v>
      </c>
      <c r="I15" s="1" t="n">
        <v>7</v>
      </c>
      <c r="J15" s="1" t="n">
        <v>8</v>
      </c>
      <c r="K15" s="1" t="n">
        <v>9</v>
      </c>
      <c r="L15" s="1" t="n">
        <v>10</v>
      </c>
      <c r="M15" s="1" t="n">
        <v>11</v>
      </c>
      <c r="N15" s="1" t="n">
        <v>12</v>
      </c>
      <c r="O15" s="1" t="s">
        <v>4</v>
      </c>
      <c r="P15" s="1" t="s">
        <v>5</v>
      </c>
      <c r="Q15" s="1" t="s">
        <v>6</v>
      </c>
      <c r="S15" s="1" t="s">
        <v>3</v>
      </c>
      <c r="T15" s="1" t="n">
        <v>1</v>
      </c>
      <c r="U15" s="1" t="n">
        <v>2</v>
      </c>
      <c r="V15" s="1" t="n">
        <v>3</v>
      </c>
      <c r="W15" s="1" t="s">
        <v>6</v>
      </c>
    </row>
    <row r="16" customFormat="false" ht="14.25" hidden="false" customHeight="false" outlineLevel="0" collapsed="false">
      <c r="B16" s="1" t="n">
        <v>7500</v>
      </c>
      <c r="C16" s="1" t="n">
        <v>0.033</v>
      </c>
      <c r="D16" s="1" t="n">
        <v>0.033</v>
      </c>
      <c r="E16" s="1" t="n">
        <v>0.034</v>
      </c>
      <c r="F16" s="1" t="n">
        <v>0.034</v>
      </c>
      <c r="G16" s="1" t="n">
        <v>0.032</v>
      </c>
      <c r="H16" s="1" t="n">
        <v>0.033</v>
      </c>
      <c r="I16" s="1" t="n">
        <v>0.035</v>
      </c>
      <c r="J16" s="1" t="n">
        <v>0.034</v>
      </c>
      <c r="K16" s="1" t="n">
        <v>0.032</v>
      </c>
      <c r="L16" s="1" t="n">
        <v>0.033</v>
      </c>
      <c r="M16" s="1" t="n">
        <v>0.035</v>
      </c>
      <c r="N16" s="1" t="n">
        <v>0.035</v>
      </c>
      <c r="O16" s="1" t="n">
        <f aca="false">MIN(C16:N16)</f>
        <v>0.032</v>
      </c>
      <c r="P16" s="1" t="n">
        <f aca="false">MAX(C16:N16)</f>
        <v>0.035</v>
      </c>
      <c r="Q16" s="1" t="n">
        <f aca="false">(SUM(C16:N16)-O16-P16)/10</f>
        <v>0.0336</v>
      </c>
      <c r="S16" s="1" t="n">
        <v>7500</v>
      </c>
      <c r="W16" s="1" t="e">
        <f aca="false">AVERAGE(T16:V16)</f>
        <v>#DIV/0!</v>
      </c>
    </row>
    <row r="17" customFormat="false" ht="14.25" hidden="false" customHeight="false" outlineLevel="0" collapsed="false">
      <c r="B17" s="1" t="n">
        <v>15000</v>
      </c>
      <c r="C17" s="1" t="n">
        <v>0.133</v>
      </c>
      <c r="D17" s="1" t="n">
        <v>0.134</v>
      </c>
      <c r="E17" s="1" t="n">
        <v>0.134</v>
      </c>
      <c r="F17" s="1" t="n">
        <v>0.132</v>
      </c>
      <c r="G17" s="1" t="n">
        <v>0.135</v>
      </c>
      <c r="H17" s="1" t="n">
        <v>0.135</v>
      </c>
      <c r="I17" s="1" t="n">
        <v>0.131</v>
      </c>
      <c r="J17" s="1" t="n">
        <v>0.13</v>
      </c>
      <c r="K17" s="1" t="n">
        <v>0.132</v>
      </c>
      <c r="L17" s="1" t="n">
        <v>0.134</v>
      </c>
      <c r="M17" s="1" t="n">
        <v>0.132</v>
      </c>
      <c r="N17" s="1" t="n">
        <v>0.135</v>
      </c>
      <c r="O17" s="1" t="n">
        <f aca="false">MIN(C17:N17)</f>
        <v>0.13</v>
      </c>
      <c r="P17" s="1" t="n">
        <f aca="false">MAX(C17:N17)</f>
        <v>0.135</v>
      </c>
      <c r="Q17" s="1" t="n">
        <f aca="false">(SUM(C17:N17)-O17-P17)/10</f>
        <v>0.1332</v>
      </c>
      <c r="S17" s="1" t="n">
        <v>15000</v>
      </c>
      <c r="T17" s="1" t="n">
        <v>5.6</v>
      </c>
      <c r="U17" s="1" t="n">
        <v>5.6</v>
      </c>
      <c r="V17" s="1" t="n">
        <v>5.6</v>
      </c>
      <c r="W17" s="1" t="n">
        <f aca="false">AVERAGE(T17:V17)</f>
        <v>5.6</v>
      </c>
    </row>
    <row r="18" customFormat="false" ht="14.25" hidden="false" customHeight="false" outlineLevel="0" collapsed="false">
      <c r="B18" s="1" t="n">
        <v>22500</v>
      </c>
      <c r="C18" s="1" t="n">
        <v>0.299</v>
      </c>
      <c r="D18" s="1" t="n">
        <v>0.296</v>
      </c>
      <c r="E18" s="1" t="n">
        <v>0.299</v>
      </c>
      <c r="F18" s="1" t="n">
        <v>0.302</v>
      </c>
      <c r="G18" s="1" t="n">
        <v>0.293</v>
      </c>
      <c r="H18" s="1" t="n">
        <v>0.295</v>
      </c>
      <c r="I18" s="1" t="n">
        <v>0.298</v>
      </c>
      <c r="J18" s="1" t="n">
        <v>0.3</v>
      </c>
      <c r="K18" s="1" t="n">
        <v>0.293</v>
      </c>
      <c r="L18" s="1" t="n">
        <v>0.301</v>
      </c>
      <c r="M18" s="1" t="n">
        <v>0.293</v>
      </c>
      <c r="N18" s="1" t="n">
        <v>0.295</v>
      </c>
      <c r="O18" s="1" t="n">
        <f aca="false">MIN(C18:N18)</f>
        <v>0.293</v>
      </c>
      <c r="P18" s="1" t="n">
        <f aca="false">MAX(C18:N18)</f>
        <v>0.302</v>
      </c>
      <c r="Q18" s="1" t="n">
        <f aca="false">(SUM(C18:N18)-O18-P18)/10</f>
        <v>0.2969</v>
      </c>
      <c r="S18" s="1" t="n">
        <v>22500</v>
      </c>
      <c r="T18" s="1" t="n">
        <v>12.5</v>
      </c>
      <c r="U18" s="1" t="n">
        <v>12.5</v>
      </c>
      <c r="V18" s="1" t="n">
        <v>12.5</v>
      </c>
      <c r="W18" s="1" t="n">
        <f aca="false">AVERAGE(T18:V18)</f>
        <v>12.5</v>
      </c>
    </row>
    <row r="19" customFormat="false" ht="14.25" hidden="false" customHeight="false" outlineLevel="0" collapsed="false">
      <c r="B19" s="1" t="n">
        <v>30000</v>
      </c>
      <c r="C19" s="1" t="n">
        <v>0.521</v>
      </c>
      <c r="D19" s="1" t="n">
        <v>0.523</v>
      </c>
      <c r="E19" s="1" t="n">
        <v>0.525</v>
      </c>
      <c r="F19" s="1" t="n">
        <v>0.524</v>
      </c>
      <c r="G19" s="1" t="n">
        <v>0.522</v>
      </c>
      <c r="H19" s="1" t="n">
        <v>0.528</v>
      </c>
      <c r="I19" s="1" t="n">
        <v>0.532</v>
      </c>
      <c r="J19" s="1" t="n">
        <v>0.525</v>
      </c>
      <c r="K19" s="1" t="n">
        <v>0.533</v>
      </c>
      <c r="L19" s="1" t="n">
        <v>0.524</v>
      </c>
      <c r="M19" s="1" t="n">
        <v>0.517</v>
      </c>
      <c r="N19" s="1" t="n">
        <v>0.519</v>
      </c>
      <c r="O19" s="1" t="n">
        <f aca="false">MIN(C19:N19)</f>
        <v>0.517</v>
      </c>
      <c r="P19" s="1" t="n">
        <f aca="false">MAX(C19:N19)</f>
        <v>0.533</v>
      </c>
      <c r="Q19" s="1" t="n">
        <f aca="false">(SUM(C19:N19)-O19-P19)/10</f>
        <v>0.5243</v>
      </c>
      <c r="S19" s="1" t="n">
        <v>30000</v>
      </c>
      <c r="T19" s="1" t="n">
        <v>22.3</v>
      </c>
      <c r="U19" s="1" t="n">
        <v>22.3</v>
      </c>
      <c r="V19" s="1" t="n">
        <v>22.3</v>
      </c>
      <c r="W19" s="1" t="n">
        <f aca="false">AVERAGE(T19:V19)</f>
        <v>22.3</v>
      </c>
    </row>
    <row r="20" customFormat="false" ht="14.25" hidden="false" customHeight="false" outlineLevel="0" collapsed="false">
      <c r="B20" s="1" t="n">
        <v>37500</v>
      </c>
      <c r="C20" s="1" t="n">
        <v>0.75</v>
      </c>
      <c r="D20" s="1" t="n">
        <v>0.751</v>
      </c>
      <c r="E20" s="1" t="n">
        <v>0.744</v>
      </c>
      <c r="F20" s="1" t="n">
        <v>0.752</v>
      </c>
      <c r="G20" s="1" t="n">
        <v>0.751</v>
      </c>
      <c r="H20" s="1" t="n">
        <v>0.746</v>
      </c>
      <c r="I20" s="1" t="n">
        <v>0.747</v>
      </c>
      <c r="J20" s="1" t="n">
        <v>0.751</v>
      </c>
      <c r="K20" s="1" t="n">
        <v>0.75</v>
      </c>
      <c r="L20" s="1" t="n">
        <v>0.751</v>
      </c>
      <c r="M20" s="1" t="n">
        <v>0.744</v>
      </c>
      <c r="N20" s="1" t="n">
        <v>0.745</v>
      </c>
      <c r="O20" s="1" t="n">
        <f aca="false">MIN(C20:N20)</f>
        <v>0.744</v>
      </c>
      <c r="P20" s="1" t="n">
        <f aca="false">MAX(C20:N20)</f>
        <v>0.752</v>
      </c>
      <c r="Q20" s="1" t="n">
        <f aca="false">(SUM(C20:N20)-O20-P20)/10</f>
        <v>0.7486</v>
      </c>
      <c r="S20" s="1" t="n">
        <v>37500</v>
      </c>
      <c r="T20" s="1" t="n">
        <v>35.1</v>
      </c>
      <c r="U20" s="1" t="n">
        <v>35.1</v>
      </c>
      <c r="V20" s="1" t="n">
        <v>35.1</v>
      </c>
      <c r="W20" s="1" t="n">
        <f aca="false">AVERAGE(T20:V20)</f>
        <v>35.1</v>
      </c>
    </row>
    <row r="21" customFormat="false" ht="14.25" hidden="false" customHeight="false" outlineLevel="0" collapsed="false">
      <c r="B21" s="1" t="n">
        <v>45000</v>
      </c>
      <c r="C21" s="1" t="n">
        <v>1.065</v>
      </c>
      <c r="D21" s="1" t="n">
        <v>1.07</v>
      </c>
      <c r="E21" s="1" t="n">
        <v>1.083</v>
      </c>
      <c r="F21" s="1" t="n">
        <v>1.069</v>
      </c>
      <c r="G21" s="1" t="n">
        <v>1.068</v>
      </c>
      <c r="H21" s="1" t="n">
        <v>1.07</v>
      </c>
      <c r="I21" s="1" t="n">
        <v>1.091</v>
      </c>
      <c r="J21" s="1" t="n">
        <v>1.093</v>
      </c>
      <c r="K21" s="1" t="n">
        <v>1.089</v>
      </c>
      <c r="L21" s="1" t="n">
        <v>1.079</v>
      </c>
      <c r="M21" s="1" t="n">
        <v>1.087</v>
      </c>
      <c r="N21" s="1" t="n">
        <v>1.088</v>
      </c>
      <c r="O21" s="1" t="n">
        <f aca="false">MIN(C21:N21)</f>
        <v>1.065</v>
      </c>
      <c r="P21" s="1" t="n">
        <f aca="false">MAX(C21:N21)</f>
        <v>1.093</v>
      </c>
      <c r="Q21" s="1" t="n">
        <f aca="false">(SUM(C21:N21)-O21-P21)/10</f>
        <v>1.0794</v>
      </c>
      <c r="S21" s="1" t="n">
        <v>45000</v>
      </c>
      <c r="T21" s="1" t="n">
        <v>50.1</v>
      </c>
      <c r="U21" s="1" t="n">
        <v>50.1</v>
      </c>
      <c r="V21" s="1" t="n">
        <v>50.1</v>
      </c>
      <c r="W21" s="1" t="n">
        <f aca="false">AVERAGE(T21:V21)</f>
        <v>50.1</v>
      </c>
    </row>
    <row r="22" customFormat="false" ht="14.25" hidden="false" customHeight="false" outlineLevel="0" collapsed="false">
      <c r="B22" s="1" t="n">
        <v>52500</v>
      </c>
      <c r="C22" s="1" t="n">
        <v>1.489</v>
      </c>
      <c r="D22" s="1" t="n">
        <v>1.489</v>
      </c>
      <c r="E22" s="1" t="n">
        <v>1.49</v>
      </c>
      <c r="F22" s="1" t="n">
        <v>1.49</v>
      </c>
      <c r="G22" s="1" t="n">
        <v>1.479</v>
      </c>
      <c r="H22" s="1" t="n">
        <v>1.485</v>
      </c>
      <c r="I22" s="1" t="n">
        <v>1.486</v>
      </c>
      <c r="J22" s="1" t="n">
        <v>1.469</v>
      </c>
      <c r="K22" s="1" t="n">
        <v>1.462</v>
      </c>
      <c r="L22" s="1" t="n">
        <v>1.495</v>
      </c>
      <c r="M22" s="1" t="n">
        <v>1.495</v>
      </c>
      <c r="N22" s="1" t="n">
        <v>1.495</v>
      </c>
      <c r="O22" s="1" t="n">
        <f aca="false">MIN(C22:N22)</f>
        <v>1.462</v>
      </c>
      <c r="P22" s="1" t="n">
        <f aca="false">MAX(C22:N22)</f>
        <v>1.495</v>
      </c>
      <c r="Q22" s="1" t="n">
        <f aca="false">(SUM(C22:N22)-O22-P22)/10</f>
        <v>1.4867</v>
      </c>
      <c r="S22" s="1" t="n">
        <v>52500</v>
      </c>
      <c r="T22" s="1" t="n">
        <v>69.1</v>
      </c>
      <c r="U22" s="1" t="n">
        <v>69.1</v>
      </c>
      <c r="V22" s="1" t="n">
        <v>69.1</v>
      </c>
      <c r="W22" s="1" t="n">
        <f aca="false">AVERAGE(T22:V22)</f>
        <v>69.1</v>
      </c>
    </row>
    <row r="23" customFormat="false" ht="14.25" hidden="false" customHeight="false" outlineLevel="0" collapsed="false">
      <c r="B23" s="1" t="n">
        <v>60000</v>
      </c>
      <c r="C23" s="1" t="n">
        <v>1.956</v>
      </c>
      <c r="D23" s="1" t="n">
        <v>1.934</v>
      </c>
      <c r="E23" s="1" t="n">
        <v>1.934</v>
      </c>
      <c r="F23" s="1" t="n">
        <v>1.947</v>
      </c>
      <c r="G23" s="1" t="n">
        <v>1.946</v>
      </c>
      <c r="H23" s="1" t="n">
        <v>1.958</v>
      </c>
      <c r="I23" s="1" t="n">
        <v>1.954</v>
      </c>
      <c r="J23" s="1" t="n">
        <v>1.933</v>
      </c>
      <c r="K23" s="1" t="n">
        <v>1.953</v>
      </c>
      <c r="L23" s="1" t="n">
        <v>1.949</v>
      </c>
      <c r="M23" s="1" t="n">
        <v>1.954</v>
      </c>
      <c r="N23" s="1" t="n">
        <v>1.945</v>
      </c>
      <c r="O23" s="1" t="n">
        <f aca="false">MIN(C23:N23)</f>
        <v>1.933</v>
      </c>
      <c r="P23" s="1" t="n">
        <f aca="false">MAX(C23:N23)</f>
        <v>1.958</v>
      </c>
      <c r="Q23" s="1" t="n">
        <f aca="false">(SUM(C23:N23)-O23-P23)/10</f>
        <v>1.9472</v>
      </c>
      <c r="S23" s="1" t="n">
        <v>60000</v>
      </c>
      <c r="T23" s="1" t="n">
        <v>89.5</v>
      </c>
      <c r="U23" s="1" t="n">
        <v>89.5</v>
      </c>
      <c r="V23" s="1" t="n">
        <v>89.5</v>
      </c>
      <c r="W23" s="1" t="n">
        <f aca="false">AVERAGE(T23:V23)</f>
        <v>89.5</v>
      </c>
    </row>
    <row r="24" customFormat="false" ht="14.25" hidden="false" customHeight="false" outlineLevel="0" collapsed="false">
      <c r="L24" s="1"/>
      <c r="M24" s="1"/>
      <c r="N24" s="1"/>
      <c r="O24" s="1"/>
      <c r="W24" s="1"/>
    </row>
    <row r="25" customFormat="false" ht="14.25" hidden="false" customHeight="false" outlineLevel="0" collapsed="false">
      <c r="L25" s="1"/>
      <c r="M25" s="1"/>
      <c r="N25" s="1"/>
      <c r="O25" s="1"/>
      <c r="W25" s="1"/>
    </row>
    <row r="26" customFormat="false" ht="14.25" hidden="false" customHeight="false" outlineLevel="0" collapsed="false">
      <c r="L26" s="1"/>
      <c r="M26" s="1"/>
      <c r="N26" s="1"/>
      <c r="O26" s="1"/>
      <c r="W26" s="1"/>
    </row>
    <row r="27" customFormat="false" ht="14.25" hidden="false" customHeight="false" outlineLevel="0" collapsed="false">
      <c r="A27" s="1" t="s">
        <v>8</v>
      </c>
    </row>
    <row r="28" customFormat="false" ht="14.25" hidden="false" customHeight="false" outlineLevel="0" collapsed="false">
      <c r="A28" s="1" t="s">
        <v>2</v>
      </c>
      <c r="B28" s="1" t="s">
        <v>9</v>
      </c>
      <c r="C28" s="1" t="n">
        <v>7500</v>
      </c>
      <c r="H28" s="1" t="s">
        <v>7</v>
      </c>
      <c r="I28" s="1" t="s">
        <v>9</v>
      </c>
      <c r="J28" s="1" t="n">
        <v>7500</v>
      </c>
    </row>
    <row r="29" customFormat="false" ht="14.25" hidden="false" customHeight="false" outlineLevel="0" collapsed="false">
      <c r="B29" s="1" t="s">
        <v>3</v>
      </c>
      <c r="C29" s="1" t="n">
        <v>1</v>
      </c>
      <c r="D29" s="1" t="n">
        <v>2</v>
      </c>
      <c r="E29" s="1" t="n">
        <v>3</v>
      </c>
      <c r="F29" s="1" t="s">
        <v>6</v>
      </c>
      <c r="I29" s="1" t="s">
        <v>3</v>
      </c>
      <c r="J29" s="1" t="n">
        <v>1</v>
      </c>
      <c r="K29" s="1" t="n">
        <v>2</v>
      </c>
      <c r="L29" s="1" t="n">
        <v>3</v>
      </c>
      <c r="M29" s="1" t="s">
        <v>6</v>
      </c>
      <c r="O29" s="1" t="s">
        <v>2</v>
      </c>
      <c r="P29" s="1" t="s">
        <v>9</v>
      </c>
      <c r="Q29" s="1" t="s">
        <v>10</v>
      </c>
      <c r="R29" s="1" t="s">
        <v>11</v>
      </c>
      <c r="S29" s="1" t="s">
        <v>12</v>
      </c>
      <c r="T29" s="1" t="s">
        <v>13</v>
      </c>
      <c r="U29" s="1" t="s">
        <v>14</v>
      </c>
      <c r="V29" s="1" t="s">
        <v>15</v>
      </c>
    </row>
    <row r="30" customFormat="false" ht="14.25" hidden="false" customHeight="false" outlineLevel="0" collapsed="false">
      <c r="B30" s="1" t="s">
        <v>10</v>
      </c>
      <c r="C30" s="1" t="n">
        <v>225742189</v>
      </c>
      <c r="D30" s="1" t="n">
        <v>225742189</v>
      </c>
      <c r="E30" s="1" t="n">
        <v>225742189</v>
      </c>
      <c r="F30" s="1" t="n">
        <f aca="false">SUM(C30:E30)/3</f>
        <v>225742189</v>
      </c>
      <c r="I30" s="1" t="s">
        <v>10</v>
      </c>
      <c r="J30" s="1" t="n">
        <v>225674109</v>
      </c>
      <c r="K30" s="1" t="n">
        <v>225674109</v>
      </c>
      <c r="L30" s="1" t="n">
        <v>225674109</v>
      </c>
      <c r="M30" s="1" t="n">
        <f aca="false">SUM(J30:L30)/3</f>
        <v>225674109</v>
      </c>
      <c r="P30" s="1" t="n">
        <v>7500</v>
      </c>
      <c r="Q30" s="1" t="n">
        <f aca="false">F30</f>
        <v>225742189</v>
      </c>
      <c r="R30" s="1" t="n">
        <f aca="false">F31</f>
        <v>301507</v>
      </c>
      <c r="S30" s="1" t="n">
        <f aca="false">F32</f>
        <v>11136</v>
      </c>
      <c r="T30" s="1" t="n">
        <f aca="false">Q30+R30+S30</f>
        <v>226054832</v>
      </c>
      <c r="U30" s="1" t="e">
        <f aca="false">W3</f>
        <v>#DIV/0!</v>
      </c>
      <c r="V30" s="4" t="e">
        <f aca="false">U30*(Constants!$A$2/100)*1024*1024*1024</f>
        <v>#DIV/0!</v>
      </c>
    </row>
    <row r="31" customFormat="false" ht="14.25" hidden="false" customHeight="false" outlineLevel="0" collapsed="false">
      <c r="B31" s="1" t="s">
        <v>16</v>
      </c>
      <c r="C31" s="1" t="n">
        <v>301507</v>
      </c>
      <c r="D31" s="1" t="n">
        <v>301507</v>
      </c>
      <c r="E31" s="1" t="n">
        <v>301507</v>
      </c>
      <c r="F31" s="1" t="n">
        <f aca="false">SUM(C31:E31)/3</f>
        <v>301507</v>
      </c>
      <c r="I31" s="1" t="s">
        <v>16</v>
      </c>
      <c r="J31" s="1" t="n">
        <v>314620</v>
      </c>
      <c r="K31" s="1" t="n">
        <v>314620</v>
      </c>
      <c r="L31" s="1" t="n">
        <v>314620</v>
      </c>
      <c r="M31" s="1" t="n">
        <f aca="false">SUM(J31:L31)/3</f>
        <v>314620</v>
      </c>
      <c r="P31" s="1" t="n">
        <v>15000</v>
      </c>
      <c r="Q31" s="1" t="n">
        <f aca="false">F36</f>
        <v>901498174</v>
      </c>
      <c r="R31" s="1" t="n">
        <f aca="false">F37</f>
        <v>603842</v>
      </c>
      <c r="S31" s="1" t="n">
        <f aca="false">F38</f>
        <v>18224</v>
      </c>
      <c r="T31" s="1" t="n">
        <f aca="false">Q31+R31+S31</f>
        <v>902120240</v>
      </c>
      <c r="U31" s="1" t="n">
        <f aca="false">W4</f>
        <v>5.6</v>
      </c>
      <c r="V31" s="4" t="n">
        <f aca="false">U31*(Constants!$A$2/100)*1024*1024*1024</f>
        <v>962072674.304</v>
      </c>
    </row>
    <row r="32" customFormat="false" ht="14.25" hidden="false" customHeight="false" outlineLevel="0" collapsed="false">
      <c r="B32" s="1" t="s">
        <v>12</v>
      </c>
      <c r="C32" s="1" t="n">
        <v>11136</v>
      </c>
      <c r="D32" s="1" t="n">
        <v>11136</v>
      </c>
      <c r="E32" s="1" t="n">
        <v>11136</v>
      </c>
      <c r="F32" s="1" t="n">
        <f aca="false">SUM(C32:E32)/3</f>
        <v>11136</v>
      </c>
      <c r="I32" s="1" t="s">
        <v>12</v>
      </c>
      <c r="J32" s="1" t="n">
        <v>3008</v>
      </c>
      <c r="K32" s="1" t="n">
        <v>3008</v>
      </c>
      <c r="L32" s="1" t="n">
        <v>3008</v>
      </c>
      <c r="M32" s="1" t="n">
        <f aca="false">SUM(J32:L32)/3</f>
        <v>3008</v>
      </c>
      <c r="P32" s="1" t="n">
        <v>22500</v>
      </c>
      <c r="Q32" s="1" t="n">
        <f aca="false">F42</f>
        <v>2026874110</v>
      </c>
      <c r="R32" s="1" t="n">
        <f aca="false">F43</f>
        <v>900442</v>
      </c>
      <c r="S32" s="1" t="n">
        <f aca="false">F44</f>
        <v>3080</v>
      </c>
      <c r="T32" s="1" t="n">
        <f aca="false">Q32+R32+S32</f>
        <v>2027777632</v>
      </c>
      <c r="U32" s="1" t="n">
        <f aca="false">W5</f>
        <v>12.5</v>
      </c>
      <c r="V32" s="4" t="n">
        <f aca="false">U32*(Constants!$A$2/100)*1024*1024*1024</f>
        <v>2147483648</v>
      </c>
    </row>
    <row r="33" customFormat="false" ht="14.25" hidden="false" customHeight="false" outlineLevel="0" collapsed="false">
      <c r="P33" s="1" t="n">
        <v>30000</v>
      </c>
      <c r="Q33" s="1" t="n">
        <f aca="false">F48</f>
        <v>3602474158</v>
      </c>
      <c r="R33" s="1" t="n">
        <f aca="false">F49</f>
        <v>1202876</v>
      </c>
      <c r="S33" s="1" t="n">
        <f aca="false">F50</f>
        <v>3080</v>
      </c>
      <c r="T33" s="1" t="n">
        <f aca="false">Q33+R33+S33</f>
        <v>3603680114</v>
      </c>
      <c r="U33" s="1" t="n">
        <f aca="false">W6</f>
        <v>22.3</v>
      </c>
      <c r="V33" s="4" t="n">
        <f aca="false">U33*(Constants!$A$2/100)*1024*1024*1024</f>
        <v>3831110828.032</v>
      </c>
    </row>
    <row r="34" customFormat="false" ht="14.25" hidden="false" customHeight="false" outlineLevel="0" collapsed="false">
      <c r="B34" s="1" t="s">
        <v>9</v>
      </c>
      <c r="C34" s="1" t="n">
        <v>15000</v>
      </c>
      <c r="I34" s="1" t="s">
        <v>9</v>
      </c>
      <c r="J34" s="1" t="n">
        <v>15000</v>
      </c>
      <c r="P34" s="1" t="n">
        <v>37500</v>
      </c>
      <c r="Q34" s="1" t="n">
        <f aca="false">F54</f>
        <v>5628074158</v>
      </c>
      <c r="R34" s="1" t="n">
        <f aca="false">F55</f>
        <v>1500458</v>
      </c>
      <c r="S34" s="1" t="n">
        <f aca="false">F56</f>
        <v>3080</v>
      </c>
      <c r="T34" s="1" t="n">
        <f aca="false">Q34+R34+S34</f>
        <v>5629577696</v>
      </c>
      <c r="U34" s="1" t="n">
        <f aca="false">W7</f>
        <v>35.1</v>
      </c>
      <c r="V34" s="4" t="n">
        <f aca="false">U34*(Constants!$A$2/100)*1024*1024*1024</f>
        <v>6030134083.584</v>
      </c>
    </row>
    <row r="35" customFormat="false" ht="14.25" hidden="false" customHeight="false" outlineLevel="0" collapsed="false">
      <c r="B35" s="1" t="s">
        <v>3</v>
      </c>
      <c r="C35" s="1" t="n">
        <v>1</v>
      </c>
      <c r="D35" s="1" t="n">
        <v>2</v>
      </c>
      <c r="E35" s="1" t="n">
        <v>3</v>
      </c>
      <c r="F35" s="1" t="s">
        <v>6</v>
      </c>
      <c r="I35" s="1" t="s">
        <v>3</v>
      </c>
      <c r="J35" s="1" t="n">
        <v>1</v>
      </c>
      <c r="K35" s="1" t="n">
        <v>2</v>
      </c>
      <c r="L35" s="1" t="n">
        <v>3</v>
      </c>
      <c r="M35" s="1" t="s">
        <v>6</v>
      </c>
      <c r="P35" s="1" t="n">
        <v>45000</v>
      </c>
      <c r="Q35" s="1" t="n">
        <f aca="false">F60</f>
        <v>8103674158</v>
      </c>
      <c r="R35" s="1" t="n">
        <f aca="false">F61</f>
        <v>1830828</v>
      </c>
      <c r="S35" s="1" t="n">
        <f aca="false">F62</f>
        <v>3080</v>
      </c>
      <c r="T35" s="1" t="n">
        <f aca="false">Q35+R35+S35</f>
        <v>8105508066</v>
      </c>
      <c r="U35" s="1" t="n">
        <f aca="false">W8</f>
        <v>50.1</v>
      </c>
      <c r="V35" s="4" t="n">
        <f aca="false">U35*(Constants!$A$2/100)*1024*1024*1024</f>
        <v>8607114461.184</v>
      </c>
    </row>
    <row r="36" customFormat="false" ht="14.25" hidden="false" customHeight="false" outlineLevel="0" collapsed="false">
      <c r="B36" s="1" t="s">
        <v>10</v>
      </c>
      <c r="C36" s="1" t="n">
        <v>901498174</v>
      </c>
      <c r="D36" s="1" t="n">
        <v>901498174</v>
      </c>
      <c r="E36" s="1" t="n">
        <v>901498174</v>
      </c>
      <c r="F36" s="1" t="n">
        <f aca="false">SUM(C36:E36)/3</f>
        <v>901498174</v>
      </c>
      <c r="I36" s="1" t="s">
        <v>10</v>
      </c>
      <c r="J36" s="1" t="n">
        <v>901274158</v>
      </c>
      <c r="K36" s="1" t="n">
        <v>901274158</v>
      </c>
      <c r="L36" s="1" t="n">
        <v>901274158</v>
      </c>
      <c r="M36" s="1" t="n">
        <f aca="false">SUM(J36:L36)/3</f>
        <v>901274158</v>
      </c>
      <c r="P36" s="1" t="n">
        <v>52500</v>
      </c>
      <c r="Q36" s="1" t="n">
        <f aca="false">F66</f>
        <v>11029297374</v>
      </c>
      <c r="R36" s="1" t="n">
        <f aca="false">F67</f>
        <v>2100842</v>
      </c>
      <c r="S36" s="1" t="n">
        <f aca="false">F68</f>
        <v>55496</v>
      </c>
      <c r="T36" s="1" t="n">
        <f aca="false">Q36+R36+S36</f>
        <v>11031453712</v>
      </c>
      <c r="U36" s="1" t="n">
        <f aca="false">W9</f>
        <v>69.1</v>
      </c>
      <c r="V36" s="4" t="n">
        <f aca="false">U36*(Constants!$A$2/100)*1024*1024*1024</f>
        <v>11871289606.144</v>
      </c>
    </row>
    <row r="37" customFormat="false" ht="14.25" hidden="false" customHeight="false" outlineLevel="0" collapsed="false">
      <c r="B37" s="1" t="s">
        <v>16</v>
      </c>
      <c r="C37" s="1" t="n">
        <v>603842</v>
      </c>
      <c r="D37" s="1" t="n">
        <v>603842</v>
      </c>
      <c r="E37" s="1" t="n">
        <v>603842</v>
      </c>
      <c r="F37" s="1" t="n">
        <f aca="false">SUM(C37:E37)/3</f>
        <v>603842</v>
      </c>
      <c r="I37" s="1" t="s">
        <v>16</v>
      </c>
      <c r="J37" s="1" t="n">
        <v>600458</v>
      </c>
      <c r="K37" s="1" t="n">
        <v>600458</v>
      </c>
      <c r="L37" s="1" t="n">
        <v>600458</v>
      </c>
      <c r="M37" s="1" t="n">
        <f aca="false">SUM(J37:L37)/3</f>
        <v>600458</v>
      </c>
      <c r="P37" s="1" t="n">
        <v>60000</v>
      </c>
      <c r="Q37" s="1" t="n">
        <f aca="false">F72</f>
        <v>14404873942</v>
      </c>
      <c r="R37" s="1" t="n">
        <f aca="false">F73</f>
        <v>2459436</v>
      </c>
      <c r="S37" s="1" t="n">
        <f aca="false">F74</f>
        <v>3080</v>
      </c>
      <c r="T37" s="1" t="n">
        <f aca="false">Q37+R37+S37</f>
        <v>14407336458</v>
      </c>
      <c r="U37" s="1" t="n">
        <f aca="false">W10</f>
        <v>89.5</v>
      </c>
      <c r="V37" s="4" t="n">
        <f aca="false">U37*(Constants!$A$2/100)*1024*1024*1024</f>
        <v>15375982919.68</v>
      </c>
    </row>
    <row r="38" customFormat="false" ht="14.25" hidden="false" customHeight="false" outlineLevel="0" collapsed="false">
      <c r="B38" s="1" t="s">
        <v>12</v>
      </c>
      <c r="C38" s="1" t="n">
        <v>18224</v>
      </c>
      <c r="D38" s="1" t="n">
        <v>18224</v>
      </c>
      <c r="E38" s="1" t="n">
        <v>18224</v>
      </c>
      <c r="F38" s="1" t="n">
        <f aca="false">SUM(C38:E38)/3</f>
        <v>18224</v>
      </c>
      <c r="I38" s="1" t="s">
        <v>12</v>
      </c>
      <c r="J38" s="1" t="n">
        <v>3008</v>
      </c>
      <c r="K38" s="1" t="n">
        <v>3008</v>
      </c>
      <c r="L38" s="1" t="n">
        <v>3008</v>
      </c>
      <c r="M38" s="1" t="n">
        <f aca="false">SUM(J38:L38)/3</f>
        <v>3008</v>
      </c>
      <c r="V38" s="4"/>
    </row>
    <row r="40" customFormat="false" ht="14.25" hidden="false" customHeight="false" outlineLevel="0" collapsed="false">
      <c r="B40" s="1" t="s">
        <v>9</v>
      </c>
      <c r="C40" s="1" t="n">
        <v>22500</v>
      </c>
      <c r="I40" s="1" t="s">
        <v>9</v>
      </c>
      <c r="J40" s="1" t="n">
        <v>22500</v>
      </c>
    </row>
    <row r="41" customFormat="false" ht="14.25" hidden="false" customHeight="false" outlineLevel="0" collapsed="false">
      <c r="B41" s="1" t="s">
        <v>3</v>
      </c>
      <c r="C41" s="1" t="n">
        <v>1</v>
      </c>
      <c r="D41" s="1" t="n">
        <v>2</v>
      </c>
      <c r="E41" s="1" t="n">
        <v>3</v>
      </c>
      <c r="F41" s="1" t="s">
        <v>6</v>
      </c>
      <c r="I41" s="1" t="s">
        <v>3</v>
      </c>
      <c r="J41" s="1" t="n">
        <v>1</v>
      </c>
      <c r="K41" s="1" t="n">
        <v>2</v>
      </c>
      <c r="L41" s="1" t="n">
        <v>3</v>
      </c>
      <c r="M41" s="1" t="s">
        <v>6</v>
      </c>
      <c r="O41" s="1" t="s">
        <v>7</v>
      </c>
      <c r="P41" s="1" t="s">
        <v>9</v>
      </c>
      <c r="Q41" s="1" t="s">
        <v>10</v>
      </c>
      <c r="R41" s="1" t="s">
        <v>11</v>
      </c>
      <c r="S41" s="1" t="s">
        <v>12</v>
      </c>
      <c r="T41" s="1" t="s">
        <v>13</v>
      </c>
      <c r="U41" s="1" t="s">
        <v>14</v>
      </c>
      <c r="V41" s="1" t="s">
        <v>15</v>
      </c>
    </row>
    <row r="42" customFormat="false" ht="14.25" hidden="false" customHeight="false" outlineLevel="0" collapsed="false">
      <c r="B42" s="1" t="s">
        <v>10</v>
      </c>
      <c r="C42" s="1" t="n">
        <v>2026874110</v>
      </c>
      <c r="D42" s="1" t="n">
        <v>2026874110</v>
      </c>
      <c r="E42" s="1" t="n">
        <v>2026874110</v>
      </c>
      <c r="F42" s="1" t="n">
        <f aca="false">SUM(C42:E42)/3</f>
        <v>2026874110</v>
      </c>
      <c r="I42" s="1" t="s">
        <v>10</v>
      </c>
      <c r="J42" s="1" t="n">
        <v>2026874158</v>
      </c>
      <c r="K42" s="1" t="n">
        <v>2026874158</v>
      </c>
      <c r="L42" s="1" t="n">
        <v>2026874158</v>
      </c>
      <c r="M42" s="1" t="n">
        <f aca="false">SUM(J42:L42)/3</f>
        <v>2026874158</v>
      </c>
      <c r="P42" s="1" t="n">
        <v>7500</v>
      </c>
      <c r="Q42" s="1" t="n">
        <f aca="false">M30</f>
        <v>225674109</v>
      </c>
      <c r="R42" s="1" t="n">
        <f aca="false">M31</f>
        <v>314620</v>
      </c>
      <c r="T42" s="1" t="n">
        <f aca="false">Q42+R42+S42</f>
        <v>225988729</v>
      </c>
      <c r="U42" s="1" t="e">
        <f aca="false">W16</f>
        <v>#DIV/0!</v>
      </c>
      <c r="V42" s="4" t="e">
        <f aca="false">U42*(Constants!$A$2/100)*1024*1024*1024</f>
        <v>#DIV/0!</v>
      </c>
    </row>
    <row r="43" customFormat="false" ht="14.25" hidden="false" customHeight="false" outlineLevel="0" collapsed="false">
      <c r="B43" s="1" t="s">
        <v>16</v>
      </c>
      <c r="C43" s="1" t="n">
        <v>900442</v>
      </c>
      <c r="D43" s="1" t="n">
        <v>900442</v>
      </c>
      <c r="E43" s="1" t="n">
        <v>900442</v>
      </c>
      <c r="F43" s="1" t="n">
        <f aca="false">SUM(C43:E43)/3</f>
        <v>900442</v>
      </c>
      <c r="I43" s="1" t="s">
        <v>16</v>
      </c>
      <c r="J43" s="1" t="n">
        <v>900474</v>
      </c>
      <c r="K43" s="1" t="n">
        <v>900474</v>
      </c>
      <c r="L43" s="1" t="n">
        <v>900474</v>
      </c>
      <c r="M43" s="1" t="n">
        <f aca="false">SUM(J43:L43)/3</f>
        <v>900474</v>
      </c>
      <c r="P43" s="1" t="n">
        <v>15000</v>
      </c>
      <c r="Q43" s="1" t="n">
        <f aca="false">M36</f>
        <v>901274158</v>
      </c>
      <c r="R43" s="1" t="n">
        <f aca="false">M37</f>
        <v>600458</v>
      </c>
      <c r="T43" s="1" t="n">
        <f aca="false">Q43+R43+S43</f>
        <v>901874616</v>
      </c>
      <c r="U43" s="1" t="n">
        <f aca="false">W17</f>
        <v>5.6</v>
      </c>
      <c r="V43" s="4" t="n">
        <f aca="false">U43*(Constants!$A$2/100)*1024*1024*1024</f>
        <v>962072674.304</v>
      </c>
    </row>
    <row r="44" customFormat="false" ht="14.25" hidden="false" customHeight="false" outlineLevel="0" collapsed="false">
      <c r="B44" s="1" t="s">
        <v>12</v>
      </c>
      <c r="C44" s="1" t="n">
        <v>3080</v>
      </c>
      <c r="D44" s="1" t="n">
        <v>3080</v>
      </c>
      <c r="E44" s="1" t="n">
        <v>3080</v>
      </c>
      <c r="F44" s="1" t="n">
        <f aca="false">SUM(C44:E44)/3</f>
        <v>3080</v>
      </c>
      <c r="I44" s="1" t="s">
        <v>12</v>
      </c>
      <c r="J44" s="1" t="n">
        <v>3008</v>
      </c>
      <c r="K44" s="1" t="n">
        <v>3008</v>
      </c>
      <c r="L44" s="1" t="n">
        <v>3008</v>
      </c>
      <c r="M44" s="1" t="n">
        <f aca="false">SUM(J44:L44)/3</f>
        <v>3008</v>
      </c>
      <c r="P44" s="1" t="n">
        <v>22500</v>
      </c>
      <c r="Q44" s="1" t="n">
        <f aca="false">M42</f>
        <v>2026874158</v>
      </c>
      <c r="R44" s="1" t="n">
        <f aca="false">M43</f>
        <v>900474</v>
      </c>
      <c r="T44" s="1" t="n">
        <f aca="false">Q44+R44+S44</f>
        <v>2027774632</v>
      </c>
      <c r="U44" s="1" t="n">
        <f aca="false">W18</f>
        <v>12.5</v>
      </c>
      <c r="V44" s="4" t="n">
        <f aca="false">U44*(Constants!$A$2/100)*1024*1024*1024</f>
        <v>2147483648</v>
      </c>
    </row>
    <row r="45" customFormat="false" ht="14.25" hidden="false" customHeight="false" outlineLevel="0" collapsed="false">
      <c r="P45" s="1" t="n">
        <v>30000</v>
      </c>
      <c r="Q45" s="1" t="n">
        <f aca="false">M48</f>
        <v>3602474110</v>
      </c>
      <c r="R45" s="1" t="n">
        <f aca="false">M49</f>
        <v>1229724</v>
      </c>
      <c r="T45" s="1" t="n">
        <f aca="false">Q45+R45+S45</f>
        <v>3603703834</v>
      </c>
      <c r="U45" s="1" t="n">
        <f aca="false">W19</f>
        <v>22.3</v>
      </c>
      <c r="V45" s="4" t="n">
        <f aca="false">U45*(Constants!$A$2/100)*1024*1024*1024</f>
        <v>3831110828.032</v>
      </c>
    </row>
    <row r="46" customFormat="false" ht="14.25" hidden="false" customHeight="false" outlineLevel="0" collapsed="false">
      <c r="B46" s="1" t="s">
        <v>9</v>
      </c>
      <c r="C46" s="1" t="n">
        <v>30000</v>
      </c>
      <c r="I46" s="1" t="s">
        <v>9</v>
      </c>
      <c r="J46" s="1" t="n">
        <v>30000</v>
      </c>
      <c r="P46" s="1" t="n">
        <v>37500</v>
      </c>
      <c r="Q46" s="1" t="n">
        <f aca="false">M54</f>
        <v>5628074110</v>
      </c>
      <c r="R46" s="1" t="n">
        <f aca="false">M55</f>
        <v>1531852</v>
      </c>
      <c r="T46" s="1" t="n">
        <f aca="false">Q46+R46+S46</f>
        <v>5629605962</v>
      </c>
      <c r="U46" s="1" t="n">
        <f aca="false">W20</f>
        <v>35.1</v>
      </c>
      <c r="V46" s="4" t="n">
        <f aca="false">U46*(Constants!$A$2/100)*1024*1024*1024</f>
        <v>6030134083.584</v>
      </c>
    </row>
    <row r="47" customFormat="false" ht="14.25" hidden="false" customHeight="false" outlineLevel="0" collapsed="false">
      <c r="B47" s="1" t="s">
        <v>3</v>
      </c>
      <c r="C47" s="1" t="n">
        <v>1</v>
      </c>
      <c r="D47" s="1" t="n">
        <v>2</v>
      </c>
      <c r="E47" s="1" t="n">
        <v>3</v>
      </c>
      <c r="F47" s="1" t="s">
        <v>6</v>
      </c>
      <c r="I47" s="1" t="s">
        <v>3</v>
      </c>
      <c r="J47" s="1" t="n">
        <v>1</v>
      </c>
      <c r="K47" s="1" t="n">
        <v>2</v>
      </c>
      <c r="L47" s="1" t="n">
        <v>3</v>
      </c>
      <c r="M47" s="1" t="s">
        <v>6</v>
      </c>
      <c r="P47" s="1" t="n">
        <v>45000</v>
      </c>
      <c r="Q47" s="1" t="n">
        <f aca="false">M60</f>
        <v>8103674086</v>
      </c>
      <c r="R47" s="1" t="n">
        <f aca="false">M61</f>
        <v>1835980</v>
      </c>
      <c r="T47" s="1" t="n">
        <f aca="false">Q47+R47+S47</f>
        <v>8105510066</v>
      </c>
      <c r="U47" s="1" t="n">
        <f aca="false">W21</f>
        <v>50.1</v>
      </c>
      <c r="V47" s="4" t="n">
        <f aca="false">U47*(Constants!$A$2/100)*1024*1024*1024</f>
        <v>8607114461.184</v>
      </c>
    </row>
    <row r="48" customFormat="false" ht="14.25" hidden="false" customHeight="false" outlineLevel="0" collapsed="false">
      <c r="B48" s="1" t="s">
        <v>10</v>
      </c>
      <c r="C48" s="1" t="n">
        <v>3602474158</v>
      </c>
      <c r="D48" s="1" t="n">
        <v>3602474158</v>
      </c>
      <c r="E48" s="1" t="n">
        <v>3602474158</v>
      </c>
      <c r="F48" s="1" t="n">
        <f aca="false">SUM(C48:E48)/3</f>
        <v>3602474158</v>
      </c>
      <c r="I48" s="1" t="s">
        <v>10</v>
      </c>
      <c r="J48" s="1" t="n">
        <v>3602474110</v>
      </c>
      <c r="K48" s="1" t="n">
        <v>3602474110</v>
      </c>
      <c r="L48" s="1" t="n">
        <v>3602474110</v>
      </c>
      <c r="M48" s="1" t="n">
        <f aca="false">SUM(J48:L48)/3</f>
        <v>3602474110</v>
      </c>
      <c r="P48" s="1" t="n">
        <v>52500</v>
      </c>
      <c r="Q48" s="1" t="n">
        <f aca="false">M66</f>
        <v>11029273678</v>
      </c>
      <c r="R48" s="1" t="n">
        <f aca="false">M67</f>
        <v>2100138</v>
      </c>
      <c r="T48" s="1" t="n">
        <f aca="false">Q48+R48+S48</f>
        <v>11031373816</v>
      </c>
      <c r="U48" s="1" t="n">
        <f aca="false">W22</f>
        <v>69.1</v>
      </c>
      <c r="V48" s="4" t="n">
        <f aca="false">U48*(Constants!$A$2/100)*1024*1024*1024</f>
        <v>11871289606.144</v>
      </c>
    </row>
    <row r="49" customFormat="false" ht="14.25" hidden="false" customHeight="false" outlineLevel="0" collapsed="false">
      <c r="B49" s="1" t="s">
        <v>16</v>
      </c>
      <c r="C49" s="1" t="n">
        <v>1202876</v>
      </c>
      <c r="D49" s="1" t="n">
        <v>1202876</v>
      </c>
      <c r="E49" s="1" t="n">
        <v>1202876</v>
      </c>
      <c r="F49" s="1" t="n">
        <f aca="false">SUM(C49:E49)/3</f>
        <v>1202876</v>
      </c>
      <c r="I49" s="1" t="s">
        <v>16</v>
      </c>
      <c r="J49" s="1" t="n">
        <v>1229724</v>
      </c>
      <c r="K49" s="1" t="n">
        <v>1229724</v>
      </c>
      <c r="L49" s="1" t="n">
        <v>1229724</v>
      </c>
      <c r="M49" s="1" t="n">
        <f aca="false">SUM(J49:L49)/3</f>
        <v>1229724</v>
      </c>
      <c r="P49" s="1" t="n">
        <v>60000</v>
      </c>
      <c r="Q49" s="1" t="n">
        <f aca="false">M72</f>
        <v>14404874038</v>
      </c>
      <c r="R49" s="1" t="n">
        <f aca="false">M73</f>
        <v>2471276</v>
      </c>
      <c r="T49" s="1" t="n">
        <f aca="false">Q49+R49+S49</f>
        <v>14407345314</v>
      </c>
      <c r="U49" s="1" t="n">
        <f aca="false">W23</f>
        <v>89.5</v>
      </c>
      <c r="V49" s="4" t="n">
        <f aca="false">U49*(Constants!$A$2/100)*1024*1024*1024</f>
        <v>15375982919.68</v>
      </c>
    </row>
    <row r="50" customFormat="false" ht="14.25" hidden="false" customHeight="false" outlineLevel="0" collapsed="false">
      <c r="B50" s="1" t="s">
        <v>12</v>
      </c>
      <c r="C50" s="1" t="n">
        <v>3080</v>
      </c>
      <c r="D50" s="1" t="n">
        <v>3080</v>
      </c>
      <c r="E50" s="1" t="n">
        <v>3080</v>
      </c>
      <c r="F50" s="1" t="n">
        <f aca="false">SUM(C50:E50)/3</f>
        <v>3080</v>
      </c>
      <c r="I50" s="1" t="s">
        <v>12</v>
      </c>
      <c r="J50" s="1" t="n">
        <v>3008</v>
      </c>
      <c r="K50" s="1" t="n">
        <v>3008</v>
      </c>
      <c r="L50" s="1" t="n">
        <v>3008</v>
      </c>
      <c r="M50" s="1" t="n">
        <f aca="false">SUM(J50:L50)/3</f>
        <v>3008</v>
      </c>
    </row>
    <row r="52" customFormat="false" ht="14.25" hidden="false" customHeight="false" outlineLevel="0" collapsed="false">
      <c r="B52" s="1" t="s">
        <v>9</v>
      </c>
      <c r="C52" s="1" t="n">
        <v>37500</v>
      </c>
      <c r="I52" s="1" t="s">
        <v>9</v>
      </c>
      <c r="J52" s="1" t="n">
        <v>37500</v>
      </c>
    </row>
    <row r="53" customFormat="false" ht="14.25" hidden="false" customHeight="false" outlineLevel="0" collapsed="false">
      <c r="B53" s="1" t="s">
        <v>3</v>
      </c>
      <c r="C53" s="1" t="n">
        <v>1</v>
      </c>
      <c r="D53" s="1" t="n">
        <v>2</v>
      </c>
      <c r="E53" s="1" t="n">
        <v>3</v>
      </c>
      <c r="F53" s="1" t="s">
        <v>6</v>
      </c>
      <c r="I53" s="1" t="s">
        <v>3</v>
      </c>
      <c r="J53" s="1" t="n">
        <v>1</v>
      </c>
      <c r="K53" s="1" t="n">
        <v>2</v>
      </c>
      <c r="L53" s="1" t="n">
        <v>3</v>
      </c>
      <c r="M53" s="1" t="s">
        <v>6</v>
      </c>
    </row>
    <row r="54" customFormat="false" ht="14.25" hidden="false" customHeight="false" outlineLevel="0" collapsed="false">
      <c r="B54" s="1" t="s">
        <v>10</v>
      </c>
      <c r="C54" s="1" t="n">
        <v>5628074158</v>
      </c>
      <c r="D54" s="1" t="n">
        <v>5628074158</v>
      </c>
      <c r="E54" s="1" t="n">
        <v>5628074158</v>
      </c>
      <c r="F54" s="1" t="n">
        <f aca="false">SUM(C54:E54)/3</f>
        <v>5628074158</v>
      </c>
      <c r="I54" s="1" t="s">
        <v>10</v>
      </c>
      <c r="J54" s="1" t="n">
        <v>5628074110</v>
      </c>
      <c r="K54" s="1" t="n">
        <v>5628074110</v>
      </c>
      <c r="L54" s="1" t="n">
        <v>5628074110</v>
      </c>
      <c r="M54" s="1" t="n">
        <f aca="false">SUM(J54:L54)/3</f>
        <v>5628074110</v>
      </c>
    </row>
    <row r="55" customFormat="false" ht="14.25" hidden="false" customHeight="false" outlineLevel="0" collapsed="false">
      <c r="B55" s="1" t="s">
        <v>16</v>
      </c>
      <c r="C55" s="1" t="n">
        <v>1500458</v>
      </c>
      <c r="D55" s="1" t="n">
        <v>1500458</v>
      </c>
      <c r="E55" s="1" t="n">
        <v>1500458</v>
      </c>
      <c r="F55" s="1" t="n">
        <f aca="false">SUM(C55:E55)/3</f>
        <v>1500458</v>
      </c>
      <c r="I55" s="1" t="s">
        <v>16</v>
      </c>
      <c r="J55" s="1" t="n">
        <v>1531852</v>
      </c>
      <c r="K55" s="1" t="n">
        <v>1531852</v>
      </c>
      <c r="L55" s="1" t="n">
        <v>1531852</v>
      </c>
      <c r="M55" s="1" t="n">
        <f aca="false">SUM(J55:L55)/3</f>
        <v>1531852</v>
      </c>
    </row>
    <row r="56" customFormat="false" ht="14.25" hidden="false" customHeight="false" outlineLevel="0" collapsed="false">
      <c r="B56" s="1" t="s">
        <v>12</v>
      </c>
      <c r="C56" s="1" t="n">
        <v>3080</v>
      </c>
      <c r="D56" s="1" t="n">
        <v>3080</v>
      </c>
      <c r="E56" s="1" t="n">
        <v>3080</v>
      </c>
      <c r="F56" s="1" t="n">
        <f aca="false">SUM(C56:E56)/3</f>
        <v>3080</v>
      </c>
      <c r="I56" s="1" t="s">
        <v>12</v>
      </c>
      <c r="J56" s="1" t="n">
        <v>2728</v>
      </c>
      <c r="K56" s="1" t="n">
        <v>2728</v>
      </c>
      <c r="L56" s="1" t="n">
        <v>2728</v>
      </c>
      <c r="M56" s="1" t="n">
        <f aca="false">SUM(J56:L56)/3</f>
        <v>2728</v>
      </c>
    </row>
    <row r="58" customFormat="false" ht="14.25" hidden="false" customHeight="false" outlineLevel="0" collapsed="false">
      <c r="B58" s="1" t="s">
        <v>9</v>
      </c>
      <c r="C58" s="1" t="n">
        <v>45000</v>
      </c>
      <c r="I58" s="1" t="s">
        <v>9</v>
      </c>
      <c r="J58" s="1" t="n">
        <v>45000</v>
      </c>
    </row>
    <row r="59" customFormat="false" ht="14.25" hidden="false" customHeight="false" outlineLevel="0" collapsed="false">
      <c r="B59" s="1" t="s">
        <v>3</v>
      </c>
      <c r="C59" s="1" t="n">
        <v>1</v>
      </c>
      <c r="D59" s="1" t="n">
        <v>2</v>
      </c>
      <c r="E59" s="1" t="n">
        <v>3</v>
      </c>
      <c r="F59" s="1" t="s">
        <v>6</v>
      </c>
      <c r="I59" s="1" t="s">
        <v>3</v>
      </c>
      <c r="J59" s="1" t="n">
        <v>1</v>
      </c>
      <c r="K59" s="1" t="n">
        <v>2</v>
      </c>
      <c r="L59" s="1" t="n">
        <v>3</v>
      </c>
      <c r="M59" s="1" t="s">
        <v>6</v>
      </c>
    </row>
    <row r="60" customFormat="false" ht="14.25" hidden="false" customHeight="false" outlineLevel="0" collapsed="false">
      <c r="B60" s="1" t="s">
        <v>10</v>
      </c>
      <c r="C60" s="1" t="n">
        <v>8103674158</v>
      </c>
      <c r="D60" s="1" t="n">
        <v>8103674158</v>
      </c>
      <c r="E60" s="1" t="n">
        <v>8103674158</v>
      </c>
      <c r="F60" s="1" t="n">
        <f aca="false">SUM(C60:E60)/3</f>
        <v>8103674158</v>
      </c>
      <c r="I60" s="1" t="s">
        <v>10</v>
      </c>
      <c r="J60" s="1" t="n">
        <v>8103674086</v>
      </c>
      <c r="K60" s="1" t="n">
        <v>8103674086</v>
      </c>
      <c r="L60" s="1" t="n">
        <v>8103674086</v>
      </c>
      <c r="M60" s="1" t="n">
        <f aca="false">SUM(J60:L60)/3</f>
        <v>8103674086</v>
      </c>
    </row>
    <row r="61" customFormat="false" ht="14.25" hidden="false" customHeight="false" outlineLevel="0" collapsed="false">
      <c r="B61" s="1" t="s">
        <v>16</v>
      </c>
      <c r="C61" s="1" t="n">
        <v>1830828</v>
      </c>
      <c r="D61" s="1" t="n">
        <v>1830828</v>
      </c>
      <c r="E61" s="1" t="n">
        <v>1830828</v>
      </c>
      <c r="F61" s="1" t="n">
        <f aca="false">SUM(C61:E61)/3</f>
        <v>1830828</v>
      </c>
      <c r="I61" s="1" t="s">
        <v>16</v>
      </c>
      <c r="J61" s="1" t="n">
        <v>1835980</v>
      </c>
      <c r="K61" s="1" t="n">
        <v>1835980</v>
      </c>
      <c r="L61" s="1" t="n">
        <v>1835980</v>
      </c>
      <c r="M61" s="1" t="n">
        <f aca="false">SUM(J61:L61)/3</f>
        <v>1835980</v>
      </c>
    </row>
    <row r="62" customFormat="false" ht="14.25" hidden="false" customHeight="false" outlineLevel="0" collapsed="false">
      <c r="B62" s="1" t="s">
        <v>12</v>
      </c>
      <c r="C62" s="1" t="n">
        <v>3080</v>
      </c>
      <c r="D62" s="1" t="n">
        <v>3080</v>
      </c>
      <c r="E62" s="1" t="n">
        <v>3080</v>
      </c>
      <c r="F62" s="1" t="n">
        <f aca="false">SUM(C62:E62)/3</f>
        <v>3080</v>
      </c>
      <c r="I62" s="1" t="s">
        <v>12</v>
      </c>
      <c r="J62" s="1" t="n">
        <v>3008</v>
      </c>
      <c r="K62" s="1" t="n">
        <v>3008</v>
      </c>
      <c r="L62" s="1" t="n">
        <v>3008</v>
      </c>
      <c r="M62" s="1" t="n">
        <f aca="false">SUM(J62:L62)/3</f>
        <v>3008</v>
      </c>
    </row>
    <row r="64" customFormat="false" ht="14.25" hidden="false" customHeight="false" outlineLevel="0" collapsed="false">
      <c r="B64" s="1" t="s">
        <v>9</v>
      </c>
      <c r="C64" s="1" t="n">
        <v>52500</v>
      </c>
      <c r="I64" s="1" t="s">
        <v>9</v>
      </c>
      <c r="J64" s="1" t="n">
        <v>52500</v>
      </c>
    </row>
    <row r="65" customFormat="false" ht="14.25" hidden="false" customHeight="false" outlineLevel="0" collapsed="false">
      <c r="B65" s="1" t="s">
        <v>3</v>
      </c>
      <c r="C65" s="1" t="n">
        <v>1</v>
      </c>
      <c r="D65" s="1" t="n">
        <v>2</v>
      </c>
      <c r="E65" s="1" t="n">
        <v>3</v>
      </c>
      <c r="F65" s="1" t="s">
        <v>6</v>
      </c>
      <c r="I65" s="1" t="s">
        <v>3</v>
      </c>
      <c r="J65" s="1" t="n">
        <v>1</v>
      </c>
      <c r="K65" s="1" t="n">
        <v>2</v>
      </c>
      <c r="L65" s="1" t="n">
        <v>3</v>
      </c>
      <c r="M65" s="1" t="s">
        <v>6</v>
      </c>
    </row>
    <row r="66" customFormat="false" ht="14.25" hidden="false" customHeight="false" outlineLevel="0" collapsed="false">
      <c r="B66" s="1" t="s">
        <v>10</v>
      </c>
      <c r="C66" s="1" t="n">
        <v>11029297374</v>
      </c>
      <c r="D66" s="1" t="n">
        <v>11029297374</v>
      </c>
      <c r="E66" s="1" t="n">
        <v>11029297374</v>
      </c>
      <c r="F66" s="1" t="n">
        <f aca="false">SUM(C66:E66)/3</f>
        <v>11029297374</v>
      </c>
      <c r="I66" s="1" t="s">
        <v>10</v>
      </c>
      <c r="J66" s="1" t="n">
        <v>11029273678</v>
      </c>
      <c r="K66" s="1" t="n">
        <v>11029273678</v>
      </c>
      <c r="L66" s="1" t="n">
        <v>11029273678</v>
      </c>
      <c r="M66" s="1" t="n">
        <f aca="false">SUM(J66:L66)/3</f>
        <v>11029273678</v>
      </c>
    </row>
    <row r="67" customFormat="false" ht="14.25" hidden="false" customHeight="false" outlineLevel="0" collapsed="false">
      <c r="B67" s="1" t="s">
        <v>16</v>
      </c>
      <c r="C67" s="1" t="n">
        <v>2100842</v>
      </c>
      <c r="D67" s="1" t="n">
        <v>2100842</v>
      </c>
      <c r="E67" s="1" t="n">
        <v>2100842</v>
      </c>
      <c r="F67" s="1" t="n">
        <f aca="false">SUM(C67:E67)/3</f>
        <v>2100842</v>
      </c>
      <c r="I67" s="1" t="s">
        <v>16</v>
      </c>
      <c r="J67" s="1" t="n">
        <v>2100138</v>
      </c>
      <c r="K67" s="1" t="n">
        <v>2100138</v>
      </c>
      <c r="L67" s="1" t="n">
        <v>2100138</v>
      </c>
      <c r="M67" s="1" t="n">
        <f aca="false">SUM(J67:L67)/3</f>
        <v>2100138</v>
      </c>
    </row>
    <row r="68" customFormat="false" ht="14.25" hidden="false" customHeight="false" outlineLevel="0" collapsed="false">
      <c r="B68" s="1" t="s">
        <v>12</v>
      </c>
      <c r="C68" s="1" t="n">
        <v>55496</v>
      </c>
      <c r="D68" s="1" t="n">
        <v>55496</v>
      </c>
      <c r="E68" s="1" t="n">
        <v>55496</v>
      </c>
      <c r="F68" s="1" t="n">
        <f aca="false">SUM(C68:E68)/3</f>
        <v>55496</v>
      </c>
      <c r="I68" s="1" t="s">
        <v>12</v>
      </c>
      <c r="J68" s="1" t="n">
        <v>2728</v>
      </c>
      <c r="K68" s="1" t="n">
        <v>2728</v>
      </c>
      <c r="L68" s="1" t="n">
        <v>2728</v>
      </c>
      <c r="M68" s="1" t="n">
        <f aca="false">SUM(J68:L68)/3</f>
        <v>2728</v>
      </c>
    </row>
    <row r="70" customFormat="false" ht="14.25" hidden="false" customHeight="false" outlineLevel="0" collapsed="false">
      <c r="B70" s="1" t="s">
        <v>9</v>
      </c>
      <c r="C70" s="1" t="n">
        <v>60000</v>
      </c>
      <c r="I70" s="1" t="s">
        <v>9</v>
      </c>
      <c r="J70" s="1" t="n">
        <v>60000</v>
      </c>
    </row>
    <row r="71" customFormat="false" ht="14.25" hidden="false" customHeight="false" outlineLevel="0" collapsed="false">
      <c r="B71" s="1" t="s">
        <v>3</v>
      </c>
      <c r="C71" s="1" t="n">
        <v>1</v>
      </c>
      <c r="D71" s="1" t="n">
        <v>2</v>
      </c>
      <c r="E71" s="1" t="n">
        <v>3</v>
      </c>
      <c r="F71" s="1" t="s">
        <v>6</v>
      </c>
      <c r="I71" s="1" t="s">
        <v>3</v>
      </c>
      <c r="J71" s="1" t="n">
        <v>1</v>
      </c>
      <c r="K71" s="1" t="n">
        <v>2</v>
      </c>
      <c r="L71" s="1" t="n">
        <v>3</v>
      </c>
      <c r="M71" s="1" t="s">
        <v>6</v>
      </c>
    </row>
    <row r="72" customFormat="false" ht="14.25" hidden="false" customHeight="false" outlineLevel="0" collapsed="false">
      <c r="B72" s="1" t="s">
        <v>10</v>
      </c>
      <c r="C72" s="1" t="n">
        <v>14404873942</v>
      </c>
      <c r="D72" s="1" t="n">
        <v>14404873942</v>
      </c>
      <c r="E72" s="1" t="n">
        <v>14404873942</v>
      </c>
      <c r="F72" s="1" t="n">
        <f aca="false">SUM(C72:E72)/3</f>
        <v>14404873942</v>
      </c>
      <c r="I72" s="1" t="s">
        <v>10</v>
      </c>
      <c r="J72" s="1" t="n">
        <v>14404874038</v>
      </c>
      <c r="K72" s="1" t="n">
        <v>14404874038</v>
      </c>
      <c r="L72" s="1" t="n">
        <v>14404874038</v>
      </c>
      <c r="M72" s="1" t="n">
        <f aca="false">SUM(J72:L72)/3</f>
        <v>14404874038</v>
      </c>
    </row>
    <row r="73" customFormat="false" ht="14.25" hidden="false" customHeight="false" outlineLevel="0" collapsed="false">
      <c r="B73" s="1" t="s">
        <v>16</v>
      </c>
      <c r="C73" s="1" t="n">
        <v>2459436</v>
      </c>
      <c r="D73" s="1" t="n">
        <v>2459436</v>
      </c>
      <c r="E73" s="1" t="n">
        <v>2459436</v>
      </c>
      <c r="F73" s="1" t="n">
        <f aca="false">SUM(C73:E73)/3</f>
        <v>2459436</v>
      </c>
      <c r="I73" s="1" t="s">
        <v>16</v>
      </c>
      <c r="J73" s="1" t="n">
        <v>2471276</v>
      </c>
      <c r="K73" s="1" t="n">
        <v>2471276</v>
      </c>
      <c r="L73" s="1" t="n">
        <v>2471276</v>
      </c>
      <c r="M73" s="1" t="n">
        <f aca="false">SUM(J73:L73)/3</f>
        <v>2471276</v>
      </c>
    </row>
    <row r="74" customFormat="false" ht="14.25" hidden="false" customHeight="false" outlineLevel="0" collapsed="false">
      <c r="B74" s="1" t="s">
        <v>12</v>
      </c>
      <c r="C74" s="1" t="n">
        <v>3080</v>
      </c>
      <c r="D74" s="1" t="n">
        <v>3080</v>
      </c>
      <c r="E74" s="1" t="n">
        <v>3080</v>
      </c>
      <c r="F74" s="1" t="n">
        <f aca="false">SUM(C74:E74)/3</f>
        <v>3080</v>
      </c>
      <c r="I74" s="1" t="s">
        <v>12</v>
      </c>
      <c r="J74" s="1" t="n">
        <v>3008</v>
      </c>
      <c r="K74" s="1" t="n">
        <v>3008</v>
      </c>
      <c r="L74" s="1" t="n">
        <v>3008</v>
      </c>
      <c r="M74" s="1" t="n">
        <f aca="false">SUM(J74:L74)/3</f>
        <v>3008</v>
      </c>
    </row>
  </sheetData>
  <printOptions headings="false" gridLines="false" gridLinesSet="true" horizontalCentered="false" verticalCentered="false"/>
  <pageMargins left="0" right="0" top="0.138888888888889" bottom="0.138888888888889" header="0" footer="0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69"/>
  <sheetViews>
    <sheetView showFormulas="false" showGridLines="true" showRowColHeaders="true" showZeros="true" rightToLeft="false" tabSelected="false" showOutlineSymbols="true" defaultGridColor="true" view="normal" topLeftCell="N10" colorId="64" zoomScale="70" zoomScaleNormal="70" zoomScalePageLayoutView="100" workbookViewId="0">
      <selection pane="topLeft" activeCell="R9" activeCellId="1" sqref="S16:V21 R9"/>
    </sheetView>
  </sheetViews>
  <sheetFormatPr defaultColWidth="7.5078125" defaultRowHeight="14.25" zeroHeight="false" outlineLevelRow="0" outlineLevelCol="0"/>
  <cols>
    <col collapsed="false" customWidth="true" hidden="false" outlineLevel="0" max="11" min="1" style="1" width="9.13"/>
    <col collapsed="false" customWidth="true" hidden="false" outlineLevel="0" max="16" min="16" style="1" width="10.13"/>
    <col collapsed="false" customWidth="true" hidden="false" outlineLevel="0" max="20" min="19" style="1" width="10.13"/>
    <col collapsed="false" customWidth="true" hidden="false" outlineLevel="0" max="21" min="21" style="1" width="15.5"/>
    <col collapsed="false" customWidth="true" hidden="false" outlineLevel="0" max="22" min="22" style="1" width="18"/>
  </cols>
  <sheetData>
    <row r="1" customFormat="false" ht="14.25" hidden="false" customHeight="false" outlineLevel="0" collapsed="false">
      <c r="A1" s="1" t="s">
        <v>1</v>
      </c>
    </row>
    <row r="2" customFormat="false" ht="14.25" hidden="false" customHeight="false" outlineLevel="0" collapsed="false">
      <c r="A2" s="1" t="s">
        <v>2</v>
      </c>
      <c r="B2" s="1" t="s">
        <v>3</v>
      </c>
      <c r="C2" s="1" t="n">
        <v>1</v>
      </c>
      <c r="D2" s="1" t="n">
        <v>2</v>
      </c>
      <c r="E2" s="1" t="n">
        <v>3</v>
      </c>
      <c r="F2" s="1" t="n">
        <v>4</v>
      </c>
      <c r="G2" s="1" t="n">
        <v>5</v>
      </c>
      <c r="H2" s="1" t="n">
        <v>6</v>
      </c>
      <c r="I2" s="1" t="n">
        <v>7</v>
      </c>
      <c r="J2" s="1" t="n">
        <v>8</v>
      </c>
      <c r="K2" s="1" t="n">
        <v>9</v>
      </c>
      <c r="L2" s="1" t="n">
        <v>10</v>
      </c>
      <c r="M2" s="1" t="n">
        <v>11</v>
      </c>
      <c r="N2" s="1" t="n">
        <v>12</v>
      </c>
      <c r="O2" s="1" t="s">
        <v>4</v>
      </c>
      <c r="P2" s="1" t="s">
        <v>5</v>
      </c>
      <c r="Q2" s="1" t="s">
        <v>6</v>
      </c>
      <c r="S2" s="1" t="s">
        <v>3</v>
      </c>
      <c r="T2" s="1" t="n">
        <v>1</v>
      </c>
      <c r="U2" s="1" t="n">
        <v>2</v>
      </c>
      <c r="V2" s="1" t="n">
        <v>3</v>
      </c>
      <c r="W2" s="1" t="s">
        <v>6</v>
      </c>
    </row>
    <row r="3" customFormat="false" ht="14.25" hidden="false" customHeight="false" outlineLevel="0" collapsed="false">
      <c r="B3" s="1" t="n">
        <v>20000000</v>
      </c>
      <c r="C3" s="1" t="n">
        <v>1.899</v>
      </c>
      <c r="D3" s="1" t="n">
        <v>1.8858</v>
      </c>
      <c r="E3" s="1" t="n">
        <v>1.9092</v>
      </c>
      <c r="F3" s="1" t="n">
        <v>1.9096</v>
      </c>
      <c r="G3" s="1" t="n">
        <v>1.88</v>
      </c>
      <c r="H3" s="1" t="n">
        <v>1.8836</v>
      </c>
      <c r="I3" s="1" t="n">
        <v>1.8742</v>
      </c>
      <c r="J3" s="1" t="n">
        <v>1.8972</v>
      </c>
      <c r="K3" s="1" t="n">
        <v>1.9019</v>
      </c>
      <c r="L3" s="1" t="n">
        <v>1.8996</v>
      </c>
      <c r="M3" s="1" t="n">
        <v>1.9079</v>
      </c>
      <c r="N3" s="1" t="n">
        <v>1.8853</v>
      </c>
      <c r="O3" s="1" t="n">
        <f aca="false">MIN(C3:N3)</f>
        <v>1.8742</v>
      </c>
      <c r="P3" s="1" t="n">
        <f aca="false">MAX(C3:N3)</f>
        <v>1.9096</v>
      </c>
      <c r="Q3" s="1" t="n">
        <f aca="false">(SUM(C3:N3)-O3-P3)/10</f>
        <v>1.89495</v>
      </c>
      <c r="S3" s="1" t="n">
        <v>20000000</v>
      </c>
      <c r="T3" s="1" t="n">
        <v>14.5</v>
      </c>
      <c r="U3" s="1" t="n">
        <v>14.5</v>
      </c>
      <c r="V3" s="1" t="n">
        <v>14.5</v>
      </c>
      <c r="W3" s="1" t="n">
        <f aca="false">AVERAGE(T3:V3)</f>
        <v>14.5</v>
      </c>
    </row>
    <row r="4" customFormat="false" ht="14.25" hidden="false" customHeight="false" outlineLevel="0" collapsed="false">
      <c r="B4" s="1" t="n">
        <v>40000000</v>
      </c>
      <c r="C4" s="1" t="n">
        <v>3.7583</v>
      </c>
      <c r="D4" s="1" t="n">
        <v>3.7902</v>
      </c>
      <c r="E4" s="1" t="n">
        <v>3.797</v>
      </c>
      <c r="F4" s="1" t="n">
        <v>3.8017</v>
      </c>
      <c r="G4" s="1" t="n">
        <v>3.7647</v>
      </c>
      <c r="H4" s="1" t="n">
        <v>3.8055</v>
      </c>
      <c r="I4" s="1" t="n">
        <v>3.7618</v>
      </c>
      <c r="J4" s="1" t="n">
        <v>3.8061</v>
      </c>
      <c r="K4" s="1" t="n">
        <v>3.7906</v>
      </c>
      <c r="L4" s="1" t="n">
        <v>3.7516</v>
      </c>
      <c r="M4" s="1" t="n">
        <v>3.773</v>
      </c>
      <c r="N4" s="1" t="n">
        <v>3.7763</v>
      </c>
      <c r="O4" s="1" t="n">
        <f aca="false">MIN(C4:N4)</f>
        <v>3.7516</v>
      </c>
      <c r="P4" s="1" t="n">
        <f aca="false">MAX(C4:N4)</f>
        <v>3.8061</v>
      </c>
      <c r="Q4" s="1" t="n">
        <f aca="false">(SUM(C4:N4)-O4-P4)/10</f>
        <v>3.78191</v>
      </c>
      <c r="S4" s="1" t="n">
        <v>40000000</v>
      </c>
      <c r="T4" s="1" t="n">
        <v>28.9</v>
      </c>
      <c r="U4" s="1" t="n">
        <v>28.9</v>
      </c>
      <c r="V4" s="1" t="n">
        <v>28.9</v>
      </c>
      <c r="W4" s="1" t="n">
        <f aca="false">AVERAGE(T4:V4)</f>
        <v>28.9</v>
      </c>
    </row>
    <row r="5" customFormat="false" ht="14.25" hidden="false" customHeight="false" outlineLevel="0" collapsed="false">
      <c r="B5" s="1" t="n">
        <v>60000000</v>
      </c>
      <c r="C5" s="1" t="n">
        <v>5.7305</v>
      </c>
      <c r="D5" s="1" t="n">
        <v>5.6427</v>
      </c>
      <c r="E5" s="1" t="n">
        <v>5.6678</v>
      </c>
      <c r="F5" s="1" t="n">
        <v>5.665</v>
      </c>
      <c r="G5" s="1" t="n">
        <v>5.605</v>
      </c>
      <c r="H5" s="1" t="n">
        <v>5.689</v>
      </c>
      <c r="I5" s="1" t="n">
        <v>5.617</v>
      </c>
      <c r="J5" s="1" t="n">
        <v>5.6889</v>
      </c>
      <c r="K5" s="1" t="n">
        <v>5.6894</v>
      </c>
      <c r="L5" s="1" t="n">
        <v>5.6834</v>
      </c>
      <c r="M5" s="1" t="n">
        <v>5.6814</v>
      </c>
      <c r="N5" s="1" t="n">
        <v>5.6742</v>
      </c>
      <c r="O5" s="1" t="n">
        <f aca="false">MIN(C5:N5)</f>
        <v>5.605</v>
      </c>
      <c r="P5" s="1" t="n">
        <f aca="false">MAX(C5:N5)</f>
        <v>5.7305</v>
      </c>
      <c r="Q5" s="1" t="n">
        <f aca="false">(SUM(C5:N5)-O5-P5)/10</f>
        <v>5.66988</v>
      </c>
      <c r="S5" s="1" t="n">
        <v>60000000</v>
      </c>
      <c r="T5" s="1" t="n">
        <v>43.3</v>
      </c>
      <c r="U5" s="1" t="n">
        <v>43.3</v>
      </c>
      <c r="V5" s="1" t="n">
        <v>43.3</v>
      </c>
      <c r="W5" s="1" t="n">
        <f aca="false">AVERAGE(T5:V5)</f>
        <v>43.3</v>
      </c>
    </row>
    <row r="6" customFormat="false" ht="14.25" hidden="false" customHeight="false" outlineLevel="0" collapsed="false">
      <c r="B6" s="1" t="n">
        <v>80000000</v>
      </c>
      <c r="C6" s="1" t="n">
        <v>7.6996</v>
      </c>
      <c r="D6" s="1" t="n">
        <v>7.7464</v>
      </c>
      <c r="E6" s="1" t="n">
        <v>7.7011</v>
      </c>
      <c r="F6" s="1" t="n">
        <v>7.6758</v>
      </c>
      <c r="G6" s="1" t="n">
        <v>7.6941</v>
      </c>
      <c r="H6" s="1" t="n">
        <v>7.6625</v>
      </c>
      <c r="I6" s="1" t="n">
        <v>7.7101</v>
      </c>
      <c r="J6" s="1" t="n">
        <v>7.7404</v>
      </c>
      <c r="K6" s="1" t="n">
        <v>7.7369</v>
      </c>
      <c r="L6" s="1" t="n">
        <v>7.7715</v>
      </c>
      <c r="M6" s="1" t="n">
        <v>7.7009</v>
      </c>
      <c r="N6" s="1" t="n">
        <v>7.706</v>
      </c>
      <c r="O6" s="1" t="n">
        <f aca="false">MIN(C6:N6)</f>
        <v>7.6625</v>
      </c>
      <c r="P6" s="1" t="n">
        <f aca="false">MAX(C6:N6)</f>
        <v>7.7715</v>
      </c>
      <c r="Q6" s="1" t="n">
        <f aca="false">(SUM(C6:N6)-O6-P6)/10</f>
        <v>7.71113</v>
      </c>
      <c r="S6" s="1" t="n">
        <v>80000000</v>
      </c>
      <c r="T6" s="1" t="n">
        <v>57.8</v>
      </c>
      <c r="U6" s="1" t="n">
        <v>57.8</v>
      </c>
      <c r="V6" s="1" t="n">
        <v>57.8</v>
      </c>
      <c r="W6" s="1" t="n">
        <f aca="false">AVERAGE(T6:V6)</f>
        <v>57.8</v>
      </c>
    </row>
    <row r="7" customFormat="false" ht="14.25" hidden="false" customHeight="false" outlineLevel="0" collapsed="false">
      <c r="B7" s="1" t="n">
        <v>100000000</v>
      </c>
      <c r="C7" s="1" t="n">
        <v>9.4333</v>
      </c>
      <c r="D7" s="1" t="n">
        <v>9.5019</v>
      </c>
      <c r="E7" s="1" t="n">
        <v>9.603</v>
      </c>
      <c r="F7" s="1" t="n">
        <v>9.6329</v>
      </c>
      <c r="G7" s="1" t="n">
        <v>9.5225</v>
      </c>
      <c r="H7" s="1" t="n">
        <v>9.4776</v>
      </c>
      <c r="I7" s="1" t="n">
        <v>9.6786</v>
      </c>
      <c r="J7" s="1" t="n">
        <v>9.3789</v>
      </c>
      <c r="K7" s="1" t="n">
        <v>9.5327</v>
      </c>
      <c r="L7" s="1" t="n">
        <v>9.4782</v>
      </c>
      <c r="M7" s="1" t="n">
        <v>9.464</v>
      </c>
      <c r="N7" s="1" t="n">
        <v>9.5226</v>
      </c>
      <c r="O7" s="1" t="n">
        <f aca="false">MIN(C7:N7)</f>
        <v>9.3789</v>
      </c>
      <c r="P7" s="1" t="n">
        <f aca="false">MAX(C7:N7)</f>
        <v>9.6786</v>
      </c>
      <c r="Q7" s="1" t="n">
        <f aca="false">(SUM(C7:N7)-O7-P7)/10</f>
        <v>9.51687</v>
      </c>
      <c r="S7" s="1" t="n">
        <v>100000000</v>
      </c>
      <c r="T7" s="1" t="n">
        <v>72.1</v>
      </c>
      <c r="U7" s="1" t="n">
        <v>72.1</v>
      </c>
      <c r="V7" s="1" t="n">
        <v>72.1</v>
      </c>
      <c r="W7" s="1" t="n">
        <f aca="false">AVERAGE(T7:V7)</f>
        <v>72.1</v>
      </c>
    </row>
    <row r="8" customFormat="false" ht="14.25" hidden="false" customHeight="false" outlineLevel="0" collapsed="false">
      <c r="B8" s="1" t="n">
        <v>120000000</v>
      </c>
      <c r="C8" s="1" t="n">
        <v>11.4476</v>
      </c>
      <c r="D8" s="1" t="n">
        <v>11.2901</v>
      </c>
      <c r="E8" s="1" t="n">
        <v>11.427</v>
      </c>
      <c r="F8" s="1" t="n">
        <v>11.4099</v>
      </c>
      <c r="G8" s="1" t="n">
        <v>11.2877</v>
      </c>
      <c r="H8" s="1" t="n">
        <v>11.2874</v>
      </c>
      <c r="I8" s="1" t="n">
        <v>11.3753</v>
      </c>
      <c r="J8" s="1" t="n">
        <v>11.3711</v>
      </c>
      <c r="K8" s="1" t="n">
        <v>11.3777</v>
      </c>
      <c r="L8" s="1" t="n">
        <v>11.2737</v>
      </c>
      <c r="M8" s="1" t="n">
        <v>11.3835</v>
      </c>
      <c r="N8" s="1" t="n">
        <v>11.3823</v>
      </c>
      <c r="O8" s="1" t="n">
        <f aca="false">MIN(C8:N8)</f>
        <v>11.2737</v>
      </c>
      <c r="P8" s="1" t="n">
        <f aca="false">MAX(C8:N8)</f>
        <v>11.4476</v>
      </c>
      <c r="Q8" s="1" t="n">
        <f aca="false">(SUM(C8:N8)-O8-P8)/10</f>
        <v>11.3592</v>
      </c>
      <c r="S8" s="1" t="n">
        <v>120000000</v>
      </c>
      <c r="T8" s="1" t="n">
        <v>86.6</v>
      </c>
      <c r="U8" s="1" t="n">
        <v>86.6</v>
      </c>
      <c r="V8" s="1" t="n">
        <v>86.6</v>
      </c>
      <c r="W8" s="1" t="n">
        <f aca="false">AVERAGE(T8:V8)</f>
        <v>86.6</v>
      </c>
    </row>
    <row r="9" customFormat="false" ht="13.5" hidden="false" customHeight="true" outlineLevel="0" collapsed="false">
      <c r="B9" s="1" t="n">
        <v>140000000</v>
      </c>
      <c r="C9" s="1" t="n">
        <v>44.6662</v>
      </c>
      <c r="D9" s="1" t="n">
        <v>46.7837</v>
      </c>
      <c r="E9" s="1" t="n">
        <v>46.8382</v>
      </c>
      <c r="F9" s="1" t="n">
        <v>45.6195</v>
      </c>
      <c r="G9" s="1" t="n">
        <v>46.3174</v>
      </c>
      <c r="H9" s="1" t="n">
        <v>45.5437</v>
      </c>
      <c r="I9" s="1" t="n">
        <v>46.0145</v>
      </c>
      <c r="J9" s="1" t="n">
        <v>45.934</v>
      </c>
      <c r="K9" s="1" t="n">
        <v>45.763</v>
      </c>
      <c r="L9" s="1" t="n">
        <v>45.2509</v>
      </c>
      <c r="M9" s="1" t="n">
        <v>45.8257</v>
      </c>
      <c r="N9" s="1" t="n">
        <v>46.9329</v>
      </c>
      <c r="O9" s="1" t="n">
        <f aca="false">MIN(C9:N9)</f>
        <v>44.6662</v>
      </c>
      <c r="P9" s="1" t="n">
        <f aca="false">MAX(C9:N9)</f>
        <v>46.9329</v>
      </c>
      <c r="Q9" s="1" t="n">
        <f aca="false">(SUM(C9:N9)-O9-P9)/10</f>
        <v>45.98906</v>
      </c>
      <c r="S9" s="1" t="n">
        <v>140000000</v>
      </c>
      <c r="T9" s="1" t="n">
        <v>93.5</v>
      </c>
      <c r="U9" s="1" t="n">
        <v>93.3</v>
      </c>
      <c r="V9" s="1" t="n">
        <v>93.7</v>
      </c>
      <c r="W9" s="1" t="n">
        <f aca="false">AVERAGE(T9:V9)</f>
        <v>93.5</v>
      </c>
    </row>
    <row r="10" customFormat="false" ht="13.5" hidden="false" customHeight="true" outlineLevel="0" collapsed="false">
      <c r="W10" s="1"/>
    </row>
    <row r="11" customFormat="false" ht="13.5" hidden="false" customHeight="true" outlineLevel="0" collapsed="false">
      <c r="W11" s="1"/>
    </row>
    <row r="12" customFormat="false" ht="13.5" hidden="false" customHeight="true" outlineLevel="0" collapsed="false">
      <c r="W12" s="1"/>
    </row>
    <row r="13" customFormat="false" ht="13.5" hidden="false" customHeight="true" outlineLevel="0" collapsed="false">
      <c r="W13" s="1"/>
    </row>
    <row r="15" customFormat="false" ht="14.25" hidden="false" customHeight="false" outlineLevel="0" collapsed="false">
      <c r="A15" s="1" t="s">
        <v>7</v>
      </c>
      <c r="B15" s="1" t="s">
        <v>3</v>
      </c>
      <c r="C15" s="1" t="n">
        <v>1</v>
      </c>
      <c r="D15" s="1" t="n">
        <v>2</v>
      </c>
      <c r="E15" s="1" t="n">
        <v>3</v>
      </c>
      <c r="F15" s="1" t="n">
        <v>4</v>
      </c>
      <c r="G15" s="1" t="n">
        <v>5</v>
      </c>
      <c r="H15" s="1" t="n">
        <v>6</v>
      </c>
      <c r="I15" s="1" t="n">
        <v>7</v>
      </c>
      <c r="J15" s="1" t="n">
        <v>8</v>
      </c>
      <c r="K15" s="1" t="n">
        <v>9</v>
      </c>
      <c r="L15" s="1" t="n">
        <v>10</v>
      </c>
      <c r="M15" s="1" t="n">
        <v>11</v>
      </c>
      <c r="N15" s="1" t="n">
        <v>12</v>
      </c>
      <c r="O15" s="1" t="s">
        <v>4</v>
      </c>
      <c r="P15" s="1" t="s">
        <v>5</v>
      </c>
      <c r="Q15" s="1" t="s">
        <v>6</v>
      </c>
      <c r="S15" s="1" t="s">
        <v>3</v>
      </c>
      <c r="T15" s="1" t="n">
        <v>1</v>
      </c>
      <c r="U15" s="1" t="n">
        <v>2</v>
      </c>
      <c r="V15" s="1" t="n">
        <v>3</v>
      </c>
      <c r="W15" s="1" t="s">
        <v>6</v>
      </c>
    </row>
    <row r="16" customFormat="false" ht="14.25" hidden="false" customHeight="false" outlineLevel="0" collapsed="false">
      <c r="B16" s="1" t="n">
        <v>20000000</v>
      </c>
      <c r="C16" s="1" t="n">
        <v>0.238</v>
      </c>
      <c r="D16" s="1" t="n">
        <v>0.238</v>
      </c>
      <c r="E16" s="1" t="n">
        <v>0.238</v>
      </c>
      <c r="F16" s="1" t="n">
        <v>0.238</v>
      </c>
      <c r="G16" s="1" t="n">
        <v>0.237</v>
      </c>
      <c r="H16" s="1" t="n">
        <v>0.238</v>
      </c>
      <c r="I16" s="1" t="n">
        <v>0.238</v>
      </c>
      <c r="J16" s="1" t="n">
        <v>0.239</v>
      </c>
      <c r="K16" s="1" t="n">
        <v>0.238</v>
      </c>
      <c r="L16" s="1" t="n">
        <v>0.239</v>
      </c>
      <c r="M16" s="1" t="n">
        <v>0.236</v>
      </c>
      <c r="N16" s="1" t="n">
        <v>0.238</v>
      </c>
      <c r="O16" s="1" t="n">
        <f aca="false">MIN(C16:N16)</f>
        <v>0.236</v>
      </c>
      <c r="P16" s="1" t="n">
        <f aca="false">MAX(C16:N16)</f>
        <v>0.239</v>
      </c>
      <c r="Q16" s="1" t="n">
        <f aca="false">(SUM(C16:N16)-O16-P16)/10</f>
        <v>0.238</v>
      </c>
      <c r="S16" s="1" t="n">
        <v>20000000</v>
      </c>
      <c r="T16" s="1" t="n">
        <v>12.4</v>
      </c>
      <c r="U16" s="1" t="n">
        <v>12.4</v>
      </c>
      <c r="V16" s="1" t="n">
        <v>12.4</v>
      </c>
      <c r="W16" s="1" t="n">
        <f aca="false">AVERAGE(T16:V16)</f>
        <v>12.4</v>
      </c>
    </row>
    <row r="17" customFormat="false" ht="14.25" hidden="false" customHeight="false" outlineLevel="0" collapsed="false">
      <c r="B17" s="1" t="n">
        <v>40000000</v>
      </c>
      <c r="C17" s="1" t="n">
        <v>0.466</v>
      </c>
      <c r="D17" s="1" t="n">
        <v>0.471</v>
      </c>
      <c r="E17" s="1" t="n">
        <v>0.473</v>
      </c>
      <c r="F17" s="1" t="n">
        <v>0.469</v>
      </c>
      <c r="G17" s="1" t="n">
        <v>0.468</v>
      </c>
      <c r="H17" s="1" t="n">
        <v>0.469</v>
      </c>
      <c r="I17" s="1" t="n">
        <v>0.47</v>
      </c>
      <c r="J17" s="1" t="n">
        <v>0.469</v>
      </c>
      <c r="K17" s="1" t="n">
        <v>0.47</v>
      </c>
      <c r="L17" s="1" t="n">
        <v>0.471</v>
      </c>
      <c r="M17" s="1" t="n">
        <v>0.472</v>
      </c>
      <c r="N17" s="1" t="n">
        <v>0.471</v>
      </c>
      <c r="O17" s="1" t="n">
        <f aca="false">MIN(C17:N17)</f>
        <v>0.466</v>
      </c>
      <c r="P17" s="1" t="n">
        <f aca="false">MAX(C17:N17)</f>
        <v>0.473</v>
      </c>
      <c r="Q17" s="1" t="n">
        <f aca="false">(SUM(C17:N17)-O17-P17)/10</f>
        <v>0.47</v>
      </c>
      <c r="S17" s="1" t="n">
        <v>40000000</v>
      </c>
      <c r="T17" s="1" t="n">
        <v>24.7</v>
      </c>
      <c r="U17" s="1" t="n">
        <v>24.7</v>
      </c>
      <c r="V17" s="1" t="n">
        <v>24.7</v>
      </c>
      <c r="W17" s="1" t="n">
        <f aca="false">AVERAGE(T17:V17)</f>
        <v>24.7</v>
      </c>
    </row>
    <row r="18" customFormat="false" ht="14.25" hidden="false" customHeight="false" outlineLevel="0" collapsed="false">
      <c r="B18" s="1" t="n">
        <v>60000000</v>
      </c>
      <c r="C18" s="1" t="n">
        <v>0.712</v>
      </c>
      <c r="D18" s="1" t="n">
        <v>0.714</v>
      </c>
      <c r="E18" s="1" t="n">
        <v>0.716</v>
      </c>
      <c r="F18" s="1" t="n">
        <v>0.716</v>
      </c>
      <c r="G18" s="1" t="n">
        <v>0.713</v>
      </c>
      <c r="H18" s="1" t="n">
        <v>0.716</v>
      </c>
      <c r="I18" s="1" t="n">
        <v>0.704</v>
      </c>
      <c r="J18" s="1" t="n">
        <v>0.711</v>
      </c>
      <c r="K18" s="1" t="n">
        <v>0.713</v>
      </c>
      <c r="L18" s="1" t="n">
        <v>0.713</v>
      </c>
      <c r="M18" s="1" t="n">
        <v>0.715</v>
      </c>
      <c r="N18" s="1" t="n">
        <v>0.714</v>
      </c>
      <c r="O18" s="1" t="n">
        <f aca="false">MIN(C18:N18)</f>
        <v>0.704</v>
      </c>
      <c r="P18" s="1" t="n">
        <f aca="false">MAX(C18:N18)</f>
        <v>0.716</v>
      </c>
      <c r="Q18" s="1" t="n">
        <f aca="false">(SUM(C18:N18)-O18-P18)/10</f>
        <v>0.7137</v>
      </c>
      <c r="S18" s="1" t="n">
        <v>60000000</v>
      </c>
      <c r="T18" s="1" t="n">
        <v>37.1</v>
      </c>
      <c r="U18" s="1" t="n">
        <v>37.1</v>
      </c>
      <c r="V18" s="1" t="n">
        <v>37.1</v>
      </c>
      <c r="W18" s="1" t="n">
        <f aca="false">AVERAGE(T18:V18)</f>
        <v>37.1</v>
      </c>
    </row>
    <row r="19" customFormat="false" ht="14.25" hidden="false" customHeight="false" outlineLevel="0" collapsed="false">
      <c r="B19" s="1" t="n">
        <v>80000000</v>
      </c>
      <c r="C19" s="1" t="n">
        <v>0.955</v>
      </c>
      <c r="D19" s="1" t="n">
        <v>0.966</v>
      </c>
      <c r="E19" s="1" t="n">
        <v>0.96</v>
      </c>
      <c r="F19" s="1" t="n">
        <v>0.959</v>
      </c>
      <c r="G19" s="1" t="n">
        <v>0.97</v>
      </c>
      <c r="H19" s="1" t="n">
        <v>0.968</v>
      </c>
      <c r="I19" s="1" t="n">
        <v>0.965</v>
      </c>
      <c r="J19" s="1" t="n">
        <v>0.968</v>
      </c>
      <c r="K19" s="1" t="n">
        <v>0.961</v>
      </c>
      <c r="L19" s="1" t="n">
        <v>0.963</v>
      </c>
      <c r="M19" s="1" t="n">
        <v>0.967</v>
      </c>
      <c r="N19" s="1" t="n">
        <v>0.969</v>
      </c>
      <c r="O19" s="1" t="n">
        <f aca="false">MIN(C19:N19)</f>
        <v>0.955</v>
      </c>
      <c r="P19" s="1" t="n">
        <f aca="false">MAX(C19:N19)</f>
        <v>0.97</v>
      </c>
      <c r="Q19" s="1" t="n">
        <f aca="false">(SUM(C19:N19)-O19-P19)/10</f>
        <v>0.9646</v>
      </c>
      <c r="S19" s="1" t="n">
        <v>80000000</v>
      </c>
      <c r="T19" s="1" t="n">
        <v>49.4</v>
      </c>
      <c r="U19" s="1" t="n">
        <v>49.4</v>
      </c>
      <c r="V19" s="1" t="n">
        <v>49.4</v>
      </c>
      <c r="W19" s="1" t="n">
        <f aca="false">AVERAGE(T19:V19)</f>
        <v>49.4</v>
      </c>
    </row>
    <row r="20" customFormat="false" ht="14.25" hidden="false" customHeight="false" outlineLevel="0" collapsed="false">
      <c r="B20" s="1" t="n">
        <v>100000000</v>
      </c>
      <c r="C20" s="1" t="n">
        <v>1.214</v>
      </c>
      <c r="D20" s="1" t="n">
        <v>1.212</v>
      </c>
      <c r="E20" s="1" t="n">
        <v>1.218</v>
      </c>
      <c r="F20" s="1" t="n">
        <v>1.215</v>
      </c>
      <c r="G20" s="1" t="n">
        <v>1.218</v>
      </c>
      <c r="H20" s="1" t="n">
        <v>1.215</v>
      </c>
      <c r="I20" s="1" t="n">
        <v>1.21</v>
      </c>
      <c r="J20" s="1" t="n">
        <v>1.219</v>
      </c>
      <c r="K20" s="1" t="n">
        <v>1.205</v>
      </c>
      <c r="L20" s="1" t="n">
        <v>1.212</v>
      </c>
      <c r="M20" s="1" t="n">
        <v>1.213</v>
      </c>
      <c r="N20" s="1" t="n">
        <v>1.2</v>
      </c>
      <c r="O20" s="1" t="n">
        <f aca="false">MIN(C20:N20)</f>
        <v>1.2</v>
      </c>
      <c r="P20" s="1" t="n">
        <f aca="false">MAX(C20:N20)</f>
        <v>1.219</v>
      </c>
      <c r="Q20" s="1" t="n">
        <f aca="false">(SUM(C20:N20)-O20-P20)/10</f>
        <v>1.2132</v>
      </c>
      <c r="S20" s="1" t="n">
        <v>100000000</v>
      </c>
      <c r="T20" s="1" t="n">
        <v>61.7</v>
      </c>
      <c r="U20" s="1" t="n">
        <v>61.7</v>
      </c>
      <c r="V20" s="1" t="n">
        <v>61.7</v>
      </c>
      <c r="W20" s="1" t="n">
        <f aca="false">AVERAGE(T20:V20)</f>
        <v>61.7</v>
      </c>
    </row>
    <row r="21" customFormat="false" ht="14.25" hidden="false" customHeight="false" outlineLevel="0" collapsed="false">
      <c r="B21" s="1" t="n">
        <v>120000000</v>
      </c>
      <c r="C21" s="1" t="n">
        <v>1.46</v>
      </c>
      <c r="D21" s="1" t="n">
        <v>1.464</v>
      </c>
      <c r="E21" s="1" t="n">
        <v>1.463</v>
      </c>
      <c r="F21" s="1" t="n">
        <v>1.461</v>
      </c>
      <c r="G21" s="1" t="n">
        <v>1.467</v>
      </c>
      <c r="H21" s="1" t="n">
        <v>1.469</v>
      </c>
      <c r="I21" s="1" t="n">
        <v>1.462</v>
      </c>
      <c r="J21" s="1" t="n">
        <v>1.464</v>
      </c>
      <c r="K21" s="1" t="n">
        <v>1.457</v>
      </c>
      <c r="L21" s="1" t="n">
        <v>1.462</v>
      </c>
      <c r="M21" s="1" t="n">
        <v>1.466</v>
      </c>
      <c r="N21" s="1" t="n">
        <v>1.453</v>
      </c>
      <c r="O21" s="1" t="n">
        <f aca="false">MIN(C21:N21)</f>
        <v>1.453</v>
      </c>
      <c r="P21" s="1" t="n">
        <f aca="false">MAX(C21:N21)</f>
        <v>1.469</v>
      </c>
      <c r="Q21" s="1" t="n">
        <f aca="false">(SUM(C21:N21)-O21-P21)/10</f>
        <v>1.4626</v>
      </c>
      <c r="S21" s="1" t="n">
        <v>120000000</v>
      </c>
      <c r="T21" s="1" t="n">
        <v>74.1</v>
      </c>
      <c r="U21" s="1" t="n">
        <v>74.1</v>
      </c>
      <c r="V21" s="1" t="n">
        <v>74.1</v>
      </c>
      <c r="W21" s="1" t="n">
        <f aca="false">AVERAGE(T21:V21)</f>
        <v>74.1</v>
      </c>
    </row>
    <row r="22" customFormat="false" ht="14.25" hidden="false" customHeight="false" outlineLevel="0" collapsed="false">
      <c r="B22" s="1" t="n">
        <v>140000000</v>
      </c>
      <c r="C22" s="1" t="n">
        <v>1.702</v>
      </c>
      <c r="D22" s="1" t="n">
        <v>1.704</v>
      </c>
      <c r="E22" s="1" t="n">
        <v>1.702</v>
      </c>
      <c r="F22" s="1" t="n">
        <v>1.695</v>
      </c>
      <c r="G22" s="1" t="n">
        <v>1.692</v>
      </c>
      <c r="H22" s="1" t="n">
        <v>1.693</v>
      </c>
      <c r="I22" s="1" t="n">
        <v>1.704</v>
      </c>
      <c r="J22" s="1" t="n">
        <v>1.699</v>
      </c>
      <c r="K22" s="1" t="n">
        <v>1.699</v>
      </c>
      <c r="L22" s="1" t="n">
        <v>1.705</v>
      </c>
      <c r="M22" s="1" t="n">
        <v>1.695</v>
      </c>
      <c r="N22" s="1" t="n">
        <v>1.703</v>
      </c>
      <c r="O22" s="1" t="n">
        <f aca="false">MIN(C22:N22)</f>
        <v>1.692</v>
      </c>
      <c r="P22" s="1" t="n">
        <f aca="false">MAX(C22:N22)</f>
        <v>1.705</v>
      </c>
      <c r="Q22" s="1" t="n">
        <f aca="false">(SUM(C22:N22)-O22-P22)/10</f>
        <v>1.6996</v>
      </c>
      <c r="S22" s="1" t="n">
        <v>140000000</v>
      </c>
      <c r="T22" s="1" t="n">
        <v>86.4</v>
      </c>
      <c r="U22" s="1" t="n">
        <v>86.4</v>
      </c>
      <c r="V22" s="1" t="n">
        <v>86.4</v>
      </c>
      <c r="W22" s="1" t="n">
        <f aca="false">AVERAGE(T22:V22)</f>
        <v>86.4</v>
      </c>
    </row>
    <row r="23" customFormat="false" ht="14.25" hidden="false" customHeight="false" outlineLevel="0" collapsed="false">
      <c r="L23" s="1"/>
      <c r="M23" s="1"/>
      <c r="N23" s="1"/>
      <c r="O23" s="1"/>
      <c r="Q23" s="1"/>
      <c r="W23" s="1"/>
    </row>
    <row r="24" customFormat="false" ht="14.25" hidden="false" customHeight="false" outlineLevel="0" collapsed="false">
      <c r="L24" s="1"/>
      <c r="M24" s="1"/>
      <c r="N24" s="1"/>
      <c r="O24" s="1"/>
      <c r="Q24" s="1"/>
      <c r="W24" s="1"/>
    </row>
    <row r="25" customFormat="false" ht="14.25" hidden="false" customHeight="false" outlineLevel="0" collapsed="false">
      <c r="L25" s="1"/>
      <c r="M25" s="1"/>
      <c r="N25" s="1"/>
      <c r="O25" s="1"/>
      <c r="Q25" s="1"/>
      <c r="W25" s="1"/>
    </row>
    <row r="26" customFormat="false" ht="14.25" hidden="false" customHeight="false" outlineLevel="0" collapsed="false">
      <c r="L26" s="1"/>
      <c r="M26" s="1"/>
      <c r="N26" s="1"/>
      <c r="O26" s="1"/>
      <c r="Q26" s="1"/>
      <c r="W26" s="1"/>
    </row>
    <row r="28" customFormat="false" ht="14.25" hidden="false" customHeight="false" outlineLevel="0" collapsed="false">
      <c r="A28" s="1" t="s">
        <v>8</v>
      </c>
    </row>
    <row r="29" customFormat="false" ht="14.25" hidden="false" customHeight="false" outlineLevel="0" collapsed="false">
      <c r="A29" s="1" t="s">
        <v>2</v>
      </c>
      <c r="B29" s="1" t="s">
        <v>9</v>
      </c>
      <c r="C29" s="1" t="n">
        <v>20000000</v>
      </c>
      <c r="H29" s="1" t="s">
        <v>17</v>
      </c>
    </row>
    <row r="30" customFormat="false" ht="14.25" hidden="false" customHeight="false" outlineLevel="0" collapsed="false">
      <c r="B30" s="1" t="s">
        <v>3</v>
      </c>
      <c r="C30" s="1" t="n">
        <v>1</v>
      </c>
      <c r="D30" s="1" t="n">
        <v>2</v>
      </c>
      <c r="E30" s="1" t="n">
        <v>3</v>
      </c>
      <c r="F30" s="1" t="s">
        <v>6</v>
      </c>
      <c r="M30" s="1" t="s">
        <v>6</v>
      </c>
      <c r="O30" s="1" t="s">
        <v>2</v>
      </c>
      <c r="P30" s="1" t="s">
        <v>9</v>
      </c>
      <c r="Q30" s="1" t="s">
        <v>10</v>
      </c>
      <c r="R30" s="1" t="s">
        <v>11</v>
      </c>
      <c r="S30" s="1" t="s">
        <v>12</v>
      </c>
      <c r="T30" s="1" t="s">
        <v>13</v>
      </c>
      <c r="U30" s="1" t="s">
        <v>14</v>
      </c>
      <c r="V30" s="1" t="s">
        <v>15</v>
      </c>
    </row>
    <row r="31" customFormat="false" ht="14.25" hidden="false" customHeight="false" outlineLevel="0" collapsed="false">
      <c r="B31" s="1" t="s">
        <v>10</v>
      </c>
      <c r="C31" s="1" t="n">
        <v>1511273419</v>
      </c>
      <c r="D31" s="1" t="n">
        <v>1511273419</v>
      </c>
      <c r="E31" s="1" t="n">
        <v>1511273419</v>
      </c>
      <c r="F31" s="1" t="n">
        <f aca="false">SUM(C31:E31)/3</f>
        <v>1511273419</v>
      </c>
      <c r="M31" s="1" t="n">
        <f aca="false">SUM(J31:L31)/3</f>
        <v>0</v>
      </c>
      <c r="P31" s="1" t="n">
        <v>20000000</v>
      </c>
      <c r="Q31" s="1" t="n">
        <f aca="false">F31</f>
        <v>1511273419</v>
      </c>
      <c r="R31" s="1" t="n">
        <f aca="false">F32</f>
        <v>795368421</v>
      </c>
      <c r="S31" s="1" t="n">
        <f aca="false">F33</f>
        <v>3200</v>
      </c>
      <c r="T31" s="1" t="n">
        <f aca="false">Q31+R31+S31</f>
        <v>2306645040</v>
      </c>
      <c r="U31" s="1" t="n">
        <f aca="false">W3</f>
        <v>14.5</v>
      </c>
      <c r="V31" s="4" t="n">
        <f aca="false">U31*(Constants!$A$2/100)*1024*1024*1024</f>
        <v>2491081031.68</v>
      </c>
    </row>
    <row r="32" customFormat="false" ht="14.25" hidden="false" customHeight="false" outlineLevel="0" collapsed="false">
      <c r="B32" s="1" t="s">
        <v>16</v>
      </c>
      <c r="C32" s="1" t="n">
        <v>795368421</v>
      </c>
      <c r="D32" s="1" t="n">
        <v>795368421</v>
      </c>
      <c r="E32" s="1" t="n">
        <v>795368421</v>
      </c>
      <c r="F32" s="1" t="n">
        <f aca="false">SUM(C32:E32)/3</f>
        <v>795368421</v>
      </c>
      <c r="M32" s="1" t="n">
        <f aca="false">SUM(J32:L32)/3</f>
        <v>0</v>
      </c>
      <c r="P32" s="1" t="n">
        <v>40000000</v>
      </c>
      <c r="Q32" s="1" t="n">
        <f aca="false">F37</f>
        <v>3032745843</v>
      </c>
      <c r="R32" s="1" t="n">
        <f aca="false">F38</f>
        <v>1596143381</v>
      </c>
      <c r="S32" s="1" t="n">
        <f aca="false">F39</f>
        <v>3200</v>
      </c>
      <c r="T32" s="1" t="n">
        <f aca="false">Q32+R32+S32</f>
        <v>4628892424</v>
      </c>
      <c r="U32" s="1" t="n">
        <f aca="false">W4</f>
        <v>28.9</v>
      </c>
      <c r="V32" s="4" t="n">
        <f aca="false">U32*(Constants!$A$2/100)*1024*1024*1024</f>
        <v>4964982194.176</v>
      </c>
    </row>
    <row r="33" customFormat="false" ht="14.25" hidden="false" customHeight="false" outlineLevel="0" collapsed="false">
      <c r="B33" s="1" t="s">
        <v>12</v>
      </c>
      <c r="C33" s="1" t="n">
        <v>3200</v>
      </c>
      <c r="D33" s="1" t="n">
        <v>3200</v>
      </c>
      <c r="E33" s="1" t="n">
        <v>3200</v>
      </c>
      <c r="F33" s="1" t="n">
        <f aca="false">SUM(C33:E33)/3</f>
        <v>3200</v>
      </c>
      <c r="M33" s="1" t="n">
        <f aca="false">SUM(J33:L33)/3</f>
        <v>0</v>
      </c>
      <c r="P33" s="1" t="n">
        <v>60000000</v>
      </c>
      <c r="Q33" s="1" t="n">
        <f aca="false">F43</f>
        <v>0</v>
      </c>
      <c r="R33" s="1" t="n">
        <f aca="false">F44</f>
        <v>0</v>
      </c>
      <c r="S33" s="1" t="n">
        <f aca="false">F45</f>
        <v>0</v>
      </c>
      <c r="T33" s="1" t="n">
        <f aca="false">Q33+R33+S33</f>
        <v>0</v>
      </c>
      <c r="U33" s="1" t="n">
        <f aca="false">W5</f>
        <v>43.3</v>
      </c>
      <c r="V33" s="4" t="n">
        <f aca="false">U33*(Constants!$A$2/100)*1024*1024*1024</f>
        <v>7438883356.672</v>
      </c>
    </row>
    <row r="34" customFormat="false" ht="14.25" hidden="false" customHeight="false" outlineLevel="0" collapsed="false">
      <c r="P34" s="1" t="n">
        <v>80000000</v>
      </c>
      <c r="Q34" s="1" t="n">
        <f aca="false">F49</f>
        <v>0</v>
      </c>
      <c r="R34" s="1" t="n">
        <f aca="false">F50</f>
        <v>0</v>
      </c>
      <c r="S34" s="1" t="n">
        <f aca="false">F51</f>
        <v>0</v>
      </c>
      <c r="T34" s="1" t="n">
        <f aca="false">Q34+R34+S34</f>
        <v>0</v>
      </c>
      <c r="U34" s="1" t="n">
        <f aca="false">W6</f>
        <v>57.8</v>
      </c>
      <c r="V34" s="4" t="n">
        <f aca="false">U34*(Constants!$A$2/100)*1024*1024*1024</f>
        <v>9929964388.352</v>
      </c>
    </row>
    <row r="35" customFormat="false" ht="14.25" hidden="false" customHeight="false" outlineLevel="0" collapsed="false">
      <c r="B35" s="1" t="s">
        <v>9</v>
      </c>
      <c r="C35" s="1" t="n">
        <v>40000000</v>
      </c>
      <c r="P35" s="1" t="n">
        <v>100000000</v>
      </c>
      <c r="Q35" s="1" t="n">
        <f aca="false">F55</f>
        <v>0</v>
      </c>
      <c r="R35" s="1" t="n">
        <f aca="false">F56</f>
        <v>0</v>
      </c>
      <c r="S35" s="1" t="n">
        <f aca="false">F57</f>
        <v>0</v>
      </c>
      <c r="T35" s="1" t="n">
        <f aca="false">Q35+R35+S35</f>
        <v>0</v>
      </c>
      <c r="U35" s="1" t="n">
        <f aca="false">W7</f>
        <v>72.1</v>
      </c>
      <c r="V35" s="4" t="n">
        <f aca="false">U35*(Constants!$A$2/100)*1024*1024*1024</f>
        <v>12386685681.664</v>
      </c>
    </row>
    <row r="36" customFormat="false" ht="14.25" hidden="false" customHeight="false" outlineLevel="0" collapsed="false">
      <c r="B36" s="1" t="s">
        <v>3</v>
      </c>
      <c r="C36" s="1" t="n">
        <v>1</v>
      </c>
      <c r="D36" s="1" t="n">
        <v>2</v>
      </c>
      <c r="E36" s="1" t="n">
        <v>3</v>
      </c>
      <c r="F36" s="1" t="s">
        <v>6</v>
      </c>
      <c r="M36" s="1" t="s">
        <v>6</v>
      </c>
      <c r="P36" s="1" t="n">
        <v>120000000</v>
      </c>
      <c r="Q36" s="1" t="n">
        <f aca="false">F61</f>
        <v>0</v>
      </c>
      <c r="R36" s="1" t="n">
        <f aca="false">F62</f>
        <v>0</v>
      </c>
      <c r="S36" s="1" t="n">
        <f aca="false">F63</f>
        <v>0</v>
      </c>
      <c r="T36" s="1" t="n">
        <f aca="false">Q36+R36+S36</f>
        <v>0</v>
      </c>
      <c r="U36" s="1" t="n">
        <f aca="false">W8</f>
        <v>86.6</v>
      </c>
      <c r="V36" s="4" t="n">
        <f aca="false">U36*(Constants!$A$2/100)*1024*1024*1024</f>
        <v>14877766713.344</v>
      </c>
    </row>
    <row r="37" customFormat="false" ht="14.25" hidden="false" customHeight="false" outlineLevel="0" collapsed="false">
      <c r="B37" s="1" t="s">
        <v>10</v>
      </c>
      <c r="C37" s="1" t="n">
        <v>3032745843</v>
      </c>
      <c r="D37" s="1" t="n">
        <v>3032745843</v>
      </c>
      <c r="E37" s="1" t="n">
        <v>3032745843</v>
      </c>
      <c r="F37" s="1" t="n">
        <f aca="false">SUM(C37:E37)/3</f>
        <v>3032745843</v>
      </c>
      <c r="M37" s="1" t="n">
        <f aca="false">SUM(J37:L37)/3</f>
        <v>0</v>
      </c>
      <c r="P37" s="1" t="n">
        <v>140000000</v>
      </c>
      <c r="Q37" s="1" t="n">
        <f aca="false">F67</f>
        <v>0</v>
      </c>
      <c r="R37" s="1" t="n">
        <f aca="false">F68</f>
        <v>0</v>
      </c>
      <c r="S37" s="1" t="n">
        <f aca="false">F69</f>
        <v>0</v>
      </c>
      <c r="T37" s="1" t="n">
        <f aca="false">Q37+R37+S37</f>
        <v>0</v>
      </c>
      <c r="U37" s="1" t="n">
        <f aca="false">W9</f>
        <v>93.5</v>
      </c>
      <c r="V37" s="4" t="n">
        <f aca="false">U37*(Constants!$A$2/100)*1024*1024*1024</f>
        <v>16063177687.04</v>
      </c>
    </row>
    <row r="38" customFormat="false" ht="14.25" hidden="false" customHeight="false" outlineLevel="0" collapsed="false">
      <c r="B38" s="1" t="s">
        <v>16</v>
      </c>
      <c r="C38" s="1" t="n">
        <v>1596143381</v>
      </c>
      <c r="D38" s="1" t="n">
        <v>1596143381</v>
      </c>
      <c r="E38" s="1" t="n">
        <v>1596143381</v>
      </c>
      <c r="F38" s="1" t="n">
        <f aca="false">SUM(C38:E38)/3</f>
        <v>1596143381</v>
      </c>
      <c r="M38" s="1" t="n">
        <f aca="false">SUM(J38:L38)/3</f>
        <v>0</v>
      </c>
      <c r="V38" s="4"/>
    </row>
    <row r="39" customFormat="false" ht="14.25" hidden="false" customHeight="false" outlineLevel="0" collapsed="false">
      <c r="B39" s="1" t="s">
        <v>12</v>
      </c>
      <c r="C39" s="1" t="n">
        <v>3200</v>
      </c>
      <c r="D39" s="1" t="n">
        <v>3200</v>
      </c>
      <c r="E39" s="1" t="n">
        <v>3200</v>
      </c>
      <c r="F39" s="1" t="n">
        <f aca="false">SUM(C39:E39)/3</f>
        <v>3200</v>
      </c>
      <c r="M39" s="1" t="n">
        <f aca="false">SUM(J39:L39)/3</f>
        <v>0</v>
      </c>
      <c r="V39" s="4"/>
    </row>
    <row r="42" customFormat="false" ht="14.25" hidden="false" customHeight="false" outlineLevel="0" collapsed="false">
      <c r="F42" s="1" t="s">
        <v>6</v>
      </c>
      <c r="M42" s="1" t="s">
        <v>6</v>
      </c>
      <c r="O42" s="1" t="s">
        <v>7</v>
      </c>
      <c r="P42" s="1" t="s">
        <v>9</v>
      </c>
      <c r="Q42" s="1" t="s">
        <v>10</v>
      </c>
      <c r="R42" s="1" t="s">
        <v>11</v>
      </c>
      <c r="S42" s="1" t="s">
        <v>12</v>
      </c>
      <c r="T42" s="1" t="s">
        <v>13</v>
      </c>
      <c r="U42" s="1" t="s">
        <v>14</v>
      </c>
      <c r="V42" s="1" t="s">
        <v>15</v>
      </c>
    </row>
    <row r="43" customFormat="false" ht="14.25" hidden="false" customHeight="false" outlineLevel="0" collapsed="false">
      <c r="F43" s="1" t="n">
        <f aca="false">SUM(C43:E43)/3</f>
        <v>0</v>
      </c>
      <c r="M43" s="1" t="n">
        <f aca="false">SUM(J43:L43)/3</f>
        <v>0</v>
      </c>
      <c r="P43" s="1" t="n">
        <v>20000000</v>
      </c>
      <c r="Q43" s="1" t="n">
        <f aca="false">M31</f>
        <v>0</v>
      </c>
      <c r="R43" s="1" t="n">
        <f aca="false">M32</f>
        <v>0</v>
      </c>
      <c r="T43" s="1" t="n">
        <f aca="false">Q43+R43+S43</f>
        <v>0</v>
      </c>
      <c r="U43" s="1" t="n">
        <f aca="false">W16</f>
        <v>12.4</v>
      </c>
      <c r="V43" s="4" t="n">
        <f aca="false">U43*(Constants!$A$2/100)*1024*1024*1024</f>
        <v>2130303778.816</v>
      </c>
    </row>
    <row r="44" customFormat="false" ht="14.25" hidden="false" customHeight="false" outlineLevel="0" collapsed="false">
      <c r="F44" s="1" t="n">
        <f aca="false">SUM(C44:E44)/3</f>
        <v>0</v>
      </c>
      <c r="M44" s="1" t="n">
        <f aca="false">SUM(J44:L44)/3</f>
        <v>0</v>
      </c>
      <c r="P44" s="1" t="n">
        <v>40000000</v>
      </c>
      <c r="Q44" s="1" t="n">
        <f aca="false">M37</f>
        <v>0</v>
      </c>
      <c r="R44" s="1" t="n">
        <f aca="false">M38</f>
        <v>0</v>
      </c>
      <c r="T44" s="1" t="n">
        <f aca="false">Q44+R44+S44</f>
        <v>0</v>
      </c>
      <c r="U44" s="1" t="n">
        <f aca="false">W17</f>
        <v>24.7</v>
      </c>
      <c r="V44" s="4" t="n">
        <f aca="false">U44*(Constants!$A$2/100)*1024*1024*1024</f>
        <v>4243427688.448</v>
      </c>
    </row>
    <row r="45" customFormat="false" ht="14.25" hidden="false" customHeight="false" outlineLevel="0" collapsed="false">
      <c r="F45" s="1" t="n">
        <f aca="false">SUM(C45:E45)/3</f>
        <v>0</v>
      </c>
      <c r="M45" s="1" t="n">
        <f aca="false">SUM(J45:L45)/3</f>
        <v>0</v>
      </c>
      <c r="P45" s="1" t="n">
        <v>60000000</v>
      </c>
      <c r="Q45" s="1" t="n">
        <f aca="false">M43</f>
        <v>0</v>
      </c>
      <c r="R45" s="1" t="n">
        <f aca="false">M44</f>
        <v>0</v>
      </c>
      <c r="T45" s="1" t="n">
        <f aca="false">Q45+R45+S45</f>
        <v>0</v>
      </c>
      <c r="U45" s="1" t="n">
        <f aca="false">W18</f>
        <v>37.1</v>
      </c>
      <c r="V45" s="4" t="n">
        <f aca="false">U45*(Constants!$A$2/100)*1024*1024*1024</f>
        <v>6373731467.264</v>
      </c>
    </row>
    <row r="46" customFormat="false" ht="14.25" hidden="false" customHeight="false" outlineLevel="0" collapsed="false">
      <c r="P46" s="1" t="n">
        <v>80000000</v>
      </c>
      <c r="Q46" s="1" t="n">
        <f aca="false">M49</f>
        <v>0</v>
      </c>
      <c r="R46" s="1" t="n">
        <f aca="false">M50</f>
        <v>0</v>
      </c>
      <c r="T46" s="1" t="n">
        <f aca="false">Q46+R46+S46</f>
        <v>0</v>
      </c>
      <c r="U46" s="1" t="n">
        <f aca="false">W19</f>
        <v>49.4</v>
      </c>
      <c r="V46" s="4" t="n">
        <f aca="false">U46*(Constants!$A$2/100)*1024*1024*1024</f>
        <v>8486855376.896</v>
      </c>
    </row>
    <row r="47" customFormat="false" ht="14.25" hidden="false" customHeight="false" outlineLevel="0" collapsed="false">
      <c r="P47" s="1" t="n">
        <v>100000000</v>
      </c>
      <c r="Q47" s="1" t="n">
        <f aca="false">M55</f>
        <v>0</v>
      </c>
      <c r="R47" s="1" t="n">
        <f aca="false">M56</f>
        <v>0</v>
      </c>
      <c r="T47" s="1" t="n">
        <f aca="false">Q47+R47+S47</f>
        <v>0</v>
      </c>
      <c r="U47" s="1" t="n">
        <f aca="false">W20</f>
        <v>61.7</v>
      </c>
      <c r="V47" s="4" t="n">
        <f aca="false">U47*(Constants!$A$2/100)*1024*1024*1024</f>
        <v>10599979286.528</v>
      </c>
    </row>
    <row r="48" customFormat="false" ht="14.25" hidden="false" customHeight="false" outlineLevel="0" collapsed="false">
      <c r="F48" s="1" t="s">
        <v>6</v>
      </c>
      <c r="M48" s="1" t="s">
        <v>6</v>
      </c>
      <c r="P48" s="1" t="n">
        <v>120000000</v>
      </c>
      <c r="Q48" s="1" t="n">
        <f aca="false">M61</f>
        <v>0</v>
      </c>
      <c r="R48" s="1" t="n">
        <f aca="false">M62</f>
        <v>0</v>
      </c>
      <c r="T48" s="1" t="n">
        <f aca="false">Q48+R48+S48</f>
        <v>0</v>
      </c>
      <c r="U48" s="1" t="n">
        <f aca="false">W21</f>
        <v>74.1</v>
      </c>
      <c r="V48" s="4" t="n">
        <f aca="false">U48*(Constants!$A$2/100)*1024*1024*1024</f>
        <v>12730283065.344</v>
      </c>
    </row>
    <row r="49" customFormat="false" ht="14.25" hidden="false" customHeight="false" outlineLevel="0" collapsed="false">
      <c r="F49" s="1" t="n">
        <f aca="false">SUM(C49:E49)/3</f>
        <v>0</v>
      </c>
      <c r="M49" s="1" t="n">
        <f aca="false">SUM(J49:L49)/3</f>
        <v>0</v>
      </c>
      <c r="P49" s="1" t="n">
        <v>140000000</v>
      </c>
      <c r="Q49" s="1" t="n">
        <f aca="false">M67</f>
        <v>0</v>
      </c>
      <c r="R49" s="1" t="n">
        <f aca="false">M68</f>
        <v>0</v>
      </c>
      <c r="T49" s="1" t="n">
        <f aca="false">Q49+R49+S49</f>
        <v>0</v>
      </c>
      <c r="U49" s="1" t="n">
        <f aca="false">W22</f>
        <v>86.4</v>
      </c>
      <c r="V49" s="4" t="n">
        <f aca="false">U49*(Constants!$A$2/100)*1024*1024*1024</f>
        <v>14843406974.976</v>
      </c>
    </row>
    <row r="50" customFormat="false" ht="14.25" hidden="false" customHeight="false" outlineLevel="0" collapsed="false">
      <c r="F50" s="1" t="n">
        <f aca="false">SUM(C50:E50)/3</f>
        <v>0</v>
      </c>
      <c r="M50" s="1" t="n">
        <f aca="false">SUM(J50:L50)/3</f>
        <v>0</v>
      </c>
    </row>
    <row r="51" customFormat="false" ht="14.25" hidden="false" customHeight="false" outlineLevel="0" collapsed="false">
      <c r="F51" s="1" t="n">
        <f aca="false">SUM(C51:E51)/3</f>
        <v>0</v>
      </c>
      <c r="M51" s="1" t="n">
        <f aca="false">SUM(J51:L51)/3</f>
        <v>0</v>
      </c>
    </row>
    <row r="54" customFormat="false" ht="14.25" hidden="false" customHeight="false" outlineLevel="0" collapsed="false">
      <c r="F54" s="1" t="s">
        <v>6</v>
      </c>
      <c r="M54" s="1" t="s">
        <v>6</v>
      </c>
    </row>
    <row r="55" customFormat="false" ht="14.25" hidden="false" customHeight="false" outlineLevel="0" collapsed="false">
      <c r="F55" s="1" t="n">
        <f aca="false">SUM(C55:E55)/3</f>
        <v>0</v>
      </c>
      <c r="M55" s="1" t="n">
        <f aca="false">SUM(J55:L55)/3</f>
        <v>0</v>
      </c>
    </row>
    <row r="56" customFormat="false" ht="14.25" hidden="false" customHeight="false" outlineLevel="0" collapsed="false">
      <c r="F56" s="1" t="n">
        <f aca="false">SUM(C56:E56)/3</f>
        <v>0</v>
      </c>
      <c r="M56" s="1" t="n">
        <f aca="false">SUM(J56:L56)/3</f>
        <v>0</v>
      </c>
    </row>
    <row r="57" customFormat="false" ht="14.25" hidden="false" customHeight="false" outlineLevel="0" collapsed="false">
      <c r="F57" s="1" t="n">
        <f aca="false">SUM(C57:E57)/3</f>
        <v>0</v>
      </c>
      <c r="M57" s="1" t="n">
        <f aca="false">SUM(J57:L57)/3</f>
        <v>0</v>
      </c>
    </row>
    <row r="60" customFormat="false" ht="14.25" hidden="false" customHeight="false" outlineLevel="0" collapsed="false">
      <c r="F60" s="1" t="s">
        <v>6</v>
      </c>
      <c r="M60" s="1" t="s">
        <v>6</v>
      </c>
    </row>
    <row r="61" customFormat="false" ht="14.25" hidden="false" customHeight="false" outlineLevel="0" collapsed="false">
      <c r="F61" s="1" t="n">
        <f aca="false">SUM(C61:E61)/3</f>
        <v>0</v>
      </c>
      <c r="M61" s="1" t="n">
        <f aca="false">SUM(J61:L61)/3</f>
        <v>0</v>
      </c>
    </row>
    <row r="62" customFormat="false" ht="14.25" hidden="false" customHeight="false" outlineLevel="0" collapsed="false">
      <c r="F62" s="1" t="n">
        <f aca="false">SUM(C62:E62)/3</f>
        <v>0</v>
      </c>
      <c r="M62" s="1" t="n">
        <f aca="false">SUM(J62:L62)/3</f>
        <v>0</v>
      </c>
    </row>
    <row r="63" customFormat="false" ht="14.25" hidden="false" customHeight="false" outlineLevel="0" collapsed="false">
      <c r="F63" s="1" t="n">
        <f aca="false">SUM(C63:E63)/3</f>
        <v>0</v>
      </c>
      <c r="M63" s="1" t="n">
        <f aca="false">SUM(J63:L63)/3</f>
        <v>0</v>
      </c>
    </row>
    <row r="66" customFormat="false" ht="14.25" hidden="false" customHeight="false" outlineLevel="0" collapsed="false">
      <c r="F66" s="1" t="s">
        <v>6</v>
      </c>
      <c r="M66" s="1" t="s">
        <v>6</v>
      </c>
    </row>
    <row r="67" customFormat="false" ht="14.25" hidden="false" customHeight="false" outlineLevel="0" collapsed="false">
      <c r="F67" s="1" t="n">
        <f aca="false">SUM(C67:E67)/3</f>
        <v>0</v>
      </c>
      <c r="M67" s="1" t="n">
        <f aca="false">SUM(J67:L67)/3</f>
        <v>0</v>
      </c>
    </row>
    <row r="68" customFormat="false" ht="14.25" hidden="false" customHeight="false" outlineLevel="0" collapsed="false">
      <c r="F68" s="1" t="n">
        <f aca="false">SUM(C68:E68)/3</f>
        <v>0</v>
      </c>
      <c r="M68" s="1" t="n">
        <f aca="false">SUM(J68:L68)/3</f>
        <v>0</v>
      </c>
    </row>
    <row r="69" customFormat="false" ht="14.25" hidden="false" customHeight="false" outlineLevel="0" collapsed="false">
      <c r="F69" s="1" t="n">
        <f aca="false">SUM(C69:E69)/3</f>
        <v>0</v>
      </c>
      <c r="M69" s="1" t="n">
        <f aca="false">SUM(J69:L69)/3</f>
        <v>0</v>
      </c>
    </row>
  </sheetData>
  <printOptions headings="false" gridLines="false" gridLinesSet="true" horizontalCentered="false" verticalCentered="false"/>
  <pageMargins left="0.7" right="0.7" top="0.3" bottom="0.3" header="0.511805555555555" footer="0.51180555555555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635</TotalTime>
  <Application>LibreOffice/7.0.2.2$Linux_X86_64 LibreOffice_project/00$Build-2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2020-11-23T11:11:58Z</dcterms:created>
  <dc:creator/>
  <dc:description/>
  <dc:language>en-US</dc:language>
  <cp:lastModifiedBy/>
  <dcterms:modified xsi:type="dcterms:W3CDTF">2021-01-09T00:16:15Z</dcterms:modified>
  <cp:revision>63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