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6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col\Desktop\Dissertation\cpp\dynamic_programming\"/>
    </mc:Choice>
  </mc:AlternateContent>
  <xr:revisionPtr revIDLastSave="0" documentId="13_ncr:1_{14A48890-B19D-4C64-A039-13EE20BB5761}" xr6:coauthVersionLast="45" xr6:coauthVersionMax="45" xr10:uidLastSave="{00000000-0000-0000-0000-000000000000}"/>
  <bookViews>
    <workbookView xWindow="-120" yWindow="-120" windowWidth="29040" windowHeight="16440" tabRatio="500" firstSheet="2" activeTab="9" xr2:uid="{00000000-000D-0000-FFFF-FFFF00000000}"/>
  </bookViews>
  <sheets>
    <sheet name="Constants" sheetId="10" r:id="rId1"/>
    <sheet name="MCSS" sheetId="1" r:id="rId2"/>
    <sheet name="LISS" sheetId="2" r:id="rId3"/>
    <sheet name="LISS2" sheetId="3" r:id="rId4"/>
    <sheet name="ChainMatrixMuliplication" sheetId="4" r:id="rId5"/>
    <sheet name="Knapsack" sheetId="5" r:id="rId6"/>
    <sheet name="Dijkstra" sheetId="6" r:id="rId7"/>
    <sheet name="IndependentSets" sheetId="7" r:id="rId8"/>
    <sheet name="KTrees" sheetId="8" r:id="rId9"/>
    <sheet name="TreeDiamete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W3" i="8" l="1"/>
  <c r="W4" i="8"/>
  <c r="W5" i="8"/>
  <c r="W6" i="8"/>
  <c r="W7" i="8"/>
  <c r="W8" i="8"/>
  <c r="W9" i="8"/>
  <c r="V28" i="5" l="1"/>
  <c r="V29" i="5"/>
  <c r="V30" i="5"/>
  <c r="V31" i="5"/>
  <c r="V32" i="5"/>
  <c r="V33" i="5"/>
  <c r="V34" i="5"/>
  <c r="V35" i="5"/>
  <c r="V27" i="5"/>
  <c r="V39" i="5"/>
  <c r="V40" i="5"/>
  <c r="V41" i="5"/>
  <c r="V42" i="5"/>
  <c r="V43" i="5"/>
  <c r="V44" i="5"/>
  <c r="V45" i="5"/>
  <c r="V46" i="5"/>
  <c r="V38" i="5"/>
  <c r="U39" i="5"/>
  <c r="U40" i="5"/>
  <c r="U41" i="5"/>
  <c r="U42" i="5"/>
  <c r="U43" i="5"/>
  <c r="U44" i="5"/>
  <c r="U45" i="5"/>
  <c r="U46" i="5"/>
  <c r="U38" i="5"/>
  <c r="U28" i="5"/>
  <c r="U29" i="5"/>
  <c r="U30" i="5"/>
  <c r="U31" i="5"/>
  <c r="U32" i="5"/>
  <c r="U33" i="5"/>
  <c r="U34" i="5"/>
  <c r="U35" i="5"/>
  <c r="U27" i="5"/>
  <c r="W4" i="9"/>
  <c r="W5" i="9"/>
  <c r="W6" i="9"/>
  <c r="W7" i="9"/>
  <c r="V27" i="9" s="1"/>
  <c r="W27" i="9" s="1"/>
  <c r="W8" i="9"/>
  <c r="V28" i="9" s="1"/>
  <c r="W28" i="9" s="1"/>
  <c r="W9" i="9"/>
  <c r="W12" i="9"/>
  <c r="W13" i="9"/>
  <c r="W14" i="9"/>
  <c r="W15" i="9"/>
  <c r="W16" i="9"/>
  <c r="V37" i="9" s="1"/>
  <c r="W37" i="9" s="1"/>
  <c r="W17" i="9"/>
  <c r="W18" i="9"/>
  <c r="V39" i="9" s="1"/>
  <c r="W39" i="9" s="1"/>
  <c r="W3" i="9"/>
  <c r="V23" i="9" s="1"/>
  <c r="W23" i="9" s="1"/>
  <c r="W38" i="9"/>
  <c r="W40" i="9"/>
  <c r="V34" i="9"/>
  <c r="W34" i="9" s="1"/>
  <c r="V35" i="9"/>
  <c r="W35" i="9" s="1"/>
  <c r="V36" i="9"/>
  <c r="W36" i="9" s="1"/>
  <c r="V38" i="9"/>
  <c r="V40" i="9"/>
  <c r="V33" i="9"/>
  <c r="W33" i="9" s="1"/>
  <c r="V24" i="9"/>
  <c r="W24" i="9" s="1"/>
  <c r="V25" i="9"/>
  <c r="W25" i="9" s="1"/>
  <c r="V26" i="9"/>
  <c r="W26" i="9" s="1"/>
  <c r="V29" i="9"/>
  <c r="W29" i="9" s="1"/>
  <c r="V30" i="9"/>
  <c r="W30" i="9" s="1"/>
  <c r="U39" i="9"/>
  <c r="U38" i="9"/>
  <c r="U37" i="9"/>
  <c r="U36" i="9"/>
  <c r="U35" i="9"/>
  <c r="W18" i="8"/>
  <c r="W17" i="8"/>
  <c r="W16" i="8"/>
  <c r="W15" i="8"/>
  <c r="W14" i="8"/>
  <c r="U35" i="8" s="1"/>
  <c r="V35" i="8" s="1"/>
  <c r="W13" i="8"/>
  <c r="U34" i="8" s="1"/>
  <c r="V34" i="8" s="1"/>
  <c r="W12" i="8"/>
  <c r="U33" i="8" s="1"/>
  <c r="V33" i="8" s="1"/>
  <c r="U25" i="8"/>
  <c r="V25" i="8" s="1"/>
  <c r="U28" i="8"/>
  <c r="V28" i="8" s="1"/>
  <c r="U29" i="8"/>
  <c r="V29" i="8" s="1"/>
  <c r="U24" i="8"/>
  <c r="V24" i="8" s="1"/>
  <c r="U26" i="8"/>
  <c r="V26" i="8" s="1"/>
  <c r="U27" i="8"/>
  <c r="V27" i="8" s="1"/>
  <c r="U36" i="8"/>
  <c r="V36" i="8" s="1"/>
  <c r="U37" i="8"/>
  <c r="V37" i="8" s="1"/>
  <c r="U38" i="8"/>
  <c r="V38" i="8" s="1"/>
  <c r="U39" i="8"/>
  <c r="V39" i="8" s="1"/>
  <c r="U23" i="8"/>
  <c r="V23" i="8" s="1"/>
  <c r="U37" i="3"/>
  <c r="V37" i="3"/>
  <c r="U38" i="3"/>
  <c r="V38" i="3"/>
  <c r="U39" i="3"/>
  <c r="V39" i="3" s="1"/>
  <c r="U40" i="3"/>
  <c r="V40" i="3"/>
  <c r="U41" i="3"/>
  <c r="V41" i="3"/>
  <c r="U42" i="3"/>
  <c r="V42" i="3"/>
  <c r="V36" i="3"/>
  <c r="U36" i="3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V26" i="3"/>
  <c r="U26" i="3"/>
  <c r="U35" i="2"/>
  <c r="V35" i="2" s="1"/>
  <c r="U36" i="2"/>
  <c r="V36" i="2"/>
  <c r="U37" i="2"/>
  <c r="V37" i="2"/>
  <c r="U38" i="2"/>
  <c r="V38" i="2"/>
  <c r="U39" i="2"/>
  <c r="V39" i="2"/>
  <c r="U40" i="2"/>
  <c r="V40" i="2"/>
  <c r="V34" i="2"/>
  <c r="U34" i="2"/>
  <c r="U25" i="2"/>
  <c r="V25" i="2"/>
  <c r="U26" i="2"/>
  <c r="V26" i="2" s="1"/>
  <c r="U27" i="2"/>
  <c r="V27" i="2"/>
  <c r="U28" i="2"/>
  <c r="V28" i="2"/>
  <c r="U29" i="2"/>
  <c r="V29" i="2"/>
  <c r="U30" i="2"/>
  <c r="V30" i="2" s="1"/>
  <c r="V24" i="2"/>
  <c r="U24" i="2"/>
  <c r="U26" i="1"/>
  <c r="U27" i="1"/>
  <c r="V27" i="1" s="1"/>
  <c r="U28" i="1"/>
  <c r="U29" i="1"/>
  <c r="U30" i="1"/>
  <c r="V30" i="1" s="1"/>
  <c r="U31" i="1"/>
  <c r="U32" i="1"/>
  <c r="U25" i="1"/>
  <c r="V26" i="1"/>
  <c r="V28" i="1"/>
  <c r="V29" i="1"/>
  <c r="V31" i="1"/>
  <c r="V32" i="1"/>
  <c r="V25" i="1"/>
  <c r="V36" i="1"/>
  <c r="V37" i="1"/>
  <c r="V38" i="1"/>
  <c r="V39" i="1"/>
  <c r="V40" i="1"/>
  <c r="V41" i="1"/>
  <c r="V42" i="1"/>
  <c r="V35" i="1"/>
  <c r="U36" i="1"/>
  <c r="U37" i="1"/>
  <c r="U38" i="1"/>
  <c r="U39" i="1"/>
  <c r="U40" i="1"/>
  <c r="U41" i="1"/>
  <c r="U42" i="1"/>
  <c r="U35" i="1"/>
  <c r="W4" i="1" l="1"/>
  <c r="W5" i="1"/>
  <c r="W6" i="1"/>
  <c r="W7" i="1"/>
  <c r="W8" i="1"/>
  <c r="W9" i="1"/>
  <c r="W10" i="1"/>
  <c r="W3" i="1"/>
  <c r="W4" i="2" l="1"/>
  <c r="W5" i="2"/>
  <c r="W6" i="2"/>
  <c r="W7" i="2"/>
  <c r="W8" i="2"/>
  <c r="W9" i="2"/>
  <c r="W3" i="2"/>
  <c r="W19" i="2"/>
  <c r="W18" i="2"/>
  <c r="W17" i="2"/>
  <c r="W16" i="2"/>
  <c r="W15" i="2"/>
  <c r="W14" i="2"/>
  <c r="W13" i="2"/>
  <c r="W18" i="1"/>
  <c r="W19" i="1"/>
  <c r="W20" i="1"/>
  <c r="W14" i="1"/>
  <c r="W15" i="1"/>
  <c r="W16" i="1"/>
  <c r="W17" i="1"/>
  <c r="W13" i="1"/>
  <c r="T42" i="1"/>
  <c r="T41" i="1"/>
  <c r="T40" i="1"/>
  <c r="T39" i="1"/>
  <c r="T38" i="1"/>
  <c r="T37" i="1"/>
  <c r="T36" i="1"/>
  <c r="T35" i="1"/>
  <c r="T32" i="1"/>
  <c r="T31" i="1"/>
  <c r="T30" i="1"/>
  <c r="T29" i="1"/>
  <c r="T28" i="1"/>
  <c r="T27" i="1"/>
  <c r="T26" i="1"/>
  <c r="T25" i="1"/>
  <c r="T42" i="4"/>
  <c r="U42" i="4"/>
  <c r="V42" i="4" s="1"/>
  <c r="T32" i="4"/>
  <c r="U32" i="4"/>
  <c r="V32" i="4" s="1"/>
  <c r="U36" i="7" l="1"/>
  <c r="V36" i="7" s="1"/>
  <c r="U37" i="7"/>
  <c r="U38" i="7"/>
  <c r="U39" i="7"/>
  <c r="U40" i="7"/>
  <c r="U41" i="7"/>
  <c r="U42" i="7"/>
  <c r="V42" i="7" s="1"/>
  <c r="W14" i="7"/>
  <c r="W15" i="7"/>
  <c r="W16" i="7"/>
  <c r="W17" i="7"/>
  <c r="W18" i="7"/>
  <c r="W19" i="7"/>
  <c r="W20" i="7"/>
  <c r="V41" i="7" s="1"/>
  <c r="W13" i="7"/>
  <c r="U35" i="7" s="1"/>
  <c r="V35" i="7" s="1"/>
  <c r="W10" i="7"/>
  <c r="U32" i="7" s="1"/>
  <c r="V32" i="7" s="1"/>
  <c r="W4" i="7"/>
  <c r="W5" i="7"/>
  <c r="W6" i="7"/>
  <c r="W7" i="7"/>
  <c r="W8" i="7"/>
  <c r="U30" i="7" s="1"/>
  <c r="V30" i="7" s="1"/>
  <c r="W9" i="7"/>
  <c r="W3" i="7"/>
  <c r="U25" i="7" s="1"/>
  <c r="V25" i="7" s="1"/>
  <c r="T42" i="7"/>
  <c r="T41" i="7"/>
  <c r="T40" i="7"/>
  <c r="V39" i="7"/>
  <c r="T39" i="7"/>
  <c r="V38" i="7"/>
  <c r="T38" i="7"/>
  <c r="V37" i="7"/>
  <c r="T37" i="7"/>
  <c r="T36" i="7"/>
  <c r="T35" i="7"/>
  <c r="T32" i="7"/>
  <c r="U31" i="7"/>
  <c r="V31" i="7" s="1"/>
  <c r="T31" i="7"/>
  <c r="T30" i="7"/>
  <c r="U29" i="7"/>
  <c r="V29" i="7" s="1"/>
  <c r="T29" i="7"/>
  <c r="U28" i="7"/>
  <c r="V28" i="7" s="1"/>
  <c r="T28" i="7"/>
  <c r="U27" i="7"/>
  <c r="V27" i="7" s="1"/>
  <c r="T27" i="7"/>
  <c r="U26" i="7"/>
  <c r="V26" i="7" s="1"/>
  <c r="T26" i="7"/>
  <c r="T25" i="7"/>
  <c r="V35" i="6"/>
  <c r="V36" i="6"/>
  <c r="V37" i="6"/>
  <c r="V38" i="6"/>
  <c r="V39" i="6"/>
  <c r="V40" i="6"/>
  <c r="V41" i="6"/>
  <c r="V42" i="6"/>
  <c r="U36" i="6"/>
  <c r="U37" i="6"/>
  <c r="U38" i="6"/>
  <c r="U39" i="6"/>
  <c r="U40" i="6"/>
  <c r="U41" i="6"/>
  <c r="U42" i="6"/>
  <c r="U35" i="6"/>
  <c r="W14" i="6"/>
  <c r="W15" i="6"/>
  <c r="W16" i="6"/>
  <c r="W17" i="6"/>
  <c r="W18" i="6"/>
  <c r="W19" i="6"/>
  <c r="W20" i="6"/>
  <c r="W13" i="6"/>
  <c r="W4" i="6"/>
  <c r="U26" i="6" s="1"/>
  <c r="V26" i="6" s="1"/>
  <c r="W5" i="6"/>
  <c r="U27" i="6" s="1"/>
  <c r="V27" i="6" s="1"/>
  <c r="W6" i="6"/>
  <c r="U28" i="6" s="1"/>
  <c r="V28" i="6" s="1"/>
  <c r="W7" i="6"/>
  <c r="U29" i="6" s="1"/>
  <c r="V29" i="6" s="1"/>
  <c r="W8" i="6"/>
  <c r="U30" i="6" s="1"/>
  <c r="V30" i="6" s="1"/>
  <c r="W9" i="6"/>
  <c r="U31" i="6" s="1"/>
  <c r="V31" i="6" s="1"/>
  <c r="W10" i="6"/>
  <c r="U32" i="6" s="1"/>
  <c r="V32" i="6" s="1"/>
  <c r="W3" i="6"/>
  <c r="U25" i="6" s="1"/>
  <c r="V25" i="6" s="1"/>
  <c r="T36" i="6"/>
  <c r="T37" i="6"/>
  <c r="T38" i="6"/>
  <c r="T39" i="6"/>
  <c r="T40" i="6"/>
  <c r="T41" i="6"/>
  <c r="T42" i="6"/>
  <c r="T35" i="6"/>
  <c r="T32" i="6"/>
  <c r="T31" i="6"/>
  <c r="T30" i="6"/>
  <c r="T29" i="6"/>
  <c r="T28" i="6"/>
  <c r="T27" i="6"/>
  <c r="T26" i="6"/>
  <c r="T25" i="6"/>
  <c r="W22" i="5"/>
  <c r="W21" i="5"/>
  <c r="W20" i="5"/>
  <c r="W19" i="5"/>
  <c r="W18" i="5"/>
  <c r="W17" i="5"/>
  <c r="W16" i="5"/>
  <c r="W15" i="5"/>
  <c r="W14" i="5"/>
  <c r="W4" i="5"/>
  <c r="W5" i="5"/>
  <c r="W6" i="5"/>
  <c r="W7" i="5"/>
  <c r="W8" i="5"/>
  <c r="W9" i="5"/>
  <c r="W10" i="5"/>
  <c r="W11" i="5"/>
  <c r="W3" i="5"/>
  <c r="T39" i="5"/>
  <c r="T40" i="5"/>
  <c r="T41" i="5"/>
  <c r="T42" i="5"/>
  <c r="T43" i="5"/>
  <c r="T44" i="5"/>
  <c r="T45" i="5"/>
  <c r="T46" i="5"/>
  <c r="T34" i="5"/>
  <c r="T35" i="5"/>
  <c r="T38" i="5"/>
  <c r="T33" i="5"/>
  <c r="T32" i="5"/>
  <c r="T31" i="5"/>
  <c r="T30" i="5"/>
  <c r="T29" i="5"/>
  <c r="T28" i="5"/>
  <c r="T27" i="5"/>
  <c r="U41" i="4"/>
  <c r="V41" i="4" s="1"/>
  <c r="T41" i="4"/>
  <c r="U40" i="4"/>
  <c r="V40" i="4" s="1"/>
  <c r="T40" i="4"/>
  <c r="V39" i="4"/>
  <c r="U39" i="4"/>
  <c r="T39" i="4"/>
  <c r="U38" i="4"/>
  <c r="V38" i="4" s="1"/>
  <c r="T38" i="4"/>
  <c r="U37" i="4"/>
  <c r="V37" i="4" s="1"/>
  <c r="T37" i="4"/>
  <c r="V36" i="4"/>
  <c r="U36" i="4"/>
  <c r="T36" i="4"/>
  <c r="V35" i="4"/>
  <c r="U35" i="4"/>
  <c r="T35" i="4"/>
  <c r="U31" i="4"/>
  <c r="V31" i="4" s="1"/>
  <c r="T31" i="4"/>
  <c r="U30" i="4"/>
  <c r="V30" i="4" s="1"/>
  <c r="T30" i="4"/>
  <c r="U29" i="4"/>
  <c r="V29" i="4" s="1"/>
  <c r="T29" i="4"/>
  <c r="V28" i="4"/>
  <c r="U28" i="4"/>
  <c r="T28" i="4"/>
  <c r="U27" i="4"/>
  <c r="V27" i="4" s="1"/>
  <c r="T27" i="4"/>
  <c r="U26" i="4"/>
  <c r="V26" i="4" s="1"/>
  <c r="T26" i="4"/>
  <c r="V25" i="4"/>
  <c r="U25" i="4"/>
  <c r="T25" i="4"/>
  <c r="T42" i="3"/>
  <c r="T41" i="3"/>
  <c r="T40" i="3"/>
  <c r="T39" i="3"/>
  <c r="T38" i="3"/>
  <c r="T37" i="3"/>
  <c r="T36" i="3"/>
  <c r="T27" i="3"/>
  <c r="T28" i="3"/>
  <c r="T29" i="3"/>
  <c r="T30" i="3"/>
  <c r="T31" i="3"/>
  <c r="T32" i="3"/>
  <c r="T26" i="3"/>
  <c r="W13" i="3"/>
  <c r="W14" i="3"/>
  <c r="W15" i="3"/>
  <c r="W16" i="3"/>
  <c r="W17" i="3"/>
  <c r="W18" i="3"/>
  <c r="W19" i="3"/>
  <c r="W4" i="3"/>
  <c r="W5" i="3"/>
  <c r="W6" i="3"/>
  <c r="W7" i="3"/>
  <c r="W8" i="3"/>
  <c r="W9" i="3"/>
  <c r="W3" i="3"/>
  <c r="M67" i="9"/>
  <c r="F67" i="9"/>
  <c r="M66" i="9"/>
  <c r="R40" i="9" s="1"/>
  <c r="F66" i="9"/>
  <c r="M65" i="9"/>
  <c r="F65" i="9"/>
  <c r="M61" i="9"/>
  <c r="F61" i="9"/>
  <c r="M60" i="9"/>
  <c r="R39" i="9" s="1"/>
  <c r="F60" i="9"/>
  <c r="R29" i="9" s="1"/>
  <c r="M59" i="9"/>
  <c r="F59" i="9"/>
  <c r="Q29" i="9" s="1"/>
  <c r="M55" i="9"/>
  <c r="F55" i="9"/>
  <c r="M54" i="9"/>
  <c r="R38" i="9" s="1"/>
  <c r="F54" i="9"/>
  <c r="M53" i="9"/>
  <c r="Q38" i="9" s="1"/>
  <c r="F53" i="9"/>
  <c r="M49" i="9"/>
  <c r="F49" i="9"/>
  <c r="S27" i="9" s="1"/>
  <c r="M48" i="9"/>
  <c r="R37" i="9" s="1"/>
  <c r="F48" i="9"/>
  <c r="R27" i="9" s="1"/>
  <c r="M47" i="9"/>
  <c r="Q37" i="9" s="1"/>
  <c r="F47" i="9"/>
  <c r="M43" i="9"/>
  <c r="F43" i="9"/>
  <c r="M42" i="9"/>
  <c r="F42" i="9"/>
  <c r="M41" i="9"/>
  <c r="F41" i="9"/>
  <c r="T40" i="9"/>
  <c r="Q40" i="9"/>
  <c r="T39" i="9"/>
  <c r="Q39" i="9"/>
  <c r="T38" i="9"/>
  <c r="T37" i="9"/>
  <c r="M37" i="9"/>
  <c r="F37" i="9"/>
  <c r="S25" i="9" s="1"/>
  <c r="T36" i="9"/>
  <c r="R36" i="9"/>
  <c r="Q36" i="9"/>
  <c r="M36" i="9"/>
  <c r="R35" i="9" s="1"/>
  <c r="F36" i="9"/>
  <c r="T35" i="9"/>
  <c r="M35" i="9"/>
  <c r="Q35" i="9" s="1"/>
  <c r="F35" i="9"/>
  <c r="Q25" i="9" s="1"/>
  <c r="T34" i="9"/>
  <c r="T33" i="9"/>
  <c r="M31" i="9"/>
  <c r="F31" i="9"/>
  <c r="T30" i="9"/>
  <c r="S30" i="9"/>
  <c r="R30" i="9"/>
  <c r="Q30" i="9"/>
  <c r="M30" i="9"/>
  <c r="R34" i="9" s="1"/>
  <c r="U34" i="9" s="1"/>
  <c r="F30" i="9"/>
  <c r="R24" i="9" s="1"/>
  <c r="U24" i="9" s="1"/>
  <c r="T29" i="9"/>
  <c r="U29" i="9" s="1"/>
  <c r="S29" i="9"/>
  <c r="M29" i="9"/>
  <c r="Q34" i="9" s="1"/>
  <c r="F29" i="9"/>
  <c r="Q24" i="9" s="1"/>
  <c r="T28" i="9"/>
  <c r="U28" i="9" s="1"/>
  <c r="S28" i="9"/>
  <c r="R28" i="9"/>
  <c r="Q28" i="9"/>
  <c r="T27" i="9"/>
  <c r="U27" i="9" s="1"/>
  <c r="Q27" i="9"/>
  <c r="T26" i="9"/>
  <c r="U26" i="9" s="1"/>
  <c r="S26" i="9"/>
  <c r="R26" i="9"/>
  <c r="Q26" i="9"/>
  <c r="T25" i="9"/>
  <c r="U25" i="9" s="1"/>
  <c r="R25" i="9"/>
  <c r="M25" i="9"/>
  <c r="F25" i="9"/>
  <c r="T24" i="9"/>
  <c r="S24" i="9"/>
  <c r="M24" i="9"/>
  <c r="R33" i="9" s="1"/>
  <c r="U33" i="9" s="1"/>
  <c r="F24" i="9"/>
  <c r="R23" i="9" s="1"/>
  <c r="T23" i="9"/>
  <c r="S23" i="9"/>
  <c r="M23" i="9"/>
  <c r="Q33" i="9" s="1"/>
  <c r="F23" i="9"/>
  <c r="Q23" i="9" s="1"/>
  <c r="P18" i="9"/>
  <c r="O18" i="9"/>
  <c r="Q18" i="9" s="1"/>
  <c r="P17" i="9"/>
  <c r="O17" i="9"/>
  <c r="Q17" i="9" s="1"/>
  <c r="P16" i="9"/>
  <c r="O16" i="9"/>
  <c r="Q16" i="9" s="1"/>
  <c r="Q15" i="9"/>
  <c r="P15" i="9"/>
  <c r="O15" i="9"/>
  <c r="P14" i="9"/>
  <c r="Q14" i="9" s="1"/>
  <c r="O14" i="9"/>
  <c r="P13" i="9"/>
  <c r="O13" i="9"/>
  <c r="Q13" i="9" s="1"/>
  <c r="P12" i="9"/>
  <c r="O12" i="9"/>
  <c r="Q12" i="9" s="1"/>
  <c r="Q9" i="9"/>
  <c r="P9" i="9"/>
  <c r="O9" i="9"/>
  <c r="Q8" i="9"/>
  <c r="P8" i="9"/>
  <c r="O8" i="9"/>
  <c r="P7" i="9"/>
  <c r="O7" i="9"/>
  <c r="Q7" i="9" s="1"/>
  <c r="P6" i="9"/>
  <c r="O6" i="9"/>
  <c r="Q6" i="9" s="1"/>
  <c r="Q5" i="9"/>
  <c r="P5" i="9"/>
  <c r="O5" i="9"/>
  <c r="P4" i="9"/>
  <c r="Q4" i="9" s="1"/>
  <c r="O4" i="9"/>
  <c r="P3" i="9"/>
  <c r="O3" i="9"/>
  <c r="Q3" i="9" s="1"/>
  <c r="M61" i="8"/>
  <c r="F61" i="8"/>
  <c r="M60" i="8"/>
  <c r="F60" i="8"/>
  <c r="M59" i="8"/>
  <c r="Q39" i="8" s="1"/>
  <c r="T39" i="8" s="1"/>
  <c r="F59" i="8"/>
  <c r="Q29" i="8" s="1"/>
  <c r="M55" i="8"/>
  <c r="F55" i="8"/>
  <c r="M54" i="8"/>
  <c r="F54" i="8"/>
  <c r="M53" i="8"/>
  <c r="Q38" i="8" s="1"/>
  <c r="T38" i="8" s="1"/>
  <c r="F53" i="8"/>
  <c r="M49" i="8"/>
  <c r="F49" i="8"/>
  <c r="S27" i="8" s="1"/>
  <c r="M48" i="8"/>
  <c r="F48" i="8"/>
  <c r="M47" i="8"/>
  <c r="Q37" i="8" s="1"/>
  <c r="F47" i="8"/>
  <c r="M43" i="8"/>
  <c r="F43" i="8"/>
  <c r="M42" i="8"/>
  <c r="R36" i="8" s="1"/>
  <c r="F42" i="8"/>
  <c r="R26" i="8" s="1"/>
  <c r="M41" i="8"/>
  <c r="Q36" i="8" s="1"/>
  <c r="T36" i="8" s="1"/>
  <c r="F41" i="8"/>
  <c r="Q26" i="8" s="1"/>
  <c r="T26" i="8" s="1"/>
  <c r="R39" i="8"/>
  <c r="R38" i="8"/>
  <c r="R37" i="8"/>
  <c r="M37" i="8"/>
  <c r="F37" i="8"/>
  <c r="S25" i="8" s="1"/>
  <c r="M36" i="8"/>
  <c r="R35" i="8" s="1"/>
  <c r="F36" i="8"/>
  <c r="M35" i="8"/>
  <c r="Q35" i="8" s="1"/>
  <c r="F35" i="8"/>
  <c r="R33" i="8"/>
  <c r="M31" i="8"/>
  <c r="F31" i="8"/>
  <c r="S24" i="8" s="1"/>
  <c r="M30" i="8"/>
  <c r="R34" i="8" s="1"/>
  <c r="F30" i="8"/>
  <c r="R24" i="8" s="1"/>
  <c r="S29" i="8"/>
  <c r="R29" i="8"/>
  <c r="M29" i="8"/>
  <c r="Q34" i="8" s="1"/>
  <c r="T34" i="8" s="1"/>
  <c r="F29" i="8"/>
  <c r="S28" i="8"/>
  <c r="R28" i="8"/>
  <c r="Q28" i="8"/>
  <c r="R27" i="8"/>
  <c r="Q27" i="8"/>
  <c r="S26" i="8"/>
  <c r="R25" i="8"/>
  <c r="Q25" i="8"/>
  <c r="T25" i="8" s="1"/>
  <c r="M25" i="8"/>
  <c r="F25" i="8"/>
  <c r="S23" i="8" s="1"/>
  <c r="Q24" i="8"/>
  <c r="M24" i="8"/>
  <c r="F24" i="8"/>
  <c r="R23" i="8" s="1"/>
  <c r="M23" i="8"/>
  <c r="Q33" i="8" s="1"/>
  <c r="T33" i="8" s="1"/>
  <c r="F23" i="8"/>
  <c r="Q23" i="8" s="1"/>
  <c r="P18" i="8"/>
  <c r="O18" i="8"/>
  <c r="Q18" i="8" s="1"/>
  <c r="Q17" i="8"/>
  <c r="P17" i="8"/>
  <c r="O17" i="8"/>
  <c r="Q16" i="8"/>
  <c r="P16" i="8"/>
  <c r="O16" i="8"/>
  <c r="P15" i="8"/>
  <c r="O15" i="8"/>
  <c r="Q15" i="8" s="1"/>
  <c r="P14" i="8"/>
  <c r="O14" i="8"/>
  <c r="Q14" i="8" s="1"/>
  <c r="P13" i="8"/>
  <c r="O13" i="8"/>
  <c r="Q13" i="8" s="1"/>
  <c r="P12" i="8"/>
  <c r="Q12" i="8" s="1"/>
  <c r="O12" i="8"/>
  <c r="P8" i="8"/>
  <c r="O8" i="8"/>
  <c r="Q8" i="8" s="1"/>
  <c r="P7" i="8"/>
  <c r="O7" i="8"/>
  <c r="Q7" i="8" s="1"/>
  <c r="Q6" i="8"/>
  <c r="P6" i="8"/>
  <c r="O6" i="8"/>
  <c r="Q5" i="8"/>
  <c r="P5" i="8"/>
  <c r="O5" i="8"/>
  <c r="P4" i="8"/>
  <c r="O4" i="8"/>
  <c r="Q4" i="8" s="1"/>
  <c r="P3" i="8"/>
  <c r="O3" i="8"/>
  <c r="Q3" i="8" s="1"/>
  <c r="M69" i="7"/>
  <c r="F69" i="7"/>
  <c r="M68" i="7"/>
  <c r="F68" i="7"/>
  <c r="R32" i="7" s="1"/>
  <c r="M67" i="7"/>
  <c r="Q42" i="7" s="1"/>
  <c r="F67" i="7"/>
  <c r="M63" i="7"/>
  <c r="F63" i="7"/>
  <c r="M62" i="7"/>
  <c r="F62" i="7"/>
  <c r="M61" i="7"/>
  <c r="F61" i="7"/>
  <c r="Q31" i="7" s="1"/>
  <c r="M57" i="7"/>
  <c r="F57" i="7"/>
  <c r="M56" i="7"/>
  <c r="F56" i="7"/>
  <c r="M55" i="7"/>
  <c r="F55" i="7"/>
  <c r="M51" i="7"/>
  <c r="F51" i="7"/>
  <c r="M50" i="7"/>
  <c r="F50" i="7"/>
  <c r="M49" i="7"/>
  <c r="F49" i="7"/>
  <c r="M45" i="7"/>
  <c r="F45" i="7"/>
  <c r="M44" i="7"/>
  <c r="F44" i="7"/>
  <c r="R28" i="7" s="1"/>
  <c r="M43" i="7"/>
  <c r="Q38" i="7" s="1"/>
  <c r="F43" i="7"/>
  <c r="R42" i="7"/>
  <c r="R41" i="7"/>
  <c r="Q41" i="7"/>
  <c r="R40" i="7"/>
  <c r="Q40" i="7"/>
  <c r="R39" i="7"/>
  <c r="Q39" i="7"/>
  <c r="M39" i="7"/>
  <c r="F39" i="7"/>
  <c r="R38" i="7"/>
  <c r="M38" i="7"/>
  <c r="F38" i="7"/>
  <c r="R27" i="7" s="1"/>
  <c r="R37" i="7"/>
  <c r="M37" i="7"/>
  <c r="Q37" i="7" s="1"/>
  <c r="F37" i="7"/>
  <c r="Q35" i="7"/>
  <c r="M33" i="7"/>
  <c r="F33" i="7"/>
  <c r="S32" i="7"/>
  <c r="Q32" i="7"/>
  <c r="M32" i="7"/>
  <c r="R36" i="7" s="1"/>
  <c r="F32" i="7"/>
  <c r="S31" i="7"/>
  <c r="R31" i="7"/>
  <c r="M31" i="7"/>
  <c r="Q36" i="7" s="1"/>
  <c r="F31" i="7"/>
  <c r="Q26" i="7" s="1"/>
  <c r="S30" i="7"/>
  <c r="R30" i="7"/>
  <c r="Q30" i="7"/>
  <c r="S29" i="7"/>
  <c r="R29" i="7"/>
  <c r="Q29" i="7"/>
  <c r="S28" i="7"/>
  <c r="Q28" i="7"/>
  <c r="S27" i="7"/>
  <c r="Q27" i="7"/>
  <c r="M27" i="7"/>
  <c r="F27" i="7"/>
  <c r="S26" i="7"/>
  <c r="R26" i="7"/>
  <c r="M26" i="7"/>
  <c r="R35" i="7" s="1"/>
  <c r="F26" i="7"/>
  <c r="S25" i="7"/>
  <c r="R25" i="7"/>
  <c r="M25" i="7"/>
  <c r="F25" i="7"/>
  <c r="Q25" i="7" s="1"/>
  <c r="P20" i="7"/>
  <c r="O20" i="7"/>
  <c r="Q20" i="7" s="1"/>
  <c r="Q19" i="7"/>
  <c r="P19" i="7"/>
  <c r="O19" i="7"/>
  <c r="P18" i="7"/>
  <c r="O18" i="7"/>
  <c r="Q18" i="7" s="1"/>
  <c r="P17" i="7"/>
  <c r="O17" i="7"/>
  <c r="Q17" i="7" s="1"/>
  <c r="Q16" i="7"/>
  <c r="P16" i="7"/>
  <c r="O16" i="7"/>
  <c r="Q15" i="7"/>
  <c r="P15" i="7"/>
  <c r="O15" i="7"/>
  <c r="P14" i="7"/>
  <c r="O14" i="7"/>
  <c r="Q14" i="7" s="1"/>
  <c r="P13" i="7"/>
  <c r="O13" i="7"/>
  <c r="Q13" i="7" s="1"/>
  <c r="P10" i="7"/>
  <c r="O10" i="7"/>
  <c r="Q10" i="7" s="1"/>
  <c r="Q9" i="7"/>
  <c r="P9" i="7"/>
  <c r="O9" i="7"/>
  <c r="P8" i="7"/>
  <c r="O8" i="7"/>
  <c r="Q8" i="7" s="1"/>
  <c r="P7" i="7"/>
  <c r="O7" i="7"/>
  <c r="Q7" i="7" s="1"/>
  <c r="Q6" i="7"/>
  <c r="P6" i="7"/>
  <c r="O6" i="7"/>
  <c r="Q5" i="7"/>
  <c r="P5" i="7"/>
  <c r="O5" i="7"/>
  <c r="P4" i="7"/>
  <c r="O4" i="7"/>
  <c r="Q4" i="7" s="1"/>
  <c r="P3" i="7"/>
  <c r="O3" i="7"/>
  <c r="Q3" i="7" s="1"/>
  <c r="M69" i="6"/>
  <c r="F69" i="6"/>
  <c r="M68" i="6"/>
  <c r="F68" i="6"/>
  <c r="R32" i="6" s="1"/>
  <c r="M67" i="6"/>
  <c r="Q42" i="6" s="1"/>
  <c r="F67" i="6"/>
  <c r="M63" i="6"/>
  <c r="F63" i="6"/>
  <c r="M62" i="6"/>
  <c r="F62" i="6"/>
  <c r="M61" i="6"/>
  <c r="F61" i="6"/>
  <c r="Q31" i="6" s="1"/>
  <c r="M57" i="6"/>
  <c r="F57" i="6"/>
  <c r="M56" i="6"/>
  <c r="F56" i="6"/>
  <c r="M55" i="6"/>
  <c r="F55" i="6"/>
  <c r="M51" i="6"/>
  <c r="F51" i="6"/>
  <c r="M50" i="6"/>
  <c r="R39" i="6" s="1"/>
  <c r="F50" i="6"/>
  <c r="M49" i="6"/>
  <c r="F49" i="6"/>
  <c r="M45" i="6"/>
  <c r="F45" i="6"/>
  <c r="M44" i="6"/>
  <c r="F44" i="6"/>
  <c r="R28" i="6" s="1"/>
  <c r="M43" i="6"/>
  <c r="Q38" i="6" s="1"/>
  <c r="F43" i="6"/>
  <c r="S42" i="6"/>
  <c r="R42" i="6"/>
  <c r="S41" i="6"/>
  <c r="R41" i="6"/>
  <c r="Q41" i="6"/>
  <c r="S40" i="6"/>
  <c r="R40" i="6"/>
  <c r="Q40" i="6"/>
  <c r="S39" i="6"/>
  <c r="Q39" i="6"/>
  <c r="M39" i="6"/>
  <c r="S37" i="6" s="1"/>
  <c r="F39" i="6"/>
  <c r="S27" i="6" s="1"/>
  <c r="S38" i="6"/>
  <c r="R38" i="6"/>
  <c r="M38" i="6"/>
  <c r="R37" i="6" s="1"/>
  <c r="F38" i="6"/>
  <c r="Q37" i="6"/>
  <c r="M37" i="6"/>
  <c r="F37" i="6"/>
  <c r="Q35" i="6"/>
  <c r="M33" i="6"/>
  <c r="S36" i="6" s="1"/>
  <c r="F33" i="6"/>
  <c r="S32" i="6"/>
  <c r="Q32" i="6"/>
  <c r="M32" i="6"/>
  <c r="R36" i="6" s="1"/>
  <c r="F32" i="6"/>
  <c r="S31" i="6"/>
  <c r="R31" i="6"/>
  <c r="M31" i="6"/>
  <c r="Q36" i="6" s="1"/>
  <c r="F31" i="6"/>
  <c r="S30" i="6"/>
  <c r="R30" i="6"/>
  <c r="Q30" i="6"/>
  <c r="S29" i="6"/>
  <c r="R29" i="6"/>
  <c r="Q29" i="6"/>
  <c r="S28" i="6"/>
  <c r="Q28" i="6"/>
  <c r="R27" i="6"/>
  <c r="Q27" i="6"/>
  <c r="M27" i="6"/>
  <c r="S35" i="6" s="1"/>
  <c r="F27" i="6"/>
  <c r="S26" i="6"/>
  <c r="R26" i="6"/>
  <c r="Q26" i="6"/>
  <c r="M26" i="6"/>
  <c r="R35" i="6" s="1"/>
  <c r="F26" i="6"/>
  <c r="S25" i="6"/>
  <c r="R25" i="6"/>
  <c r="M25" i="6"/>
  <c r="F25" i="6"/>
  <c r="Q25" i="6" s="1"/>
  <c r="P20" i="6"/>
  <c r="O20" i="6"/>
  <c r="Q20" i="6" s="1"/>
  <c r="Q19" i="6"/>
  <c r="P19" i="6"/>
  <c r="O19" i="6"/>
  <c r="P18" i="6"/>
  <c r="O18" i="6"/>
  <c r="Q18" i="6" s="1"/>
  <c r="P17" i="6"/>
  <c r="O17" i="6"/>
  <c r="Q17" i="6" s="1"/>
  <c r="Q16" i="6"/>
  <c r="P16" i="6"/>
  <c r="O16" i="6"/>
  <c r="P15" i="6"/>
  <c r="O15" i="6"/>
  <c r="Q15" i="6" s="1"/>
  <c r="P14" i="6"/>
  <c r="O14" i="6"/>
  <c r="Q14" i="6" s="1"/>
  <c r="P13" i="6"/>
  <c r="O13" i="6"/>
  <c r="Q13" i="6" s="1"/>
  <c r="P10" i="6"/>
  <c r="O10" i="6"/>
  <c r="Q10" i="6" s="1"/>
  <c r="Q9" i="6"/>
  <c r="P9" i="6"/>
  <c r="O9" i="6"/>
  <c r="P8" i="6"/>
  <c r="O8" i="6"/>
  <c r="Q8" i="6" s="1"/>
  <c r="P7" i="6"/>
  <c r="O7" i="6"/>
  <c r="Q7" i="6" s="1"/>
  <c r="Q6" i="6"/>
  <c r="P6" i="6"/>
  <c r="O6" i="6"/>
  <c r="P5" i="6"/>
  <c r="O5" i="6"/>
  <c r="Q5" i="6" s="1"/>
  <c r="P4" i="6"/>
  <c r="O4" i="6"/>
  <c r="Q4" i="6" s="1"/>
  <c r="P3" i="6"/>
  <c r="O3" i="6"/>
  <c r="Q3" i="6" s="1"/>
  <c r="M77" i="5"/>
  <c r="F77" i="5"/>
  <c r="M76" i="5"/>
  <c r="F76" i="5"/>
  <c r="R35" i="5" s="1"/>
  <c r="M75" i="5"/>
  <c r="F75" i="5"/>
  <c r="M74" i="5"/>
  <c r="F74" i="5"/>
  <c r="M71" i="5"/>
  <c r="F71" i="5"/>
  <c r="M70" i="5"/>
  <c r="F70" i="5"/>
  <c r="R34" i="5" s="1"/>
  <c r="M69" i="5"/>
  <c r="Q45" i="5" s="1"/>
  <c r="F69" i="5"/>
  <c r="M68" i="5"/>
  <c r="F68" i="5"/>
  <c r="M65" i="5"/>
  <c r="F65" i="5"/>
  <c r="M64" i="5"/>
  <c r="F64" i="5"/>
  <c r="R33" i="5" s="1"/>
  <c r="M63" i="5"/>
  <c r="Q44" i="5" s="1"/>
  <c r="F63" i="5"/>
  <c r="M62" i="5"/>
  <c r="F62" i="5"/>
  <c r="M59" i="5"/>
  <c r="F59" i="5"/>
  <c r="M58" i="5"/>
  <c r="F58" i="5"/>
  <c r="M57" i="5"/>
  <c r="F57" i="5"/>
  <c r="M56" i="5"/>
  <c r="F56" i="5"/>
  <c r="M53" i="5"/>
  <c r="F53" i="5"/>
  <c r="M52" i="5"/>
  <c r="F52" i="5"/>
  <c r="R31" i="5" s="1"/>
  <c r="M51" i="5"/>
  <c r="Q42" i="5" s="1"/>
  <c r="F51" i="5"/>
  <c r="M50" i="5"/>
  <c r="F50" i="5"/>
  <c r="M47" i="5"/>
  <c r="F47" i="5"/>
  <c r="S46" i="5"/>
  <c r="R46" i="5"/>
  <c r="Q46" i="5"/>
  <c r="M46" i="5"/>
  <c r="F46" i="5"/>
  <c r="S45" i="5"/>
  <c r="R45" i="5"/>
  <c r="M45" i="5"/>
  <c r="F45" i="5"/>
  <c r="Q30" i="5" s="1"/>
  <c r="S44" i="5"/>
  <c r="R44" i="5"/>
  <c r="M44" i="5"/>
  <c r="F44" i="5"/>
  <c r="S43" i="5"/>
  <c r="R43" i="5"/>
  <c r="Q43" i="5"/>
  <c r="S42" i="5"/>
  <c r="R42" i="5"/>
  <c r="S41" i="5"/>
  <c r="R41" i="5"/>
  <c r="Q41" i="5"/>
  <c r="M41" i="5"/>
  <c r="F41" i="5"/>
  <c r="S29" i="5" s="1"/>
  <c r="S40" i="5"/>
  <c r="M40" i="5"/>
  <c r="R40" i="5" s="1"/>
  <c r="F40" i="5"/>
  <c r="Q39" i="5"/>
  <c r="M39" i="5"/>
  <c r="Q40" i="5" s="1"/>
  <c r="F39" i="5"/>
  <c r="M38" i="5"/>
  <c r="F38" i="5"/>
  <c r="S35" i="5"/>
  <c r="Q35" i="5"/>
  <c r="M35" i="5"/>
  <c r="S39" i="5" s="1"/>
  <c r="F35" i="5"/>
  <c r="S34" i="5"/>
  <c r="Q34" i="5"/>
  <c r="M34" i="5"/>
  <c r="R39" i="5" s="1"/>
  <c r="F34" i="5"/>
  <c r="S33" i="5"/>
  <c r="Q33" i="5"/>
  <c r="M33" i="5"/>
  <c r="F33" i="5"/>
  <c r="S32" i="5"/>
  <c r="R32" i="5"/>
  <c r="Q32" i="5"/>
  <c r="M32" i="5"/>
  <c r="F32" i="5"/>
  <c r="S31" i="5"/>
  <c r="Q31" i="5"/>
  <c r="S30" i="5"/>
  <c r="R30" i="5"/>
  <c r="R29" i="5"/>
  <c r="Q29" i="5"/>
  <c r="M29" i="5"/>
  <c r="S38" i="5" s="1"/>
  <c r="F29" i="5"/>
  <c r="S27" i="5" s="1"/>
  <c r="S28" i="5"/>
  <c r="R28" i="5"/>
  <c r="Q28" i="5"/>
  <c r="M28" i="5"/>
  <c r="R38" i="5" s="1"/>
  <c r="F28" i="5"/>
  <c r="R27" i="5"/>
  <c r="M27" i="5"/>
  <c r="Q38" i="5" s="1"/>
  <c r="F27" i="5"/>
  <c r="Q27" i="5" s="1"/>
  <c r="Q22" i="5"/>
  <c r="P22" i="5"/>
  <c r="O22" i="5"/>
  <c r="P21" i="5"/>
  <c r="O21" i="5"/>
  <c r="Q21" i="5" s="1"/>
  <c r="P20" i="5"/>
  <c r="O20" i="5"/>
  <c r="Q20" i="5" s="1"/>
  <c r="P19" i="5"/>
  <c r="O19" i="5"/>
  <c r="Q19" i="5" s="1"/>
  <c r="P18" i="5"/>
  <c r="O18" i="5"/>
  <c r="Q18" i="5" s="1"/>
  <c r="Q17" i="5"/>
  <c r="P17" i="5"/>
  <c r="O17" i="5"/>
  <c r="P16" i="5"/>
  <c r="O16" i="5"/>
  <c r="Q16" i="5" s="1"/>
  <c r="P15" i="5"/>
  <c r="O15" i="5"/>
  <c r="Q15" i="5" s="1"/>
  <c r="Q14" i="5"/>
  <c r="P14" i="5"/>
  <c r="O14" i="5"/>
  <c r="P11" i="5"/>
  <c r="O11" i="5"/>
  <c r="Q11" i="5" s="1"/>
  <c r="P10" i="5"/>
  <c r="O10" i="5"/>
  <c r="Q10" i="5" s="1"/>
  <c r="P9" i="5"/>
  <c r="O9" i="5"/>
  <c r="Q9" i="5" s="1"/>
  <c r="P8" i="5"/>
  <c r="O8" i="5"/>
  <c r="Q8" i="5" s="1"/>
  <c r="Q7" i="5"/>
  <c r="P7" i="5"/>
  <c r="O7" i="5"/>
  <c r="P6" i="5"/>
  <c r="O6" i="5"/>
  <c r="Q6" i="5" s="1"/>
  <c r="P5" i="5"/>
  <c r="O5" i="5"/>
  <c r="Q5" i="5" s="1"/>
  <c r="Q4" i="5"/>
  <c r="P4" i="5"/>
  <c r="O4" i="5"/>
  <c r="P3" i="5"/>
  <c r="O3" i="5"/>
  <c r="Q3" i="5" s="1"/>
  <c r="S42" i="4"/>
  <c r="R42" i="4"/>
  <c r="Q42" i="4"/>
  <c r="S41" i="4"/>
  <c r="R41" i="4"/>
  <c r="Q41" i="4"/>
  <c r="S40" i="4"/>
  <c r="R40" i="4"/>
  <c r="Q40" i="4"/>
  <c r="S39" i="4"/>
  <c r="R39" i="4"/>
  <c r="Q39" i="4"/>
  <c r="S38" i="4"/>
  <c r="R38" i="4"/>
  <c r="Q38" i="4"/>
  <c r="S37" i="4"/>
  <c r="R37" i="4"/>
  <c r="Q37" i="4"/>
  <c r="S36" i="4"/>
  <c r="R36" i="4"/>
  <c r="Q36" i="4"/>
  <c r="S35" i="4"/>
  <c r="R35" i="4"/>
  <c r="Q35" i="4"/>
  <c r="S32" i="4"/>
  <c r="R32" i="4"/>
  <c r="Q32" i="4"/>
  <c r="S31" i="4"/>
  <c r="R31" i="4"/>
  <c r="Q31" i="4"/>
  <c r="S30" i="4"/>
  <c r="R30" i="4"/>
  <c r="Q30" i="4"/>
  <c r="S29" i="4"/>
  <c r="R29" i="4"/>
  <c r="Q29" i="4"/>
  <c r="S28" i="4"/>
  <c r="R28" i="4"/>
  <c r="Q28" i="4"/>
  <c r="S27" i="4"/>
  <c r="R27" i="4"/>
  <c r="Q27" i="4"/>
  <c r="S26" i="4"/>
  <c r="R26" i="4"/>
  <c r="Q26" i="4"/>
  <c r="S25" i="4"/>
  <c r="R25" i="4"/>
  <c r="Q25" i="4"/>
  <c r="P20" i="4"/>
  <c r="O20" i="4"/>
  <c r="Q20" i="4" s="1"/>
  <c r="P19" i="4"/>
  <c r="O19" i="4"/>
  <c r="Q19" i="4" s="1"/>
  <c r="P18" i="4"/>
  <c r="O18" i="4"/>
  <c r="Q18" i="4" s="1"/>
  <c r="Q17" i="4"/>
  <c r="P17" i="4"/>
  <c r="O17" i="4"/>
  <c r="P16" i="4"/>
  <c r="Q16" i="4" s="1"/>
  <c r="O16" i="4"/>
  <c r="P15" i="4"/>
  <c r="O15" i="4"/>
  <c r="Q15" i="4" s="1"/>
  <c r="Q14" i="4"/>
  <c r="P14" i="4"/>
  <c r="O14" i="4"/>
  <c r="P13" i="4"/>
  <c r="O13" i="4"/>
  <c r="Q13" i="4" s="1"/>
  <c r="P10" i="4"/>
  <c r="O10" i="4"/>
  <c r="Q10" i="4" s="1"/>
  <c r="P9" i="4"/>
  <c r="O9" i="4"/>
  <c r="Q9" i="4" s="1"/>
  <c r="P8" i="4"/>
  <c r="O8" i="4"/>
  <c r="Q8" i="4" s="1"/>
  <c r="Q7" i="4"/>
  <c r="P7" i="4"/>
  <c r="O7" i="4"/>
  <c r="P6" i="4"/>
  <c r="Q6" i="4" s="1"/>
  <c r="O6" i="4"/>
  <c r="P5" i="4"/>
  <c r="O5" i="4"/>
  <c r="Q5" i="4" s="1"/>
  <c r="Q4" i="4"/>
  <c r="P4" i="4"/>
  <c r="O4" i="4"/>
  <c r="P3" i="4"/>
  <c r="O3" i="4"/>
  <c r="Q3" i="4" s="1"/>
  <c r="M65" i="3"/>
  <c r="F65" i="3"/>
  <c r="M64" i="3"/>
  <c r="R42" i="3" s="1"/>
  <c r="F64" i="3"/>
  <c r="R32" i="3" s="1"/>
  <c r="M63" i="3"/>
  <c r="F63" i="3"/>
  <c r="M59" i="3"/>
  <c r="F59" i="3"/>
  <c r="S31" i="3" s="1"/>
  <c r="M58" i="3"/>
  <c r="R41" i="3" s="1"/>
  <c r="F58" i="3"/>
  <c r="R31" i="3" s="1"/>
  <c r="M57" i="3"/>
  <c r="Q41" i="3" s="1"/>
  <c r="F57" i="3"/>
  <c r="Q31" i="3" s="1"/>
  <c r="M53" i="3"/>
  <c r="F53" i="3"/>
  <c r="M52" i="3"/>
  <c r="R40" i="3" s="1"/>
  <c r="F52" i="3"/>
  <c r="R30" i="3" s="1"/>
  <c r="M51" i="3"/>
  <c r="F51" i="3"/>
  <c r="M47" i="3"/>
  <c r="S39" i="3" s="1"/>
  <c r="F47" i="3"/>
  <c r="S29" i="3" s="1"/>
  <c r="M46" i="3"/>
  <c r="F46" i="3"/>
  <c r="M45" i="3"/>
  <c r="Q39" i="3" s="1"/>
  <c r="F45" i="3"/>
  <c r="Q29" i="3" s="1"/>
  <c r="S42" i="3"/>
  <c r="Q42" i="3"/>
  <c r="S41" i="3"/>
  <c r="M41" i="3"/>
  <c r="F41" i="3"/>
  <c r="S40" i="3"/>
  <c r="Q40" i="3"/>
  <c r="M40" i="3"/>
  <c r="R38" i="3" s="1"/>
  <c r="F40" i="3"/>
  <c r="R39" i="3"/>
  <c r="M39" i="3"/>
  <c r="Q38" i="3" s="1"/>
  <c r="F39" i="3"/>
  <c r="Q28" i="3" s="1"/>
  <c r="S38" i="3"/>
  <c r="M35" i="3"/>
  <c r="S37" i="3" s="1"/>
  <c r="F35" i="3"/>
  <c r="S27" i="3" s="1"/>
  <c r="M34" i="3"/>
  <c r="R37" i="3" s="1"/>
  <c r="F34" i="3"/>
  <c r="M33" i="3"/>
  <c r="Q37" i="3" s="1"/>
  <c r="F33" i="3"/>
  <c r="Q27" i="3" s="1"/>
  <c r="S32" i="3"/>
  <c r="Q32" i="3"/>
  <c r="S30" i="3"/>
  <c r="Q30" i="3"/>
  <c r="R29" i="3"/>
  <c r="M29" i="3"/>
  <c r="S36" i="3" s="1"/>
  <c r="F29" i="3"/>
  <c r="S28" i="3"/>
  <c r="R28" i="3"/>
  <c r="M28" i="3"/>
  <c r="R36" i="3" s="1"/>
  <c r="F28" i="3"/>
  <c r="R26" i="3" s="1"/>
  <c r="R27" i="3"/>
  <c r="M27" i="3"/>
  <c r="Q36" i="3" s="1"/>
  <c r="F27" i="3"/>
  <c r="Q26" i="3" s="1"/>
  <c r="S26" i="3"/>
  <c r="P19" i="3"/>
  <c r="O19" i="3"/>
  <c r="Q19" i="3" s="1"/>
  <c r="P18" i="3"/>
  <c r="O18" i="3"/>
  <c r="Q18" i="3" s="1"/>
  <c r="P17" i="3"/>
  <c r="O17" i="3"/>
  <c r="Q17" i="3" s="1"/>
  <c r="P16" i="3"/>
  <c r="O16" i="3"/>
  <c r="P15" i="3"/>
  <c r="O15" i="3"/>
  <c r="Q15" i="3" s="1"/>
  <c r="P14" i="3"/>
  <c r="O14" i="3"/>
  <c r="Q14" i="3" s="1"/>
  <c r="P13" i="3"/>
  <c r="O13" i="3"/>
  <c r="Q13" i="3" s="1"/>
  <c r="P9" i="3"/>
  <c r="O9" i="3"/>
  <c r="Q9" i="3" s="1"/>
  <c r="P8" i="3"/>
  <c r="O8" i="3"/>
  <c r="Q8" i="3" s="1"/>
  <c r="Q7" i="3"/>
  <c r="P7" i="3"/>
  <c r="O7" i="3"/>
  <c r="P6" i="3"/>
  <c r="O6" i="3"/>
  <c r="P5" i="3"/>
  <c r="O5" i="3"/>
  <c r="Q5" i="3" s="1"/>
  <c r="P4" i="3"/>
  <c r="O4" i="3"/>
  <c r="Q4" i="3" s="1"/>
  <c r="P3" i="3"/>
  <c r="O3" i="3"/>
  <c r="Q3" i="3" s="1"/>
  <c r="M63" i="2"/>
  <c r="F63" i="2"/>
  <c r="M62" i="2"/>
  <c r="R40" i="2" s="1"/>
  <c r="F62" i="2"/>
  <c r="R30" i="2" s="1"/>
  <c r="M61" i="2"/>
  <c r="Q40" i="2" s="1"/>
  <c r="T40" i="2" s="1"/>
  <c r="F61" i="2"/>
  <c r="Q30" i="2" s="1"/>
  <c r="M57" i="2"/>
  <c r="S39" i="2" s="1"/>
  <c r="F57" i="2"/>
  <c r="M56" i="2"/>
  <c r="R39" i="2" s="1"/>
  <c r="F56" i="2"/>
  <c r="R29" i="2" s="1"/>
  <c r="M55" i="2"/>
  <c r="Q39" i="2" s="1"/>
  <c r="F55" i="2"/>
  <c r="M51" i="2"/>
  <c r="S38" i="2" s="1"/>
  <c r="F51" i="2"/>
  <c r="M50" i="2"/>
  <c r="R38" i="2" s="1"/>
  <c r="F50" i="2"/>
  <c r="M49" i="2"/>
  <c r="Q38" i="2" s="1"/>
  <c r="F49" i="2"/>
  <c r="Q28" i="2" s="1"/>
  <c r="M45" i="2"/>
  <c r="S37" i="2" s="1"/>
  <c r="F45" i="2"/>
  <c r="S27" i="2" s="1"/>
  <c r="M44" i="2"/>
  <c r="R37" i="2" s="1"/>
  <c r="F44" i="2"/>
  <c r="R27" i="2" s="1"/>
  <c r="M43" i="2"/>
  <c r="Q37" i="2" s="1"/>
  <c r="F43" i="2"/>
  <c r="S40" i="2"/>
  <c r="M39" i="2"/>
  <c r="S36" i="2" s="1"/>
  <c r="F39" i="2"/>
  <c r="M38" i="2"/>
  <c r="R36" i="2" s="1"/>
  <c r="F38" i="2"/>
  <c r="R26" i="2" s="1"/>
  <c r="M37" i="2"/>
  <c r="Q36" i="2" s="1"/>
  <c r="F37" i="2"/>
  <c r="M33" i="2"/>
  <c r="S35" i="2" s="1"/>
  <c r="F33" i="2"/>
  <c r="S25" i="2" s="1"/>
  <c r="M32" i="2"/>
  <c r="R35" i="2" s="1"/>
  <c r="F32" i="2"/>
  <c r="R25" i="2" s="1"/>
  <c r="M31" i="2"/>
  <c r="Q35" i="2" s="1"/>
  <c r="F31" i="2"/>
  <c r="Q25" i="2" s="1"/>
  <c r="S30" i="2"/>
  <c r="S29" i="2"/>
  <c r="Q29" i="2"/>
  <c r="T29" i="2" s="1"/>
  <c r="S28" i="2"/>
  <c r="R28" i="2"/>
  <c r="Q27" i="2"/>
  <c r="M27" i="2"/>
  <c r="S34" i="2" s="1"/>
  <c r="F27" i="2"/>
  <c r="S24" i="2" s="1"/>
  <c r="S26" i="2"/>
  <c r="Q26" i="2"/>
  <c r="M26" i="2"/>
  <c r="R34" i="2" s="1"/>
  <c r="F26" i="2"/>
  <c r="R24" i="2" s="1"/>
  <c r="M25" i="2"/>
  <c r="Q34" i="2" s="1"/>
  <c r="F25" i="2"/>
  <c r="Q24" i="2" s="1"/>
  <c r="P19" i="2"/>
  <c r="O19" i="2"/>
  <c r="P18" i="2"/>
  <c r="O18" i="2"/>
  <c r="Q18" i="2" s="1"/>
  <c r="P17" i="2"/>
  <c r="O17" i="2"/>
  <c r="P16" i="2"/>
  <c r="O16" i="2"/>
  <c r="Q15" i="2"/>
  <c r="P15" i="2"/>
  <c r="O15" i="2"/>
  <c r="P14" i="2"/>
  <c r="O14" i="2"/>
  <c r="P13" i="2"/>
  <c r="O13" i="2"/>
  <c r="P9" i="2"/>
  <c r="O9" i="2"/>
  <c r="Q9" i="2" s="1"/>
  <c r="P8" i="2"/>
  <c r="O8" i="2"/>
  <c r="P7" i="2"/>
  <c r="O7" i="2"/>
  <c r="P6" i="2"/>
  <c r="O6" i="2"/>
  <c r="P5" i="2"/>
  <c r="O5" i="2"/>
  <c r="P4" i="2"/>
  <c r="O4" i="2"/>
  <c r="Q4" i="2" s="1"/>
  <c r="P3" i="2"/>
  <c r="O3" i="2"/>
  <c r="M70" i="1"/>
  <c r="S42" i="1" s="1"/>
  <c r="F70" i="1"/>
  <c r="M69" i="1"/>
  <c r="R42" i="1" s="1"/>
  <c r="F69" i="1"/>
  <c r="R32" i="1" s="1"/>
  <c r="M68" i="1"/>
  <c r="F68" i="1"/>
  <c r="M64" i="1"/>
  <c r="F64" i="1"/>
  <c r="M63" i="1"/>
  <c r="F63" i="1"/>
  <c r="M62" i="1"/>
  <c r="Q41" i="1" s="1"/>
  <c r="F62" i="1"/>
  <c r="Q31" i="1" s="1"/>
  <c r="M58" i="1"/>
  <c r="F58" i="1"/>
  <c r="M57" i="1"/>
  <c r="F57" i="1"/>
  <c r="M56" i="1"/>
  <c r="Q40" i="1" s="1"/>
  <c r="F56" i="1"/>
  <c r="M52" i="1"/>
  <c r="S39" i="1" s="1"/>
  <c r="F52" i="1"/>
  <c r="M51" i="1"/>
  <c r="F51" i="1"/>
  <c r="M50" i="1"/>
  <c r="F50" i="1"/>
  <c r="M46" i="1"/>
  <c r="S38" i="1" s="1"/>
  <c r="F46" i="1"/>
  <c r="M45" i="1"/>
  <c r="R38" i="1" s="1"/>
  <c r="F45" i="1"/>
  <c r="R28" i="1" s="1"/>
  <c r="M44" i="1"/>
  <c r="F44" i="1"/>
  <c r="Q42" i="1"/>
  <c r="S41" i="1"/>
  <c r="R41" i="1"/>
  <c r="S40" i="1"/>
  <c r="R40" i="1"/>
  <c r="M40" i="1"/>
  <c r="F40" i="1"/>
  <c r="R39" i="1"/>
  <c r="Q39" i="1"/>
  <c r="M39" i="1"/>
  <c r="F39" i="1"/>
  <c r="Q38" i="1"/>
  <c r="M38" i="1"/>
  <c r="Q37" i="1" s="1"/>
  <c r="F38" i="1"/>
  <c r="Q27" i="1" s="1"/>
  <c r="S37" i="1"/>
  <c r="R37" i="1"/>
  <c r="R35" i="1"/>
  <c r="M34" i="1"/>
  <c r="S36" i="1" s="1"/>
  <c r="F34" i="1"/>
  <c r="M33" i="1"/>
  <c r="R36" i="1" s="1"/>
  <c r="F33" i="1"/>
  <c r="S32" i="1"/>
  <c r="Q32" i="1"/>
  <c r="M32" i="1"/>
  <c r="Q36" i="1" s="1"/>
  <c r="F32" i="1"/>
  <c r="S31" i="1"/>
  <c r="R31" i="1"/>
  <c r="S30" i="1"/>
  <c r="R30" i="1"/>
  <c r="Q30" i="1"/>
  <c r="S29" i="1"/>
  <c r="R29" i="1"/>
  <c r="Q29" i="1"/>
  <c r="S28" i="1"/>
  <c r="Q28" i="1"/>
  <c r="M28" i="1"/>
  <c r="S35" i="1" s="1"/>
  <c r="F28" i="1"/>
  <c r="S25" i="1" s="1"/>
  <c r="S27" i="1"/>
  <c r="R27" i="1"/>
  <c r="M27" i="1"/>
  <c r="F27" i="1"/>
  <c r="R25" i="1" s="1"/>
  <c r="S26" i="1"/>
  <c r="R26" i="1"/>
  <c r="Q26" i="1"/>
  <c r="M26" i="1"/>
  <c r="Q35" i="1" s="1"/>
  <c r="F26" i="1"/>
  <c r="Q25" i="1"/>
  <c r="P14" i="1"/>
  <c r="O14" i="1"/>
  <c r="Q14" i="1" s="1"/>
  <c r="Q13" i="1"/>
  <c r="P13" i="1"/>
  <c r="O13" i="1"/>
  <c r="P10" i="1"/>
  <c r="O10" i="1"/>
  <c r="Q10" i="1" s="1"/>
  <c r="P9" i="1"/>
  <c r="O9" i="1"/>
  <c r="Q9" i="1" s="1"/>
  <c r="P8" i="1"/>
  <c r="O8" i="1"/>
  <c r="Q8" i="1" s="1"/>
  <c r="P7" i="1"/>
  <c r="O7" i="1"/>
  <c r="Q7" i="1" s="1"/>
  <c r="Q6" i="1"/>
  <c r="P6" i="1"/>
  <c r="O6" i="1"/>
  <c r="P5" i="1"/>
  <c r="O5" i="1"/>
  <c r="Q5" i="1" s="1"/>
  <c r="P4" i="1"/>
  <c r="O4" i="1"/>
  <c r="Q4" i="1" s="1"/>
  <c r="Q3" i="1"/>
  <c r="P3" i="1"/>
  <c r="O3" i="1"/>
  <c r="U23" i="9" l="1"/>
  <c r="T23" i="8"/>
  <c r="T24" i="8"/>
  <c r="T27" i="8"/>
  <c r="T29" i="8"/>
  <c r="T28" i="8"/>
  <c r="T35" i="8"/>
  <c r="T37" i="8"/>
  <c r="Q17" i="2"/>
  <c r="T39" i="2"/>
  <c r="T28" i="2"/>
  <c r="T30" i="2"/>
  <c r="T24" i="2"/>
  <c r="T34" i="2"/>
  <c r="Q7" i="2"/>
  <c r="T27" i="2"/>
  <c r="T38" i="2"/>
  <c r="Q8" i="2"/>
  <c r="T25" i="2"/>
  <c r="T26" i="2"/>
  <c r="T35" i="2"/>
  <c r="T36" i="2"/>
  <c r="T37" i="2"/>
  <c r="Q14" i="2"/>
  <c r="Q5" i="2"/>
  <c r="Q19" i="2"/>
  <c r="Q6" i="2"/>
  <c r="Q16" i="2"/>
  <c r="Q3" i="2"/>
  <c r="Q13" i="2"/>
  <c r="V40" i="7"/>
  <c r="Q6" i="3"/>
  <c r="Q16" i="3"/>
</calcChain>
</file>

<file path=xl/sharedStrings.xml><?xml version="1.0" encoding="utf-8"?>
<sst xmlns="http://schemas.openxmlformats.org/spreadsheetml/2006/main" count="901" uniqueCount="19">
  <si>
    <t>Time</t>
  </si>
  <si>
    <t>Iterative</t>
  </si>
  <si>
    <t>Attempt</t>
  </si>
  <si>
    <t>Min</t>
  </si>
  <si>
    <t>Max</t>
  </si>
  <si>
    <t>AVG</t>
  </si>
  <si>
    <t>Recursive</t>
  </si>
  <si>
    <t>Memory</t>
  </si>
  <si>
    <t>Size</t>
  </si>
  <si>
    <t>Heap</t>
  </si>
  <si>
    <t>E.Heap</t>
  </si>
  <si>
    <t>Stack</t>
  </si>
  <si>
    <t>Extra Heap</t>
  </si>
  <si>
    <t>Recurisve</t>
  </si>
  <si>
    <t>MEM%</t>
  </si>
  <si>
    <t>% Total Estimate (B)</t>
  </si>
  <si>
    <t>Total (B)</t>
  </si>
  <si>
    <t>% Memory Usage</t>
  </si>
  <si>
    <t>System Usable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</si>
</sst>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Liberation Sans1"/>
      <charset val="1"/>
    </font>
    <font>
      <b/>
      <sz val="11"/>
      <color rgb="FF000000"/>
      <name val="Liberation Sans1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MCSS!$Q$3:$Q$10</c:f>
              <c:numCache>
                <c:formatCode>General</c:formatCode>
                <c:ptCount val="8"/>
                <c:pt idx="0">
                  <c:v>0.17117000000000004</c:v>
                </c:pt>
                <c:pt idx="1">
                  <c:v>0.67860000000000009</c:v>
                </c:pt>
                <c:pt idx="2">
                  <c:v>1.5235499999999997</c:v>
                </c:pt>
                <c:pt idx="3">
                  <c:v>2.7042600000000001</c:v>
                </c:pt>
                <c:pt idx="4">
                  <c:v>4.2821300000000004</c:v>
                </c:pt>
                <c:pt idx="5">
                  <c:v>6.143320000000001</c:v>
                </c:pt>
                <c:pt idx="6">
                  <c:v>8.3846900000000009</c:v>
                </c:pt>
                <c:pt idx="7">
                  <c:v>10.946440000000003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8-426D-98BE-4B2AA58AB522}"/>
            </c:ext>
          </c:extLst>
        </c:ser>
        <c:ser>
          <c:idx val="1"/>
          <c:order val="1"/>
          <c:tx>
            <c:strRef>
              <c:f>MCSS!$A$12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MCSS!$Q$13:$Q$20</c:f>
              <c:numCache>
                <c:formatCode>General</c:formatCode>
                <c:ptCount val="8"/>
                <c:pt idx="0">
                  <c:v>659.77279999999996</c:v>
                </c:pt>
                <c:pt idx="1">
                  <c:v>4970.4399000000003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8-426D-98BE-4B2AA58A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97774"/>
        <c:axId val="27769832"/>
      </c:lineChart>
      <c:catAx>
        <c:axId val="6977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769832"/>
        <c:crosses val="autoZero"/>
        <c:auto val="1"/>
        <c:lblAlgn val="ctr"/>
        <c:lblOffset val="100"/>
        <c:noMultiLvlLbl val="0"/>
      </c:catAx>
      <c:valAx>
        <c:axId val="27769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777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LISS!$O$23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LISS!$R$24:$R$31</c:f>
              <c:numCache>
                <c:formatCode>General</c:formatCode>
                <c:ptCount val="8"/>
                <c:pt idx="0">
                  <c:v>491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E49-AD6C-A6D11E47DD3B}"/>
            </c:ext>
          </c:extLst>
        </c:ser>
        <c:ser>
          <c:idx val="1"/>
          <c:order val="1"/>
          <c:tx>
            <c:strRef>
              <c:f>LISS!$O$33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LISS!$R$34:$R$41</c:f>
              <c:numCache>
                <c:formatCode>General</c:formatCode>
                <c:ptCount val="8"/>
                <c:pt idx="0">
                  <c:v>491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6-4E49-AD6C-A6D11E47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080876"/>
        <c:axId val="32834432"/>
      </c:lineChart>
      <c:catAx>
        <c:axId val="210808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834432"/>
        <c:crosses val="autoZero"/>
        <c:auto val="1"/>
        <c:lblAlgn val="ctr"/>
        <c:lblOffset val="100"/>
        <c:noMultiLvlLbl val="0"/>
      </c:catAx>
      <c:valAx>
        <c:axId val="32834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08087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LISS!$O$23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LISS!$S$24:$S$31</c:f>
              <c:numCache>
                <c:formatCode>General</c:formatCode>
                <c:ptCount val="8"/>
                <c:pt idx="0">
                  <c:v>4648</c:v>
                </c:pt>
                <c:pt idx="1">
                  <c:v>4648</c:v>
                </c:pt>
                <c:pt idx="2">
                  <c:v>4648</c:v>
                </c:pt>
                <c:pt idx="3">
                  <c:v>4648</c:v>
                </c:pt>
                <c:pt idx="4">
                  <c:v>2960</c:v>
                </c:pt>
                <c:pt idx="5">
                  <c:v>2960</c:v>
                </c:pt>
                <c:pt idx="6">
                  <c:v>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B-450F-A4DA-08C9052DA37E}"/>
            </c:ext>
          </c:extLst>
        </c:ser>
        <c:ser>
          <c:idx val="1"/>
          <c:order val="1"/>
          <c:tx>
            <c:strRef>
              <c:f>LISS!$O$33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LISS!$S$34:$S$41</c:f>
              <c:numCache>
                <c:formatCode>General</c:formatCode>
                <c:ptCount val="8"/>
                <c:pt idx="0">
                  <c:v>4648</c:v>
                </c:pt>
                <c:pt idx="1">
                  <c:v>4648</c:v>
                </c:pt>
                <c:pt idx="2">
                  <c:v>4648</c:v>
                </c:pt>
                <c:pt idx="3">
                  <c:v>4648</c:v>
                </c:pt>
                <c:pt idx="4">
                  <c:v>3104</c:v>
                </c:pt>
                <c:pt idx="5">
                  <c:v>3104</c:v>
                </c:pt>
                <c:pt idx="6">
                  <c:v>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B-450F-A4DA-08C9052D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6766217"/>
        <c:axId val="16351533"/>
      </c:lineChart>
      <c:catAx>
        <c:axId val="867662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351533"/>
        <c:crosses val="autoZero"/>
        <c:auto val="1"/>
        <c:lblAlgn val="ctr"/>
        <c:lblOffset val="100"/>
        <c:noMultiLvlLbl val="0"/>
      </c:catAx>
      <c:valAx>
        <c:axId val="16351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766217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LISS!$T$23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LISS!$P$24:$P$30</c15:sqref>
                  </c15:fullRef>
                </c:ext>
              </c:extLst>
              <c:f>LISS!$P$24:$P$30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LISS!$T$24:$T$30</c15:sqref>
                  </c15:fullRef>
                </c:ext>
              </c:extLst>
              <c:f>LISS!$T$24:$T$30</c:f>
              <c:numCache>
                <c:formatCode>General</c:formatCode>
                <c:ptCount val="7"/>
                <c:pt idx="0">
                  <c:v>143528</c:v>
                </c:pt>
                <c:pt idx="1">
                  <c:v>207544</c:v>
                </c:pt>
                <c:pt idx="2">
                  <c:v>271544</c:v>
                </c:pt>
                <c:pt idx="3">
                  <c:v>335544</c:v>
                </c:pt>
                <c:pt idx="4">
                  <c:v>397856</c:v>
                </c:pt>
                <c:pt idx="5">
                  <c:v>461856</c:v>
                </c:pt>
                <c:pt idx="6">
                  <c:v>525856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9-472E-B858-39C303B84ADB}"/>
            </c:ext>
          </c:extLst>
        </c:ser>
        <c:ser>
          <c:idx val="0"/>
          <c:order val="1"/>
          <c:tx>
            <c:strRef>
              <c:f>LISS!$V$23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LISS!$P$24:$P$30</c15:sqref>
                  </c15:fullRef>
                </c:ext>
              </c:extLst>
              <c:f>LISS!$P$24:$P$30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LISS!$V$25:$V$32</c15:sqref>
                  </c15:fullRef>
                </c:ext>
              </c:extLst>
              <c:f>LISS!$V$25:$V$31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9-472E-B858-39C303B8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LISS!$U$23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LISS!$P$24:$P$30</c15:sqref>
                  </c15:fullRef>
                </c:ext>
              </c:extLst>
              <c:f>LISS!$P$24:$P$30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LISS!$U$24:$U$30</c15:sqref>
                  </c15:fullRef>
                </c:ext>
              </c:extLst>
              <c:f>LISS!$U$24:$U$30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9-472E-B858-39C303B8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464287"/>
        <c:axId val="1137691631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1137691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64287"/>
        <c:crosses val="max"/>
        <c:crossBetween val="between"/>
      </c:valAx>
      <c:catAx>
        <c:axId val="11954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69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IndependentSets!$T$34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LISS!$P$34:$P$40</c15:sqref>
                  </c15:fullRef>
                </c:ext>
              </c:extLst>
              <c:f>LISS!$P$34:$P$40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IndependentSets!$T$35:$T$42</c15:sqref>
                  </c15:fullRef>
                </c:ext>
              </c:extLst>
              <c:f>IndependentSets!$T$35:$T$41</c:f>
              <c:numCache>
                <c:formatCode>General</c:formatCode>
                <c:ptCount val="7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4-4CBA-A5AA-3AF5FEF037AC}"/>
            </c:ext>
          </c:extLst>
        </c:ser>
        <c:ser>
          <c:idx val="0"/>
          <c:order val="1"/>
          <c:tx>
            <c:strRef>
              <c:f>LISS!$V$33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LISS!$P$34:$P$40</c15:sqref>
                  </c15:fullRef>
                </c:ext>
              </c:extLst>
              <c:f>LISS!$P$34:$P$40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LISS!$V$34:$V$40</c15:sqref>
                  </c15:fullRef>
                </c:ext>
              </c:extLst>
              <c:f>LISS!$V$34:$V$40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4-4CBA-A5AA-3AF5FEF03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LISS!$U$33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LISS!$P$34:$P$40</c15:sqref>
                  </c15:fullRef>
                </c:ext>
              </c:extLst>
              <c:f>LISS!$P$34:$P$40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LISS!$U$34:$U$40</c15:sqref>
                  </c15:fullRef>
                </c:ext>
              </c:extLst>
              <c:f>LISS!$U$34:$U$40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374-4CBA-A5AA-3AF5FEF03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Usage (B)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LISS!$O$33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LISS!$P$34:$P$40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LISS!$T$34:$T$40</c:f>
              <c:numCache>
                <c:formatCode>General</c:formatCode>
                <c:ptCount val="7"/>
                <c:pt idx="0">
                  <c:v>143528</c:v>
                </c:pt>
                <c:pt idx="1">
                  <c:v>207544</c:v>
                </c:pt>
                <c:pt idx="2">
                  <c:v>271544</c:v>
                </c:pt>
                <c:pt idx="3">
                  <c:v>335544</c:v>
                </c:pt>
                <c:pt idx="4">
                  <c:v>398000</c:v>
                </c:pt>
                <c:pt idx="5">
                  <c:v>462000</c:v>
                </c:pt>
                <c:pt idx="6">
                  <c:v>526000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6-41A5-A10B-D473B5732778}"/>
            </c:ext>
          </c:extLst>
        </c:ser>
        <c:ser>
          <c:idx val="0"/>
          <c:order val="1"/>
          <c:tx>
            <c:strRef>
              <c:f>LISS!$O$23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LISS!$P$34:$P$40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LISS!$T$24:$T$30</c:f>
              <c:numCache>
                <c:formatCode>General</c:formatCode>
                <c:ptCount val="7"/>
                <c:pt idx="0">
                  <c:v>143528</c:v>
                </c:pt>
                <c:pt idx="1">
                  <c:v>207544</c:v>
                </c:pt>
                <c:pt idx="2">
                  <c:v>271544</c:v>
                </c:pt>
                <c:pt idx="3">
                  <c:v>335544</c:v>
                </c:pt>
                <c:pt idx="4">
                  <c:v>397856</c:v>
                </c:pt>
                <c:pt idx="5">
                  <c:v>461856</c:v>
                </c:pt>
                <c:pt idx="6">
                  <c:v>525856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6-41A5-A10B-D473B573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LISS2!$Q$3:$Q$9</c:f>
              <c:numCache>
                <c:formatCode>General</c:formatCode>
                <c:ptCount val="7"/>
                <c:pt idx="0">
                  <c:v>0.17360999999999996</c:v>
                </c:pt>
                <c:pt idx="1">
                  <c:v>0.6794</c:v>
                </c:pt>
                <c:pt idx="2">
                  <c:v>1.5158100000000003</c:v>
                </c:pt>
                <c:pt idx="3">
                  <c:v>2.6814500000000003</c:v>
                </c:pt>
                <c:pt idx="4">
                  <c:v>4.23698</c:v>
                </c:pt>
                <c:pt idx="5">
                  <c:v>6.0859600000000018</c:v>
                </c:pt>
                <c:pt idx="6">
                  <c:v>8.4901099999999996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0-4B68-A1C2-680C77EBF76A}"/>
            </c:ext>
          </c:extLst>
        </c:ser>
        <c:ser>
          <c:idx val="1"/>
          <c:order val="1"/>
          <c:tx>
            <c:strRef>
              <c:f>LISS2!$A$12</c:f>
              <c:strCache>
                <c:ptCount val="1"/>
                <c:pt idx="0">
                  <c:v>Recursive</c:v>
                </c:pt>
              </c:strCache>
            </c:strRef>
          </c:tx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LISS2!$Q$13:$Q$19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0-4B68-A1C2-680C77EB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533081"/>
        <c:axId val="67587258"/>
      </c:lineChart>
      <c:catAx>
        <c:axId val="75330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587258"/>
        <c:crosses val="autoZero"/>
        <c:auto val="1"/>
        <c:lblAlgn val="ctr"/>
        <c:lblOffset val="100"/>
        <c:noMultiLvlLbl val="0"/>
      </c:catAx>
      <c:valAx>
        <c:axId val="675872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3308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LISS2!$O$25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LISS2!$Q$26:$Q$32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5-48BC-917D-60DF4048B9C3}"/>
            </c:ext>
          </c:extLst>
        </c:ser>
        <c:ser>
          <c:idx val="1"/>
          <c:order val="1"/>
          <c:tx>
            <c:strRef>
              <c:f>LISS2!$O$35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LISS2!$Q$36:$Q$42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5-48BC-917D-60DF4048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864253"/>
        <c:axId val="68811098"/>
      </c:lineChart>
      <c:catAx>
        <c:axId val="408642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811098"/>
        <c:crosses val="autoZero"/>
        <c:auto val="1"/>
        <c:lblAlgn val="ctr"/>
        <c:lblOffset val="100"/>
        <c:noMultiLvlLbl val="0"/>
      </c:catAx>
      <c:valAx>
        <c:axId val="68811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86425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LISS2!$O$25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LISS2!$R$26:$R$33</c:f>
              <c:numCache>
                <c:formatCode>General</c:formatCode>
                <c:ptCount val="8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F-4244-ABBB-2C27BB406238}"/>
            </c:ext>
          </c:extLst>
        </c:ser>
        <c:ser>
          <c:idx val="1"/>
          <c:order val="1"/>
          <c:tx>
            <c:strRef>
              <c:f>LISS2!$O$35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LISS2!$R$36:$R$43</c:f>
              <c:numCache>
                <c:formatCode>General</c:formatCode>
                <c:ptCount val="8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F-4244-ABBB-2C27BB40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243244"/>
        <c:axId val="66312997"/>
      </c:lineChart>
      <c:catAx>
        <c:axId val="312432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312997"/>
        <c:crosses val="autoZero"/>
        <c:auto val="1"/>
        <c:lblAlgn val="ctr"/>
        <c:lblOffset val="100"/>
        <c:noMultiLvlLbl val="0"/>
      </c:catAx>
      <c:valAx>
        <c:axId val="66312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4324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LISS2!$O$25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LISS2!$S$26:$S$33</c:f>
              <c:numCache>
                <c:formatCode>General</c:formatCode>
                <c:ptCount val="8"/>
                <c:pt idx="0">
                  <c:v>3008</c:v>
                </c:pt>
                <c:pt idx="1">
                  <c:v>3008</c:v>
                </c:pt>
                <c:pt idx="2">
                  <c:v>3008</c:v>
                </c:pt>
                <c:pt idx="3">
                  <c:v>3008</c:v>
                </c:pt>
                <c:pt idx="4">
                  <c:v>3008</c:v>
                </c:pt>
                <c:pt idx="5">
                  <c:v>3008</c:v>
                </c:pt>
                <c:pt idx="6">
                  <c:v>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FDE-889F-B27E62ED42EC}"/>
            </c:ext>
          </c:extLst>
        </c:ser>
        <c:ser>
          <c:idx val="1"/>
          <c:order val="1"/>
          <c:tx>
            <c:strRef>
              <c:f>LISS2!$O$35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LISS2!$B$13:$B$22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LISS2!$S$36:$S$43</c:f>
              <c:numCache>
                <c:formatCode>General</c:formatCode>
                <c:ptCount val="8"/>
                <c:pt idx="0">
                  <c:v>597976</c:v>
                </c:pt>
                <c:pt idx="1">
                  <c:v>1147016</c:v>
                </c:pt>
                <c:pt idx="2">
                  <c:v>1653896</c:v>
                </c:pt>
                <c:pt idx="3">
                  <c:v>2176616</c:v>
                </c:pt>
                <c:pt idx="4">
                  <c:v>2655368</c:v>
                </c:pt>
                <c:pt idx="5">
                  <c:v>3730248</c:v>
                </c:pt>
                <c:pt idx="6">
                  <c:v>4191288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4FDE-889F-B27E62ED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4731530"/>
        <c:axId val="29306138"/>
      </c:lineChart>
      <c:catAx>
        <c:axId val="54731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306138"/>
        <c:crosses val="autoZero"/>
        <c:auto val="1"/>
        <c:lblAlgn val="ctr"/>
        <c:lblOffset val="100"/>
        <c:noMultiLvlLbl val="0"/>
      </c:catAx>
      <c:valAx>
        <c:axId val="293061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73153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LISS2!$T$25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LISS2!$P$26:$P$32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LISS2!$T$26:$T$32</c:f>
              <c:numCache>
                <c:formatCode>General</c:formatCode>
                <c:ptCount val="7"/>
                <c:pt idx="0">
                  <c:v>256237888</c:v>
                </c:pt>
                <c:pt idx="1">
                  <c:v>1024397904</c:v>
                </c:pt>
                <c:pt idx="2">
                  <c:v>2304557904</c:v>
                </c:pt>
                <c:pt idx="3">
                  <c:v>4096717904</c:v>
                </c:pt>
                <c:pt idx="4">
                  <c:v>6400877904</c:v>
                </c:pt>
                <c:pt idx="5">
                  <c:v>9217037904</c:v>
                </c:pt>
                <c:pt idx="6">
                  <c:v>12545197904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F-4307-BB04-0ACE4EDA760E}"/>
            </c:ext>
          </c:extLst>
        </c:ser>
        <c:ser>
          <c:idx val="0"/>
          <c:order val="1"/>
          <c:tx>
            <c:strRef>
              <c:f>LISS2!$V$25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LISS2!$V$26:$V$32</c:f>
              <c:numCache>
                <c:formatCode>0</c:formatCode>
                <c:ptCount val="7"/>
                <c:pt idx="0">
                  <c:v>281749854.61760002</c:v>
                </c:pt>
                <c:pt idx="1">
                  <c:v>1074171320.7295997</c:v>
                </c:pt>
                <c:pt idx="2">
                  <c:v>2430092496.0768003</c:v>
                </c:pt>
                <c:pt idx="3">
                  <c:v>4314294648.8319998</c:v>
                </c:pt>
                <c:pt idx="4">
                  <c:v>6902871438.1311998</c:v>
                </c:pt>
                <c:pt idx="5">
                  <c:v>9737979350.2207966</c:v>
                </c:pt>
                <c:pt idx="6">
                  <c:v>13277461898.854399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F-4307-BB04-0ACE4EDA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LISS2!$U$25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LISS2!$U$26:$U$32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F-4307-BB04-0ACE4EDA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45183"/>
        <c:axId val="461675903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461675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5183"/>
        <c:crosses val="max"/>
        <c:crossBetween val="between"/>
      </c:valAx>
      <c:catAx>
        <c:axId val="461645183"/>
        <c:scaling>
          <c:orientation val="minMax"/>
        </c:scaling>
        <c:delete val="1"/>
        <c:axPos val="b"/>
        <c:majorTickMark val="out"/>
        <c:minorTickMark val="none"/>
        <c:tickLblPos val="nextTo"/>
        <c:crossAx val="461675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MCSS!$Q$25:$Q$32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0-4951-AC6A-C71E8898A0CF}"/>
            </c:ext>
          </c:extLst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MCSS!$Q$35:$Q$42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0-4951-AC6A-C71E8898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392343"/>
        <c:axId val="82366275"/>
      </c:lineChart>
      <c:catAx>
        <c:axId val="93392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366275"/>
        <c:crosses val="autoZero"/>
        <c:auto val="1"/>
        <c:lblAlgn val="ctr"/>
        <c:lblOffset val="100"/>
        <c:noMultiLvlLbl val="0"/>
      </c:catAx>
      <c:valAx>
        <c:axId val="823662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39234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LISS2!$T$35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LISS2!$P$36:$P$42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LISS2!$T$36:$T$42</c:f>
              <c:numCache>
                <c:formatCode>General</c:formatCode>
                <c:ptCount val="7"/>
                <c:pt idx="0">
                  <c:v>256832856</c:v>
                </c:pt>
                <c:pt idx="1">
                  <c:v>1025541912</c:v>
                </c:pt>
                <c:pt idx="2">
                  <c:v>2306208792</c:v>
                </c:pt>
                <c:pt idx="3">
                  <c:v>4098891512</c:v>
                </c:pt>
                <c:pt idx="4">
                  <c:v>6403530264</c:v>
                </c:pt>
                <c:pt idx="5">
                  <c:v>9220765144</c:v>
                </c:pt>
                <c:pt idx="6">
                  <c:v>12549386184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2-4A14-BC7E-ADD72DDEDED1}"/>
            </c:ext>
          </c:extLst>
        </c:ser>
        <c:ser>
          <c:idx val="0"/>
          <c:order val="1"/>
          <c:tx>
            <c:strRef>
              <c:f>LISS2!$V$35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LISS2!$P$36:$P$42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LISS2!$V$36:$V$42</c:f>
              <c:numCache>
                <c:formatCode>0</c:formatCode>
                <c:ptCount val="7"/>
                <c:pt idx="0">
                  <c:v>281749854.61760002</c:v>
                </c:pt>
                <c:pt idx="1">
                  <c:v>1074171320.7295997</c:v>
                </c:pt>
                <c:pt idx="2">
                  <c:v>2430092496.0768003</c:v>
                </c:pt>
                <c:pt idx="3">
                  <c:v>4314294648.8319998</c:v>
                </c:pt>
                <c:pt idx="4">
                  <c:v>6902871438.1311998</c:v>
                </c:pt>
                <c:pt idx="5">
                  <c:v>9737979350.2207966</c:v>
                </c:pt>
                <c:pt idx="6">
                  <c:v>13277461898.854399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2-4A14-BC7E-ADD72DDE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LISS2!$U$35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LISS2!$P$36:$P$42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LISS2!$U$36:$U$42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242-4A14-BC7E-ADD72DDE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Usage (B)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LISS2!$O$35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LISS2!$P$36:$P$42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LISS2!$T$36:$T$42</c:f>
              <c:numCache>
                <c:formatCode>General</c:formatCode>
                <c:ptCount val="7"/>
                <c:pt idx="0">
                  <c:v>256832856</c:v>
                </c:pt>
                <c:pt idx="1">
                  <c:v>1025541912</c:v>
                </c:pt>
                <c:pt idx="2">
                  <c:v>2306208792</c:v>
                </c:pt>
                <c:pt idx="3">
                  <c:v>4098891512</c:v>
                </c:pt>
                <c:pt idx="4">
                  <c:v>6403530264</c:v>
                </c:pt>
                <c:pt idx="5">
                  <c:v>9220765144</c:v>
                </c:pt>
                <c:pt idx="6">
                  <c:v>12549386184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1-498B-BA42-A9075BEDA5DE}"/>
            </c:ext>
          </c:extLst>
        </c:ser>
        <c:ser>
          <c:idx val="0"/>
          <c:order val="1"/>
          <c:tx>
            <c:strRef>
              <c:f>LISS2!$O$25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LISS2!$P$36:$P$42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LISS2!$T$26:$T$32</c:f>
              <c:numCache>
                <c:formatCode>General</c:formatCode>
                <c:ptCount val="7"/>
                <c:pt idx="0">
                  <c:v>256237888</c:v>
                </c:pt>
                <c:pt idx="1">
                  <c:v>1024397904</c:v>
                </c:pt>
                <c:pt idx="2">
                  <c:v>2304557904</c:v>
                </c:pt>
                <c:pt idx="3">
                  <c:v>4096717904</c:v>
                </c:pt>
                <c:pt idx="4">
                  <c:v>6400877904</c:v>
                </c:pt>
                <c:pt idx="5">
                  <c:v>9217037904</c:v>
                </c:pt>
                <c:pt idx="6">
                  <c:v>12545197904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1-498B-BA42-A9075BED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 vs Time </a:t>
            </a:r>
          </a:p>
          <a:p>
            <a:pPr>
              <a:defRPr/>
            </a:pPr>
            <a:r>
              <a:rPr lang="en-GB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"Recursive Memory"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LISS2!$P$26:$P$32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LISS2!$T$36:$T$42</c:f>
              <c:numCache>
                <c:formatCode>General</c:formatCode>
                <c:ptCount val="7"/>
                <c:pt idx="0">
                  <c:v>256832856</c:v>
                </c:pt>
                <c:pt idx="1">
                  <c:v>1025541912</c:v>
                </c:pt>
                <c:pt idx="2">
                  <c:v>2306208792</c:v>
                </c:pt>
                <c:pt idx="3">
                  <c:v>4098891512</c:v>
                </c:pt>
                <c:pt idx="4">
                  <c:v>6403530264</c:v>
                </c:pt>
                <c:pt idx="5">
                  <c:v>9220765144</c:v>
                </c:pt>
                <c:pt idx="6">
                  <c:v>12549386184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3-407E-9EA5-1FDE10FE7A56}"/>
            </c:ext>
          </c:extLst>
        </c:ser>
        <c:ser>
          <c:idx val="0"/>
          <c:order val="1"/>
          <c:tx>
            <c:v>Iterative 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LISS2!$P$26:$P$32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LISS2!$T$26:$T$32</c:f>
              <c:numCache>
                <c:formatCode>General</c:formatCode>
                <c:ptCount val="7"/>
                <c:pt idx="0">
                  <c:v>256237888</c:v>
                </c:pt>
                <c:pt idx="1">
                  <c:v>1024397904</c:v>
                </c:pt>
                <c:pt idx="2">
                  <c:v>2304557904</c:v>
                </c:pt>
                <c:pt idx="3">
                  <c:v>4096717904</c:v>
                </c:pt>
                <c:pt idx="4">
                  <c:v>6400877904</c:v>
                </c:pt>
                <c:pt idx="5">
                  <c:v>9217037904</c:v>
                </c:pt>
                <c:pt idx="6">
                  <c:v>12545197904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3-407E-9EA5-1FDE10FE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v>Iterative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LISS2!$Q$3:$Q$9</c:f>
              <c:numCache>
                <c:formatCode>General</c:formatCode>
                <c:ptCount val="7"/>
                <c:pt idx="0">
                  <c:v>0.17360999999999996</c:v>
                </c:pt>
                <c:pt idx="1">
                  <c:v>0.6794</c:v>
                </c:pt>
                <c:pt idx="2">
                  <c:v>1.5158100000000003</c:v>
                </c:pt>
                <c:pt idx="3">
                  <c:v>2.6814500000000003</c:v>
                </c:pt>
                <c:pt idx="4">
                  <c:v>4.23698</c:v>
                </c:pt>
                <c:pt idx="5">
                  <c:v>6.0859600000000018</c:v>
                </c:pt>
                <c:pt idx="6">
                  <c:v>8.4901099999999996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3-407E-9EA5-1FDE10FE7A56}"/>
            </c:ext>
          </c:extLst>
        </c:ser>
        <c:ser>
          <c:idx val="3"/>
          <c:order val="3"/>
          <c:tx>
            <c:v>Recursive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LISS2!$Q$13:$Q$19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3-407E-9EA5-1FDE10FE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803455"/>
        <c:axId val="1137712431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11377124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03455"/>
        <c:crosses val="max"/>
        <c:crossBetween val="between"/>
      </c:valAx>
      <c:catAx>
        <c:axId val="1265803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712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2-47C9-9845-8156012468D5}"/>
            </c:ext>
          </c:extLst>
        </c:ser>
        <c:ser>
          <c:idx val="1"/>
          <c:order val="1"/>
          <c:tx>
            <c:strRef>
              <c:f>ChainMatrixMuliplication!$A$12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ChainMatrixMuliplication!$Q$13:$Q$20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2-47C9-9845-81560124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5672441"/>
        <c:axId val="14676219"/>
      </c:lineChart>
      <c:catAx>
        <c:axId val="756724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676219"/>
        <c:crosses val="autoZero"/>
        <c:auto val="1"/>
        <c:lblAlgn val="ctr"/>
        <c:lblOffset val="100"/>
        <c:noMultiLvlLbl val="0"/>
      </c:catAx>
      <c:valAx>
        <c:axId val="146762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67244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ChainMatrixMuliplication!$Q$25:$Q$32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A-46A0-9A53-76C3D5A0B131}"/>
            </c:ext>
          </c:extLst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ChainMatrixMuliplication!$Q$35:$Q$42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A-46A0-9A53-76C3D5A0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5408644"/>
        <c:axId val="46065539"/>
      </c:lineChart>
      <c:catAx>
        <c:axId val="754086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065539"/>
        <c:crosses val="autoZero"/>
        <c:auto val="1"/>
        <c:lblAlgn val="ctr"/>
        <c:lblOffset val="100"/>
        <c:noMultiLvlLbl val="0"/>
      </c:catAx>
      <c:valAx>
        <c:axId val="460655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40864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ChainMatrixMuliplication!$R$25:$R$32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0B2-B2C2-9150EDE1B40D}"/>
            </c:ext>
          </c:extLst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ChainMatrixMuliplication!$R$35:$R$42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A-40B2-B2C2-9150EDE1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2403462"/>
        <c:axId val="20773676"/>
      </c:lineChart>
      <c:catAx>
        <c:axId val="124034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773676"/>
        <c:crosses val="autoZero"/>
        <c:auto val="1"/>
        <c:lblAlgn val="ctr"/>
        <c:lblOffset val="100"/>
        <c:noMultiLvlLbl val="0"/>
      </c:catAx>
      <c:valAx>
        <c:axId val="207736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40346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ChainMatrixMuliplication!$S$25:$S$32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7-4EC9-96F9-8E4CC1CD9A74}"/>
            </c:ext>
          </c:extLst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ChainMatrixMuliplication!$B$13:$B$20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ChainMatrixMuliplication!$S$35:$S$42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7-4EC9-96F9-8E4CC1CD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61091"/>
        <c:axId val="84435546"/>
      </c:lineChart>
      <c:catAx>
        <c:axId val="14610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435546"/>
        <c:crosses val="autoZero"/>
        <c:auto val="1"/>
        <c:lblAlgn val="ctr"/>
        <c:lblOffset val="100"/>
        <c:noMultiLvlLbl val="0"/>
      </c:catAx>
      <c:valAx>
        <c:axId val="844355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6109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Knapsack!$Q$3:$Q$9</c:f>
              <c:numCache>
                <c:formatCode>General</c:formatCode>
                <c:ptCount val="7"/>
                <c:pt idx="0">
                  <c:v>0.11825999999999999</c:v>
                </c:pt>
                <c:pt idx="1">
                  <c:v>0.47099000000000013</c:v>
                </c:pt>
                <c:pt idx="2">
                  <c:v>1.0666900000000001</c:v>
                </c:pt>
                <c:pt idx="3">
                  <c:v>1.8888500000000004</c:v>
                </c:pt>
                <c:pt idx="4">
                  <c:v>2.94184</c:v>
                </c:pt>
                <c:pt idx="5">
                  <c:v>4.2348999999999997</c:v>
                </c:pt>
                <c:pt idx="6">
                  <c:v>5.7597900000000006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A-421F-8F4C-48E091475113}"/>
            </c:ext>
          </c:extLst>
        </c:ser>
        <c:ser>
          <c:idx val="1"/>
          <c:order val="1"/>
          <c:tx>
            <c:strRef>
              <c:f>Knapsack!$A$14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Knapsack!$Q$14:$Q$20</c:f>
              <c:numCache>
                <c:formatCode>General</c:formatCode>
                <c:ptCount val="7"/>
                <c:pt idx="0">
                  <c:v>1.0351000000000001</c:v>
                </c:pt>
                <c:pt idx="1">
                  <c:v>5.3309000000000015</c:v>
                </c:pt>
                <c:pt idx="2">
                  <c:v>18.093800000000002</c:v>
                </c:pt>
                <c:pt idx="3">
                  <c:v>40.834999999999994</c:v>
                </c:pt>
                <c:pt idx="4">
                  <c:v>75.807999999999993</c:v>
                </c:pt>
                <c:pt idx="5">
                  <c:v>125.27059999999999</c:v>
                </c:pt>
                <c:pt idx="6">
                  <c:v>181.44969999999995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A-421F-8F4C-48E09147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0721822"/>
        <c:axId val="7699033"/>
      </c:lineChart>
      <c:catAx>
        <c:axId val="80721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9033"/>
        <c:crosses val="autoZero"/>
        <c:auto val="1"/>
        <c:lblAlgn val="ctr"/>
        <c:lblOffset val="100"/>
        <c:noMultiLvlLbl val="0"/>
      </c:catAx>
      <c:valAx>
        <c:axId val="7699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2182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Knapsack!$O$26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Knapsack!$Q$27:$Q$33</c:f>
              <c:numCache>
                <c:formatCode>General</c:formatCode>
                <c:ptCount val="7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8-4686-9497-7842F4CDEEF0}"/>
            </c:ext>
          </c:extLst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Knapsack!$Q$38:$Q$44</c:f>
              <c:numCache>
                <c:formatCode>General</c:formatCode>
                <c:ptCount val="7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8-4686-9497-7842F4CD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7682794"/>
        <c:axId val="81551164"/>
      </c:lineChart>
      <c:catAx>
        <c:axId val="876827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551164"/>
        <c:crosses val="autoZero"/>
        <c:auto val="1"/>
        <c:lblAlgn val="ctr"/>
        <c:lblOffset val="100"/>
        <c:noMultiLvlLbl val="0"/>
      </c:catAx>
      <c:valAx>
        <c:axId val="815511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68279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Knapsack!$O$26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Knapsack!$R$27:$R$33</c:f>
              <c:numCache>
                <c:formatCode>General</c:formatCode>
                <c:ptCount val="7"/>
                <c:pt idx="0">
                  <c:v>540508</c:v>
                </c:pt>
                <c:pt idx="1">
                  <c:v>1080508</c:v>
                </c:pt>
                <c:pt idx="2">
                  <c:v>1620508</c:v>
                </c:pt>
                <c:pt idx="3">
                  <c:v>2160508</c:v>
                </c:pt>
                <c:pt idx="4">
                  <c:v>2700508</c:v>
                </c:pt>
                <c:pt idx="5">
                  <c:v>3240508</c:v>
                </c:pt>
                <c:pt idx="6">
                  <c:v>3780507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6-4224-883F-9B96497EB1D6}"/>
            </c:ext>
          </c:extLst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Knapsack!$R$38:$R$44</c:f>
              <c:numCache>
                <c:formatCode>General</c:formatCode>
                <c:ptCount val="7"/>
                <c:pt idx="0">
                  <c:v>540508</c:v>
                </c:pt>
                <c:pt idx="1">
                  <c:v>1080508</c:v>
                </c:pt>
                <c:pt idx="2">
                  <c:v>1620508</c:v>
                </c:pt>
                <c:pt idx="3">
                  <c:v>2160508</c:v>
                </c:pt>
                <c:pt idx="4">
                  <c:v>2700508</c:v>
                </c:pt>
                <c:pt idx="5">
                  <c:v>3240508</c:v>
                </c:pt>
                <c:pt idx="6">
                  <c:v>3780507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6-4224-883F-9B96497E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2829739"/>
        <c:axId val="54589911"/>
      </c:lineChart>
      <c:catAx>
        <c:axId val="528297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589911"/>
        <c:crosses val="autoZero"/>
        <c:auto val="1"/>
        <c:lblAlgn val="ctr"/>
        <c:lblOffset val="100"/>
        <c:noMultiLvlLbl val="0"/>
      </c:catAx>
      <c:valAx>
        <c:axId val="545899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82973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MCSS!$R$25:$R$32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F-4B22-8322-A91D0C25C6FB}"/>
            </c:ext>
          </c:extLst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MCSS!$R$35:$R$42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F-4B22-8322-A91D0C25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294"/>
        <c:axId val="74881133"/>
      </c:lineChart>
      <c:catAx>
        <c:axId val="1372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881133"/>
        <c:crosses val="autoZero"/>
        <c:auto val="1"/>
        <c:lblAlgn val="ctr"/>
        <c:lblOffset val="100"/>
        <c:noMultiLvlLbl val="0"/>
      </c:catAx>
      <c:valAx>
        <c:axId val="74881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9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Knapsack!$O$28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Knapsack!$S$27:$S$33</c:f>
              <c:numCache>
                <c:formatCode>General</c:formatCode>
                <c:ptCount val="7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D-410E-881C-2B624C10AEE6}"/>
            </c:ext>
          </c:extLst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Knapsack!$B$3:$B$9</c:f>
              <c:numCache>
                <c:formatCode>General</c:formatCod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numCache>
            </c:numRef>
          </c:cat>
          <c:val>
            <c:numRef>
              <c:f>Knapsack!$S$38:$S$44</c:f>
              <c:numCache>
                <c:formatCode>General</c:formatCode>
                <c:ptCount val="7"/>
                <c:pt idx="0">
                  <c:v>1442792</c:v>
                </c:pt>
                <c:pt idx="1">
                  <c:v>2882792</c:v>
                </c:pt>
                <c:pt idx="2">
                  <c:v>4317320</c:v>
                </c:pt>
                <c:pt idx="3">
                  <c:v>5735248</c:v>
                </c:pt>
                <c:pt idx="4">
                  <c:v>7159736</c:v>
                </c:pt>
                <c:pt idx="5">
                  <c:v>8537336</c:v>
                </c:pt>
                <c:pt idx="6">
                  <c:v>9935768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D-410E-881C-2B624C10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2077548"/>
        <c:axId val="65455000"/>
      </c:lineChart>
      <c:catAx>
        <c:axId val="420775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455000"/>
        <c:crosses val="autoZero"/>
        <c:auto val="1"/>
        <c:lblAlgn val="ctr"/>
        <c:lblOffset val="100"/>
        <c:noMultiLvlLbl val="0"/>
      </c:catAx>
      <c:valAx>
        <c:axId val="65455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07754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Knapsack!$T$26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Knapsack!$P$27:$P$35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Knapsack!$T$27:$T$35</c:f>
              <c:numCache>
                <c:formatCode>General</c:formatCode>
                <c:ptCount val="9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D-455F-8FAD-DAF0686F9555}"/>
            </c:ext>
          </c:extLst>
        </c:ser>
        <c:ser>
          <c:idx val="0"/>
          <c:order val="1"/>
          <c:tx>
            <c:strRef>
              <c:f>Knapsack!$V$26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Knapsack!$P$27:$P$35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Knapsack!$V$27:$V$35</c:f>
              <c:numCache>
                <c:formatCode>0</c:formatCode>
                <c:ptCount val="9"/>
                <c:pt idx="0">
                  <c:v>0</c:v>
                </c:pt>
                <c:pt idx="1">
                  <c:v>792421466.11199987</c:v>
                </c:pt>
                <c:pt idx="2">
                  <c:v>1760936591.3599997</c:v>
                </c:pt>
                <c:pt idx="3">
                  <c:v>3134467132.6207995</c:v>
                </c:pt>
                <c:pt idx="4">
                  <c:v>4895403723.9807997</c:v>
                </c:pt>
                <c:pt idx="5">
                  <c:v>7055485942.7157316</c:v>
                </c:pt>
                <c:pt idx="6">
                  <c:v>9597104422.9119987</c:v>
                </c:pt>
                <c:pt idx="7">
                  <c:v>12537868530.483198</c:v>
                </c:pt>
                <c:pt idx="8">
                  <c:v>15866038688.153595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D-455F-8FAD-DAF0686F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Knapsack!$U$26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Knapsack!$U$27:$U$35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40.066666666666663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D-455F-8FAD-DAF0686F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45183"/>
        <c:axId val="461675903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46167590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5183"/>
        <c:crosses val="max"/>
        <c:crossBetween val="between"/>
      </c:valAx>
      <c:catAx>
        <c:axId val="461645183"/>
        <c:scaling>
          <c:orientation val="minMax"/>
        </c:scaling>
        <c:delete val="1"/>
        <c:axPos val="b"/>
        <c:majorTickMark val="out"/>
        <c:minorTickMark val="none"/>
        <c:tickLblPos val="nextTo"/>
        <c:crossAx val="461675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Knapsack!$T$37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Knapsack!$P$38:$P$46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Knapsack!$T$38:$T$46</c:f>
              <c:numCache>
                <c:formatCode>General</c:formatCode>
                <c:ptCount val="9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D-41D5-B56B-F718E0288CEE}"/>
            </c:ext>
          </c:extLst>
        </c:ser>
        <c:ser>
          <c:idx val="0"/>
          <c:order val="1"/>
          <c:tx>
            <c:strRef>
              <c:f>Knapsack!$V$37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Knapsack!$P$38:$P$46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Knapsack!$V$38:$V$46</c:f>
              <c:numCache>
                <c:formatCode>0</c:formatCode>
                <c:ptCount val="9"/>
                <c:pt idx="0">
                  <c:v>193703025.04960001</c:v>
                </c:pt>
                <c:pt idx="1">
                  <c:v>792421466.11199987</c:v>
                </c:pt>
                <c:pt idx="2">
                  <c:v>1778545957.2735996</c:v>
                </c:pt>
                <c:pt idx="3">
                  <c:v>3152076498.5343995</c:v>
                </c:pt>
                <c:pt idx="4">
                  <c:v>4913013089.8943987</c:v>
                </c:pt>
                <c:pt idx="5">
                  <c:v>7061355731.3535995</c:v>
                </c:pt>
                <c:pt idx="6">
                  <c:v>9614713788.8255997</c:v>
                </c:pt>
                <c:pt idx="7">
                  <c:v>12537868530.483198</c:v>
                </c:pt>
                <c:pt idx="8">
                  <c:v>15866038688.153595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D-41D5-B56B-F718E028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Knapsack!$U$37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Knapsack!$P$38:$P$46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Knapsack!$U$38:$U$46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4FD-41D5-B56B-F718E028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Usage (B)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Knapsack!$P$38:$P$46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Knapsack!$T$38:$T$46</c:f>
              <c:numCache>
                <c:formatCode>General</c:formatCode>
                <c:ptCount val="9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4323-BED1-5599F54FA2D1}"/>
            </c:ext>
          </c:extLst>
        </c:ser>
        <c:ser>
          <c:idx val="0"/>
          <c:order val="1"/>
          <c:tx>
            <c:strRef>
              <c:f>Knapsack!$O$26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Knapsack!$P$38:$P$46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Knapsack!$T$27:$T$35</c:f>
              <c:numCache>
                <c:formatCode>General</c:formatCode>
                <c:ptCount val="9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9-4323-BED1-5599F54F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0.16026000000000001</c:v>
                </c:pt>
                <c:pt idx="1">
                  <c:v>0.6421</c:v>
                </c:pt>
                <c:pt idx="2">
                  <c:v>1.4093800000000001</c:v>
                </c:pt>
                <c:pt idx="3">
                  <c:v>2.4966299999999997</c:v>
                </c:pt>
                <c:pt idx="4">
                  <c:v>3.9025599999999989</c:v>
                </c:pt>
                <c:pt idx="5">
                  <c:v>5.6132000000000009</c:v>
                </c:pt>
                <c:pt idx="6">
                  <c:v>7.6083400000000001</c:v>
                </c:pt>
                <c:pt idx="7">
                  <c:v>9.9685900000000007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C-4A3D-A3BC-10CCBF4B1350}"/>
            </c:ext>
          </c:extLst>
        </c:ser>
        <c:ser>
          <c:idx val="1"/>
          <c:order val="1"/>
          <c:tx>
            <c:strRef>
              <c:f>Dijkstra!$A$12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Dijkstra!$Q$13:$Q$20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0.59759999999999991</c:v>
                </c:pt>
                <c:pt idx="2">
                  <c:v>1.3467</c:v>
                </c:pt>
                <c:pt idx="3">
                  <c:v>2.4001000000000001</c:v>
                </c:pt>
                <c:pt idx="4">
                  <c:v>3.7439999999999989</c:v>
                </c:pt>
                <c:pt idx="5">
                  <c:v>5.3999999999999995</c:v>
                </c:pt>
                <c:pt idx="6">
                  <c:v>7.3546999999999993</c:v>
                </c:pt>
                <c:pt idx="7">
                  <c:v>9.6000000000000014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C-4A3D-A3BC-10CCBF4B1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1382333"/>
        <c:axId val="70248901"/>
      </c:lineChart>
      <c:catAx>
        <c:axId val="613823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248901"/>
        <c:crosses val="autoZero"/>
        <c:auto val="1"/>
        <c:lblAlgn val="ctr"/>
        <c:lblOffset val="100"/>
        <c:noMultiLvlLbl val="0"/>
      </c:catAx>
      <c:valAx>
        <c:axId val="702489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38233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Dijkstra!$Q$25:$Q$32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9C3-98D1-38939A832497}"/>
            </c:ext>
          </c:extLst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Dijkstra!$Q$35:$Q$42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9-49C3-98D1-38939A83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1919246"/>
        <c:axId val="58088295"/>
      </c:lineChart>
      <c:catAx>
        <c:axId val="919192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088295"/>
        <c:crosses val="autoZero"/>
        <c:auto val="1"/>
        <c:lblAlgn val="ctr"/>
        <c:lblOffset val="100"/>
        <c:noMultiLvlLbl val="0"/>
      </c:catAx>
      <c:valAx>
        <c:axId val="58088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91924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Dijkstra!$R$25:$R$32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D-4E21-B06B-1ED8B5740B8F}"/>
            </c:ext>
          </c:extLst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Dijkstra!$R$35:$R$42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D-4E21-B06B-1ED8B574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974357"/>
        <c:axId val="22982959"/>
      </c:lineChart>
      <c:catAx>
        <c:axId val="739743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982959"/>
        <c:crosses val="autoZero"/>
        <c:auto val="1"/>
        <c:lblAlgn val="ctr"/>
        <c:lblOffset val="100"/>
        <c:noMultiLvlLbl val="0"/>
      </c:catAx>
      <c:valAx>
        <c:axId val="229829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974357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Dijkstra!$S$25:$S$32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8-4936-A24A-F160D51DE184}"/>
            </c:ext>
          </c:extLst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Dijkstra!$S$35:$S$42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8-4936-A24A-F160D51D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4187930"/>
        <c:axId val="45039044"/>
      </c:lineChart>
      <c:catAx>
        <c:axId val="941879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039044"/>
        <c:crosses val="autoZero"/>
        <c:auto val="1"/>
        <c:lblAlgn val="ctr"/>
        <c:lblOffset val="100"/>
        <c:noMultiLvlLbl val="0"/>
      </c:catAx>
      <c:valAx>
        <c:axId val="450390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18793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Dijkstra!$T$24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LISS2!$P$26:$P$32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Dijkstra!$T$25:$T$32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5-4491-9366-DF1D6DD89377}"/>
            </c:ext>
          </c:extLst>
        </c:ser>
        <c:ser>
          <c:idx val="0"/>
          <c:order val="1"/>
          <c:tx>
            <c:strRef>
              <c:f>Dijkstra!$V$24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Dijkstra!$V$25:$V$32</c:f>
              <c:numCache>
                <c:formatCode>0</c:formatCode>
                <c:ptCount val="8"/>
                <c:pt idx="0">
                  <c:v>246531122.79039991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3909279232.8191996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12150462480.383999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5-4491-9366-DF1D6DD8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Dijkstra!$U$24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Dijkstra!$U$25:$U$32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5-4491-9366-DF1D6DD8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45183"/>
        <c:axId val="461675903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461675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5183"/>
        <c:crosses val="max"/>
        <c:crossBetween val="between"/>
      </c:valAx>
      <c:catAx>
        <c:axId val="461645183"/>
        <c:scaling>
          <c:orientation val="minMax"/>
        </c:scaling>
        <c:delete val="1"/>
        <c:axPos val="b"/>
        <c:majorTickMark val="out"/>
        <c:minorTickMark val="none"/>
        <c:tickLblPos val="nextTo"/>
        <c:crossAx val="461675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Dijkstra!$T$34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Dijkstra!$T$35:$T$42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3-4895-AB1A-3F70903197DF}"/>
            </c:ext>
          </c:extLst>
        </c:ser>
        <c:ser>
          <c:idx val="0"/>
          <c:order val="1"/>
          <c:tx>
            <c:strRef>
              <c:f>Dijkstra!$V$34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Dijkstra!$P$35:$P$42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Dijkstra!$V$35:$V$42</c:f>
              <c:numCache>
                <c:formatCode>0</c:formatCode>
                <c:ptCount val="8"/>
                <c:pt idx="0">
                  <c:v>246531122.79039991</c:v>
                </c:pt>
                <c:pt idx="1">
                  <c:v>950905759.33440006</c:v>
                </c:pt>
                <c:pt idx="2">
                  <c:v>2130733275.5455997</c:v>
                </c:pt>
                <c:pt idx="3">
                  <c:v>3786013671.4239993</c:v>
                </c:pt>
                <c:pt idx="4">
                  <c:v>5987184410.6239996</c:v>
                </c:pt>
                <c:pt idx="5">
                  <c:v>8540542468.0959988</c:v>
                </c:pt>
                <c:pt idx="6">
                  <c:v>11763056430.284798</c:v>
                </c:pt>
                <c:pt idx="7">
                  <c:v>15267320247.091198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3-4895-AB1A-3F709031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Dijkstra!$U$34</c15:sqref>
                        </c15:formulaRef>
                      </c:ext>
                    </c:extLst>
                    <c:strCache>
                      <c:ptCount val="1"/>
                      <c:pt idx="0">
                        <c:v>% Memory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Dijkstra!$P$35:$P$42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</c:v>
                      </c:pt>
                      <c:pt idx="1">
                        <c:v>15000</c:v>
                      </c:pt>
                      <c:pt idx="2">
                        <c:v>22500</c:v>
                      </c:pt>
                      <c:pt idx="3">
                        <c:v>30000</c:v>
                      </c:pt>
                      <c:pt idx="4">
                        <c:v>37500</c:v>
                      </c:pt>
                      <c:pt idx="5">
                        <c:v>45000</c:v>
                      </c:pt>
                      <c:pt idx="6">
                        <c:v>52500</c:v>
                      </c:pt>
                      <c:pt idx="7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Dijkstra!$U$35:$U$42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1.3999999999999997</c:v>
                      </c:pt>
                      <c:pt idx="1">
                        <c:v>5.4000000000000012</c:v>
                      </c:pt>
                      <c:pt idx="2">
                        <c:v>12.1</c:v>
                      </c:pt>
                      <c:pt idx="3">
                        <c:v>21.5</c:v>
                      </c:pt>
                      <c:pt idx="4">
                        <c:v>34</c:v>
                      </c:pt>
                      <c:pt idx="5">
                        <c:v>48.5</c:v>
                      </c:pt>
                      <c:pt idx="6">
                        <c:v>66.8</c:v>
                      </c:pt>
                      <c:pt idx="7">
                        <c:v>86.7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D3-4895-AB1A-3F70903197DF}"/>
                  </c:ext>
                </c:extLst>
              </c15:ser>
            </c15:filteredLineSeries>
          </c:ext>
        </c:extLst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MCSS!$S$25:$S$32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C-4C4D-A700-3AE724ACB44C}"/>
            </c:ext>
          </c:extLst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MCSS!$B$13:$B$20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MCSS!$S$35:$S$42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C-4C4D-A700-3AE724AC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6312184"/>
        <c:axId val="816616"/>
      </c:lineChart>
      <c:catAx>
        <c:axId val="963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6616"/>
        <c:crosses val="autoZero"/>
        <c:auto val="1"/>
        <c:lblAlgn val="ctr"/>
        <c:lblOffset val="100"/>
        <c:noMultiLvlLbl val="0"/>
      </c:catAx>
      <c:valAx>
        <c:axId val="816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31218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 vs Time </a:t>
            </a:r>
          </a:p>
          <a:p>
            <a:pPr>
              <a:defRPr/>
            </a:pPr>
            <a:r>
              <a:rPr lang="en-GB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Dijkstra!$T$35:$T$42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A-46F1-8D6E-93E588E1D8EE}"/>
            </c:ext>
          </c:extLst>
        </c:ser>
        <c:ser>
          <c:idx val="0"/>
          <c:order val="1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Dijkstra!$T$25:$T$32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A-46F1-8D6E-93E588E1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v>Time Iterative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0.16026000000000001</c:v>
                </c:pt>
                <c:pt idx="1">
                  <c:v>0.6421</c:v>
                </c:pt>
                <c:pt idx="2">
                  <c:v>1.4093800000000001</c:v>
                </c:pt>
                <c:pt idx="3">
                  <c:v>2.4966299999999997</c:v>
                </c:pt>
                <c:pt idx="4">
                  <c:v>3.9025599999999989</c:v>
                </c:pt>
                <c:pt idx="5">
                  <c:v>5.6132000000000009</c:v>
                </c:pt>
                <c:pt idx="6">
                  <c:v>7.6083400000000001</c:v>
                </c:pt>
                <c:pt idx="7">
                  <c:v>9.9685900000000007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6-48E0-8571-44D5DE4EBD8A}"/>
            </c:ext>
          </c:extLst>
        </c:ser>
        <c:ser>
          <c:idx val="3"/>
          <c:order val="3"/>
          <c:tx>
            <c:v>Time Recursive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Dijkstra!$Q$13:$Q$20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0.59759999999999991</c:v>
                </c:pt>
                <c:pt idx="2">
                  <c:v>1.3467</c:v>
                </c:pt>
                <c:pt idx="3">
                  <c:v>2.4001000000000001</c:v>
                </c:pt>
                <c:pt idx="4">
                  <c:v>3.7439999999999989</c:v>
                </c:pt>
                <c:pt idx="5">
                  <c:v>5.3999999999999995</c:v>
                </c:pt>
                <c:pt idx="6">
                  <c:v>7.3546999999999993</c:v>
                </c:pt>
                <c:pt idx="7">
                  <c:v>9.6000000000000014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6-48E0-8571-44D5DE4E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803455"/>
        <c:axId val="1137712431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11377124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03455"/>
        <c:crosses val="max"/>
        <c:crossBetween val="between"/>
      </c:valAx>
      <c:catAx>
        <c:axId val="1265803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712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(B)</a:t>
            </a:r>
            <a:endParaRPr lang="en-GB" baseline="0"/>
          </a:p>
          <a:p>
            <a:pPr>
              <a:defRPr/>
            </a:pPr>
            <a:r>
              <a:rPr lang="en-GB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Dijkstra!$T$35:$T$42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5-4A3A-BA53-09DD66280A89}"/>
            </c:ext>
          </c:extLst>
        </c:ser>
        <c:ser>
          <c:idx val="0"/>
          <c:order val="1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Dijkstra!$B$3:$B$10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Dijkstra!$T$25:$T$32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5-4A3A-BA53-09DD6628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IndependentSets!$Q$3:$Q$10</c:f>
              <c:numCache>
                <c:formatCode>General</c:formatCode>
                <c:ptCount val="8"/>
                <c:pt idx="0">
                  <c:v>3.2059999999999998E-2</c:v>
                </c:pt>
                <c:pt idx="1">
                  <c:v>0.12667</c:v>
                </c:pt>
                <c:pt idx="2">
                  <c:v>0.28431000000000006</c:v>
                </c:pt>
                <c:pt idx="3">
                  <c:v>0.50609999999999999</c:v>
                </c:pt>
                <c:pt idx="4">
                  <c:v>0.79253000000000007</c:v>
                </c:pt>
                <c:pt idx="5">
                  <c:v>1.1481299999999999</c:v>
                </c:pt>
                <c:pt idx="6">
                  <c:v>1.55287</c:v>
                </c:pt>
                <c:pt idx="7">
                  <c:v>2.0312000000000001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47D2-A669-43BC199F1DC1}"/>
            </c:ext>
          </c:extLst>
        </c:ser>
        <c:ser>
          <c:idx val="1"/>
          <c:order val="1"/>
          <c:tx>
            <c:strRef>
              <c:f>IndependentSets!$A$12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IndependentSets!$Q$13:$Q$20</c:f>
              <c:numCache>
                <c:formatCode>General</c:formatCode>
                <c:ptCount val="8"/>
                <c:pt idx="0">
                  <c:v>3.599999999999999E-2</c:v>
                </c:pt>
                <c:pt idx="1">
                  <c:v>0.14499999999999999</c:v>
                </c:pt>
                <c:pt idx="2">
                  <c:v>0.32560000000000006</c:v>
                </c:pt>
                <c:pt idx="3">
                  <c:v>0.57840000000000003</c:v>
                </c:pt>
                <c:pt idx="4">
                  <c:v>0.90850000000000009</c:v>
                </c:pt>
                <c:pt idx="5">
                  <c:v>1.3116000000000001</c:v>
                </c:pt>
                <c:pt idx="6">
                  <c:v>1.7767999999999997</c:v>
                </c:pt>
                <c:pt idx="7">
                  <c:v>2.3233000000000001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4-47D2-A669-43BC199F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780491"/>
        <c:axId val="65296698"/>
      </c:lineChart>
      <c:catAx>
        <c:axId val="307804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296698"/>
        <c:crosses val="autoZero"/>
        <c:auto val="1"/>
        <c:lblAlgn val="ctr"/>
        <c:lblOffset val="100"/>
        <c:noMultiLvlLbl val="0"/>
      </c:catAx>
      <c:valAx>
        <c:axId val="652966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78049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IndependentSets!$Q$25:$Q$32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852-8E29-08ADF0DA24B6}"/>
            </c:ext>
          </c:extLst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IndependentSets!$Q$35:$Q$42</c:f>
              <c:numCache>
                <c:formatCode>General</c:formatCode>
                <c:ptCount val="8"/>
                <c:pt idx="0">
                  <c:v>225674109</c:v>
                </c:pt>
                <c:pt idx="1">
                  <c:v>901274158</c:v>
                </c:pt>
                <c:pt idx="2">
                  <c:v>2026874158</c:v>
                </c:pt>
                <c:pt idx="3">
                  <c:v>3602474110</c:v>
                </c:pt>
                <c:pt idx="4">
                  <c:v>5628074110</c:v>
                </c:pt>
                <c:pt idx="5">
                  <c:v>8103674086</c:v>
                </c:pt>
                <c:pt idx="6">
                  <c:v>11029273678</c:v>
                </c:pt>
                <c:pt idx="7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B-4852-8E29-08ADF0DA2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3676001"/>
        <c:axId val="91576849"/>
      </c:lineChart>
      <c:catAx>
        <c:axId val="436760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576849"/>
        <c:crosses val="autoZero"/>
        <c:auto val="1"/>
        <c:lblAlgn val="ctr"/>
        <c:lblOffset val="100"/>
        <c:noMultiLvlLbl val="0"/>
      </c:catAx>
      <c:valAx>
        <c:axId val="91576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67600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IndependentSets!$R$25:$R$32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6-4CE0-9D13-3566BC6B19E8}"/>
            </c:ext>
          </c:extLst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IndependentSets!$R$35:$R$42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6-4CE0-9D13-3566BC6B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8913663"/>
        <c:axId val="34113020"/>
      </c:lineChart>
      <c:catAx>
        <c:axId val="7891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13020"/>
        <c:crosses val="autoZero"/>
        <c:auto val="1"/>
        <c:lblAlgn val="ctr"/>
        <c:lblOffset val="100"/>
        <c:noMultiLvlLbl val="0"/>
      </c:catAx>
      <c:valAx>
        <c:axId val="34113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1366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IndependentSets!$S$25:$S$32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B-4351-B702-87385D4AD875}"/>
            </c:ext>
          </c:extLst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IndependentSets!$B$3:$B$10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IndependentSets!$S$35:$S$42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B-4351-B702-87385D4A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8865576"/>
        <c:axId val="74936"/>
      </c:lineChart>
      <c:catAx>
        <c:axId val="488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936"/>
        <c:crosses val="autoZero"/>
        <c:auto val="1"/>
        <c:lblAlgn val="ctr"/>
        <c:lblOffset val="100"/>
        <c:noMultiLvlLbl val="0"/>
      </c:catAx>
      <c:valAx>
        <c:axId val="74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86557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IndependentSets!$T$24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IndependentSets!$P$25:$P$32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IndependentSets!$T$25:$T$32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5-4047-B756-40FA255D7D33}"/>
            </c:ext>
          </c:extLst>
        </c:ser>
        <c:ser>
          <c:idx val="0"/>
          <c:order val="1"/>
          <c:tx>
            <c:strRef>
              <c:f>IndependentSets!$V$24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IndependentSets!$P$25:$P$32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IndependentSets!$V$25:$V$32</c:f>
              <c:numCache>
                <c:formatCode>0</c:formatCode>
                <c:ptCount val="8"/>
                <c:pt idx="0">
                  <c:v>0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3926888598.7327995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12168071846.297598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5-4047-B756-40FA255D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IndependentSets!$U$24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IndependentSets!$P$25:$P$32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IndependentSets!$U$25:$U$32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2-45D7-98C2-36F0D218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464287"/>
        <c:axId val="1137691631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1137691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64287"/>
        <c:crosses val="max"/>
        <c:crossBetween val="between"/>
      </c:valAx>
      <c:catAx>
        <c:axId val="11954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69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IndependentSets!$T$34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IndependentSets!$T$35:$T$42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980-B6A2-2C1491CD7591}"/>
            </c:ext>
          </c:extLst>
        </c:ser>
        <c:ser>
          <c:idx val="0"/>
          <c:order val="1"/>
          <c:tx>
            <c:strRef>
              <c:f>IndependentSets!$V$34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IndependentSets!$V$35:$V$42</c:f>
              <c:numCache>
                <c:formatCode>0</c:formatCode>
                <c:ptCount val="8"/>
                <c:pt idx="0">
                  <c:v>246531122.79039994</c:v>
                </c:pt>
                <c:pt idx="1">
                  <c:v>950905759.33440006</c:v>
                </c:pt>
                <c:pt idx="2">
                  <c:v>2130733275.5455997</c:v>
                </c:pt>
                <c:pt idx="3">
                  <c:v>3803623037.3376002</c:v>
                </c:pt>
                <c:pt idx="4">
                  <c:v>5987184410.6239996</c:v>
                </c:pt>
                <c:pt idx="5">
                  <c:v>8540542468.0959988</c:v>
                </c:pt>
                <c:pt idx="6">
                  <c:v>11780665796.198399</c:v>
                </c:pt>
                <c:pt idx="7">
                  <c:v>15267320247.091198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980-B6A2-2C1491CD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IndependentSets!$U$34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IndependentSets!$U$35:$U$42</c:f>
              <c:numCache>
                <c:formatCode>General</c:formatCode>
                <c:ptCount val="8"/>
                <c:pt idx="0">
                  <c:v>1.4</c:v>
                </c:pt>
                <c:pt idx="1">
                  <c:v>5.4000000000000012</c:v>
                </c:pt>
                <c:pt idx="2">
                  <c:v>12.1</c:v>
                </c:pt>
                <c:pt idx="3">
                  <c:v>21.600000000000005</c:v>
                </c:pt>
                <c:pt idx="4">
                  <c:v>34</c:v>
                </c:pt>
                <c:pt idx="5">
                  <c:v>48.5</c:v>
                </c:pt>
                <c:pt idx="6">
                  <c:v>66.900000000000006</c:v>
                </c:pt>
                <c:pt idx="7">
                  <c:v>86.7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E4D-4980-B6A2-2C1491CD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Usage (B)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IndependentSets!$T$35:$T$42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B-4F91-8F47-710C62602448}"/>
            </c:ext>
          </c:extLst>
        </c:ser>
        <c:ser>
          <c:idx val="0"/>
          <c:order val="1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IndependentSets!$P$35:$P$42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IndependentSets!$T$25:$T$32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B-4F91-8F47-710C6260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1.0766500000000001</c:v>
                </c:pt>
                <c:pt idx="1">
                  <c:v>2.1505900000000002</c:v>
                </c:pt>
                <c:pt idx="2">
                  <c:v>3.2162300000000004</c:v>
                </c:pt>
                <c:pt idx="3">
                  <c:v>4.2945200000000003</c:v>
                </c:pt>
                <c:pt idx="4">
                  <c:v>5.3743799999999995</c:v>
                </c:pt>
                <c:pt idx="5">
                  <c:v>6.4254100000000012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9-4D40-99B7-ABFAACAD7A95}"/>
            </c:ext>
          </c:extLst>
        </c:ser>
        <c:ser>
          <c:idx val="1"/>
          <c:order val="1"/>
          <c:tx>
            <c:strRef>
              <c:f>KTrees!$A$11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KTrees!$Q$12:$Q$18</c:f>
              <c:numCache>
                <c:formatCode>General</c:formatCode>
                <c:ptCount val="7"/>
                <c:pt idx="0">
                  <c:v>0.26400000000000001</c:v>
                </c:pt>
                <c:pt idx="1">
                  <c:v>0.52670000000000006</c:v>
                </c:pt>
                <c:pt idx="2">
                  <c:v>0.79190000000000016</c:v>
                </c:pt>
                <c:pt idx="3">
                  <c:v>1.0553999999999999</c:v>
                </c:pt>
                <c:pt idx="4">
                  <c:v>1.3202000000000003</c:v>
                </c:pt>
                <c:pt idx="5">
                  <c:v>1.5872999999999999</c:v>
                </c:pt>
                <c:pt idx="6">
                  <c:v>1.8412000000000002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9-4D40-99B7-ABFAACAD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1867034"/>
        <c:axId val="1739047"/>
      </c:lineChart>
      <c:catAx>
        <c:axId val="61867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39047"/>
        <c:crosses val="autoZero"/>
        <c:auto val="1"/>
        <c:lblAlgn val="ctr"/>
        <c:lblOffset val="100"/>
        <c:noMultiLvlLbl val="0"/>
      </c:catAx>
      <c:valAx>
        <c:axId val="17390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86703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MCSS!$T$24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MCSS!$P$25:$P$32</c15:sqref>
                  </c15:fullRef>
                </c:ext>
              </c:extLst>
              <c:f>MCSS!$P$25:$P$31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MCSS!$T$25:$T$32</c15:sqref>
                  </c15:fullRef>
                </c:ext>
              </c:extLst>
              <c:f>MCSS!$T$25:$T$31</c:f>
              <c:numCache>
                <c:formatCode>General</c:formatCode>
                <c:ptCount val="7"/>
                <c:pt idx="0">
                  <c:v>225385264</c:v>
                </c:pt>
                <c:pt idx="1">
                  <c:v>900858184</c:v>
                </c:pt>
                <c:pt idx="2">
                  <c:v>2026068136</c:v>
                </c:pt>
                <c:pt idx="3">
                  <c:v>3602358376</c:v>
                </c:pt>
                <c:pt idx="4">
                  <c:v>5626578080</c:v>
                </c:pt>
                <c:pt idx="5">
                  <c:v>8102418184</c:v>
                </c:pt>
                <c:pt idx="6">
                  <c:v>11027388136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B-4A07-8684-33ED25D401F8}"/>
            </c:ext>
          </c:extLst>
        </c:ser>
        <c:ser>
          <c:idx val="0"/>
          <c:order val="1"/>
          <c:tx>
            <c:strRef>
              <c:f>MCSS!$V$24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MCSS!$P$25:$P$32</c15:sqref>
                  </c15:fullRef>
                </c:ext>
              </c:extLst>
              <c:f>MCSS!$P$25:$P$31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MCSS!$V$25:$V$32</c15:sqref>
                  </c15:fullRef>
                </c:ext>
              </c:extLst>
              <c:f>MCSS!$V$25:$V$31</c:f>
              <c:numCache>
                <c:formatCode>0</c:formatCode>
                <c:ptCount val="7"/>
                <c:pt idx="0">
                  <c:v>246531122.79039991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3909279232.8191996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12150462480.383999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B-4A07-8684-33ED25D4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MCSS!$U$24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MCSS!$P$25:$P$32</c15:sqref>
                  </c15:fullRef>
                </c:ext>
              </c:extLst>
              <c:f>MCSS!$P$25:$P$31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MCSS!$U$25:$U$32</c15:sqref>
                  </c15:fullRef>
                </c:ext>
              </c:extLst>
              <c:f>MCSS!$U$25:$U$31</c:f>
              <c:numCache>
                <c:formatCode>General</c:formatCode>
                <c:ptCount val="7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B-4A07-8684-33ED25D4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464287"/>
        <c:axId val="1137691631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1137691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64287"/>
        <c:crosses val="max"/>
        <c:crossBetween val="between"/>
      </c:valAx>
      <c:catAx>
        <c:axId val="11954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69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IndependentSets!$Q$25:$Q$32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E-4EE1-A4DB-64ED81C972C7}"/>
            </c:ext>
          </c:extLst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IndependentSets!$Q$35:$Q$42</c:f>
              <c:numCache>
                <c:formatCode>General</c:formatCode>
                <c:ptCount val="8"/>
                <c:pt idx="0">
                  <c:v>225674109</c:v>
                </c:pt>
                <c:pt idx="1">
                  <c:v>901274158</c:v>
                </c:pt>
                <c:pt idx="2">
                  <c:v>2026874158</c:v>
                </c:pt>
                <c:pt idx="3">
                  <c:v>3602474110</c:v>
                </c:pt>
                <c:pt idx="4">
                  <c:v>5628074110</c:v>
                </c:pt>
                <c:pt idx="5">
                  <c:v>8103674086</c:v>
                </c:pt>
                <c:pt idx="6">
                  <c:v>11029273678</c:v>
                </c:pt>
                <c:pt idx="7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E-4EE1-A4DB-64ED81C9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2978205"/>
        <c:axId val="87532101"/>
      </c:lineChart>
      <c:catAx>
        <c:axId val="529782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532101"/>
        <c:crosses val="autoZero"/>
        <c:auto val="1"/>
        <c:lblAlgn val="ctr"/>
        <c:lblOffset val="100"/>
        <c:noMultiLvlLbl val="0"/>
      </c:catAx>
      <c:valAx>
        <c:axId val="875321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97820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KTrees!$R$23:$R$30</c:f>
              <c:numCache>
                <c:formatCode>General</c:formatCode>
                <c:ptCount val="8"/>
                <c:pt idx="0">
                  <c:v>795368421</c:v>
                </c:pt>
                <c:pt idx="1">
                  <c:v>1596143381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6-4D53-9F5F-11BDC9022E2A}"/>
            </c:ext>
          </c:extLst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KTrees!$R$33:$R$40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6-4D53-9F5F-11BDC902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755516"/>
        <c:axId val="32878401"/>
      </c:lineChart>
      <c:catAx>
        <c:axId val="167555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878401"/>
        <c:crosses val="autoZero"/>
        <c:auto val="1"/>
        <c:lblAlgn val="ctr"/>
        <c:lblOffset val="100"/>
        <c:noMultiLvlLbl val="0"/>
      </c:catAx>
      <c:valAx>
        <c:axId val="32878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75551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KTrees!$S$23:$S$30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B50-92F4-AC6B4956A86A}"/>
            </c:ext>
          </c:extLst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KTrees!$B$3:$B$9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KTrees!$S$33:$S$40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B50-92F4-AC6B4956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6600595"/>
        <c:axId val="16902150"/>
      </c:lineChart>
      <c:catAx>
        <c:axId val="566005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902150"/>
        <c:crosses val="autoZero"/>
        <c:auto val="1"/>
        <c:lblAlgn val="ctr"/>
        <c:lblOffset val="100"/>
        <c:noMultiLvlLbl val="0"/>
      </c:catAx>
      <c:valAx>
        <c:axId val="169021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60059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KTrees!$T$22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KTrees!$P$23:$P$29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KTrees!$T$23:$T$29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5-4514-BF1F-A4F6242018ED}"/>
            </c:ext>
          </c:extLst>
        </c:ser>
        <c:ser>
          <c:idx val="0"/>
          <c:order val="1"/>
          <c:tx>
            <c:strRef>
              <c:f>KTrees!$V$22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KTrees!$P$23:$P$29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KTrees!$V$23:$V$29</c:f>
              <c:numCache>
                <c:formatCode>0</c:formatCode>
                <c:ptCount val="7"/>
                <c:pt idx="0">
                  <c:v>2570967423.3855996</c:v>
                </c:pt>
                <c:pt idx="1">
                  <c:v>5124325480.8576002</c:v>
                </c:pt>
                <c:pt idx="2">
                  <c:v>7695292904.2432003</c:v>
                </c:pt>
                <c:pt idx="3">
                  <c:v>10254520750.353064</c:v>
                </c:pt>
                <c:pt idx="4">
                  <c:v>12802009019.187199</c:v>
                </c:pt>
                <c:pt idx="5">
                  <c:v>15390585808.486401</c:v>
                </c:pt>
                <c:pt idx="6">
                  <c:v>16834553813.401594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5-4514-BF1F-A4F62420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KTrees!$U$22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KTrees!$P$23:$P$29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KTrees!$U$23:$U$29</c:f>
              <c:numCache>
                <c:formatCode>General</c:formatCode>
                <c:ptCount val="7"/>
                <c:pt idx="0">
                  <c:v>14.6</c:v>
                </c:pt>
                <c:pt idx="1">
                  <c:v>29.100000000000005</c:v>
                </c:pt>
                <c:pt idx="2">
                  <c:v>43.70000000000001</c:v>
                </c:pt>
                <c:pt idx="3">
                  <c:v>58.233333333333327</c:v>
                </c:pt>
                <c:pt idx="4">
                  <c:v>72.7</c:v>
                </c:pt>
                <c:pt idx="5">
                  <c:v>87.40000000000002</c:v>
                </c:pt>
                <c:pt idx="6">
                  <c:v>95.59999999999998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5-4514-BF1F-A4F62420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464287"/>
        <c:axId val="1137691631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1137691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64287"/>
        <c:crosses val="max"/>
        <c:crossBetween val="between"/>
      </c:valAx>
      <c:catAx>
        <c:axId val="11954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69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KTrees!$T$32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KTrees!$P$33:$P$39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KTrees!$T$33:$T$39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A-4964-BC7C-0EB74BA4F061}"/>
            </c:ext>
          </c:extLst>
        </c:ser>
        <c:ser>
          <c:idx val="0"/>
          <c:order val="1"/>
          <c:tx>
            <c:strRef>
              <c:f>KTrees!$V$32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KTrees!$P$33:$P$39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KTrees!$V$33:$V$39</c:f>
              <c:numCache>
                <c:formatCode>0</c:formatCode>
                <c:ptCount val="7"/>
                <c:pt idx="0">
                  <c:v>2113123909.6319997</c:v>
                </c:pt>
                <c:pt idx="1">
                  <c:v>4208638453.3503985</c:v>
                </c:pt>
                <c:pt idx="2">
                  <c:v>6321762362.982399</c:v>
                </c:pt>
                <c:pt idx="3">
                  <c:v>8417276906.7007971</c:v>
                </c:pt>
                <c:pt idx="4">
                  <c:v>10530400816.332796</c:v>
                </c:pt>
                <c:pt idx="5">
                  <c:v>12625915360.051199</c:v>
                </c:pt>
                <c:pt idx="6">
                  <c:v>14739039269.683199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A-4964-BC7C-0EB74BA4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KTrees!$U$32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KTrees!$P$33:$P$39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KTrees!$U$33:$U$39</c:f>
              <c:numCache>
                <c:formatCode>General</c:formatCode>
                <c:ptCount val="7"/>
                <c:pt idx="0">
                  <c:v>12</c:v>
                </c:pt>
                <c:pt idx="1">
                  <c:v>23.899999999999995</c:v>
                </c:pt>
                <c:pt idx="2">
                  <c:v>35.9</c:v>
                </c:pt>
                <c:pt idx="3">
                  <c:v>47.79999999999999</c:v>
                </c:pt>
                <c:pt idx="4">
                  <c:v>59.79999999999999</c:v>
                </c:pt>
                <c:pt idx="5">
                  <c:v>71.7</c:v>
                </c:pt>
                <c:pt idx="6">
                  <c:v>83.7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52A-4964-BC7C-0EB74BA4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Usage (B)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KTrees!$P$33:$P$39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KTrees!$T$33:$T$39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9-4C91-B923-8F04A7533970}"/>
            </c:ext>
          </c:extLst>
        </c:ser>
        <c:ser>
          <c:idx val="0"/>
          <c:order val="1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KTrees!$P$33:$P$39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KTrees!$T$23:$T$29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9-4C91-B923-8F04A753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TreeDiameter!$Q$3:$Q$9</c:f>
              <c:numCache>
                <c:formatCode>General</c:formatCode>
                <c:ptCount val="7"/>
                <c:pt idx="0">
                  <c:v>62.953260000000014</c:v>
                </c:pt>
                <c:pt idx="1">
                  <c:v>125.53169999999997</c:v>
                </c:pt>
                <c:pt idx="2">
                  <c:v>188.64249000000001</c:v>
                </c:pt>
                <c:pt idx="3">
                  <c:v>251.29275999999999</c:v>
                </c:pt>
                <c:pt idx="4">
                  <c:v>313.90896999999995</c:v>
                </c:pt>
                <c:pt idx="5">
                  <c:v>378.0098099999999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D-43CA-8363-868478A4E16F}"/>
            </c:ext>
          </c:extLst>
        </c:ser>
        <c:ser>
          <c:idx val="1"/>
          <c:order val="1"/>
          <c:tx>
            <c:strRef>
              <c:f>TreeDiameter!$A$10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TreeDiameter!$Q$11:$Q$18</c:f>
              <c:numCache>
                <c:formatCode>General</c:formatCode>
                <c:ptCount val="8"/>
                <c:pt idx="0">
                  <c:v>0</c:v>
                </c:pt>
                <c:pt idx="1">
                  <c:v>0.69169999999999998</c:v>
                </c:pt>
                <c:pt idx="2">
                  <c:v>1.3758999999999997</c:v>
                </c:pt>
                <c:pt idx="3">
                  <c:v>2.0605000000000002</c:v>
                </c:pt>
                <c:pt idx="4">
                  <c:v>2.7539000000000002</c:v>
                </c:pt>
                <c:pt idx="5">
                  <c:v>3.4457</c:v>
                </c:pt>
                <c:pt idx="6">
                  <c:v>4.1430999999999996</c:v>
                </c:pt>
                <c:pt idx="7">
                  <c:v>4.8292999999999999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D-43CA-8363-868478A4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0944760"/>
        <c:axId val="18932349"/>
      </c:lineChart>
      <c:catAx>
        <c:axId val="6094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932349"/>
        <c:crosses val="autoZero"/>
        <c:auto val="1"/>
        <c:lblAlgn val="ctr"/>
        <c:lblOffset val="100"/>
        <c:noMultiLvlLbl val="0"/>
      </c:catAx>
      <c:valAx>
        <c:axId val="189323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94476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TreeDiameter!$Q$23:$Q$30</c:f>
              <c:numCache>
                <c:formatCode>General</c:formatCode>
                <c:ptCount val="8"/>
                <c:pt idx="0">
                  <c:v>1512175993</c:v>
                </c:pt>
                <c:pt idx="1">
                  <c:v>3034557177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8-43D4-A9C0-53980AB177BA}"/>
            </c:ext>
          </c:extLst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TreeDiameter!$Q$33:$Q$40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8-43D4-A9C0-53980AB1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5112552"/>
        <c:axId val="26808140"/>
      </c:lineChart>
      <c:catAx>
        <c:axId val="451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808140"/>
        <c:crosses val="autoZero"/>
        <c:auto val="1"/>
        <c:lblAlgn val="ctr"/>
        <c:lblOffset val="100"/>
        <c:noMultiLvlLbl val="0"/>
      </c:catAx>
      <c:valAx>
        <c:axId val="26808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11255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TreeDiameter!$R$23:$R$30</c:f>
              <c:numCache>
                <c:formatCode>General</c:formatCode>
                <c:ptCount val="8"/>
                <c:pt idx="0">
                  <c:v>795843455</c:v>
                </c:pt>
                <c:pt idx="1">
                  <c:v>1597096703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0-4B6D-BC49-DD22BD09C3F7}"/>
            </c:ext>
          </c:extLst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TreeDiameter!$R$33:$R$40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0-4B6D-BC49-DD22BD09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3646735"/>
        <c:axId val="90227779"/>
      </c:lineChart>
      <c:catAx>
        <c:axId val="336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227779"/>
        <c:crosses val="autoZero"/>
        <c:auto val="1"/>
        <c:lblAlgn val="ctr"/>
        <c:lblOffset val="100"/>
        <c:noMultiLvlLbl val="0"/>
      </c:catAx>
      <c:valAx>
        <c:axId val="90227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64673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TreeDiameter!$S$23:$S$30</c:f>
              <c:numCache>
                <c:formatCode>General</c:formatCode>
                <c:ptCount val="8"/>
                <c:pt idx="0">
                  <c:v>2928</c:v>
                </c:pt>
                <c:pt idx="1">
                  <c:v>2928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D-4802-9740-5EC464BC47DD}"/>
            </c:ext>
          </c:extLst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TreeDiameter!$B$3:$B$9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TreeDiameter!$S$33:$S$40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D-4802-9740-5EC464BC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222984"/>
        <c:axId val="96819458"/>
      </c:lineChart>
      <c:catAx>
        <c:axId val="772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819458"/>
        <c:crosses val="autoZero"/>
        <c:auto val="1"/>
        <c:lblAlgn val="ctr"/>
        <c:lblOffset val="100"/>
        <c:noMultiLvlLbl val="0"/>
      </c:catAx>
      <c:valAx>
        <c:axId val="968194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22298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MCSS!$T$34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MCSS!$P$35:$P$42</c15:sqref>
                  </c15:fullRef>
                </c:ext>
              </c:extLst>
              <c:f>MCSS!$P$35:$P$41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MCSS!$T$35:$T$42</c15:sqref>
                  </c15:fullRef>
                </c:ext>
              </c:extLst>
              <c:f>MCSS!$T$35:$T$41</c:f>
              <c:numCache>
                <c:formatCode>General</c:formatCode>
                <c:ptCount val="7"/>
                <c:pt idx="0">
                  <c:v>225385264</c:v>
                </c:pt>
                <c:pt idx="1">
                  <c:v>900858184</c:v>
                </c:pt>
                <c:pt idx="2">
                  <c:v>2026068136</c:v>
                </c:pt>
                <c:pt idx="3">
                  <c:v>3602358376</c:v>
                </c:pt>
                <c:pt idx="4">
                  <c:v>5626578080</c:v>
                </c:pt>
                <c:pt idx="5">
                  <c:v>8102418184</c:v>
                </c:pt>
                <c:pt idx="6">
                  <c:v>11027388136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7-4570-BFB2-9E4B32EA3E5C}"/>
            </c:ext>
          </c:extLst>
        </c:ser>
        <c:ser>
          <c:idx val="0"/>
          <c:order val="1"/>
          <c:tx>
            <c:strRef>
              <c:f>MCSS!$V$34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MCSS!$P$35:$P$42</c15:sqref>
                  </c15:fullRef>
                </c:ext>
              </c:extLst>
              <c:f>MCSS!$P$35:$P$41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MCSS!$V$35:$V$42</c15:sqref>
                  </c15:fullRef>
                </c:ext>
              </c:extLst>
              <c:f>MCSS!$V$35:$V$41</c:f>
              <c:numCache>
                <c:formatCode>0</c:formatCode>
                <c:ptCount val="7"/>
                <c:pt idx="0">
                  <c:v>610458018.33813334</c:v>
                </c:pt>
                <c:pt idx="1">
                  <c:v>2412483130.1631994</c:v>
                </c:pt>
                <c:pt idx="2">
                  <c:v>5423684701.3887997</c:v>
                </c:pt>
                <c:pt idx="3">
                  <c:v>9638192943.3770638</c:v>
                </c:pt>
                <c:pt idx="4">
                  <c:v>15126445319.782398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7-4570-BFB2-9E4B32EA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MCSS!$U$34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MCSS!$P$35:$P$42</c15:sqref>
                  </c15:fullRef>
                </c:ext>
              </c:extLst>
              <c:f>MCSS!$P$35:$P$41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MCSS!$U$35:$U$42</c15:sqref>
                  </c15:fullRef>
                </c:ext>
              </c:extLst>
              <c:f>MCSS!$U$35:$U$41</c:f>
              <c:numCache>
                <c:formatCode>0.00</c:formatCode>
                <c:ptCount val="7"/>
                <c:pt idx="0">
                  <c:v>3.4666666666666668</c:v>
                </c:pt>
                <c:pt idx="1">
                  <c:v>13.699999999999998</c:v>
                </c:pt>
                <c:pt idx="2">
                  <c:v>30.8</c:v>
                </c:pt>
                <c:pt idx="3">
                  <c:v>54.733333333333327</c:v>
                </c:pt>
                <c:pt idx="4">
                  <c:v>85.9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317-4570-BFB2-9E4B32EA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KTrees!$T$22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KTrees!$P$23:$P$29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KTrees!$T$23:$T$29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E-461A-A892-86B2A41423D1}"/>
            </c:ext>
          </c:extLst>
        </c:ser>
        <c:ser>
          <c:idx val="0"/>
          <c:order val="1"/>
          <c:tx>
            <c:strRef>
              <c:f>KTrees!$V$22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KTrees!$P$23:$P$29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KTrees!$V$23:$V$29</c:f>
              <c:numCache>
                <c:formatCode>0</c:formatCode>
                <c:ptCount val="7"/>
                <c:pt idx="0">
                  <c:v>2570967423.3855996</c:v>
                </c:pt>
                <c:pt idx="1">
                  <c:v>5124325480.8576002</c:v>
                </c:pt>
                <c:pt idx="2">
                  <c:v>7695292904.2432003</c:v>
                </c:pt>
                <c:pt idx="3">
                  <c:v>10254520750.353064</c:v>
                </c:pt>
                <c:pt idx="4">
                  <c:v>12802009019.187199</c:v>
                </c:pt>
                <c:pt idx="5">
                  <c:v>15390585808.486401</c:v>
                </c:pt>
                <c:pt idx="6">
                  <c:v>16834553813.401594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E-461A-A892-86B2A4142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TreeDiameter!$U$22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TreeDiameter!$P$23:$P$29</c:f>
              <c:numCache>
                <c:formatCode>General</c:formatCode>
                <c:ptCount val="7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</c:numCache>
            </c:numRef>
          </c:cat>
          <c:val>
            <c:numRef>
              <c:f>TreeDiameter!$U$23:$U$29</c:f>
              <c:numCache>
                <c:formatCode>General</c:formatCode>
                <c:ptCount val="7"/>
                <c:pt idx="0">
                  <c:v>795846398.10000002</c:v>
                </c:pt>
                <c:pt idx="1">
                  <c:v>1597099661.0999999</c:v>
                </c:pt>
                <c:pt idx="2">
                  <c:v>45.20000000000001</c:v>
                </c:pt>
                <c:pt idx="3">
                  <c:v>60.20000000000001</c:v>
                </c:pt>
                <c:pt idx="4">
                  <c:v>75.2</c:v>
                </c:pt>
                <c:pt idx="5">
                  <c:v>90.3</c:v>
                </c:pt>
                <c:pt idx="6">
                  <c:v>95.433333333333323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E-461A-A892-86B2A4142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464287"/>
        <c:axId val="1137691631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1137691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64287"/>
        <c:crosses val="max"/>
        <c:crossBetween val="between"/>
      </c:valAx>
      <c:catAx>
        <c:axId val="11954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69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Recursive Total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KTrees!$T$32</c:f>
              <c:strCache>
                <c:ptCount val="1"/>
                <c:pt idx="0">
                  <c:v>Total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KTrees!$P$33:$P$39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KTrees!$T$33:$T$39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C-466B-A227-8F49C7B606BA}"/>
            </c:ext>
          </c:extLst>
        </c:ser>
        <c:ser>
          <c:idx val="0"/>
          <c:order val="1"/>
          <c:tx>
            <c:strRef>
              <c:f>KTrees!$V$32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KTrees!$P$33:$P$39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KTrees!$V$33:$V$39</c:f>
              <c:numCache>
                <c:formatCode>0</c:formatCode>
                <c:ptCount val="7"/>
                <c:pt idx="0">
                  <c:v>2113123909.6319997</c:v>
                </c:pt>
                <c:pt idx="1">
                  <c:v>4208638453.3503985</c:v>
                </c:pt>
                <c:pt idx="2">
                  <c:v>6321762362.982399</c:v>
                </c:pt>
                <c:pt idx="3">
                  <c:v>8417276906.7007971</c:v>
                </c:pt>
                <c:pt idx="4">
                  <c:v>10530400816.332796</c:v>
                </c:pt>
                <c:pt idx="5">
                  <c:v>12625915360.051199</c:v>
                </c:pt>
                <c:pt idx="6">
                  <c:v>14739039269.683199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C-466B-A227-8F49C7B6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lineChart>
        <c:grouping val="standard"/>
        <c:varyColors val="0"/>
        <c:ser>
          <c:idx val="2"/>
          <c:order val="2"/>
          <c:tx>
            <c:strRef>
              <c:f>KTrees!$U$32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KTrees!$P$33:$P$39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KTrees!$U$33:$U$39</c:f>
              <c:numCache>
                <c:formatCode>General</c:formatCode>
                <c:ptCount val="7"/>
                <c:pt idx="0">
                  <c:v>12</c:v>
                </c:pt>
                <c:pt idx="1">
                  <c:v>23.899999999999995</c:v>
                </c:pt>
                <c:pt idx="2">
                  <c:v>35.9</c:v>
                </c:pt>
                <c:pt idx="3">
                  <c:v>47.79999999999999</c:v>
                </c:pt>
                <c:pt idx="4">
                  <c:v>59.79999999999999</c:v>
                </c:pt>
                <c:pt idx="5">
                  <c:v>71.7</c:v>
                </c:pt>
                <c:pt idx="6">
                  <c:v>83.7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5C-466B-A227-8F49C7B6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4511"/>
        <c:axId val="335594639"/>
        <c:extLst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valAx>
        <c:axId val="335594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511"/>
        <c:crosses val="max"/>
        <c:crossBetween val="between"/>
      </c:valAx>
      <c:catAx>
        <c:axId val="51872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Usage (B)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TreeDiameter!$P$33:$P$40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TreeDiameter!$T$33:$T$40</c:f>
              <c:numCache>
                <c:formatCode>General</c:formatCode>
                <c:ptCount val="8"/>
                <c:pt idx="0">
                  <c:v>12.4</c:v>
                </c:pt>
                <c:pt idx="1">
                  <c:v>24.899999999999995</c:v>
                </c:pt>
                <c:pt idx="2">
                  <c:v>37.299999999999997</c:v>
                </c:pt>
                <c:pt idx="3">
                  <c:v>49.70000000000001</c:v>
                </c:pt>
                <c:pt idx="4">
                  <c:v>62.20000000000001</c:v>
                </c:pt>
                <c:pt idx="5">
                  <c:v>74.599999999999994</c:v>
                </c:pt>
                <c:pt idx="6">
                  <c:v>84.266666666666666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8-4279-A0E3-1E0E247A8CFA}"/>
            </c:ext>
          </c:extLst>
        </c:ser>
        <c:ser>
          <c:idx val="0"/>
          <c:order val="1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TreeDiameter!$P$33:$P$40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TreeDiameter!$T$23:$T$30</c:f>
              <c:numCache>
                <c:formatCode>General</c:formatCode>
                <c:ptCount val="8"/>
                <c:pt idx="0">
                  <c:v>15.1</c:v>
                </c:pt>
                <c:pt idx="1">
                  <c:v>30.100000000000005</c:v>
                </c:pt>
                <c:pt idx="2">
                  <c:v>45.20000000000001</c:v>
                </c:pt>
                <c:pt idx="3">
                  <c:v>60.20000000000001</c:v>
                </c:pt>
                <c:pt idx="4">
                  <c:v>75.2</c:v>
                </c:pt>
                <c:pt idx="5">
                  <c:v>90.3</c:v>
                </c:pt>
                <c:pt idx="6">
                  <c:v>95.433333333333323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8-4279-A0E3-1E0E247A8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Usage (B)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LISS!$O$33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LISS!$P$34:$P$40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LISS!$T$34:$T$40</c:f>
              <c:numCache>
                <c:formatCode>General</c:formatCode>
                <c:ptCount val="7"/>
                <c:pt idx="0">
                  <c:v>143528</c:v>
                </c:pt>
                <c:pt idx="1">
                  <c:v>207544</c:v>
                </c:pt>
                <c:pt idx="2">
                  <c:v>271544</c:v>
                </c:pt>
                <c:pt idx="3">
                  <c:v>335544</c:v>
                </c:pt>
                <c:pt idx="4">
                  <c:v>398000</c:v>
                </c:pt>
                <c:pt idx="5">
                  <c:v>462000</c:v>
                </c:pt>
                <c:pt idx="6">
                  <c:v>526000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6-4098-8069-381ED18FC13F}"/>
            </c:ext>
          </c:extLst>
        </c:ser>
        <c:ser>
          <c:idx val="0"/>
          <c:order val="1"/>
          <c:tx>
            <c:strRef>
              <c:f>LISS!$O$23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LISS!$P$34:$P$40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LISS!$T$24:$T$30</c:f>
              <c:numCache>
                <c:formatCode>General</c:formatCode>
                <c:ptCount val="7"/>
                <c:pt idx="0">
                  <c:v>143528</c:v>
                </c:pt>
                <c:pt idx="1">
                  <c:v>207544</c:v>
                </c:pt>
                <c:pt idx="2">
                  <c:v>271544</c:v>
                </c:pt>
                <c:pt idx="3">
                  <c:v>335544</c:v>
                </c:pt>
                <c:pt idx="4">
                  <c:v>397856</c:v>
                </c:pt>
                <c:pt idx="5">
                  <c:v>461856</c:v>
                </c:pt>
                <c:pt idx="6">
                  <c:v>525856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6-4098-8069-381ED18F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7791"/>
        <c:axId val="461670079"/>
      </c:lineChart>
      <c:catAx>
        <c:axId val="466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079"/>
        <c:crosses val="autoZero"/>
        <c:auto val="1"/>
        <c:lblAlgn val="ctr"/>
        <c:lblOffset val="100"/>
        <c:noMultiLvlLbl val="0"/>
      </c:catAx>
      <c:valAx>
        <c:axId val="46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LISS!$B$3:$B$10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LISS!$Q$3:$Q$9</c:f>
              <c:numCache>
                <c:formatCode>General</c:formatCode>
                <c:ptCount val="7"/>
                <c:pt idx="0">
                  <c:v>7.8280000000000002E-2</c:v>
                </c:pt>
                <c:pt idx="1">
                  <c:v>0.30903999999999998</c:v>
                </c:pt>
                <c:pt idx="2">
                  <c:v>0.69419000000000008</c:v>
                </c:pt>
                <c:pt idx="3">
                  <c:v>1.2346600000000001</c:v>
                </c:pt>
                <c:pt idx="4">
                  <c:v>1.9402099999999998</c:v>
                </c:pt>
                <c:pt idx="5">
                  <c:v>2.78979</c:v>
                </c:pt>
                <c:pt idx="6">
                  <c:v>3.8050699999999997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1-4670-B253-5C8F1B235D25}"/>
            </c:ext>
          </c:extLst>
        </c:ser>
        <c:ser>
          <c:idx val="1"/>
          <c:order val="1"/>
          <c:tx>
            <c:strRef>
              <c:f>LISS!$A$12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LISS!$B$3:$B$10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LISS!$Q$13:$Q$19</c:f>
              <c:numCache>
                <c:formatCode>General</c:formatCode>
                <c:ptCount val="7"/>
                <c:pt idx="0">
                  <c:v>8.2699999999999996E-2</c:v>
                </c:pt>
                <c:pt idx="1">
                  <c:v>0.33439999999999998</c:v>
                </c:pt>
                <c:pt idx="2">
                  <c:v>0.73799999999999999</c:v>
                </c:pt>
                <c:pt idx="3">
                  <c:v>1.2687999999999999</c:v>
                </c:pt>
                <c:pt idx="4">
                  <c:v>2.0154000000000001</c:v>
                </c:pt>
                <c:pt idx="5">
                  <c:v>2.8641999999999999</c:v>
                </c:pt>
                <c:pt idx="6">
                  <c:v>3.8776000000000002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1-4670-B253-5C8F1B23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932839"/>
        <c:axId val="56764338"/>
      </c:lineChart>
      <c:catAx>
        <c:axId val="77932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764338"/>
        <c:crosses val="autoZero"/>
        <c:auto val="1"/>
        <c:lblAlgn val="ctr"/>
        <c:lblOffset val="100"/>
        <c:noMultiLvlLbl val="0"/>
      </c:catAx>
      <c:valAx>
        <c:axId val="56764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93283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LISS!$O$23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LISS!$Q$24:$Q$31</c:f>
              <c:numCache>
                <c:formatCode>General</c:formatCode>
                <c:ptCount val="8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6C8-9F94-10DDCBE0A902}"/>
            </c:ext>
          </c:extLst>
        </c:ser>
        <c:ser>
          <c:idx val="1"/>
          <c:order val="1"/>
          <c:tx>
            <c:strRef>
              <c:f>LISS!$O$33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LISS!$B$13:$B$20</c:f>
              <c:numCache>
                <c:formatCode>General</c:formatCode>
                <c:ptCount val="8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LISS!$Q$34:$Q$41</c:f>
              <c:numCache>
                <c:formatCode>General</c:formatCode>
                <c:ptCount val="8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6C8-9F94-10DDCBE0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70628"/>
        <c:axId val="85398741"/>
      </c:lineChart>
      <c:catAx>
        <c:axId val="20370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398741"/>
        <c:crosses val="autoZero"/>
        <c:auto val="1"/>
        <c:lblAlgn val="ctr"/>
        <c:lblOffset val="100"/>
        <c:noMultiLvlLbl val="0"/>
      </c:catAx>
      <c:valAx>
        <c:axId val="85398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37062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304120</xdr:colOff>
      <xdr:row>0</xdr:row>
      <xdr:rowOff>176880</xdr:rowOff>
    </xdr:from>
    <xdr:to>
      <xdr:col>29</xdr:col>
      <xdr:colOff>345520</xdr:colOff>
      <xdr:row>16</xdr:row>
      <xdr:rowOff>142220</xdr:rowOff>
    </xdr:to>
    <xdr:graphicFrame macro="">
      <xdr:nvGraphicFramePr>
        <xdr:cNvPr id="2" name="Chart 2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331300</xdr:colOff>
      <xdr:row>19</xdr:row>
      <xdr:rowOff>105340</xdr:rowOff>
    </xdr:from>
    <xdr:to>
      <xdr:col>29</xdr:col>
      <xdr:colOff>370540</xdr:colOff>
      <xdr:row>35</xdr:row>
      <xdr:rowOff>83380</xdr:rowOff>
    </xdr:to>
    <xdr:graphicFrame macro="">
      <xdr:nvGraphicFramePr>
        <xdr:cNvPr id="3" name="Chart 4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221880</xdr:colOff>
      <xdr:row>19</xdr:row>
      <xdr:rowOff>101600</xdr:rowOff>
    </xdr:from>
    <xdr:to>
      <xdr:col>37</xdr:col>
      <xdr:colOff>451620</xdr:colOff>
      <xdr:row>35</xdr:row>
      <xdr:rowOff>75000</xdr:rowOff>
    </xdr:to>
    <xdr:graphicFrame macro="">
      <xdr:nvGraphicFramePr>
        <xdr:cNvPr id="4" name="Chart 5_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244900</xdr:colOff>
      <xdr:row>37</xdr:row>
      <xdr:rowOff>0</xdr:rowOff>
    </xdr:from>
    <xdr:to>
      <xdr:col>33</xdr:col>
      <xdr:colOff>93640</xdr:colOff>
      <xdr:row>52</xdr:row>
      <xdr:rowOff>151200</xdr:rowOff>
    </xdr:to>
    <xdr:graphicFrame macro="">
      <xdr:nvGraphicFramePr>
        <xdr:cNvPr id="5" name="Chart 6_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48</xdr:row>
      <xdr:rowOff>76200</xdr:rowOff>
    </xdr:from>
    <xdr:to>
      <xdr:col>21</xdr:col>
      <xdr:colOff>914400</xdr:colOff>
      <xdr:row>64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B109B6-3CB7-4391-B974-DE418328C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65</xdr:row>
      <xdr:rowOff>152401</xdr:rowOff>
    </xdr:from>
    <xdr:to>
      <xdr:col>21</xdr:col>
      <xdr:colOff>914400</xdr:colOff>
      <xdr:row>81</xdr:row>
      <xdr:rowOff>177799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AE60A4-E591-45D3-A35D-1A88EF1CF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273051</xdr:colOff>
      <xdr:row>59</xdr:row>
      <xdr:rowOff>97367</xdr:rowOff>
    </xdr:from>
    <xdr:to>
      <xdr:col>30</xdr:col>
      <xdr:colOff>158751</xdr:colOff>
      <xdr:row>75</xdr:row>
      <xdr:rowOff>63499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6D177E-0DA6-4215-B737-BECAC8B1F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329520</xdr:colOff>
      <xdr:row>0</xdr:row>
      <xdr:rowOff>75280</xdr:rowOff>
    </xdr:from>
    <xdr:to>
      <xdr:col>30</xdr:col>
      <xdr:colOff>497920</xdr:colOff>
      <xdr:row>16</xdr:row>
      <xdr:rowOff>40620</xdr:rowOff>
    </xdr:to>
    <xdr:graphicFrame macro="">
      <xdr:nvGraphicFramePr>
        <xdr:cNvPr id="4" name="Chart 2_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318600</xdr:colOff>
      <xdr:row>22</xdr:row>
      <xdr:rowOff>3740</xdr:rowOff>
    </xdr:from>
    <xdr:to>
      <xdr:col>29</xdr:col>
      <xdr:colOff>357840</xdr:colOff>
      <xdr:row>37</xdr:row>
      <xdr:rowOff>159580</xdr:rowOff>
    </xdr:to>
    <xdr:graphicFrame macro="">
      <xdr:nvGraphicFramePr>
        <xdr:cNvPr id="5" name="Chart 4_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564780</xdr:colOff>
      <xdr:row>21</xdr:row>
      <xdr:rowOff>117180</xdr:rowOff>
    </xdr:from>
    <xdr:to>
      <xdr:col>38</xdr:col>
      <xdr:colOff>223020</xdr:colOff>
      <xdr:row>37</xdr:row>
      <xdr:rowOff>90220</xdr:rowOff>
    </xdr:to>
    <xdr:graphicFrame macro="">
      <xdr:nvGraphicFramePr>
        <xdr:cNvPr id="6" name="Chart 5_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397300</xdr:colOff>
      <xdr:row>38</xdr:row>
      <xdr:rowOff>79080</xdr:rowOff>
    </xdr:from>
    <xdr:to>
      <xdr:col>33</xdr:col>
      <xdr:colOff>246040</xdr:colOff>
      <xdr:row>54</xdr:row>
      <xdr:rowOff>52120</xdr:rowOff>
    </xdr:to>
    <xdr:graphicFrame macro="">
      <xdr:nvGraphicFramePr>
        <xdr:cNvPr id="7" name="Chart 6_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44</xdr:row>
      <xdr:rowOff>0</xdr:rowOff>
    </xdr:from>
    <xdr:to>
      <xdr:col>21</xdr:col>
      <xdr:colOff>1320800</xdr:colOff>
      <xdr:row>60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0EBF84-74D1-4541-A9D0-07F34EB34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61</xdr:row>
      <xdr:rowOff>76201</xdr:rowOff>
    </xdr:from>
    <xdr:to>
      <xdr:col>21</xdr:col>
      <xdr:colOff>1320800</xdr:colOff>
      <xdr:row>77</xdr:row>
      <xdr:rowOff>101599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C679F6-1176-4703-AC9F-706292A35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679451</xdr:colOff>
      <xdr:row>55</xdr:row>
      <xdr:rowOff>21167</xdr:rowOff>
    </xdr:from>
    <xdr:to>
      <xdr:col>30</xdr:col>
      <xdr:colOff>565151</xdr:colOff>
      <xdr:row>70</xdr:row>
      <xdr:rowOff>165099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19AA7B-7D9C-4D6F-A1E1-126DF9372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318220</xdr:colOff>
      <xdr:row>1</xdr:row>
      <xdr:rowOff>11780</xdr:rowOff>
    </xdr:from>
    <xdr:to>
      <xdr:col>29</xdr:col>
      <xdr:colOff>331045</xdr:colOff>
      <xdr:row>16</xdr:row>
      <xdr:rowOff>167620</xdr:rowOff>
    </xdr:to>
    <xdr:graphicFrame macro="">
      <xdr:nvGraphicFramePr>
        <xdr:cNvPr id="8" name="Chart 2_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308800</xdr:colOff>
      <xdr:row>18</xdr:row>
      <xdr:rowOff>75554</xdr:rowOff>
    </xdr:from>
    <xdr:to>
      <xdr:col>33</xdr:col>
      <xdr:colOff>157540</xdr:colOff>
      <xdr:row>34</xdr:row>
      <xdr:rowOff>51114</xdr:rowOff>
    </xdr:to>
    <xdr:graphicFrame macro="">
      <xdr:nvGraphicFramePr>
        <xdr:cNvPr id="9" name="Chart 4_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251513</xdr:colOff>
      <xdr:row>19</xdr:row>
      <xdr:rowOff>49447</xdr:rowOff>
    </xdr:from>
    <xdr:to>
      <xdr:col>37</xdr:col>
      <xdr:colOff>481253</xdr:colOff>
      <xdr:row>35</xdr:row>
      <xdr:rowOff>22487</xdr:rowOff>
    </xdr:to>
    <xdr:graphicFrame macro="">
      <xdr:nvGraphicFramePr>
        <xdr:cNvPr id="10" name="Chart 5_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194100</xdr:colOff>
      <xdr:row>36</xdr:row>
      <xdr:rowOff>60031</xdr:rowOff>
    </xdr:from>
    <xdr:to>
      <xdr:col>33</xdr:col>
      <xdr:colOff>42840</xdr:colOff>
      <xdr:row>52</xdr:row>
      <xdr:rowOff>33071</xdr:rowOff>
    </xdr:to>
    <xdr:graphicFrame macro="">
      <xdr:nvGraphicFramePr>
        <xdr:cNvPr id="11" name="Chart 6_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171449</xdr:colOff>
      <xdr:row>44</xdr:row>
      <xdr:rowOff>127000</xdr:rowOff>
    </xdr:from>
    <xdr:to>
      <xdr:col>21</xdr:col>
      <xdr:colOff>260349</xdr:colOff>
      <xdr:row>60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F6449-00F1-4CEF-B80C-9CCE1639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391583</xdr:colOff>
      <xdr:row>61</xdr:row>
      <xdr:rowOff>148168</xdr:rowOff>
    </xdr:from>
    <xdr:to>
      <xdr:col>21</xdr:col>
      <xdr:colOff>486833</xdr:colOff>
      <xdr:row>77</xdr:row>
      <xdr:rowOff>139699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9700F0-65A9-4322-BCFB-2DEE4AFD8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232835</xdr:colOff>
      <xdr:row>55</xdr:row>
      <xdr:rowOff>63500</xdr:rowOff>
    </xdr:from>
    <xdr:to>
      <xdr:col>30</xdr:col>
      <xdr:colOff>118535</xdr:colOff>
      <xdr:row>70</xdr:row>
      <xdr:rowOff>175682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D9F776-FB3B-4164-A7FA-978097B07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31750</xdr:colOff>
      <xdr:row>54</xdr:row>
      <xdr:rowOff>158751</xdr:rowOff>
    </xdr:from>
    <xdr:to>
      <xdr:col>40</xdr:col>
      <xdr:colOff>234950</xdr:colOff>
      <xdr:row>70</xdr:row>
      <xdr:rowOff>91016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3BFDFD0-412A-4F63-BAE9-63DD1F513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534000</xdr:colOff>
      <xdr:row>2</xdr:row>
      <xdr:rowOff>151480</xdr:rowOff>
    </xdr:from>
    <xdr:to>
      <xdr:col>31</xdr:col>
      <xdr:colOff>438900</xdr:colOff>
      <xdr:row>18</xdr:row>
      <xdr:rowOff>129520</xdr:rowOff>
    </xdr:to>
    <xdr:graphicFrame macro="">
      <xdr:nvGraphicFramePr>
        <xdr:cNvPr id="12" name="Chart 2_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59660</xdr:colOff>
      <xdr:row>19</xdr:row>
      <xdr:rowOff>156140</xdr:rowOff>
    </xdr:from>
    <xdr:to>
      <xdr:col>31</xdr:col>
      <xdr:colOff>496160</xdr:colOff>
      <xdr:row>35</xdr:row>
      <xdr:rowOff>134180</xdr:rowOff>
    </xdr:to>
    <xdr:graphicFrame macro="">
      <xdr:nvGraphicFramePr>
        <xdr:cNvPr id="13" name="Chart 4_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53280</xdr:colOff>
      <xdr:row>36</xdr:row>
      <xdr:rowOff>165100</xdr:rowOff>
    </xdr:from>
    <xdr:to>
      <xdr:col>31</xdr:col>
      <xdr:colOff>489780</xdr:colOff>
      <xdr:row>52</xdr:row>
      <xdr:rowOff>138500</xdr:rowOff>
    </xdr:to>
    <xdr:graphicFrame macro="">
      <xdr:nvGraphicFramePr>
        <xdr:cNvPr id="14" name="Chart 5_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144840</xdr:colOff>
      <xdr:row>53</xdr:row>
      <xdr:rowOff>139700</xdr:rowOff>
    </xdr:from>
    <xdr:to>
      <xdr:col>32</xdr:col>
      <xdr:colOff>9840</xdr:colOff>
      <xdr:row>69</xdr:row>
      <xdr:rowOff>113100</xdr:rowOff>
    </xdr:to>
    <xdr:graphicFrame macro="">
      <xdr:nvGraphicFramePr>
        <xdr:cNvPr id="15" name="Chart 6_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554260</xdr:colOff>
      <xdr:row>2</xdr:row>
      <xdr:rowOff>43140</xdr:rowOff>
    </xdr:from>
    <xdr:to>
      <xdr:col>31</xdr:col>
      <xdr:colOff>420700</xdr:colOff>
      <xdr:row>17</xdr:row>
      <xdr:rowOff>145700</xdr:rowOff>
    </xdr:to>
    <xdr:graphicFrame macro="">
      <xdr:nvGraphicFramePr>
        <xdr:cNvPr id="16" name="Chart 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181520</xdr:colOff>
      <xdr:row>21</xdr:row>
      <xdr:rowOff>2060</xdr:rowOff>
    </xdr:from>
    <xdr:to>
      <xdr:col>32</xdr:col>
      <xdr:colOff>97715</xdr:colOff>
      <xdr:row>36</xdr:row>
      <xdr:rowOff>143080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48140</xdr:colOff>
      <xdr:row>20</xdr:row>
      <xdr:rowOff>171080</xdr:rowOff>
    </xdr:from>
    <xdr:to>
      <xdr:col>39</xdr:col>
      <xdr:colOff>554885</xdr:colOff>
      <xdr:row>36</xdr:row>
      <xdr:rowOff>121560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508000</xdr:colOff>
      <xdr:row>38</xdr:row>
      <xdr:rowOff>23780</xdr:rowOff>
    </xdr:from>
    <xdr:to>
      <xdr:col>34</xdr:col>
      <xdr:colOff>471820</xdr:colOff>
      <xdr:row>53</xdr:row>
      <xdr:rowOff>177100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470429</xdr:colOff>
      <xdr:row>50</xdr:row>
      <xdr:rowOff>0</xdr:rowOff>
    </xdr:from>
    <xdr:to>
      <xdr:col>24</xdr:col>
      <xdr:colOff>166422</xdr:colOff>
      <xdr:row>65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867023-C16A-4B31-8FFA-CACF7119A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67</xdr:row>
      <xdr:rowOff>34662</xdr:rowOff>
    </xdr:from>
    <xdr:to>
      <xdr:col>24</xdr:col>
      <xdr:colOff>392906</xdr:colOff>
      <xdr:row>83</xdr:row>
      <xdr:rowOff>38893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7DCED6-9CF7-4581-89E3-8F4D7E4EC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365127</xdr:colOff>
      <xdr:row>60</xdr:row>
      <xdr:rowOff>123032</xdr:rowOff>
    </xdr:from>
    <xdr:to>
      <xdr:col>35</xdr:col>
      <xdr:colOff>512765</xdr:colOff>
      <xdr:row>76</xdr:row>
      <xdr:rowOff>69320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619444-020C-4206-BCD2-25B7E0C75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101290</xdr:colOff>
      <xdr:row>0</xdr:row>
      <xdr:rowOff>122957</xdr:rowOff>
    </xdr:from>
    <xdr:to>
      <xdr:col>30</xdr:col>
      <xdr:colOff>539590</xdr:colOff>
      <xdr:row>16</xdr:row>
      <xdr:rowOff>101357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94020</xdr:colOff>
      <xdr:row>18</xdr:row>
      <xdr:rowOff>43660</xdr:rowOff>
    </xdr:from>
    <xdr:to>
      <xdr:col>30</xdr:col>
      <xdr:colOff>530520</xdr:colOff>
      <xdr:row>34</xdr:row>
      <xdr:rowOff>21700</xdr:rowOff>
    </xdr:to>
    <xdr:graphicFrame macro="">
      <xdr:nvGraphicFramePr>
        <xdr:cNvPr id="21" name="Chart 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512496</xdr:colOff>
      <xdr:row>18</xdr:row>
      <xdr:rowOff>14043</xdr:rowOff>
    </xdr:from>
    <xdr:to>
      <xdr:col>38</xdr:col>
      <xdr:colOff>447741</xdr:colOff>
      <xdr:row>33</xdr:row>
      <xdr:rowOff>169840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129923</xdr:colOff>
      <xdr:row>35</xdr:row>
      <xdr:rowOff>133848</xdr:rowOff>
    </xdr:from>
    <xdr:to>
      <xdr:col>35</xdr:col>
      <xdr:colOff>93743</xdr:colOff>
      <xdr:row>51</xdr:row>
      <xdr:rowOff>109727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533400</xdr:colOff>
      <xdr:row>43</xdr:row>
      <xdr:rowOff>114300</xdr:rowOff>
    </xdr:from>
    <xdr:to>
      <xdr:col>21</xdr:col>
      <xdr:colOff>567267</xdr:colOff>
      <xdr:row>59</xdr:row>
      <xdr:rowOff>46566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54DC8B-D96F-4649-A50F-C17B4629C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21</xdr:col>
      <xdr:colOff>605367</xdr:colOff>
      <xdr:row>75</xdr:row>
      <xdr:rowOff>110066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18EB6F-92F9-400B-BA02-AEB0CEDD9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529167</xdr:colOff>
      <xdr:row>54</xdr:row>
      <xdr:rowOff>52917</xdr:rowOff>
    </xdr:from>
    <xdr:to>
      <xdr:col>42</xdr:col>
      <xdr:colOff>160867</xdr:colOff>
      <xdr:row>69</xdr:row>
      <xdr:rowOff>165099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AD146F-0061-42AD-85A3-91439849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1365251</xdr:colOff>
      <xdr:row>54</xdr:row>
      <xdr:rowOff>31749</xdr:rowOff>
    </xdr:from>
    <xdr:to>
      <xdr:col>31</xdr:col>
      <xdr:colOff>192617</xdr:colOff>
      <xdr:row>69</xdr:row>
      <xdr:rowOff>143931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7B54FD-FF63-4050-9975-B76BA9EF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329540</xdr:colOff>
      <xdr:row>0</xdr:row>
      <xdr:rowOff>144740</xdr:rowOff>
    </xdr:from>
    <xdr:to>
      <xdr:col>31</xdr:col>
      <xdr:colOff>63995</xdr:colOff>
      <xdr:row>16</xdr:row>
      <xdr:rowOff>120300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141640</xdr:colOff>
      <xdr:row>18</xdr:row>
      <xdr:rowOff>172160</xdr:rowOff>
    </xdr:from>
    <xdr:to>
      <xdr:col>30</xdr:col>
      <xdr:colOff>432340</xdr:colOff>
      <xdr:row>34</xdr:row>
      <xdr:rowOff>150560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51760</xdr:colOff>
      <xdr:row>19</xdr:row>
      <xdr:rowOff>107280</xdr:rowOff>
    </xdr:from>
    <xdr:to>
      <xdr:col>38</xdr:col>
      <xdr:colOff>441640</xdr:colOff>
      <xdr:row>35</xdr:row>
      <xdr:rowOff>83160</xdr:rowOff>
    </xdr:to>
    <xdr:graphicFrame macro="">
      <xdr:nvGraphicFramePr>
        <xdr:cNvPr id="26" name="Chart 3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117450</xdr:colOff>
      <xdr:row>36</xdr:row>
      <xdr:rowOff>125380</xdr:rowOff>
    </xdr:from>
    <xdr:to>
      <xdr:col>35</xdr:col>
      <xdr:colOff>190500</xdr:colOff>
      <xdr:row>52</xdr:row>
      <xdr:rowOff>101260</xdr:rowOff>
    </xdr:to>
    <xdr:graphicFrame macro="">
      <xdr:nvGraphicFramePr>
        <xdr:cNvPr id="27" name="Chart 4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546100</xdr:colOff>
      <xdr:row>44</xdr:row>
      <xdr:rowOff>76200</xdr:rowOff>
    </xdr:from>
    <xdr:to>
      <xdr:col>21</xdr:col>
      <xdr:colOff>723900</xdr:colOff>
      <xdr:row>60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FC81FD-4BB9-4508-B136-971E16BF4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469900</xdr:colOff>
      <xdr:row>61</xdr:row>
      <xdr:rowOff>152401</xdr:rowOff>
    </xdr:from>
    <xdr:to>
      <xdr:col>21</xdr:col>
      <xdr:colOff>723900</xdr:colOff>
      <xdr:row>77</xdr:row>
      <xdr:rowOff>177799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560829-E610-43C4-91B3-9B0BF200B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82551</xdr:colOff>
      <xdr:row>55</xdr:row>
      <xdr:rowOff>97367</xdr:rowOff>
    </xdr:from>
    <xdr:to>
      <xdr:col>31</xdr:col>
      <xdr:colOff>285751</xdr:colOff>
      <xdr:row>71</xdr:row>
      <xdr:rowOff>63499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2BCF63-3AC9-43A5-8864-1A0EBB042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490580</xdr:colOff>
      <xdr:row>0</xdr:row>
      <xdr:rowOff>146700</xdr:rowOff>
    </xdr:from>
    <xdr:to>
      <xdr:col>30</xdr:col>
      <xdr:colOff>211580</xdr:colOff>
      <xdr:row>16</xdr:row>
      <xdr:rowOff>124740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532800</xdr:colOff>
      <xdr:row>17</xdr:row>
      <xdr:rowOff>59260</xdr:rowOff>
    </xdr:from>
    <xdr:to>
      <xdr:col>30</xdr:col>
      <xdr:colOff>252000</xdr:colOff>
      <xdr:row>33</xdr:row>
      <xdr:rowOff>37660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361940</xdr:colOff>
      <xdr:row>17</xdr:row>
      <xdr:rowOff>99060</xdr:rowOff>
    </xdr:from>
    <xdr:to>
      <xdr:col>37</xdr:col>
      <xdr:colOff>81140</xdr:colOff>
      <xdr:row>33</xdr:row>
      <xdr:rowOff>74940</xdr:rowOff>
    </xdr:to>
    <xdr:graphicFrame macro="">
      <xdr:nvGraphicFramePr>
        <xdr:cNvPr id="30" name="Chart 3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292180</xdr:colOff>
      <xdr:row>33</xdr:row>
      <xdr:rowOff>171640</xdr:rowOff>
    </xdr:from>
    <xdr:to>
      <xdr:col>33</xdr:col>
      <xdr:colOff>11380</xdr:colOff>
      <xdr:row>49</xdr:row>
      <xdr:rowOff>147520</xdr:rowOff>
    </xdr:to>
    <xdr:graphicFrame macro="">
      <xdr:nvGraphicFramePr>
        <xdr:cNvPr id="31" name="Chart 4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</xdr:colOff>
      <xdr:row>42</xdr:row>
      <xdr:rowOff>0</xdr:rowOff>
    </xdr:from>
    <xdr:to>
      <xdr:col>23</xdr:col>
      <xdr:colOff>444500</xdr:colOff>
      <xdr:row>58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76F84-B9D9-4B48-A2AF-AEC46C425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59</xdr:row>
      <xdr:rowOff>76201</xdr:rowOff>
    </xdr:from>
    <xdr:to>
      <xdr:col>23</xdr:col>
      <xdr:colOff>444500</xdr:colOff>
      <xdr:row>75</xdr:row>
      <xdr:rowOff>101599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97D134-5819-4913-9110-3C95DF6EA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31751</xdr:colOff>
      <xdr:row>53</xdr:row>
      <xdr:rowOff>21167</xdr:rowOff>
    </xdr:from>
    <xdr:to>
      <xdr:col>34</xdr:col>
      <xdr:colOff>234951</xdr:colOff>
      <xdr:row>68</xdr:row>
      <xdr:rowOff>165099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997AAD-6049-4E34-8CAF-929045949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213840</xdr:colOff>
      <xdr:row>1</xdr:row>
      <xdr:rowOff>32040</xdr:rowOff>
    </xdr:from>
    <xdr:to>
      <xdr:col>29</xdr:col>
      <xdr:colOff>567420</xdr:colOff>
      <xdr:row>17</xdr:row>
      <xdr:rowOff>10080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169330</xdr:colOff>
      <xdr:row>17</xdr:row>
      <xdr:rowOff>170000</xdr:rowOff>
    </xdr:from>
    <xdr:to>
      <xdr:col>30</xdr:col>
      <xdr:colOff>517540</xdr:colOff>
      <xdr:row>33</xdr:row>
      <xdr:rowOff>148400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315560</xdr:colOff>
      <xdr:row>18</xdr:row>
      <xdr:rowOff>22240</xdr:rowOff>
    </xdr:from>
    <xdr:to>
      <xdr:col>38</xdr:col>
      <xdr:colOff>133940</xdr:colOff>
      <xdr:row>33</xdr:row>
      <xdr:rowOff>175920</xdr:rowOff>
    </xdr:to>
    <xdr:graphicFrame macro="">
      <xdr:nvGraphicFramePr>
        <xdr:cNvPr id="34" name="Chart 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371040</xdr:colOff>
      <xdr:row>34</xdr:row>
      <xdr:rowOff>45620</xdr:rowOff>
    </xdr:from>
    <xdr:to>
      <xdr:col>34</xdr:col>
      <xdr:colOff>189420</xdr:colOff>
      <xdr:row>50</xdr:row>
      <xdr:rowOff>21500</xdr:rowOff>
    </xdr:to>
    <xdr:graphicFrame macro="">
      <xdr:nvGraphicFramePr>
        <xdr:cNvPr id="35" name="Chart 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</xdr:colOff>
      <xdr:row>42</xdr:row>
      <xdr:rowOff>0</xdr:rowOff>
    </xdr:from>
    <xdr:to>
      <xdr:col>26</xdr:col>
      <xdr:colOff>342900</xdr:colOff>
      <xdr:row>58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792947-8361-4956-8B3E-AF65A4BB1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59</xdr:row>
      <xdr:rowOff>76201</xdr:rowOff>
    </xdr:from>
    <xdr:to>
      <xdr:col>26</xdr:col>
      <xdr:colOff>342900</xdr:colOff>
      <xdr:row>75</xdr:row>
      <xdr:rowOff>101599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7EB80D-80AC-4944-8FD1-8ED462DBA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44451</xdr:colOff>
      <xdr:row>53</xdr:row>
      <xdr:rowOff>122767</xdr:rowOff>
    </xdr:from>
    <xdr:to>
      <xdr:col>36</xdr:col>
      <xdr:colOff>247651</xdr:colOff>
      <xdr:row>69</xdr:row>
      <xdr:rowOff>88899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D78209-615D-472D-8AA6-02A3ACD10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B550-F805-4099-BBA0-765A1588933E}">
  <dimension ref="A1:A2"/>
  <sheetViews>
    <sheetView workbookViewId="0">
      <selection activeCell="B1" sqref="B1"/>
    </sheetView>
  </sheetViews>
  <sheetFormatPr defaultRowHeight="14.25"/>
  <sheetData>
    <row r="1" spans="1:1">
      <c r="A1" t="s">
        <v>18</v>
      </c>
    </row>
    <row r="2" spans="1:1">
      <c r="A2">
        <v>16.399999999999999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7"/>
  <sheetViews>
    <sheetView tabSelected="1" zoomScale="75" zoomScaleNormal="75" workbookViewId="0">
      <selection activeCell="S3" sqref="S3:V9"/>
    </sheetView>
  </sheetViews>
  <sheetFormatPr defaultColWidth="7.5" defaultRowHeight="14.25"/>
  <cols>
    <col min="1" max="11" width="9.125" customWidth="1"/>
    <col min="19" max="19" width="10.125" bestFit="1" customWidth="1"/>
    <col min="21" max="21" width="12.125" bestFit="1" customWidth="1"/>
    <col min="22" max="22" width="15.5" bestFit="1" customWidth="1"/>
    <col min="23" max="23" width="18" bestFit="1" customWidth="1"/>
  </cols>
  <sheetData>
    <row r="1" spans="1:23">
      <c r="A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20000000</v>
      </c>
      <c r="C3">
        <v>64.247299999999996</v>
      </c>
      <c r="D3">
        <v>63.805399999999999</v>
      </c>
      <c r="E3">
        <v>63.142400000000002</v>
      </c>
      <c r="F3">
        <v>62.658999999999999</v>
      </c>
      <c r="G3">
        <v>62.663699999999999</v>
      </c>
      <c r="H3">
        <v>62.6965</v>
      </c>
      <c r="I3">
        <v>65.269900000000007</v>
      </c>
      <c r="J3">
        <v>61.959299999999999</v>
      </c>
      <c r="K3">
        <v>62.027900000000002</v>
      </c>
      <c r="L3">
        <v>62.852600000000002</v>
      </c>
      <c r="M3">
        <v>62.793300000000002</v>
      </c>
      <c r="N3">
        <v>62.644500000000001</v>
      </c>
      <c r="O3">
        <f t="shared" ref="O3:O9" si="0">MIN(C3:N3)</f>
        <v>61.959299999999999</v>
      </c>
      <c r="P3">
        <f t="shared" ref="P3:P9" si="1">MAX(C3:N3)</f>
        <v>65.269900000000007</v>
      </c>
      <c r="Q3">
        <f t="shared" ref="Q3:Q9" si="2">(SUM(C3:N3)-O3-P3)/10</f>
        <v>62.953260000000014</v>
      </c>
      <c r="S3">
        <v>20000000</v>
      </c>
      <c r="T3">
        <v>15.1</v>
      </c>
      <c r="U3">
        <v>15.1</v>
      </c>
      <c r="V3">
        <v>15.1</v>
      </c>
      <c r="W3">
        <f>AVERAGE(T3:V3)</f>
        <v>15.1</v>
      </c>
    </row>
    <row r="4" spans="1:23">
      <c r="B4">
        <v>40000000</v>
      </c>
      <c r="C4">
        <v>124.49509999999999</v>
      </c>
      <c r="D4">
        <v>125.0776</v>
      </c>
      <c r="E4">
        <v>124.1327</v>
      </c>
      <c r="F4">
        <v>126.1604</v>
      </c>
      <c r="G4">
        <v>136.0368</v>
      </c>
      <c r="H4">
        <v>125.087</v>
      </c>
      <c r="I4">
        <v>125.6069</v>
      </c>
      <c r="J4">
        <v>124.17959999999999</v>
      </c>
      <c r="K4">
        <v>126.5294</v>
      </c>
      <c r="L4">
        <v>125.7423</v>
      </c>
      <c r="M4">
        <v>125.3087</v>
      </c>
      <c r="N4">
        <v>127.13</v>
      </c>
      <c r="O4">
        <f t="shared" si="0"/>
        <v>124.1327</v>
      </c>
      <c r="P4">
        <f t="shared" si="1"/>
        <v>136.0368</v>
      </c>
      <c r="Q4">
        <f t="shared" si="2"/>
        <v>125.53169999999997</v>
      </c>
      <c r="S4">
        <v>40000000</v>
      </c>
      <c r="T4">
        <v>30.1</v>
      </c>
      <c r="U4">
        <v>30.1</v>
      </c>
      <c r="V4">
        <v>30.1</v>
      </c>
      <c r="W4">
        <f t="shared" ref="W4:W18" si="3">AVERAGE(T4:V4)</f>
        <v>30.100000000000005</v>
      </c>
    </row>
    <row r="5" spans="1:23">
      <c r="B5">
        <v>60000000</v>
      </c>
      <c r="C5">
        <v>186.8672</v>
      </c>
      <c r="D5">
        <v>188.82089999999999</v>
      </c>
      <c r="E5">
        <v>188.33680000000001</v>
      </c>
      <c r="F5">
        <v>189.5411</v>
      </c>
      <c r="G5">
        <v>192.79640000000001</v>
      </c>
      <c r="H5">
        <v>193.1344</v>
      </c>
      <c r="I5">
        <v>187.79839999999999</v>
      </c>
      <c r="J5">
        <v>187.9391</v>
      </c>
      <c r="K5">
        <v>189.22049999999999</v>
      </c>
      <c r="L5">
        <v>187.02119999999999</v>
      </c>
      <c r="M5">
        <v>186.8004</v>
      </c>
      <c r="N5">
        <v>188.08330000000001</v>
      </c>
      <c r="O5">
        <f t="shared" si="0"/>
        <v>186.8004</v>
      </c>
      <c r="P5">
        <f t="shared" si="1"/>
        <v>193.1344</v>
      </c>
      <c r="Q5">
        <f t="shared" si="2"/>
        <v>188.64249000000001</v>
      </c>
      <c r="S5">
        <v>60000000</v>
      </c>
      <c r="T5">
        <v>45.2</v>
      </c>
      <c r="U5">
        <v>45.2</v>
      </c>
      <c r="V5">
        <v>45.2</v>
      </c>
      <c r="W5">
        <f t="shared" si="3"/>
        <v>45.20000000000001</v>
      </c>
    </row>
    <row r="6" spans="1:23">
      <c r="B6">
        <v>80000000</v>
      </c>
      <c r="C6">
        <v>254.60570000000001</v>
      </c>
      <c r="D6">
        <v>253.69829999999999</v>
      </c>
      <c r="E6">
        <v>255.07130000000001</v>
      </c>
      <c r="F6">
        <v>258.1952</v>
      </c>
      <c r="G6">
        <v>249.36099999999999</v>
      </c>
      <c r="H6">
        <v>251.50800000000001</v>
      </c>
      <c r="I6">
        <v>249.8981</v>
      </c>
      <c r="J6">
        <v>248.26400000000001</v>
      </c>
      <c r="K6">
        <v>250.21260000000001</v>
      </c>
      <c r="L6">
        <v>248.3476</v>
      </c>
      <c r="M6">
        <v>249.59700000000001</v>
      </c>
      <c r="N6">
        <v>250.62799999999999</v>
      </c>
      <c r="O6">
        <f t="shared" si="0"/>
        <v>248.26400000000001</v>
      </c>
      <c r="P6">
        <f t="shared" si="1"/>
        <v>258.1952</v>
      </c>
      <c r="Q6">
        <f t="shared" si="2"/>
        <v>251.29275999999999</v>
      </c>
      <c r="S6">
        <v>80000000</v>
      </c>
      <c r="T6">
        <v>60.2</v>
      </c>
      <c r="U6">
        <v>60.2</v>
      </c>
      <c r="V6">
        <v>60.2</v>
      </c>
      <c r="W6">
        <f t="shared" si="3"/>
        <v>60.20000000000001</v>
      </c>
    </row>
    <row r="7" spans="1:23">
      <c r="B7">
        <v>100000000</v>
      </c>
      <c r="C7">
        <v>310.90989999999999</v>
      </c>
      <c r="D7">
        <v>313.40750000000003</v>
      </c>
      <c r="E7">
        <v>310.86709999999999</v>
      </c>
      <c r="F7">
        <v>313.19589999999999</v>
      </c>
      <c r="G7">
        <v>310.37670000000003</v>
      </c>
      <c r="H7">
        <v>318.6241</v>
      </c>
      <c r="I7">
        <v>315.31259999999997</v>
      </c>
      <c r="J7">
        <v>335.41050000000001</v>
      </c>
      <c r="K7">
        <v>313.44729999999998</v>
      </c>
      <c r="L7">
        <v>314.5573</v>
      </c>
      <c r="M7">
        <v>314.66120000000001</v>
      </c>
      <c r="N7">
        <v>314.10680000000002</v>
      </c>
      <c r="O7">
        <f t="shared" si="0"/>
        <v>310.37670000000003</v>
      </c>
      <c r="P7">
        <f t="shared" si="1"/>
        <v>335.41050000000001</v>
      </c>
      <c r="Q7">
        <f t="shared" si="2"/>
        <v>313.90896999999995</v>
      </c>
      <c r="S7">
        <v>100000000</v>
      </c>
      <c r="T7">
        <v>75.2</v>
      </c>
      <c r="U7">
        <v>75.2</v>
      </c>
      <c r="V7">
        <v>75.2</v>
      </c>
      <c r="W7">
        <f t="shared" si="3"/>
        <v>75.2</v>
      </c>
    </row>
    <row r="8" spans="1:23">
      <c r="B8">
        <v>120000000</v>
      </c>
      <c r="C8">
        <v>376.38299999999998</v>
      </c>
      <c r="D8">
        <v>382.84109999999998</v>
      </c>
      <c r="E8">
        <v>416.56819999999999</v>
      </c>
      <c r="F8">
        <v>381.99020000000002</v>
      </c>
      <c r="G8">
        <v>376.5401</v>
      </c>
      <c r="H8">
        <v>372.86219999999997</v>
      </c>
      <c r="I8">
        <v>374.81509999999997</v>
      </c>
      <c r="J8">
        <v>378.19209999999998</v>
      </c>
      <c r="K8">
        <v>377.6327</v>
      </c>
      <c r="L8">
        <v>380.4228</v>
      </c>
      <c r="M8">
        <v>374.58949999999999</v>
      </c>
      <c r="N8">
        <v>376.69150000000002</v>
      </c>
      <c r="O8">
        <f t="shared" si="0"/>
        <v>372.86219999999997</v>
      </c>
      <c r="P8">
        <f t="shared" si="1"/>
        <v>416.56819999999999</v>
      </c>
      <c r="Q8">
        <f t="shared" si="2"/>
        <v>378.0098099999999</v>
      </c>
      <c r="S8">
        <v>120000000</v>
      </c>
      <c r="T8">
        <v>90.3</v>
      </c>
      <c r="U8">
        <v>90.3</v>
      </c>
      <c r="V8">
        <v>90.3</v>
      </c>
      <c r="W8">
        <f t="shared" si="3"/>
        <v>90.3</v>
      </c>
    </row>
    <row r="9" spans="1:23">
      <c r="B9">
        <v>140000000</v>
      </c>
      <c r="O9">
        <f t="shared" si="0"/>
        <v>0</v>
      </c>
      <c r="P9">
        <f t="shared" si="1"/>
        <v>0</v>
      </c>
      <c r="Q9">
        <f t="shared" si="2"/>
        <v>0</v>
      </c>
      <c r="S9">
        <v>140000000</v>
      </c>
      <c r="T9">
        <v>95.1</v>
      </c>
      <c r="U9">
        <v>95.6</v>
      </c>
      <c r="V9">
        <v>95.6</v>
      </c>
      <c r="W9">
        <f t="shared" si="3"/>
        <v>95.433333333333323</v>
      </c>
    </row>
    <row r="11" spans="1:23">
      <c r="A11" t="s">
        <v>6</v>
      </c>
      <c r="B11" t="s">
        <v>2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 t="s">
        <v>3</v>
      </c>
      <c r="P11" t="s">
        <v>4</v>
      </c>
      <c r="Q11" t="s">
        <v>5</v>
      </c>
      <c r="S11" t="s">
        <v>2</v>
      </c>
      <c r="T11">
        <v>1</v>
      </c>
      <c r="U11">
        <v>2</v>
      </c>
      <c r="V11">
        <v>3</v>
      </c>
      <c r="W11" t="s">
        <v>5</v>
      </c>
    </row>
    <row r="12" spans="1:23">
      <c r="B12">
        <v>20000000</v>
      </c>
      <c r="C12">
        <v>0.68600000000000005</v>
      </c>
      <c r="D12">
        <v>0.69399999999999995</v>
      </c>
      <c r="E12">
        <v>0.69699999999999995</v>
      </c>
      <c r="F12">
        <v>0.68700000000000006</v>
      </c>
      <c r="G12">
        <v>0.68500000000000005</v>
      </c>
      <c r="H12">
        <v>0.69399999999999995</v>
      </c>
      <c r="I12">
        <v>0.68799999999999994</v>
      </c>
      <c r="J12">
        <v>0.68899999999999995</v>
      </c>
      <c r="K12">
        <v>0.69099999999999995</v>
      </c>
      <c r="L12">
        <v>0.70199999999999996</v>
      </c>
      <c r="M12">
        <v>0.68899999999999995</v>
      </c>
      <c r="N12">
        <v>0.72399999999999998</v>
      </c>
      <c r="O12">
        <f t="shared" ref="O12:O18" si="4">MIN(C12:N12)</f>
        <v>0.68500000000000005</v>
      </c>
      <c r="P12">
        <f t="shared" ref="P12:P18" si="5">MAX(C12:N12)</f>
        <v>0.72399999999999998</v>
      </c>
      <c r="Q12">
        <f t="shared" ref="Q12:Q18" si="6">(SUM(C12:N12)-O12-P12)/10</f>
        <v>0.69169999999999998</v>
      </c>
      <c r="S12">
        <v>20000000</v>
      </c>
      <c r="T12">
        <v>12.4</v>
      </c>
      <c r="U12">
        <v>12.4</v>
      </c>
      <c r="V12">
        <v>12.4</v>
      </c>
      <c r="W12">
        <f t="shared" si="3"/>
        <v>12.4</v>
      </c>
    </row>
    <row r="13" spans="1:23">
      <c r="B13">
        <v>40000000</v>
      </c>
      <c r="C13">
        <v>1.383</v>
      </c>
      <c r="D13">
        <v>1.377</v>
      </c>
      <c r="E13">
        <v>1.39</v>
      </c>
      <c r="F13">
        <v>1.371</v>
      </c>
      <c r="G13">
        <v>1.373</v>
      </c>
      <c r="H13">
        <v>1.375</v>
      </c>
      <c r="I13">
        <v>1.373</v>
      </c>
      <c r="J13">
        <v>1.3720000000000001</v>
      </c>
      <c r="K13">
        <v>1.379</v>
      </c>
      <c r="L13">
        <v>1.381</v>
      </c>
      <c r="M13">
        <v>1.369</v>
      </c>
      <c r="N13">
        <v>1.375</v>
      </c>
      <c r="O13">
        <f t="shared" si="4"/>
        <v>1.369</v>
      </c>
      <c r="P13">
        <f t="shared" si="5"/>
        <v>1.39</v>
      </c>
      <c r="Q13">
        <f t="shared" si="6"/>
        <v>1.3758999999999997</v>
      </c>
      <c r="S13">
        <v>40000000</v>
      </c>
      <c r="T13">
        <v>24.9</v>
      </c>
      <c r="U13">
        <v>24.9</v>
      </c>
      <c r="V13">
        <v>24.9</v>
      </c>
      <c r="W13">
        <f t="shared" si="3"/>
        <v>24.899999999999995</v>
      </c>
    </row>
    <row r="14" spans="1:23">
      <c r="B14">
        <v>60000000</v>
      </c>
      <c r="C14">
        <v>2.0529999999999999</v>
      </c>
      <c r="D14">
        <v>2.077</v>
      </c>
      <c r="E14">
        <v>2.069</v>
      </c>
      <c r="F14">
        <v>2.0720000000000001</v>
      </c>
      <c r="G14">
        <v>2.069</v>
      </c>
      <c r="H14">
        <v>2.0510000000000002</v>
      </c>
      <c r="I14">
        <v>2.0670000000000002</v>
      </c>
      <c r="J14">
        <v>2.0499999999999998</v>
      </c>
      <c r="K14">
        <v>2.0670000000000002</v>
      </c>
      <c r="L14">
        <v>2.0499999999999998</v>
      </c>
      <c r="M14">
        <v>2.048</v>
      </c>
      <c r="N14">
        <v>2.0569999999999999</v>
      </c>
      <c r="O14">
        <f t="shared" si="4"/>
        <v>2.048</v>
      </c>
      <c r="P14">
        <f t="shared" si="5"/>
        <v>2.077</v>
      </c>
      <c r="Q14">
        <f t="shared" si="6"/>
        <v>2.0605000000000002</v>
      </c>
      <c r="S14">
        <v>60000000</v>
      </c>
      <c r="T14">
        <v>37.299999999999997</v>
      </c>
      <c r="U14">
        <v>37.299999999999997</v>
      </c>
      <c r="V14">
        <v>37.299999999999997</v>
      </c>
      <c r="W14">
        <f t="shared" si="3"/>
        <v>37.299999999999997</v>
      </c>
    </row>
    <row r="15" spans="1:23">
      <c r="B15">
        <v>80000000</v>
      </c>
      <c r="C15">
        <v>2.7669999999999999</v>
      </c>
      <c r="D15">
        <v>2.7690000000000001</v>
      </c>
      <c r="E15">
        <v>2.742</v>
      </c>
      <c r="F15">
        <v>2.7450000000000001</v>
      </c>
      <c r="G15">
        <v>2.7629999999999999</v>
      </c>
      <c r="H15">
        <v>2.7370000000000001</v>
      </c>
      <c r="I15">
        <v>2.7949999999999999</v>
      </c>
      <c r="J15">
        <v>2.7389999999999999</v>
      </c>
      <c r="K15">
        <v>2.7349999999999999</v>
      </c>
      <c r="L15">
        <v>2.7629999999999999</v>
      </c>
      <c r="M15">
        <v>2.7789999999999999</v>
      </c>
      <c r="N15">
        <v>2.7320000000000002</v>
      </c>
      <c r="O15">
        <f t="shared" si="4"/>
        <v>2.7320000000000002</v>
      </c>
      <c r="P15">
        <f t="shared" si="5"/>
        <v>2.7949999999999999</v>
      </c>
      <c r="Q15">
        <f t="shared" si="6"/>
        <v>2.7539000000000002</v>
      </c>
      <c r="S15">
        <v>80000000</v>
      </c>
      <c r="T15">
        <v>49.7</v>
      </c>
      <c r="U15">
        <v>49.7</v>
      </c>
      <c r="V15">
        <v>49.7</v>
      </c>
      <c r="W15">
        <f t="shared" si="3"/>
        <v>49.70000000000001</v>
      </c>
    </row>
    <row r="16" spans="1:23">
      <c r="B16">
        <v>100000000</v>
      </c>
      <c r="C16">
        <v>3.4689999999999999</v>
      </c>
      <c r="D16">
        <v>3.4729999999999999</v>
      </c>
      <c r="E16">
        <v>3.4260000000000002</v>
      </c>
      <c r="F16">
        <v>3.4540000000000002</v>
      </c>
      <c r="G16">
        <v>3.4409999999999998</v>
      </c>
      <c r="H16">
        <v>3.4169999999999998</v>
      </c>
      <c r="I16">
        <v>3.4710000000000001</v>
      </c>
      <c r="J16">
        <v>3.468</v>
      </c>
      <c r="K16">
        <v>3.7130000000000001</v>
      </c>
      <c r="L16">
        <v>3.41</v>
      </c>
      <c r="M16">
        <v>3.4260000000000002</v>
      </c>
      <c r="N16">
        <v>3.4119999999999999</v>
      </c>
      <c r="O16">
        <f t="shared" si="4"/>
        <v>3.41</v>
      </c>
      <c r="P16">
        <f t="shared" si="5"/>
        <v>3.7130000000000001</v>
      </c>
      <c r="Q16">
        <f t="shared" si="6"/>
        <v>3.4457</v>
      </c>
      <c r="S16">
        <v>100000000</v>
      </c>
      <c r="T16">
        <v>62.2</v>
      </c>
      <c r="U16">
        <v>62.2</v>
      </c>
      <c r="V16">
        <v>62.2</v>
      </c>
      <c r="W16">
        <f t="shared" si="3"/>
        <v>62.20000000000001</v>
      </c>
    </row>
    <row r="17" spans="1:23">
      <c r="B17">
        <v>120000000</v>
      </c>
      <c r="C17">
        <v>4.1589999999999998</v>
      </c>
      <c r="D17">
        <v>4.16</v>
      </c>
      <c r="E17">
        <v>4.1159999999999997</v>
      </c>
      <c r="F17">
        <v>4.1710000000000003</v>
      </c>
      <c r="G17">
        <v>4.1390000000000002</v>
      </c>
      <c r="H17">
        <v>4.1379999999999999</v>
      </c>
      <c r="I17">
        <v>4.117</v>
      </c>
      <c r="J17">
        <v>4.1660000000000004</v>
      </c>
      <c r="K17">
        <v>4.0960000000000001</v>
      </c>
      <c r="L17">
        <v>4.1660000000000004</v>
      </c>
      <c r="M17">
        <v>4.0990000000000002</v>
      </c>
      <c r="N17">
        <v>4.1820000000000004</v>
      </c>
      <c r="O17">
        <f t="shared" si="4"/>
        <v>4.0960000000000001</v>
      </c>
      <c r="P17">
        <f t="shared" si="5"/>
        <v>4.1820000000000004</v>
      </c>
      <c r="Q17">
        <f t="shared" si="6"/>
        <v>4.1430999999999996</v>
      </c>
      <c r="S17">
        <v>120000000</v>
      </c>
      <c r="T17">
        <v>74.599999999999994</v>
      </c>
      <c r="U17">
        <v>74.599999999999994</v>
      </c>
      <c r="V17">
        <v>74.599999999999994</v>
      </c>
      <c r="W17">
        <f t="shared" si="3"/>
        <v>74.599999999999994</v>
      </c>
    </row>
    <row r="18" spans="1:23">
      <c r="B18">
        <v>140000000</v>
      </c>
      <c r="C18">
        <v>4.8879999999999999</v>
      </c>
      <c r="D18">
        <v>4.7779999999999996</v>
      </c>
      <c r="E18">
        <v>4.782</v>
      </c>
      <c r="F18">
        <v>4.8209999999999997</v>
      </c>
      <c r="G18">
        <v>4.9050000000000002</v>
      </c>
      <c r="H18">
        <v>4.8369999999999997</v>
      </c>
      <c r="I18">
        <v>4.8339999999999996</v>
      </c>
      <c r="J18">
        <v>4.7830000000000004</v>
      </c>
      <c r="K18">
        <v>4.8470000000000004</v>
      </c>
      <c r="L18">
        <v>4.8689999999999998</v>
      </c>
      <c r="M18">
        <v>4.8540000000000001</v>
      </c>
      <c r="N18">
        <v>4.7640000000000002</v>
      </c>
      <c r="O18">
        <f t="shared" si="4"/>
        <v>4.7640000000000002</v>
      </c>
      <c r="P18">
        <f t="shared" si="5"/>
        <v>4.9050000000000002</v>
      </c>
      <c r="Q18">
        <f t="shared" si="6"/>
        <v>4.8292999999999999</v>
      </c>
      <c r="S18">
        <v>140000000</v>
      </c>
      <c r="T18">
        <v>84.2</v>
      </c>
      <c r="U18">
        <v>84.3</v>
      </c>
      <c r="V18">
        <v>84.3</v>
      </c>
      <c r="W18">
        <f t="shared" si="3"/>
        <v>84.266666666666666</v>
      </c>
    </row>
    <row r="20" spans="1:23">
      <c r="A20" t="s">
        <v>7</v>
      </c>
    </row>
    <row r="21" spans="1:23">
      <c r="A21" t="s">
        <v>1</v>
      </c>
      <c r="B21" t="s">
        <v>8</v>
      </c>
      <c r="C21">
        <v>20000000</v>
      </c>
      <c r="H21" t="s">
        <v>6</v>
      </c>
    </row>
    <row r="22" spans="1:23">
      <c r="B22" t="s">
        <v>2</v>
      </c>
      <c r="C22">
        <v>1</v>
      </c>
      <c r="D22">
        <v>2</v>
      </c>
      <c r="E22">
        <v>3</v>
      </c>
      <c r="F22" t="s">
        <v>5</v>
      </c>
      <c r="M22" t="s">
        <v>5</v>
      </c>
      <c r="O22" t="s">
        <v>1</v>
      </c>
      <c r="P22" t="s">
        <v>8</v>
      </c>
      <c r="Q22" t="s">
        <v>9</v>
      </c>
      <c r="R22" t="s">
        <v>10</v>
      </c>
      <c r="S22" t="s">
        <v>11</v>
      </c>
      <c r="T22" t="s">
        <v>14</v>
      </c>
      <c r="U22" t="s">
        <v>16</v>
      </c>
      <c r="V22" t="s">
        <v>17</v>
      </c>
      <c r="W22" t="s">
        <v>15</v>
      </c>
    </row>
    <row r="23" spans="1:23">
      <c r="B23" t="s">
        <v>9</v>
      </c>
      <c r="C23">
        <v>1512175993</v>
      </c>
      <c r="D23">
        <v>1512175993</v>
      </c>
      <c r="E23">
        <v>1512175993</v>
      </c>
      <c r="F23">
        <f>SUM(C23:E23)/3</f>
        <v>1512175993</v>
      </c>
      <c r="M23">
        <f>SUM(J23:L23)/3</f>
        <v>0</v>
      </c>
      <c r="P23">
        <v>7500</v>
      </c>
      <c r="Q23">
        <f>F23</f>
        <v>1512175993</v>
      </c>
      <c r="R23">
        <f>F24</f>
        <v>795843455</v>
      </c>
      <c r="S23">
        <f>F25</f>
        <v>2928</v>
      </c>
      <c r="T23">
        <f t="shared" ref="T23:T30" si="7">AVERAGE(T3:V3)</f>
        <v>15.1</v>
      </c>
      <c r="U23">
        <f>R23+S23+T23</f>
        <v>795846398.10000002</v>
      </c>
      <c r="V23">
        <f>W3</f>
        <v>15.1</v>
      </c>
      <c r="W23" s="2">
        <f>V23*(Constants!$A$2/100)*1024*1024*1024</f>
        <v>2659014252.9535995</v>
      </c>
    </row>
    <row r="24" spans="1:23">
      <c r="B24" t="s">
        <v>12</v>
      </c>
      <c r="C24">
        <v>795843455</v>
      </c>
      <c r="D24">
        <v>795843455</v>
      </c>
      <c r="E24">
        <v>795843455</v>
      </c>
      <c r="F24">
        <f>SUM(C24:E24)/3</f>
        <v>795843455</v>
      </c>
      <c r="M24">
        <f>SUM(J24:L24)/3</f>
        <v>0</v>
      </c>
      <c r="P24">
        <v>15000</v>
      </c>
      <c r="Q24">
        <f>F29</f>
        <v>3034557177</v>
      </c>
      <c r="R24">
        <f>F30</f>
        <v>1597096703</v>
      </c>
      <c r="S24">
        <f>F31</f>
        <v>2928</v>
      </c>
      <c r="T24">
        <f t="shared" si="7"/>
        <v>30.100000000000005</v>
      </c>
      <c r="U24">
        <f t="shared" ref="U24:U29" si="8">R24+S24+T24</f>
        <v>1597099661.0999999</v>
      </c>
      <c r="V24">
        <f t="shared" ref="V24:V30" si="9">W4</f>
        <v>30.100000000000005</v>
      </c>
      <c r="W24" s="2">
        <f>V24*(Constants!$A$2/100)*1024*1024*1024</f>
        <v>5300419139.9935999</v>
      </c>
    </row>
    <row r="25" spans="1:23">
      <c r="B25" t="s">
        <v>11</v>
      </c>
      <c r="C25">
        <v>2928</v>
      </c>
      <c r="D25">
        <v>2928</v>
      </c>
      <c r="E25">
        <v>2928</v>
      </c>
      <c r="F25">
        <f>SUM(C25:E25)/3</f>
        <v>2928</v>
      </c>
      <c r="M25">
        <f>SUM(J25:L25)/3</f>
        <v>0</v>
      </c>
      <c r="P25">
        <v>22500</v>
      </c>
      <c r="Q25">
        <f>F35</f>
        <v>0</v>
      </c>
      <c r="R25">
        <f>F36</f>
        <v>0</v>
      </c>
      <c r="S25">
        <f>F37</f>
        <v>0</v>
      </c>
      <c r="T25">
        <f t="shared" si="7"/>
        <v>45.20000000000001</v>
      </c>
      <c r="U25">
        <f t="shared" si="8"/>
        <v>45.20000000000001</v>
      </c>
      <c r="V25">
        <f t="shared" si="9"/>
        <v>45.20000000000001</v>
      </c>
      <c r="W25" s="2">
        <f>V25*(Constants!$A$2/100)*1024*1024*1024</f>
        <v>7959433392.9472008</v>
      </c>
    </row>
    <row r="26" spans="1:23">
      <c r="P26">
        <v>30000</v>
      </c>
      <c r="Q26">
        <f>F41</f>
        <v>0</v>
      </c>
      <c r="R26">
        <f>F42</f>
        <v>0</v>
      </c>
      <c r="S26">
        <f>F43</f>
        <v>0</v>
      </c>
      <c r="T26">
        <f t="shared" si="7"/>
        <v>60.20000000000001</v>
      </c>
      <c r="U26">
        <f t="shared" si="8"/>
        <v>60.20000000000001</v>
      </c>
      <c r="V26">
        <f t="shared" si="9"/>
        <v>60.20000000000001</v>
      </c>
      <c r="W26" s="2">
        <f>V26*(Constants!$A$2/100)*1024*1024*1024</f>
        <v>10600838279.9872</v>
      </c>
    </row>
    <row r="27" spans="1:23">
      <c r="B27" t="s">
        <v>8</v>
      </c>
      <c r="C27">
        <v>40000000</v>
      </c>
      <c r="P27">
        <v>37500</v>
      </c>
      <c r="Q27">
        <f>F47</f>
        <v>0</v>
      </c>
      <c r="R27">
        <f>F48</f>
        <v>0</v>
      </c>
      <c r="S27">
        <f>F49</f>
        <v>0</v>
      </c>
      <c r="T27">
        <f t="shared" si="7"/>
        <v>75.2</v>
      </c>
      <c r="U27">
        <f t="shared" si="8"/>
        <v>75.2</v>
      </c>
      <c r="V27">
        <f t="shared" si="9"/>
        <v>75.2</v>
      </c>
      <c r="W27" s="2">
        <f>V27*(Constants!$A$2/100)*1024*1024*1024</f>
        <v>13242243167.027199</v>
      </c>
    </row>
    <row r="28" spans="1:23">
      <c r="B28" t="s">
        <v>2</v>
      </c>
      <c r="C28">
        <v>1</v>
      </c>
      <c r="D28">
        <v>2</v>
      </c>
      <c r="E28">
        <v>3</v>
      </c>
      <c r="F28" t="s">
        <v>5</v>
      </c>
      <c r="M28" t="s">
        <v>5</v>
      </c>
      <c r="P28">
        <v>45000</v>
      </c>
      <c r="Q28">
        <f>F53</f>
        <v>0</v>
      </c>
      <c r="R28">
        <f>F54</f>
        <v>0</v>
      </c>
      <c r="S28">
        <f>F55</f>
        <v>0</v>
      </c>
      <c r="T28">
        <f t="shared" si="7"/>
        <v>90.3</v>
      </c>
      <c r="U28">
        <f t="shared" si="8"/>
        <v>90.3</v>
      </c>
      <c r="V28">
        <f t="shared" si="9"/>
        <v>90.3</v>
      </c>
      <c r="W28" s="2">
        <f>V28*(Constants!$A$2/100)*1024*1024*1024</f>
        <v>15901257419.980797</v>
      </c>
    </row>
    <row r="29" spans="1:23">
      <c r="B29" t="s">
        <v>9</v>
      </c>
      <c r="C29">
        <v>3034557177</v>
      </c>
      <c r="D29">
        <v>3034557177</v>
      </c>
      <c r="E29">
        <v>3034557177</v>
      </c>
      <c r="F29">
        <f>SUM(C29:E29)/3</f>
        <v>3034557177</v>
      </c>
      <c r="M29">
        <f>SUM(J29:L29)/3</f>
        <v>0</v>
      </c>
      <c r="P29">
        <v>52500</v>
      </c>
      <c r="Q29">
        <f>F59</f>
        <v>0</v>
      </c>
      <c r="R29">
        <f>F60</f>
        <v>0</v>
      </c>
      <c r="S29">
        <f>F61</f>
        <v>0</v>
      </c>
      <c r="T29">
        <f t="shared" si="7"/>
        <v>95.433333333333323</v>
      </c>
      <c r="U29">
        <f t="shared" si="8"/>
        <v>95.433333333333323</v>
      </c>
      <c r="V29">
        <f t="shared" si="9"/>
        <v>95.433333333333323</v>
      </c>
      <c r="W29" s="2">
        <f>V29*(Constants!$A$2/100)*1024*1024*1024</f>
        <v>16805204870.212263</v>
      </c>
    </row>
    <row r="30" spans="1:23">
      <c r="B30" t="s">
        <v>12</v>
      </c>
      <c r="C30">
        <v>1597096703</v>
      </c>
      <c r="D30">
        <v>1597096703</v>
      </c>
      <c r="E30">
        <v>1597096703</v>
      </c>
      <c r="F30">
        <f>SUM(C30:E30)/3</f>
        <v>1597096703</v>
      </c>
      <c r="M30">
        <f>SUM(J30:L30)/3</f>
        <v>0</v>
      </c>
      <c r="P30">
        <v>60000</v>
      </c>
      <c r="Q30">
        <f>F65</f>
        <v>0</v>
      </c>
      <c r="R30">
        <f>F66</f>
        <v>0</v>
      </c>
      <c r="S30">
        <f>F67</f>
        <v>0</v>
      </c>
      <c r="T30" t="e">
        <f t="shared" si="7"/>
        <v>#DIV/0!</v>
      </c>
      <c r="V30">
        <f t="shared" si="9"/>
        <v>0</v>
      </c>
      <c r="W30" s="2">
        <f>V30*(Constants!$A$2/100)*1024*1024*1024</f>
        <v>0</v>
      </c>
    </row>
    <row r="31" spans="1:23">
      <c r="B31" t="s">
        <v>11</v>
      </c>
      <c r="C31">
        <v>2928</v>
      </c>
      <c r="D31">
        <v>2928</v>
      </c>
      <c r="E31">
        <v>2928</v>
      </c>
      <c r="F31">
        <f>SUM(C31:E31)/3</f>
        <v>2928</v>
      </c>
      <c r="M31">
        <f>SUM(J31:L31)/3</f>
        <v>0</v>
      </c>
      <c r="W31" s="2"/>
    </row>
    <row r="32" spans="1:23">
      <c r="O32" t="s">
        <v>6</v>
      </c>
      <c r="P32" t="s">
        <v>8</v>
      </c>
      <c r="Q32" t="s">
        <v>9</v>
      </c>
      <c r="R32" t="s">
        <v>10</v>
      </c>
      <c r="S32" t="s">
        <v>11</v>
      </c>
      <c r="T32" t="s">
        <v>14</v>
      </c>
      <c r="U32" t="s">
        <v>16</v>
      </c>
      <c r="V32" t="s">
        <v>17</v>
      </c>
      <c r="W32" t="s">
        <v>15</v>
      </c>
    </row>
    <row r="33" spans="6:23">
      <c r="P33">
        <v>7500</v>
      </c>
      <c r="Q33">
        <f>M23</f>
        <v>0</v>
      </c>
      <c r="R33">
        <f>M24</f>
        <v>0</v>
      </c>
      <c r="T33">
        <f t="shared" ref="T33:T40" si="10">AVERAGE(T12:V12)</f>
        <v>12.4</v>
      </c>
      <c r="U33">
        <f>R33+S33+T33</f>
        <v>12.4</v>
      </c>
      <c r="V33">
        <f>W12</f>
        <v>12.4</v>
      </c>
      <c r="W33" s="2">
        <f>V33*(Constants!$A$2/100)*1024*1024*1024</f>
        <v>2183561373.2863998</v>
      </c>
    </row>
    <row r="34" spans="6:23">
      <c r="F34" t="s">
        <v>5</v>
      </c>
      <c r="M34" t="s">
        <v>5</v>
      </c>
      <c r="P34">
        <v>15000</v>
      </c>
      <c r="Q34">
        <f>M29</f>
        <v>0</v>
      </c>
      <c r="R34">
        <f>M30</f>
        <v>0</v>
      </c>
      <c r="T34">
        <f t="shared" si="10"/>
        <v>24.899999999999995</v>
      </c>
      <c r="U34">
        <f t="shared" ref="U34:U39" si="11">R34+S34+T34</f>
        <v>24.899999999999995</v>
      </c>
      <c r="V34">
        <f t="shared" ref="V34:V40" si="12">W13</f>
        <v>24.899999999999995</v>
      </c>
      <c r="W34" s="2">
        <f>V34*(Constants!$A$2/100)*1024*1024*1024</f>
        <v>4384732112.4863987</v>
      </c>
    </row>
    <row r="35" spans="6:23">
      <c r="F35">
        <f>SUM(C35:E35)/3</f>
        <v>0</v>
      </c>
      <c r="M35">
        <f>SUM(J35:L35)/3</f>
        <v>0</v>
      </c>
      <c r="P35">
        <v>22500</v>
      </c>
      <c r="Q35">
        <f>M35</f>
        <v>0</v>
      </c>
      <c r="R35">
        <f>M36</f>
        <v>0</v>
      </c>
      <c r="T35">
        <f t="shared" si="10"/>
        <v>37.299999999999997</v>
      </c>
      <c r="U35">
        <f t="shared" si="11"/>
        <v>37.299999999999997</v>
      </c>
      <c r="V35">
        <f t="shared" si="12"/>
        <v>37.299999999999997</v>
      </c>
      <c r="W35" s="2">
        <f>V35*(Constants!$A$2/100)*1024*1024*1024</f>
        <v>6568293485.7727985</v>
      </c>
    </row>
    <row r="36" spans="6:23">
      <c r="F36">
        <f>SUM(C36:E36)/3</f>
        <v>0</v>
      </c>
      <c r="M36">
        <f>SUM(J36:L36)/3</f>
        <v>0</v>
      </c>
      <c r="P36">
        <v>30000</v>
      </c>
      <c r="Q36">
        <f>M41</f>
        <v>0</v>
      </c>
      <c r="R36">
        <f>M42</f>
        <v>0</v>
      </c>
      <c r="T36">
        <f t="shared" si="10"/>
        <v>49.70000000000001</v>
      </c>
      <c r="U36">
        <f t="shared" si="11"/>
        <v>49.70000000000001</v>
      </c>
      <c r="V36">
        <f t="shared" si="12"/>
        <v>49.70000000000001</v>
      </c>
      <c r="W36" s="2">
        <f>V36*(Constants!$A$2/100)*1024*1024*1024</f>
        <v>8751854859.0592003</v>
      </c>
    </row>
    <row r="37" spans="6:23">
      <c r="F37">
        <f>SUM(C37:E37)/3</f>
        <v>0</v>
      </c>
      <c r="M37">
        <f>SUM(J37:L37)/3</f>
        <v>0</v>
      </c>
      <c r="P37">
        <v>37500</v>
      </c>
      <c r="Q37">
        <f>M47</f>
        <v>0</v>
      </c>
      <c r="R37">
        <f>M48</f>
        <v>0</v>
      </c>
      <c r="T37">
        <f t="shared" si="10"/>
        <v>62.20000000000001</v>
      </c>
      <c r="U37">
        <f t="shared" si="11"/>
        <v>62.20000000000001</v>
      </c>
      <c r="V37">
        <f t="shared" si="12"/>
        <v>62.20000000000001</v>
      </c>
      <c r="W37" s="2">
        <f>V37*(Constants!$A$2/100)*1024*1024*1024</f>
        <v>10953025598.259201</v>
      </c>
    </row>
    <row r="38" spans="6:23">
      <c r="P38">
        <v>45000</v>
      </c>
      <c r="Q38">
        <f>M53</f>
        <v>0</v>
      </c>
      <c r="R38">
        <f>M54</f>
        <v>0</v>
      </c>
      <c r="T38">
        <f t="shared" si="10"/>
        <v>74.599999999999994</v>
      </c>
      <c r="U38">
        <f t="shared" si="11"/>
        <v>74.599999999999994</v>
      </c>
      <c r="V38">
        <f t="shared" si="12"/>
        <v>74.599999999999994</v>
      </c>
      <c r="W38" s="2">
        <f>V38*(Constants!$A$2/100)*1024*1024*1024</f>
        <v>13136586971.545597</v>
      </c>
    </row>
    <row r="39" spans="6:23">
      <c r="P39">
        <v>52500</v>
      </c>
      <c r="Q39">
        <f>M59</f>
        <v>0</v>
      </c>
      <c r="R39">
        <f>M60</f>
        <v>0</v>
      </c>
      <c r="T39">
        <f t="shared" si="10"/>
        <v>84.266666666666666</v>
      </c>
      <c r="U39">
        <f t="shared" si="11"/>
        <v>84.266666666666666</v>
      </c>
      <c r="V39">
        <f t="shared" si="12"/>
        <v>84.266666666666666</v>
      </c>
      <c r="W39" s="2">
        <f>V39*(Constants!$A$2/100)*1024*1024*1024</f>
        <v>14838825676.526932</v>
      </c>
    </row>
    <row r="40" spans="6:23">
      <c r="F40" t="s">
        <v>5</v>
      </c>
      <c r="M40" t="s">
        <v>5</v>
      </c>
      <c r="P40">
        <v>60000</v>
      </c>
      <c r="Q40">
        <f>M65</f>
        <v>0</v>
      </c>
      <c r="R40">
        <f>M66</f>
        <v>0</v>
      </c>
      <c r="T40" t="e">
        <f t="shared" si="10"/>
        <v>#DIV/0!</v>
      </c>
      <c r="V40">
        <f t="shared" si="12"/>
        <v>0</v>
      </c>
      <c r="W40" s="2">
        <f>V40*(Constants!$A$2/100)*1024*1024*1024</f>
        <v>0</v>
      </c>
    </row>
    <row r="41" spans="6:23">
      <c r="F41">
        <f>SUM(C41:E41)/3</f>
        <v>0</v>
      </c>
      <c r="M41">
        <f>SUM(J41:L41)/3</f>
        <v>0</v>
      </c>
    </row>
    <row r="42" spans="6:23">
      <c r="F42">
        <f>SUM(C42:E42)/3</f>
        <v>0</v>
      </c>
      <c r="M42">
        <f>SUM(J42:L42)/3</f>
        <v>0</v>
      </c>
    </row>
    <row r="43" spans="6:23">
      <c r="F43">
        <f>SUM(C43:E43)/3</f>
        <v>0</v>
      </c>
      <c r="M43">
        <f>SUM(J43:L43)/3</f>
        <v>0</v>
      </c>
    </row>
    <row r="46" spans="6:23">
      <c r="F46" t="s">
        <v>5</v>
      </c>
      <c r="M46" t="s">
        <v>5</v>
      </c>
    </row>
    <row r="47" spans="6:23">
      <c r="F47">
        <f>SUM(C47:E47)/3</f>
        <v>0</v>
      </c>
      <c r="M47">
        <f>SUM(J47:L47)/3</f>
        <v>0</v>
      </c>
    </row>
    <row r="48" spans="6:23">
      <c r="F48">
        <f>SUM(C48:E48)/3</f>
        <v>0</v>
      </c>
      <c r="M48">
        <f>SUM(J48:L48)/3</f>
        <v>0</v>
      </c>
    </row>
    <row r="49" spans="6:13">
      <c r="F49">
        <f>SUM(C49:E49)/3</f>
        <v>0</v>
      </c>
      <c r="M49">
        <f>SUM(J49:L49)/3</f>
        <v>0</v>
      </c>
    </row>
    <row r="52" spans="6:13">
      <c r="F52" t="s">
        <v>5</v>
      </c>
      <c r="M52" t="s">
        <v>5</v>
      </c>
    </row>
    <row r="53" spans="6:13">
      <c r="F53">
        <f>SUM(C53:E53)/3</f>
        <v>0</v>
      </c>
      <c r="M53">
        <f>SUM(J53:L53)/3</f>
        <v>0</v>
      </c>
    </row>
    <row r="54" spans="6:13">
      <c r="F54">
        <f>SUM(C54:E54)/3</f>
        <v>0</v>
      </c>
      <c r="M54">
        <f>SUM(J54:L54)/3</f>
        <v>0</v>
      </c>
    </row>
    <row r="55" spans="6:13">
      <c r="F55">
        <f>SUM(C55:E55)/3</f>
        <v>0</v>
      </c>
      <c r="M55">
        <f>SUM(J55:L55)/3</f>
        <v>0</v>
      </c>
    </row>
    <row r="58" spans="6:13">
      <c r="F58" t="s">
        <v>5</v>
      </c>
      <c r="M58" t="s">
        <v>5</v>
      </c>
    </row>
    <row r="59" spans="6:13">
      <c r="F59">
        <f>SUM(C59:E59)/3</f>
        <v>0</v>
      </c>
      <c r="M59">
        <f>SUM(J59:L59)/3</f>
        <v>0</v>
      </c>
    </row>
    <row r="60" spans="6:13">
      <c r="F60">
        <f>SUM(C60:E60)/3</f>
        <v>0</v>
      </c>
      <c r="M60">
        <f>SUM(J60:L60)/3</f>
        <v>0</v>
      </c>
    </row>
    <row r="61" spans="6:13">
      <c r="F61">
        <f>SUM(C61:E61)/3</f>
        <v>0</v>
      </c>
      <c r="M61">
        <f>SUM(J61:L61)/3</f>
        <v>0</v>
      </c>
    </row>
    <row r="64" spans="6:13">
      <c r="F64" t="s">
        <v>5</v>
      </c>
      <c r="M64" t="s">
        <v>5</v>
      </c>
    </row>
    <row r="65" spans="6:13">
      <c r="F65">
        <f>SUM(C65:E65)/3</f>
        <v>0</v>
      </c>
      <c r="M65">
        <f>SUM(J65:L65)/3</f>
        <v>0</v>
      </c>
    </row>
    <row r="66" spans="6:13">
      <c r="F66">
        <f>SUM(C66:E66)/3</f>
        <v>0</v>
      </c>
      <c r="M66">
        <f>SUM(J66:L66)/3</f>
        <v>0</v>
      </c>
    </row>
    <row r="67" spans="6:13">
      <c r="F67">
        <f>SUM(C67:E67)/3</f>
        <v>0</v>
      </c>
      <c r="M67">
        <f>SUM(J67:L67)/3</f>
        <v>0</v>
      </c>
    </row>
  </sheetData>
  <pageMargins left="0.7" right="0.7" top="0.3" bottom="0.3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zoomScale="75" zoomScaleNormal="75" workbookViewId="0">
      <selection activeCell="T18" sqref="T18"/>
    </sheetView>
  </sheetViews>
  <sheetFormatPr defaultColWidth="7.5" defaultRowHeight="14.25"/>
  <cols>
    <col min="1" max="19" width="9.125" customWidth="1"/>
    <col min="20" max="20" width="12.125" bestFit="1" customWidth="1"/>
    <col min="21" max="21" width="15.5" bestFit="1" customWidth="1"/>
    <col min="22" max="22" width="18" bestFit="1" customWidth="1"/>
    <col min="23" max="29" width="9.125" customWidth="1"/>
  </cols>
  <sheetData>
    <row r="1" spans="1:23" ht="15">
      <c r="A1" s="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7500</v>
      </c>
      <c r="C3">
        <v>0.17180000000000001</v>
      </c>
      <c r="D3">
        <v>0.1711</v>
      </c>
      <c r="E3">
        <v>0.1719</v>
      </c>
      <c r="F3">
        <v>0.1721</v>
      </c>
      <c r="G3">
        <v>0.1706</v>
      </c>
      <c r="H3">
        <v>0.1711</v>
      </c>
      <c r="I3">
        <v>0.17069999999999999</v>
      </c>
      <c r="J3">
        <v>0.17130000000000001</v>
      </c>
      <c r="K3">
        <v>0.1709</v>
      </c>
      <c r="L3">
        <v>0.17050000000000001</v>
      </c>
      <c r="M3">
        <v>0.1706</v>
      </c>
      <c r="N3">
        <v>0.17169999999999999</v>
      </c>
      <c r="O3">
        <f t="shared" ref="O3:O10" si="0">MIN(C3:N3)</f>
        <v>0.17050000000000001</v>
      </c>
      <c r="P3">
        <f t="shared" ref="P3:P10" si="1">MAX(C3:N3)</f>
        <v>0.1721</v>
      </c>
      <c r="Q3">
        <f t="shared" ref="Q3:Q10" si="2">(SUM(C3:N3)-O3-P3)/10</f>
        <v>0.17117000000000004</v>
      </c>
      <c r="S3">
        <v>7500</v>
      </c>
      <c r="T3">
        <v>1.4</v>
      </c>
      <c r="U3">
        <v>1.4</v>
      </c>
      <c r="V3">
        <v>1.4</v>
      </c>
      <c r="W3">
        <f>AVERAGE(T3:V3)</f>
        <v>1.3999999999999997</v>
      </c>
    </row>
    <row r="4" spans="1:23">
      <c r="B4">
        <v>15000</v>
      </c>
      <c r="C4">
        <v>0.67769999999999997</v>
      </c>
      <c r="D4">
        <v>0.67879999999999996</v>
      </c>
      <c r="E4">
        <v>0.67949999999999999</v>
      </c>
      <c r="F4">
        <v>0.67779999999999996</v>
      </c>
      <c r="G4">
        <v>0.67969999999999997</v>
      </c>
      <c r="H4">
        <v>0.67730000000000001</v>
      </c>
      <c r="I4">
        <v>0.67920000000000003</v>
      </c>
      <c r="J4">
        <v>0.67759999999999998</v>
      </c>
      <c r="K4">
        <v>0.6804</v>
      </c>
      <c r="L4">
        <v>0.67789999999999995</v>
      </c>
      <c r="M4">
        <v>0.67900000000000005</v>
      </c>
      <c r="N4">
        <v>0.67879999999999996</v>
      </c>
      <c r="O4">
        <f t="shared" si="0"/>
        <v>0.67730000000000001</v>
      </c>
      <c r="P4">
        <f t="shared" si="1"/>
        <v>0.6804</v>
      </c>
      <c r="Q4">
        <f t="shared" si="2"/>
        <v>0.67860000000000009</v>
      </c>
      <c r="S4">
        <v>15000</v>
      </c>
      <c r="T4">
        <v>5.6</v>
      </c>
      <c r="U4">
        <v>5.6</v>
      </c>
      <c r="V4">
        <v>5.6</v>
      </c>
      <c r="W4">
        <f t="shared" ref="W4:W10" si="3">AVERAGE(T4:V4)</f>
        <v>5.5999999999999988</v>
      </c>
    </row>
    <row r="5" spans="1:23">
      <c r="B5">
        <v>22500</v>
      </c>
      <c r="C5">
        <v>1.5236000000000001</v>
      </c>
      <c r="D5">
        <v>1.5249999999999999</v>
      </c>
      <c r="E5">
        <v>1.524</v>
      </c>
      <c r="F5">
        <v>1.5228999999999999</v>
      </c>
      <c r="G5">
        <v>1.5241</v>
      </c>
      <c r="H5">
        <v>1.5230999999999999</v>
      </c>
      <c r="I5">
        <v>1.5255000000000001</v>
      </c>
      <c r="J5">
        <v>1.5246999999999999</v>
      </c>
      <c r="K5">
        <v>1.5226</v>
      </c>
      <c r="L5">
        <v>1.5228999999999999</v>
      </c>
      <c r="M5">
        <v>1.5226</v>
      </c>
      <c r="N5">
        <v>1.5226</v>
      </c>
      <c r="O5">
        <f t="shared" si="0"/>
        <v>1.5226</v>
      </c>
      <c r="P5">
        <f t="shared" si="1"/>
        <v>1.5255000000000001</v>
      </c>
      <c r="Q5">
        <f t="shared" si="2"/>
        <v>1.5235499999999997</v>
      </c>
      <c r="S5">
        <v>22500</v>
      </c>
      <c r="T5">
        <v>12.5</v>
      </c>
      <c r="U5">
        <v>12.5</v>
      </c>
      <c r="V5">
        <v>12.5</v>
      </c>
      <c r="W5">
        <f t="shared" si="3"/>
        <v>12.5</v>
      </c>
    </row>
    <row r="6" spans="1:23">
      <c r="B6">
        <v>30000</v>
      </c>
      <c r="C6">
        <v>2.7054999999999998</v>
      </c>
      <c r="D6">
        <v>2.7046000000000001</v>
      </c>
      <c r="E6">
        <v>2.7054</v>
      </c>
      <c r="F6">
        <v>2.7046000000000001</v>
      </c>
      <c r="G6">
        <v>2.6987000000000001</v>
      </c>
      <c r="H6">
        <v>2.7048000000000001</v>
      </c>
      <c r="I6">
        <v>2.7002000000000002</v>
      </c>
      <c r="J6">
        <v>2.7061999999999999</v>
      </c>
      <c r="K6">
        <v>2.7038000000000002</v>
      </c>
      <c r="L6">
        <v>2.7010999999999998</v>
      </c>
      <c r="M6">
        <v>2.7063999999999999</v>
      </c>
      <c r="N6">
        <v>2.7073</v>
      </c>
      <c r="O6">
        <f t="shared" si="0"/>
        <v>2.6987000000000001</v>
      </c>
      <c r="P6">
        <f t="shared" si="1"/>
        <v>2.7073</v>
      </c>
      <c r="Q6">
        <f t="shared" si="2"/>
        <v>2.7042600000000001</v>
      </c>
      <c r="S6">
        <v>30000</v>
      </c>
      <c r="T6">
        <v>22.2</v>
      </c>
      <c r="U6">
        <v>22.2</v>
      </c>
      <c r="V6">
        <v>22.2</v>
      </c>
      <c r="W6">
        <f t="shared" si="3"/>
        <v>22.2</v>
      </c>
    </row>
    <row r="7" spans="1:23">
      <c r="B7">
        <v>37500</v>
      </c>
      <c r="C7">
        <v>4.2774000000000001</v>
      </c>
      <c r="D7">
        <v>4.2847</v>
      </c>
      <c r="E7">
        <v>4.2826000000000004</v>
      </c>
      <c r="F7">
        <v>4.2849000000000004</v>
      </c>
      <c r="G7">
        <v>4.2847</v>
      </c>
      <c r="H7">
        <v>4.2767999999999997</v>
      </c>
      <c r="I7">
        <v>4.2881999999999998</v>
      </c>
      <c r="J7">
        <v>4.2845000000000004</v>
      </c>
      <c r="K7">
        <v>4.2766999999999999</v>
      </c>
      <c r="L7">
        <v>4.2888999999999999</v>
      </c>
      <c r="M7">
        <v>4.2777000000000003</v>
      </c>
      <c r="N7">
        <v>4.2797999999999998</v>
      </c>
      <c r="O7">
        <f t="shared" si="0"/>
        <v>4.2766999999999999</v>
      </c>
      <c r="P7">
        <f t="shared" si="1"/>
        <v>4.2888999999999999</v>
      </c>
      <c r="Q7">
        <f t="shared" si="2"/>
        <v>4.2821300000000004</v>
      </c>
      <c r="S7">
        <v>37500</v>
      </c>
      <c r="T7">
        <v>35.1</v>
      </c>
      <c r="U7">
        <v>35.1</v>
      </c>
      <c r="V7">
        <v>35.1</v>
      </c>
      <c r="W7">
        <f t="shared" si="3"/>
        <v>35.1</v>
      </c>
    </row>
    <row r="8" spans="1:23">
      <c r="B8">
        <v>45000</v>
      </c>
      <c r="C8">
        <v>6.1475999999999997</v>
      </c>
      <c r="D8">
        <v>6.1337999999999999</v>
      </c>
      <c r="E8">
        <v>6.1379000000000001</v>
      </c>
      <c r="F8">
        <v>6.149</v>
      </c>
      <c r="G8">
        <v>6.1470000000000002</v>
      </c>
      <c r="H8">
        <v>6.1345999999999998</v>
      </c>
      <c r="I8">
        <v>6.1458000000000004</v>
      </c>
      <c r="J8">
        <v>6.1359000000000004</v>
      </c>
      <c r="K8">
        <v>6.1487999999999996</v>
      </c>
      <c r="L8">
        <v>6.1351000000000004</v>
      </c>
      <c r="M8">
        <v>6.1515000000000004</v>
      </c>
      <c r="N8">
        <v>6.1515000000000004</v>
      </c>
      <c r="O8">
        <f t="shared" si="0"/>
        <v>6.1337999999999999</v>
      </c>
      <c r="P8">
        <f t="shared" si="1"/>
        <v>6.1515000000000004</v>
      </c>
      <c r="Q8">
        <f t="shared" si="2"/>
        <v>6.143320000000001</v>
      </c>
      <c r="S8">
        <v>45000</v>
      </c>
      <c r="T8">
        <v>50.1</v>
      </c>
      <c r="U8">
        <v>50.1</v>
      </c>
      <c r="V8">
        <v>50.1</v>
      </c>
      <c r="W8">
        <f t="shared" si="3"/>
        <v>50.1</v>
      </c>
    </row>
    <row r="9" spans="1:23">
      <c r="B9">
        <v>52500</v>
      </c>
      <c r="C9">
        <v>8.3862000000000005</v>
      </c>
      <c r="D9">
        <v>8.3747000000000007</v>
      </c>
      <c r="E9">
        <v>8.3817000000000004</v>
      </c>
      <c r="F9">
        <v>8.3783999999999992</v>
      </c>
      <c r="G9">
        <v>8.3952000000000009</v>
      </c>
      <c r="H9">
        <v>8.4078999999999997</v>
      </c>
      <c r="I9">
        <v>8.4004999999999992</v>
      </c>
      <c r="J9">
        <v>8.3775999999999993</v>
      </c>
      <c r="K9">
        <v>8.3973999999999993</v>
      </c>
      <c r="L9">
        <v>8.3765999999999998</v>
      </c>
      <c r="M9">
        <v>8.3756000000000004</v>
      </c>
      <c r="N9">
        <v>8.3777000000000008</v>
      </c>
      <c r="O9">
        <f t="shared" si="0"/>
        <v>8.3747000000000007</v>
      </c>
      <c r="P9">
        <f t="shared" si="1"/>
        <v>8.4078999999999997</v>
      </c>
      <c r="Q9">
        <f t="shared" si="2"/>
        <v>8.3846900000000009</v>
      </c>
      <c r="S9">
        <v>52500</v>
      </c>
      <c r="T9">
        <v>69</v>
      </c>
      <c r="U9">
        <v>69</v>
      </c>
      <c r="V9">
        <v>69</v>
      </c>
      <c r="W9">
        <f t="shared" si="3"/>
        <v>69</v>
      </c>
    </row>
    <row r="10" spans="1:23">
      <c r="B10">
        <v>60000</v>
      </c>
      <c r="C10">
        <v>10.9358</v>
      </c>
      <c r="D10">
        <v>10.9339</v>
      </c>
      <c r="E10">
        <v>10.9442</v>
      </c>
      <c r="F10">
        <v>10.937200000000001</v>
      </c>
      <c r="G10">
        <v>10.9396</v>
      </c>
      <c r="H10">
        <v>10.9589</v>
      </c>
      <c r="I10">
        <v>10.965299999999999</v>
      </c>
      <c r="J10">
        <v>10.950100000000001</v>
      </c>
      <c r="K10">
        <v>10.941800000000001</v>
      </c>
      <c r="L10">
        <v>10.9834</v>
      </c>
      <c r="M10">
        <v>10.9376</v>
      </c>
      <c r="N10">
        <v>10.953900000000001</v>
      </c>
      <c r="O10">
        <f t="shared" si="0"/>
        <v>10.9339</v>
      </c>
      <c r="P10">
        <f t="shared" si="1"/>
        <v>10.9834</v>
      </c>
      <c r="Q10">
        <f t="shared" si="2"/>
        <v>10.946440000000003</v>
      </c>
      <c r="S10">
        <v>60000</v>
      </c>
      <c r="T10">
        <v>89.5</v>
      </c>
      <c r="U10">
        <v>89.5</v>
      </c>
      <c r="V10">
        <v>89.5</v>
      </c>
      <c r="W10">
        <f t="shared" si="3"/>
        <v>89.5</v>
      </c>
    </row>
    <row r="12" spans="1:23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7500</v>
      </c>
      <c r="C13">
        <v>659.69</v>
      </c>
      <c r="D13">
        <v>660.89800000000002</v>
      </c>
      <c r="E13">
        <v>660.96199999999999</v>
      </c>
      <c r="F13">
        <v>658.88</v>
      </c>
      <c r="G13">
        <v>668.36800000000005</v>
      </c>
      <c r="H13">
        <v>658.57600000000002</v>
      </c>
      <c r="I13">
        <v>658.94500000000005</v>
      </c>
      <c r="J13">
        <v>659.77300000000002</v>
      </c>
      <c r="K13">
        <v>658.76199999999994</v>
      </c>
      <c r="L13">
        <v>661.18899999999996</v>
      </c>
      <c r="M13">
        <v>658.13699999999994</v>
      </c>
      <c r="N13">
        <v>660.053</v>
      </c>
      <c r="O13">
        <f>MIN(C13:N13)</f>
        <v>658.13699999999994</v>
      </c>
      <c r="P13">
        <f>MAX(C13:N13)</f>
        <v>668.36800000000005</v>
      </c>
      <c r="Q13">
        <f>(SUM(C13:N13)-O13-P13)/10</f>
        <v>659.77279999999996</v>
      </c>
      <c r="S13">
        <v>7500</v>
      </c>
      <c r="T13">
        <v>3.5</v>
      </c>
      <c r="U13">
        <v>3.4</v>
      </c>
      <c r="V13">
        <v>3.5</v>
      </c>
      <c r="W13" s="3">
        <f>AVERAGE(T13:V13)</f>
        <v>3.4666666666666668</v>
      </c>
    </row>
    <row r="14" spans="1:23">
      <c r="B14">
        <v>15000</v>
      </c>
      <c r="C14">
        <v>4962.0429999999997</v>
      </c>
      <c r="D14">
        <v>4959.8630000000003</v>
      </c>
      <c r="E14">
        <v>4963.6409999999996</v>
      </c>
      <c r="F14">
        <v>4969.1689999999999</v>
      </c>
      <c r="G14">
        <v>4983.5529999999999</v>
      </c>
      <c r="H14">
        <v>4972.0200000000004</v>
      </c>
      <c r="I14">
        <v>4969.8729999999996</v>
      </c>
      <c r="J14">
        <v>4969.3680000000004</v>
      </c>
      <c r="K14">
        <v>4979.6270000000004</v>
      </c>
      <c r="L14">
        <v>5008.8689999999997</v>
      </c>
      <c r="M14">
        <v>4966.7960000000003</v>
      </c>
      <c r="N14">
        <v>4968.3090000000002</v>
      </c>
      <c r="O14">
        <f>MIN(C14:N14)</f>
        <v>4959.8630000000003</v>
      </c>
      <c r="P14">
        <f>MAX(C14:N14)</f>
        <v>5008.8689999999997</v>
      </c>
      <c r="Q14">
        <f>(SUM(C14:N14)-O14-P14)/10</f>
        <v>4970.4399000000003</v>
      </c>
      <c r="S14">
        <v>15000</v>
      </c>
      <c r="T14">
        <v>13.7</v>
      </c>
      <c r="U14">
        <v>13.7</v>
      </c>
      <c r="V14">
        <v>13.7</v>
      </c>
      <c r="W14" s="3">
        <f t="shared" ref="W14:W20" si="4">AVERAGE(T14:V14)</f>
        <v>13.699999999999998</v>
      </c>
    </row>
    <row r="15" spans="1:23">
      <c r="B15">
        <v>22500</v>
      </c>
      <c r="S15">
        <v>22500</v>
      </c>
      <c r="T15">
        <v>30.8</v>
      </c>
      <c r="U15">
        <v>30.8</v>
      </c>
      <c r="V15">
        <v>30.8</v>
      </c>
      <c r="W15" s="3">
        <f t="shared" si="4"/>
        <v>30.8</v>
      </c>
    </row>
    <row r="16" spans="1:23">
      <c r="B16">
        <v>30000</v>
      </c>
      <c r="S16">
        <v>30000</v>
      </c>
      <c r="T16">
        <v>54.7</v>
      </c>
      <c r="U16">
        <v>54.7</v>
      </c>
      <c r="V16">
        <v>54.8</v>
      </c>
      <c r="W16" s="3">
        <f t="shared" si="4"/>
        <v>54.733333333333327</v>
      </c>
    </row>
    <row r="17" spans="1:23">
      <c r="B17">
        <v>37500</v>
      </c>
      <c r="S17">
        <v>37500</v>
      </c>
      <c r="T17">
        <v>85.9</v>
      </c>
      <c r="W17" s="3">
        <f t="shared" si="4"/>
        <v>85.9</v>
      </c>
    </row>
    <row r="18" spans="1:23">
      <c r="B18">
        <v>45000</v>
      </c>
      <c r="S18">
        <v>45000</v>
      </c>
      <c r="W18" s="3" t="e">
        <f t="shared" si="4"/>
        <v>#DIV/0!</v>
      </c>
    </row>
    <row r="19" spans="1:23">
      <c r="B19">
        <v>52500</v>
      </c>
      <c r="S19">
        <v>52500</v>
      </c>
      <c r="W19" s="3" t="e">
        <f t="shared" si="4"/>
        <v>#DIV/0!</v>
      </c>
    </row>
    <row r="20" spans="1:23">
      <c r="B20">
        <v>60000</v>
      </c>
      <c r="S20">
        <v>60000</v>
      </c>
      <c r="W20" s="3" t="e">
        <f t="shared" si="4"/>
        <v>#DIV/0!</v>
      </c>
    </row>
    <row r="23" spans="1:23">
      <c r="A23" t="s">
        <v>7</v>
      </c>
    </row>
    <row r="24" spans="1:23">
      <c r="A24" t="s">
        <v>1</v>
      </c>
      <c r="B24" t="s">
        <v>8</v>
      </c>
      <c r="C24">
        <v>7500</v>
      </c>
      <c r="H24" t="s">
        <v>6</v>
      </c>
      <c r="I24" t="s">
        <v>8</v>
      </c>
      <c r="J24">
        <v>7500</v>
      </c>
      <c r="O24" t="s">
        <v>1</v>
      </c>
      <c r="P24" t="s">
        <v>8</v>
      </c>
      <c r="Q24" t="s">
        <v>9</v>
      </c>
      <c r="R24" t="s">
        <v>10</v>
      </c>
      <c r="S24" t="s">
        <v>11</v>
      </c>
      <c r="T24" t="s">
        <v>16</v>
      </c>
      <c r="U24" t="s">
        <v>17</v>
      </c>
      <c r="V24" t="s">
        <v>15</v>
      </c>
    </row>
    <row r="25" spans="1:23">
      <c r="B25" t="s">
        <v>2</v>
      </c>
      <c r="C25">
        <v>1</v>
      </c>
      <c r="D25">
        <v>2</v>
      </c>
      <c r="E25">
        <v>3</v>
      </c>
      <c r="F25" t="s">
        <v>5</v>
      </c>
      <c r="I25" t="s">
        <v>2</v>
      </c>
      <c r="J25">
        <v>1</v>
      </c>
      <c r="K25">
        <v>2</v>
      </c>
      <c r="L25">
        <v>3</v>
      </c>
      <c r="M25" t="s">
        <v>5</v>
      </c>
      <c r="P25">
        <v>10000</v>
      </c>
      <c r="Q25">
        <f>F26</f>
        <v>225224409</v>
      </c>
      <c r="R25">
        <f>F27</f>
        <v>150535</v>
      </c>
      <c r="S25">
        <f>F28</f>
        <v>10320</v>
      </c>
      <c r="T25">
        <f>Q25+R25+S25</f>
        <v>225385264</v>
      </c>
      <c r="U25">
        <f>W3</f>
        <v>1.3999999999999997</v>
      </c>
      <c r="V25" s="2">
        <f>U25*(Constants!$A$2/100)*1024*1024*1024</f>
        <v>246531122.79039991</v>
      </c>
    </row>
    <row r="26" spans="1:23">
      <c r="B26" t="s">
        <v>9</v>
      </c>
      <c r="C26">
        <v>225224409</v>
      </c>
      <c r="D26">
        <v>225224409</v>
      </c>
      <c r="E26">
        <v>225224409</v>
      </c>
      <c r="F26">
        <f>SUM(C26:E26)/3</f>
        <v>225224409</v>
      </c>
      <c r="I26" t="s">
        <v>9</v>
      </c>
      <c r="J26">
        <v>225224409</v>
      </c>
      <c r="K26">
        <v>225224409</v>
      </c>
      <c r="L26">
        <v>225224409</v>
      </c>
      <c r="M26">
        <f>SUM(J26:L26)/3</f>
        <v>225224409</v>
      </c>
      <c r="P26">
        <v>20000</v>
      </c>
      <c r="Q26">
        <f>F32</f>
        <v>900734506</v>
      </c>
      <c r="R26">
        <f>F33</f>
        <v>120542</v>
      </c>
      <c r="S26">
        <f>F34</f>
        <v>3136</v>
      </c>
      <c r="T26">
        <f t="shared" ref="T26:T32" si="5">Q26+R26+S26</f>
        <v>900858184</v>
      </c>
      <c r="U26">
        <f t="shared" ref="U26:U32" si="6">W4</f>
        <v>5.5999999999999988</v>
      </c>
      <c r="V26" s="2">
        <f>U26*(Constants!$A$2/100)*1024*1024*1024</f>
        <v>986124491.16159964</v>
      </c>
    </row>
    <row r="27" spans="1:23">
      <c r="B27" t="s">
        <v>12</v>
      </c>
      <c r="C27">
        <v>150535</v>
      </c>
      <c r="D27">
        <v>150535</v>
      </c>
      <c r="E27">
        <v>150535</v>
      </c>
      <c r="F27">
        <f>SUM(C27:E27)/3</f>
        <v>150535</v>
      </c>
      <c r="I27" t="s">
        <v>12</v>
      </c>
      <c r="J27">
        <v>150535</v>
      </c>
      <c r="K27">
        <v>150535</v>
      </c>
      <c r="L27">
        <v>150535</v>
      </c>
      <c r="M27">
        <f>SUM(J27:L27)/3</f>
        <v>150535</v>
      </c>
      <c r="P27">
        <v>30000</v>
      </c>
      <c r="Q27">
        <f>F38</f>
        <v>2025704434</v>
      </c>
      <c r="R27">
        <f>F39</f>
        <v>360566</v>
      </c>
      <c r="S27">
        <f>F40</f>
        <v>3136</v>
      </c>
      <c r="T27">
        <f t="shared" si="5"/>
        <v>2026068136</v>
      </c>
      <c r="U27">
        <f t="shared" si="6"/>
        <v>12.5</v>
      </c>
      <c r="V27" s="2">
        <f>U27*(Constants!$A$2/100)*1024*1024*1024</f>
        <v>2201170739.1999998</v>
      </c>
    </row>
    <row r="28" spans="1:23">
      <c r="B28" t="s">
        <v>11</v>
      </c>
      <c r="C28">
        <v>10320</v>
      </c>
      <c r="D28">
        <v>10320</v>
      </c>
      <c r="E28">
        <v>10320</v>
      </c>
      <c r="F28">
        <f>SUM(C28:E28)/3</f>
        <v>10320</v>
      </c>
      <c r="I28" t="s">
        <v>11</v>
      </c>
      <c r="J28">
        <v>10320</v>
      </c>
      <c r="K28">
        <v>10320</v>
      </c>
      <c r="L28">
        <v>10320</v>
      </c>
      <c r="M28">
        <f>SUM(J28:L28)/3</f>
        <v>10320</v>
      </c>
      <c r="P28">
        <v>40000</v>
      </c>
      <c r="Q28">
        <f>F44</f>
        <v>3601874610</v>
      </c>
      <c r="R28">
        <f>F45</f>
        <v>480630</v>
      </c>
      <c r="S28">
        <f>F46</f>
        <v>3136</v>
      </c>
      <c r="T28">
        <f t="shared" si="5"/>
        <v>3602358376</v>
      </c>
      <c r="U28">
        <f t="shared" si="6"/>
        <v>22.2</v>
      </c>
      <c r="V28" s="2">
        <f>U28*(Constants!$A$2/100)*1024*1024*1024</f>
        <v>3909279232.8191996</v>
      </c>
    </row>
    <row r="29" spans="1:23">
      <c r="P29">
        <v>50000</v>
      </c>
      <c r="Q29">
        <f>F50</f>
        <v>5625824410</v>
      </c>
      <c r="R29">
        <f>F51</f>
        <v>750534</v>
      </c>
      <c r="S29">
        <f>F52</f>
        <v>3136</v>
      </c>
      <c r="T29">
        <f t="shared" si="5"/>
        <v>5626578080</v>
      </c>
      <c r="U29">
        <f t="shared" si="6"/>
        <v>35.1</v>
      </c>
      <c r="V29" s="2">
        <f>U29*(Constants!$A$2/100)*1024*1024*1024</f>
        <v>6180887435.6735992</v>
      </c>
    </row>
    <row r="30" spans="1:23">
      <c r="B30" t="s">
        <v>8</v>
      </c>
      <c r="C30">
        <v>15000</v>
      </c>
      <c r="I30" t="s">
        <v>8</v>
      </c>
      <c r="J30">
        <v>15000</v>
      </c>
      <c r="P30">
        <v>60000</v>
      </c>
      <c r="Q30">
        <f>F56</f>
        <v>8102054506</v>
      </c>
      <c r="R30">
        <f>F57</f>
        <v>360542</v>
      </c>
      <c r="S30">
        <f>F58</f>
        <v>3136</v>
      </c>
      <c r="T30">
        <f t="shared" si="5"/>
        <v>8102418184</v>
      </c>
      <c r="U30">
        <f t="shared" si="6"/>
        <v>50.1</v>
      </c>
      <c r="V30" s="2">
        <f>U30*(Constants!$A$2/100)*1024*1024*1024</f>
        <v>8822292322.7135983</v>
      </c>
    </row>
    <row r="31" spans="1:23">
      <c r="B31" t="s">
        <v>2</v>
      </c>
      <c r="C31">
        <v>1</v>
      </c>
      <c r="D31">
        <v>2</v>
      </c>
      <c r="E31">
        <v>3</v>
      </c>
      <c r="F31" t="s">
        <v>5</v>
      </c>
      <c r="I31" t="s">
        <v>2</v>
      </c>
      <c r="J31">
        <v>1</v>
      </c>
      <c r="K31">
        <v>2</v>
      </c>
      <c r="L31">
        <v>3</v>
      </c>
      <c r="M31" t="s">
        <v>5</v>
      </c>
      <c r="P31">
        <v>70000</v>
      </c>
      <c r="Q31">
        <f>F62</f>
        <v>11026544434</v>
      </c>
      <c r="R31">
        <f>F63</f>
        <v>840566</v>
      </c>
      <c r="S31">
        <f>F64</f>
        <v>3136</v>
      </c>
      <c r="T31">
        <f t="shared" si="5"/>
        <v>11027388136</v>
      </c>
      <c r="U31">
        <f t="shared" si="6"/>
        <v>69</v>
      </c>
      <c r="V31" s="2">
        <f>U31*(Constants!$A$2/100)*1024*1024*1024</f>
        <v>12150462480.383999</v>
      </c>
    </row>
    <row r="32" spans="1:23">
      <c r="B32" t="s">
        <v>9</v>
      </c>
      <c r="C32">
        <v>900734506</v>
      </c>
      <c r="D32">
        <v>900734506</v>
      </c>
      <c r="E32">
        <v>900734506</v>
      </c>
      <c r="F32">
        <f>SUM(C32:E32)/3</f>
        <v>900734506</v>
      </c>
      <c r="I32" t="s">
        <v>9</v>
      </c>
      <c r="J32">
        <v>900734506</v>
      </c>
      <c r="K32">
        <v>900734506</v>
      </c>
      <c r="L32">
        <v>900734506</v>
      </c>
      <c r="M32">
        <f>SUM(J32:L32)/3</f>
        <v>900734506</v>
      </c>
      <c r="P32">
        <v>80000</v>
      </c>
      <c r="Q32">
        <f>F68</f>
        <v>14403674610</v>
      </c>
      <c r="R32">
        <f>F69</f>
        <v>960630</v>
      </c>
      <c r="S32">
        <f>F70</f>
        <v>3136</v>
      </c>
      <c r="T32">
        <f t="shared" si="5"/>
        <v>14404638376</v>
      </c>
      <c r="U32">
        <f t="shared" si="6"/>
        <v>89.5</v>
      </c>
      <c r="V32" s="2">
        <f>U32*(Constants!$A$2/100)*1024*1024*1024</f>
        <v>15760382492.671997</v>
      </c>
    </row>
    <row r="33" spans="2:22">
      <c r="B33" t="s">
        <v>12</v>
      </c>
      <c r="C33">
        <v>120542</v>
      </c>
      <c r="D33">
        <v>120542</v>
      </c>
      <c r="E33">
        <v>120542</v>
      </c>
      <c r="F33">
        <f>SUM(C33:E33)/3</f>
        <v>120542</v>
      </c>
      <c r="I33" t="s">
        <v>12</v>
      </c>
      <c r="J33">
        <v>120542</v>
      </c>
      <c r="K33">
        <v>120542</v>
      </c>
      <c r="L33">
        <v>120542</v>
      </c>
      <c r="M33">
        <f>SUM(J33:L33)/3</f>
        <v>120542</v>
      </c>
    </row>
    <row r="34" spans="2:22">
      <c r="B34" t="s">
        <v>11</v>
      </c>
      <c r="C34">
        <v>3136</v>
      </c>
      <c r="D34">
        <v>3136</v>
      </c>
      <c r="E34">
        <v>3136</v>
      </c>
      <c r="F34">
        <f>SUM(C34:E34)/3</f>
        <v>3136</v>
      </c>
      <c r="I34" t="s">
        <v>11</v>
      </c>
      <c r="J34">
        <v>3136</v>
      </c>
      <c r="K34">
        <v>3136</v>
      </c>
      <c r="L34">
        <v>3136</v>
      </c>
      <c r="M34">
        <f>SUM(J34:L34)/3</f>
        <v>3136</v>
      </c>
      <c r="O34" t="s">
        <v>6</v>
      </c>
      <c r="P34" t="s">
        <v>8</v>
      </c>
      <c r="Q34" t="s">
        <v>9</v>
      </c>
      <c r="R34" t="s">
        <v>10</v>
      </c>
      <c r="S34" t="s">
        <v>11</v>
      </c>
      <c r="T34" t="s">
        <v>16</v>
      </c>
      <c r="U34" t="s">
        <v>17</v>
      </c>
      <c r="V34" t="s">
        <v>15</v>
      </c>
    </row>
    <row r="35" spans="2:22">
      <c r="P35">
        <v>10000</v>
      </c>
      <c r="Q35">
        <f>M26</f>
        <v>225224409</v>
      </c>
      <c r="R35">
        <f>M27</f>
        <v>150535</v>
      </c>
      <c r="S35">
        <f>M28</f>
        <v>10320</v>
      </c>
      <c r="T35">
        <f>Q35+R35+S35</f>
        <v>225385264</v>
      </c>
      <c r="U35" s="3">
        <f>W13</f>
        <v>3.4666666666666668</v>
      </c>
      <c r="V35" s="2">
        <f>U35*(Constants!$A$2/100)*1024*1024*1024</f>
        <v>610458018.33813334</v>
      </c>
    </row>
    <row r="36" spans="2:22">
      <c r="B36" t="s">
        <v>8</v>
      </c>
      <c r="C36">
        <v>22500</v>
      </c>
      <c r="I36" t="s">
        <v>8</v>
      </c>
      <c r="J36">
        <v>22500</v>
      </c>
      <c r="P36">
        <v>20000</v>
      </c>
      <c r="Q36">
        <f>M32</f>
        <v>900734506</v>
      </c>
      <c r="R36">
        <f>M33</f>
        <v>120542</v>
      </c>
      <c r="S36">
        <f>M34</f>
        <v>3136</v>
      </c>
      <c r="T36">
        <f t="shared" ref="T36:T42" si="7">Q36+R36+S36</f>
        <v>900858184</v>
      </c>
      <c r="U36" s="3">
        <f t="shared" ref="U36:U42" si="8">W14</f>
        <v>13.699999999999998</v>
      </c>
      <c r="V36" s="2">
        <f>U36*(Constants!$A$2/100)*1024*1024*1024</f>
        <v>2412483130.1631994</v>
      </c>
    </row>
    <row r="37" spans="2:22">
      <c r="B37" t="s">
        <v>2</v>
      </c>
      <c r="C37">
        <v>1</v>
      </c>
      <c r="D37">
        <v>2</v>
      </c>
      <c r="E37">
        <v>3</v>
      </c>
      <c r="F37" t="s">
        <v>5</v>
      </c>
      <c r="I37" t="s">
        <v>2</v>
      </c>
      <c r="J37">
        <v>1</v>
      </c>
      <c r="K37">
        <v>2</v>
      </c>
      <c r="L37">
        <v>3</v>
      </c>
      <c r="M37" t="s">
        <v>5</v>
      </c>
      <c r="P37">
        <v>30000</v>
      </c>
      <c r="Q37">
        <f>M38</f>
        <v>2025704434</v>
      </c>
      <c r="R37">
        <f>M39</f>
        <v>360566</v>
      </c>
      <c r="S37">
        <f>M40</f>
        <v>3136</v>
      </c>
      <c r="T37">
        <f t="shared" si="7"/>
        <v>2026068136</v>
      </c>
      <c r="U37" s="3">
        <f t="shared" si="8"/>
        <v>30.8</v>
      </c>
      <c r="V37" s="2">
        <f>U37*(Constants!$A$2/100)*1024*1024*1024</f>
        <v>5423684701.3887997</v>
      </c>
    </row>
    <row r="38" spans="2:22">
      <c r="B38" t="s">
        <v>9</v>
      </c>
      <c r="C38">
        <v>2025704434</v>
      </c>
      <c r="D38">
        <v>2025704434</v>
      </c>
      <c r="E38">
        <v>2025704434</v>
      </c>
      <c r="F38">
        <f>SUM(C38:E38)/3</f>
        <v>2025704434</v>
      </c>
      <c r="I38" t="s">
        <v>9</v>
      </c>
      <c r="J38">
        <v>2025704434</v>
      </c>
      <c r="K38">
        <v>2025704434</v>
      </c>
      <c r="L38">
        <v>2025704434</v>
      </c>
      <c r="M38">
        <f>SUM(J38:L38)/3</f>
        <v>2025704434</v>
      </c>
      <c r="P38">
        <v>40000</v>
      </c>
      <c r="Q38">
        <f>M44</f>
        <v>3601874610</v>
      </c>
      <c r="R38">
        <f>M45</f>
        <v>480630</v>
      </c>
      <c r="S38">
        <f>M46</f>
        <v>3136</v>
      </c>
      <c r="T38">
        <f t="shared" si="7"/>
        <v>3602358376</v>
      </c>
      <c r="U38" s="3">
        <f t="shared" si="8"/>
        <v>54.733333333333327</v>
      </c>
      <c r="V38" s="2">
        <f>U38*(Constants!$A$2/100)*1024*1024*1024</f>
        <v>9638192943.3770638</v>
      </c>
    </row>
    <row r="39" spans="2:22">
      <c r="B39" t="s">
        <v>12</v>
      </c>
      <c r="C39">
        <v>360566</v>
      </c>
      <c r="D39">
        <v>360566</v>
      </c>
      <c r="E39">
        <v>360566</v>
      </c>
      <c r="F39">
        <f>SUM(C39:E39)/3</f>
        <v>360566</v>
      </c>
      <c r="I39" t="s">
        <v>12</v>
      </c>
      <c r="J39">
        <v>360566</v>
      </c>
      <c r="K39">
        <v>360566</v>
      </c>
      <c r="L39">
        <v>360566</v>
      </c>
      <c r="M39">
        <f>SUM(J39:L39)/3</f>
        <v>360566</v>
      </c>
      <c r="P39">
        <v>50000</v>
      </c>
      <c r="Q39">
        <f>M50</f>
        <v>5625824410</v>
      </c>
      <c r="R39">
        <f>M51</f>
        <v>750534</v>
      </c>
      <c r="S39">
        <f>M52</f>
        <v>3136</v>
      </c>
      <c r="T39">
        <f t="shared" si="7"/>
        <v>5626578080</v>
      </c>
      <c r="U39" s="3">
        <f t="shared" si="8"/>
        <v>85.9</v>
      </c>
      <c r="V39" s="2">
        <f>U39*(Constants!$A$2/100)*1024*1024*1024</f>
        <v>15126445319.782398</v>
      </c>
    </row>
    <row r="40" spans="2:22">
      <c r="B40" t="s">
        <v>11</v>
      </c>
      <c r="C40">
        <v>3136</v>
      </c>
      <c r="D40">
        <v>3136</v>
      </c>
      <c r="E40">
        <v>3136</v>
      </c>
      <c r="F40">
        <f>SUM(C40:E40)/3</f>
        <v>3136</v>
      </c>
      <c r="I40" t="s">
        <v>11</v>
      </c>
      <c r="J40">
        <v>3136</v>
      </c>
      <c r="K40">
        <v>3136</v>
      </c>
      <c r="L40">
        <v>3136</v>
      </c>
      <c r="M40">
        <f>SUM(J40:L40)/3</f>
        <v>3136</v>
      </c>
      <c r="P40">
        <v>60000</v>
      </c>
      <c r="Q40">
        <f>M56</f>
        <v>8102054506</v>
      </c>
      <c r="R40">
        <f>M57</f>
        <v>360542</v>
      </c>
      <c r="S40">
        <f>M58</f>
        <v>3136</v>
      </c>
      <c r="T40">
        <f t="shared" si="7"/>
        <v>8102418184</v>
      </c>
      <c r="U40" s="3" t="e">
        <f t="shared" si="8"/>
        <v>#DIV/0!</v>
      </c>
      <c r="V40" s="2" t="e">
        <f>U40*(Constants!$A$2/100)*1024*1024*1024</f>
        <v>#DIV/0!</v>
      </c>
    </row>
    <row r="41" spans="2:22">
      <c r="P41">
        <v>70000</v>
      </c>
      <c r="Q41">
        <f>M62</f>
        <v>11026544434</v>
      </c>
      <c r="R41">
        <f>M63</f>
        <v>840566</v>
      </c>
      <c r="S41">
        <f>M64</f>
        <v>3136</v>
      </c>
      <c r="T41">
        <f t="shared" si="7"/>
        <v>11027388136</v>
      </c>
      <c r="U41" s="3" t="e">
        <f t="shared" si="8"/>
        <v>#DIV/0!</v>
      </c>
      <c r="V41" s="2" t="e">
        <f>U41*(Constants!$A$2/100)*1024*1024*1024</f>
        <v>#DIV/0!</v>
      </c>
    </row>
    <row r="42" spans="2:22">
      <c r="B42" t="s">
        <v>8</v>
      </c>
      <c r="C42">
        <v>30000</v>
      </c>
      <c r="I42" t="s">
        <v>8</v>
      </c>
      <c r="J42">
        <v>30000</v>
      </c>
      <c r="P42">
        <v>80000</v>
      </c>
      <c r="Q42">
        <f>M68</f>
        <v>14403674610</v>
      </c>
      <c r="R42">
        <f>M69</f>
        <v>960630</v>
      </c>
      <c r="S42">
        <f>M70</f>
        <v>3136</v>
      </c>
      <c r="T42">
        <f t="shared" si="7"/>
        <v>14404638376</v>
      </c>
      <c r="U42" s="3" t="e">
        <f t="shared" si="8"/>
        <v>#DIV/0!</v>
      </c>
      <c r="V42" s="2" t="e">
        <f>U42*(Constants!$A$2/100)*1024*1024*1024</f>
        <v>#DIV/0!</v>
      </c>
    </row>
    <row r="43" spans="2:22">
      <c r="B43" t="s">
        <v>2</v>
      </c>
      <c r="C43">
        <v>1</v>
      </c>
      <c r="D43">
        <v>2</v>
      </c>
      <c r="E43">
        <v>3</v>
      </c>
      <c r="F43" t="s">
        <v>5</v>
      </c>
      <c r="I43" t="s">
        <v>2</v>
      </c>
      <c r="J43">
        <v>1</v>
      </c>
      <c r="K43">
        <v>2</v>
      </c>
      <c r="L43">
        <v>3</v>
      </c>
      <c r="M43" t="s">
        <v>5</v>
      </c>
    </row>
    <row r="44" spans="2:22">
      <c r="B44" t="s">
        <v>9</v>
      </c>
      <c r="C44">
        <v>3601874610</v>
      </c>
      <c r="D44">
        <v>3601874610</v>
      </c>
      <c r="E44">
        <v>3601874610</v>
      </c>
      <c r="F44">
        <f>SUM(C44:E44)/3</f>
        <v>3601874610</v>
      </c>
      <c r="I44" t="s">
        <v>9</v>
      </c>
      <c r="J44">
        <v>3601874610</v>
      </c>
      <c r="K44">
        <v>3601874610</v>
      </c>
      <c r="L44">
        <v>3601874610</v>
      </c>
      <c r="M44">
        <f>SUM(J44:L44)/3</f>
        <v>3601874610</v>
      </c>
    </row>
    <row r="45" spans="2:22">
      <c r="B45" t="s">
        <v>12</v>
      </c>
      <c r="C45">
        <v>480630</v>
      </c>
      <c r="D45">
        <v>480630</v>
      </c>
      <c r="E45">
        <v>480630</v>
      </c>
      <c r="F45">
        <f>SUM(C45:E45)/3</f>
        <v>480630</v>
      </c>
      <c r="I45" t="s">
        <v>12</v>
      </c>
      <c r="J45">
        <v>480630</v>
      </c>
      <c r="K45">
        <v>480630</v>
      </c>
      <c r="L45">
        <v>480630</v>
      </c>
      <c r="M45">
        <f>SUM(J45:L45)/3</f>
        <v>480630</v>
      </c>
    </row>
    <row r="46" spans="2:22">
      <c r="B46" t="s">
        <v>11</v>
      </c>
      <c r="C46">
        <v>3136</v>
      </c>
      <c r="D46">
        <v>3136</v>
      </c>
      <c r="E46">
        <v>3136</v>
      </c>
      <c r="F46">
        <f>SUM(C46:E46)/3</f>
        <v>3136</v>
      </c>
      <c r="I46" t="s">
        <v>11</v>
      </c>
      <c r="J46">
        <v>3136</v>
      </c>
      <c r="K46">
        <v>3136</v>
      </c>
      <c r="L46">
        <v>3136</v>
      </c>
      <c r="M46">
        <f>SUM(J46:L46)/3</f>
        <v>3136</v>
      </c>
    </row>
    <row r="48" spans="2:22">
      <c r="B48" t="s">
        <v>8</v>
      </c>
      <c r="C48">
        <v>37500</v>
      </c>
      <c r="I48" t="s">
        <v>8</v>
      </c>
      <c r="J48">
        <v>37500</v>
      </c>
    </row>
    <row r="49" spans="2:13">
      <c r="B49" t="s">
        <v>2</v>
      </c>
      <c r="C49">
        <v>1</v>
      </c>
      <c r="D49">
        <v>2</v>
      </c>
      <c r="E49">
        <v>3</v>
      </c>
      <c r="F49" t="s">
        <v>5</v>
      </c>
      <c r="I49" t="s">
        <v>2</v>
      </c>
      <c r="J49">
        <v>1</v>
      </c>
      <c r="K49">
        <v>2</v>
      </c>
      <c r="L49">
        <v>3</v>
      </c>
      <c r="M49" t="s">
        <v>5</v>
      </c>
    </row>
    <row r="50" spans="2:13">
      <c r="B50" t="s">
        <v>9</v>
      </c>
      <c r="C50">
        <v>5625824410</v>
      </c>
      <c r="D50">
        <v>5625824410</v>
      </c>
      <c r="E50">
        <v>5625824410</v>
      </c>
      <c r="F50">
        <f>SUM(C50:E50)/3</f>
        <v>5625824410</v>
      </c>
      <c r="I50" t="s">
        <v>9</v>
      </c>
      <c r="J50">
        <v>5625824410</v>
      </c>
      <c r="K50">
        <v>5625824410</v>
      </c>
      <c r="L50">
        <v>5625824410</v>
      </c>
      <c r="M50">
        <f>SUM(J50:L50)/3</f>
        <v>5625824410</v>
      </c>
    </row>
    <row r="51" spans="2:13">
      <c r="B51" t="s">
        <v>12</v>
      </c>
      <c r="C51">
        <v>750534</v>
      </c>
      <c r="D51">
        <v>750534</v>
      </c>
      <c r="E51">
        <v>750534</v>
      </c>
      <c r="F51">
        <f>SUM(C51:E51)/3</f>
        <v>750534</v>
      </c>
      <c r="I51" t="s">
        <v>12</v>
      </c>
      <c r="J51">
        <v>750534</v>
      </c>
      <c r="K51">
        <v>750534</v>
      </c>
      <c r="L51">
        <v>750534</v>
      </c>
      <c r="M51">
        <f>SUM(J51:L51)/3</f>
        <v>750534</v>
      </c>
    </row>
    <row r="52" spans="2:13">
      <c r="B52" t="s">
        <v>11</v>
      </c>
      <c r="C52">
        <v>3136</v>
      </c>
      <c r="D52">
        <v>3136</v>
      </c>
      <c r="E52">
        <v>3136</v>
      </c>
      <c r="F52">
        <f>SUM(C52:E52)/3</f>
        <v>3136</v>
      </c>
      <c r="I52" t="s">
        <v>11</v>
      </c>
      <c r="J52">
        <v>3136</v>
      </c>
      <c r="K52">
        <v>3136</v>
      </c>
      <c r="L52">
        <v>3136</v>
      </c>
      <c r="M52">
        <f>SUM(J52:L52)/3</f>
        <v>3136</v>
      </c>
    </row>
    <row r="54" spans="2:13">
      <c r="B54" t="s">
        <v>8</v>
      </c>
      <c r="C54">
        <v>45000</v>
      </c>
      <c r="I54" t="s">
        <v>8</v>
      </c>
      <c r="J54">
        <v>45000</v>
      </c>
    </row>
    <row r="55" spans="2:13">
      <c r="B55" t="s">
        <v>2</v>
      </c>
      <c r="C55">
        <v>1</v>
      </c>
      <c r="D55">
        <v>2</v>
      </c>
      <c r="E55">
        <v>3</v>
      </c>
      <c r="F55" t="s">
        <v>5</v>
      </c>
      <c r="I55" t="s">
        <v>2</v>
      </c>
      <c r="J55">
        <v>1</v>
      </c>
      <c r="K55">
        <v>2</v>
      </c>
      <c r="L55">
        <v>3</v>
      </c>
      <c r="M55" t="s">
        <v>5</v>
      </c>
    </row>
    <row r="56" spans="2:13">
      <c r="B56" t="s">
        <v>9</v>
      </c>
      <c r="C56">
        <v>8102054506</v>
      </c>
      <c r="D56">
        <v>8102054506</v>
      </c>
      <c r="E56">
        <v>8102054506</v>
      </c>
      <c r="F56">
        <f>SUM(C56:E56)/3</f>
        <v>8102054506</v>
      </c>
      <c r="I56" t="s">
        <v>9</v>
      </c>
      <c r="J56">
        <v>8102054506</v>
      </c>
      <c r="K56">
        <v>8102054506</v>
      </c>
      <c r="L56">
        <v>8102054506</v>
      </c>
      <c r="M56">
        <f>SUM(J56:L56)/3</f>
        <v>8102054506</v>
      </c>
    </row>
    <row r="57" spans="2:13">
      <c r="B57" t="s">
        <v>12</v>
      </c>
      <c r="C57">
        <v>360542</v>
      </c>
      <c r="D57">
        <v>360542</v>
      </c>
      <c r="E57">
        <v>360542</v>
      </c>
      <c r="F57">
        <f>SUM(C57:E57)/3</f>
        <v>360542</v>
      </c>
      <c r="I57" t="s">
        <v>12</v>
      </c>
      <c r="J57">
        <v>360542</v>
      </c>
      <c r="K57">
        <v>360542</v>
      </c>
      <c r="L57">
        <v>360542</v>
      </c>
      <c r="M57">
        <f>SUM(J57:L57)/3</f>
        <v>360542</v>
      </c>
    </row>
    <row r="58" spans="2:13">
      <c r="B58" t="s">
        <v>11</v>
      </c>
      <c r="C58">
        <v>3136</v>
      </c>
      <c r="D58">
        <v>3136</v>
      </c>
      <c r="E58">
        <v>3136</v>
      </c>
      <c r="F58">
        <f>SUM(C58:E58)/3</f>
        <v>3136</v>
      </c>
      <c r="I58" t="s">
        <v>11</v>
      </c>
      <c r="J58">
        <v>3136</v>
      </c>
      <c r="K58">
        <v>3136</v>
      </c>
      <c r="L58">
        <v>3136</v>
      </c>
      <c r="M58">
        <f>SUM(J58:L58)/3</f>
        <v>3136</v>
      </c>
    </row>
    <row r="60" spans="2:13">
      <c r="B60" t="s">
        <v>8</v>
      </c>
      <c r="C60">
        <v>52500</v>
      </c>
      <c r="I60" t="s">
        <v>8</v>
      </c>
      <c r="J60">
        <v>52500</v>
      </c>
    </row>
    <row r="61" spans="2:13">
      <c r="B61" t="s">
        <v>2</v>
      </c>
      <c r="C61">
        <v>1</v>
      </c>
      <c r="D61">
        <v>2</v>
      </c>
      <c r="E61">
        <v>3</v>
      </c>
      <c r="F61" t="s">
        <v>5</v>
      </c>
      <c r="I61" t="s">
        <v>2</v>
      </c>
      <c r="J61">
        <v>1</v>
      </c>
      <c r="K61">
        <v>2</v>
      </c>
      <c r="L61">
        <v>3</v>
      </c>
      <c r="M61" t="s">
        <v>5</v>
      </c>
    </row>
    <row r="62" spans="2:13">
      <c r="B62" t="s">
        <v>9</v>
      </c>
      <c r="C62">
        <v>11026544434</v>
      </c>
      <c r="D62">
        <v>11026544434</v>
      </c>
      <c r="E62">
        <v>11026544434</v>
      </c>
      <c r="F62">
        <f>SUM(C62:E62)/3</f>
        <v>11026544434</v>
      </c>
      <c r="I62" t="s">
        <v>9</v>
      </c>
      <c r="J62">
        <v>11026544434</v>
      </c>
      <c r="K62">
        <v>11026544434</v>
      </c>
      <c r="L62">
        <v>11026544434</v>
      </c>
      <c r="M62">
        <f>SUM(J62:L62)/3</f>
        <v>11026544434</v>
      </c>
    </row>
    <row r="63" spans="2:13">
      <c r="B63" t="s">
        <v>12</v>
      </c>
      <c r="C63">
        <v>840566</v>
      </c>
      <c r="D63">
        <v>840566</v>
      </c>
      <c r="E63">
        <v>840566</v>
      </c>
      <c r="F63">
        <f>SUM(C63:E63)/3</f>
        <v>840566</v>
      </c>
      <c r="I63" t="s">
        <v>12</v>
      </c>
      <c r="J63">
        <v>840566</v>
      </c>
      <c r="K63">
        <v>840566</v>
      </c>
      <c r="L63">
        <v>840566</v>
      </c>
      <c r="M63">
        <f>SUM(J63:L63)/3</f>
        <v>840566</v>
      </c>
    </row>
    <row r="64" spans="2:13">
      <c r="B64" t="s">
        <v>11</v>
      </c>
      <c r="C64">
        <v>3136</v>
      </c>
      <c r="D64">
        <v>3136</v>
      </c>
      <c r="E64">
        <v>3136</v>
      </c>
      <c r="F64">
        <f>SUM(C64:E64)/3</f>
        <v>3136</v>
      </c>
      <c r="I64" t="s">
        <v>11</v>
      </c>
      <c r="J64">
        <v>3136</v>
      </c>
      <c r="K64">
        <v>3136</v>
      </c>
      <c r="L64">
        <v>3136</v>
      </c>
      <c r="M64">
        <f>SUM(J64:L64)/3</f>
        <v>3136</v>
      </c>
    </row>
    <row r="66" spans="2:13">
      <c r="B66" t="s">
        <v>8</v>
      </c>
      <c r="C66">
        <v>60000</v>
      </c>
      <c r="I66" t="s">
        <v>8</v>
      </c>
      <c r="J66">
        <v>60000</v>
      </c>
    </row>
    <row r="67" spans="2:13">
      <c r="B67" t="s">
        <v>2</v>
      </c>
      <c r="C67">
        <v>1</v>
      </c>
      <c r="D67">
        <v>2</v>
      </c>
      <c r="E67">
        <v>3</v>
      </c>
      <c r="F67" t="s">
        <v>5</v>
      </c>
      <c r="I67" t="s">
        <v>2</v>
      </c>
      <c r="J67">
        <v>1</v>
      </c>
      <c r="K67">
        <v>2</v>
      </c>
      <c r="L67">
        <v>3</v>
      </c>
      <c r="M67" t="s">
        <v>5</v>
      </c>
    </row>
    <row r="68" spans="2:13">
      <c r="B68" t="s">
        <v>9</v>
      </c>
      <c r="C68">
        <v>14403674610</v>
      </c>
      <c r="D68">
        <v>14403674610</v>
      </c>
      <c r="E68">
        <v>14403674610</v>
      </c>
      <c r="F68">
        <f>SUM(C68:E68)/3</f>
        <v>14403674610</v>
      </c>
      <c r="I68" t="s">
        <v>9</v>
      </c>
      <c r="J68">
        <v>14403674610</v>
      </c>
      <c r="K68">
        <v>14403674610</v>
      </c>
      <c r="L68">
        <v>14403674610</v>
      </c>
      <c r="M68">
        <f>SUM(J68:L68)/3</f>
        <v>14403674610</v>
      </c>
    </row>
    <row r="69" spans="2:13">
      <c r="B69" t="s">
        <v>12</v>
      </c>
      <c r="C69">
        <v>960630</v>
      </c>
      <c r="D69">
        <v>960630</v>
      </c>
      <c r="E69">
        <v>960630</v>
      </c>
      <c r="F69">
        <f>SUM(C69:E69)/3</f>
        <v>960630</v>
      </c>
      <c r="I69" t="s">
        <v>12</v>
      </c>
      <c r="J69">
        <v>960630</v>
      </c>
      <c r="K69">
        <v>960630</v>
      </c>
      <c r="L69">
        <v>960630</v>
      </c>
      <c r="M69">
        <f>SUM(J69:L69)/3</f>
        <v>960630</v>
      </c>
    </row>
    <row r="70" spans="2:13">
      <c r="B70" t="s">
        <v>11</v>
      </c>
      <c r="C70">
        <v>3136</v>
      </c>
      <c r="D70">
        <v>3136</v>
      </c>
      <c r="E70">
        <v>3136</v>
      </c>
      <c r="F70">
        <f>SUM(C70:E70)/3</f>
        <v>3136</v>
      </c>
      <c r="I70" t="s">
        <v>11</v>
      </c>
      <c r="J70">
        <v>3136</v>
      </c>
      <c r="K70">
        <v>3136</v>
      </c>
      <c r="L70">
        <v>3136</v>
      </c>
      <c r="M70">
        <f>SUM(J70:L70)/3</f>
        <v>3136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3"/>
  <sheetViews>
    <sheetView topLeftCell="A2" zoomScale="75" zoomScaleNormal="75" workbookViewId="0">
      <selection activeCell="U34" sqref="U34:V40"/>
    </sheetView>
  </sheetViews>
  <sheetFormatPr defaultColWidth="7.5" defaultRowHeight="14.25"/>
  <cols>
    <col min="1" max="17" width="9.125" customWidth="1"/>
    <col min="18" max="18" width="6.875" bestFit="1" customWidth="1"/>
    <col min="19" max="19" width="7.25" bestFit="1" customWidth="1"/>
    <col min="20" max="20" width="8" bestFit="1" customWidth="1"/>
    <col min="21" max="21" width="15.5" bestFit="1" customWidth="1"/>
    <col min="22" max="22" width="18" bestFit="1" customWidth="1"/>
    <col min="23" max="29" width="9.125" customWidth="1"/>
  </cols>
  <sheetData>
    <row r="1" spans="1:23" ht="15">
      <c r="A1" s="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8000</v>
      </c>
      <c r="C3">
        <v>7.7600000000000002E-2</v>
      </c>
      <c r="D3">
        <v>7.7799999999999994E-2</v>
      </c>
      <c r="E3">
        <v>7.8E-2</v>
      </c>
      <c r="F3">
        <v>7.9299999999999995E-2</v>
      </c>
      <c r="G3">
        <v>7.7899999999999997E-2</v>
      </c>
      <c r="H3">
        <v>7.6600000000000001E-2</v>
      </c>
      <c r="I3">
        <v>7.8600000000000003E-2</v>
      </c>
      <c r="J3">
        <v>7.9899999999999999E-2</v>
      </c>
      <c r="K3">
        <v>7.8299999999999995E-2</v>
      </c>
      <c r="L3">
        <v>7.8399999999999997E-2</v>
      </c>
      <c r="M3">
        <v>7.8399999999999997E-2</v>
      </c>
      <c r="N3">
        <v>7.85E-2</v>
      </c>
      <c r="O3">
        <f t="shared" ref="O3:O9" si="0">MIN(C3:N3)</f>
        <v>7.6600000000000001E-2</v>
      </c>
      <c r="P3">
        <f t="shared" ref="P3:P9" si="1">MAX(C3:N3)</f>
        <v>7.9899999999999999E-2</v>
      </c>
      <c r="Q3">
        <f t="shared" ref="Q3:Q9" si="2">(SUM(C3:N3)-O3-P3)/10</f>
        <v>7.8280000000000002E-2</v>
      </c>
      <c r="S3">
        <v>8000</v>
      </c>
      <c r="T3">
        <v>0</v>
      </c>
      <c r="U3">
        <v>0</v>
      </c>
      <c r="V3">
        <v>0</v>
      </c>
      <c r="W3">
        <f>AVERAGE(T3:V3)</f>
        <v>0</v>
      </c>
    </row>
    <row r="4" spans="1:23">
      <c r="B4">
        <v>16000</v>
      </c>
      <c r="C4">
        <v>0.30649999999999999</v>
      </c>
      <c r="D4">
        <v>0.31030000000000002</v>
      </c>
      <c r="E4">
        <v>0.3085</v>
      </c>
      <c r="F4">
        <v>0.30859999999999999</v>
      </c>
      <c r="G4">
        <v>0.30740000000000001</v>
      </c>
      <c r="H4">
        <v>0.30659999999999998</v>
      </c>
      <c r="I4">
        <v>0.30690000000000001</v>
      </c>
      <c r="J4">
        <v>0.30980000000000002</v>
      </c>
      <c r="K4">
        <v>0.31290000000000001</v>
      </c>
      <c r="L4">
        <v>0.31359999999999999</v>
      </c>
      <c r="M4">
        <v>0.31009999999999999</v>
      </c>
      <c r="N4">
        <v>0.30930000000000002</v>
      </c>
      <c r="O4">
        <f t="shared" si="0"/>
        <v>0.30649999999999999</v>
      </c>
      <c r="P4">
        <f t="shared" si="1"/>
        <v>0.31359999999999999</v>
      </c>
      <c r="Q4">
        <f t="shared" si="2"/>
        <v>0.30903999999999998</v>
      </c>
      <c r="S4">
        <v>16000</v>
      </c>
      <c r="T4">
        <v>0</v>
      </c>
      <c r="U4">
        <v>0</v>
      </c>
      <c r="V4">
        <v>0</v>
      </c>
      <c r="W4">
        <f t="shared" ref="W4:W9" si="3">AVERAGE(T4:V4)</f>
        <v>0</v>
      </c>
    </row>
    <row r="5" spans="1:23">
      <c r="B5">
        <v>24000</v>
      </c>
      <c r="C5">
        <v>0.69669999999999999</v>
      </c>
      <c r="D5">
        <v>0.69259999999999999</v>
      </c>
      <c r="E5">
        <v>0.70040000000000002</v>
      </c>
      <c r="F5">
        <v>0.69589999999999996</v>
      </c>
      <c r="G5">
        <v>0.69089999999999996</v>
      </c>
      <c r="H5">
        <v>0.69499999999999995</v>
      </c>
      <c r="I5">
        <v>0.69069999999999998</v>
      </c>
      <c r="J5">
        <v>0.69330000000000003</v>
      </c>
      <c r="K5">
        <v>0.69689999999999996</v>
      </c>
      <c r="L5">
        <v>0.69259999999999999</v>
      </c>
      <c r="M5">
        <v>0.69240000000000002</v>
      </c>
      <c r="N5">
        <v>0.6956</v>
      </c>
      <c r="O5">
        <f t="shared" si="0"/>
        <v>0.69069999999999998</v>
      </c>
      <c r="P5">
        <f t="shared" si="1"/>
        <v>0.70040000000000002</v>
      </c>
      <c r="Q5">
        <f t="shared" si="2"/>
        <v>0.69419000000000008</v>
      </c>
      <c r="S5">
        <v>24000</v>
      </c>
      <c r="T5">
        <v>0</v>
      </c>
      <c r="U5">
        <v>0</v>
      </c>
      <c r="V5">
        <v>0</v>
      </c>
      <c r="W5">
        <f t="shared" si="3"/>
        <v>0</v>
      </c>
    </row>
    <row r="6" spans="1:23">
      <c r="B6">
        <v>32000</v>
      </c>
      <c r="C6">
        <v>1.2279</v>
      </c>
      <c r="D6">
        <v>1.2343999999999999</v>
      </c>
      <c r="E6">
        <v>1.2303999999999999</v>
      </c>
      <c r="F6">
        <v>1.2385999999999999</v>
      </c>
      <c r="G6">
        <v>1.2356</v>
      </c>
      <c r="H6">
        <v>1.2346999999999999</v>
      </c>
      <c r="I6">
        <v>1.2345999999999999</v>
      </c>
      <c r="J6">
        <v>1.2403999999999999</v>
      </c>
      <c r="K6">
        <v>1.2294</v>
      </c>
      <c r="L6">
        <v>1.2379</v>
      </c>
      <c r="M6">
        <v>1.2305999999999999</v>
      </c>
      <c r="N6">
        <v>1.2444999999999999</v>
      </c>
      <c r="O6">
        <f t="shared" si="0"/>
        <v>1.2279</v>
      </c>
      <c r="P6">
        <f t="shared" si="1"/>
        <v>1.2444999999999999</v>
      </c>
      <c r="Q6">
        <f t="shared" si="2"/>
        <v>1.2346600000000001</v>
      </c>
      <c r="S6">
        <v>32000</v>
      </c>
      <c r="T6">
        <v>0</v>
      </c>
      <c r="U6">
        <v>0</v>
      </c>
      <c r="V6">
        <v>0</v>
      </c>
      <c r="W6">
        <f t="shared" si="3"/>
        <v>0</v>
      </c>
    </row>
    <row r="7" spans="1:23">
      <c r="B7">
        <v>40000</v>
      </c>
      <c r="C7">
        <v>1.9471000000000001</v>
      </c>
      <c r="D7">
        <v>1.9342999999999999</v>
      </c>
      <c r="E7">
        <v>1.9486000000000001</v>
      </c>
      <c r="F7">
        <v>1.9336</v>
      </c>
      <c r="G7">
        <v>1.9377</v>
      </c>
      <c r="H7">
        <v>1.9373</v>
      </c>
      <c r="I7">
        <v>1.9424999999999999</v>
      </c>
      <c r="J7">
        <v>1.9452</v>
      </c>
      <c r="K7">
        <v>1.9262999999999999</v>
      </c>
      <c r="L7">
        <v>1.9492</v>
      </c>
      <c r="M7">
        <v>1.9392</v>
      </c>
      <c r="N7">
        <v>1.9366000000000001</v>
      </c>
      <c r="O7">
        <f t="shared" si="0"/>
        <v>1.9262999999999999</v>
      </c>
      <c r="P7">
        <f t="shared" si="1"/>
        <v>1.9492</v>
      </c>
      <c r="Q7">
        <f t="shared" si="2"/>
        <v>1.9402099999999998</v>
      </c>
      <c r="S7">
        <v>40000</v>
      </c>
      <c r="T7">
        <v>0</v>
      </c>
      <c r="U7">
        <v>0</v>
      </c>
      <c r="V7">
        <v>0</v>
      </c>
      <c r="W7">
        <f t="shared" si="3"/>
        <v>0</v>
      </c>
    </row>
    <row r="8" spans="1:23">
      <c r="B8">
        <v>48000</v>
      </c>
      <c r="C8">
        <v>2.7911000000000001</v>
      </c>
      <c r="D8">
        <v>2.7930000000000001</v>
      </c>
      <c r="E8">
        <v>2.7909999999999999</v>
      </c>
      <c r="F8">
        <v>2.7907000000000002</v>
      </c>
      <c r="G8">
        <v>2.7866</v>
      </c>
      <c r="H8">
        <v>2.7913000000000001</v>
      </c>
      <c r="I8">
        <v>2.7892000000000001</v>
      </c>
      <c r="J8">
        <v>2.7742</v>
      </c>
      <c r="K8">
        <v>2.7967</v>
      </c>
      <c r="L8">
        <v>2.7854000000000001</v>
      </c>
      <c r="M8">
        <v>2.7942999999999998</v>
      </c>
      <c r="N8">
        <v>2.7852999999999999</v>
      </c>
      <c r="O8">
        <f t="shared" si="0"/>
        <v>2.7742</v>
      </c>
      <c r="P8">
        <f t="shared" si="1"/>
        <v>2.7967</v>
      </c>
      <c r="Q8">
        <f t="shared" si="2"/>
        <v>2.78979</v>
      </c>
      <c r="S8">
        <v>48000</v>
      </c>
      <c r="T8">
        <v>0</v>
      </c>
      <c r="U8">
        <v>0</v>
      </c>
      <c r="V8">
        <v>0</v>
      </c>
      <c r="W8">
        <f t="shared" si="3"/>
        <v>0</v>
      </c>
    </row>
    <row r="9" spans="1:23">
      <c r="B9">
        <v>56000</v>
      </c>
      <c r="C9">
        <v>3.7953999999999999</v>
      </c>
      <c r="D9">
        <v>3.8016000000000001</v>
      </c>
      <c r="E9">
        <v>3.7812000000000001</v>
      </c>
      <c r="F9">
        <v>3.7964000000000002</v>
      </c>
      <c r="G9">
        <v>3.8218000000000001</v>
      </c>
      <c r="H9">
        <v>3.8127</v>
      </c>
      <c r="I9">
        <v>3.8081999999999998</v>
      </c>
      <c r="J9">
        <v>3.8189000000000002</v>
      </c>
      <c r="K9">
        <v>3.8046000000000002</v>
      </c>
      <c r="L9">
        <v>3.8043999999999998</v>
      </c>
      <c r="M9">
        <v>3.8132999999999999</v>
      </c>
      <c r="N9">
        <v>3.7951999999999999</v>
      </c>
      <c r="O9">
        <f t="shared" si="0"/>
        <v>3.7812000000000001</v>
      </c>
      <c r="P9">
        <f t="shared" si="1"/>
        <v>3.8218000000000001</v>
      </c>
      <c r="Q9">
        <f t="shared" si="2"/>
        <v>3.8050699999999997</v>
      </c>
      <c r="S9">
        <v>56000</v>
      </c>
      <c r="T9">
        <v>0</v>
      </c>
      <c r="U9">
        <v>0</v>
      </c>
      <c r="V9">
        <v>0</v>
      </c>
      <c r="W9">
        <f t="shared" si="3"/>
        <v>0</v>
      </c>
    </row>
    <row r="12" spans="1:23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8000</v>
      </c>
      <c r="C13">
        <v>8.1000000000000003E-2</v>
      </c>
      <c r="D13">
        <v>8.2000000000000003E-2</v>
      </c>
      <c r="E13">
        <v>0.08</v>
      </c>
      <c r="F13">
        <v>8.1000000000000003E-2</v>
      </c>
      <c r="G13">
        <v>8.1000000000000003E-2</v>
      </c>
      <c r="H13">
        <v>0.08</v>
      </c>
      <c r="I13">
        <v>8.5000000000000006E-2</v>
      </c>
      <c r="J13">
        <v>8.4000000000000005E-2</v>
      </c>
      <c r="K13">
        <v>8.1000000000000003E-2</v>
      </c>
      <c r="L13">
        <v>8.5999999999999993E-2</v>
      </c>
      <c r="M13">
        <v>8.6999999999999994E-2</v>
      </c>
      <c r="N13">
        <v>8.5999999999999993E-2</v>
      </c>
      <c r="O13">
        <f t="shared" ref="O13:O19" si="4">MIN(C13:N13)</f>
        <v>0.08</v>
      </c>
      <c r="P13">
        <f t="shared" ref="P13:P19" si="5">MAX(C13:N13)</f>
        <v>8.6999999999999994E-2</v>
      </c>
      <c r="Q13">
        <f t="shared" ref="Q13:Q19" si="6">(SUM(C13:N13)-O13-P13)/10</f>
        <v>8.2699999999999996E-2</v>
      </c>
      <c r="S13">
        <v>8000</v>
      </c>
      <c r="T13">
        <v>0</v>
      </c>
      <c r="U13">
        <v>0</v>
      </c>
      <c r="V13">
        <v>0</v>
      </c>
      <c r="W13">
        <f>AVERAGE(T13:V13)</f>
        <v>0</v>
      </c>
    </row>
    <row r="14" spans="1:23">
      <c r="B14">
        <v>16000</v>
      </c>
      <c r="C14">
        <v>0.33500000000000002</v>
      </c>
      <c r="D14">
        <v>0.34799999999999998</v>
      </c>
      <c r="E14">
        <v>0.33700000000000002</v>
      </c>
      <c r="F14">
        <v>0.33700000000000002</v>
      </c>
      <c r="G14">
        <v>0.32900000000000001</v>
      </c>
      <c r="H14">
        <v>0.315</v>
      </c>
      <c r="I14">
        <v>0.32200000000000001</v>
      </c>
      <c r="J14">
        <v>0.32300000000000001</v>
      </c>
      <c r="K14">
        <v>0.34200000000000003</v>
      </c>
      <c r="L14">
        <v>0.34399999999999997</v>
      </c>
      <c r="M14">
        <v>0.34</v>
      </c>
      <c r="N14">
        <v>0.33500000000000002</v>
      </c>
      <c r="O14">
        <f t="shared" si="4"/>
        <v>0.315</v>
      </c>
      <c r="P14">
        <f t="shared" si="5"/>
        <v>0.34799999999999998</v>
      </c>
      <c r="Q14">
        <f t="shared" si="6"/>
        <v>0.33439999999999998</v>
      </c>
      <c r="S14">
        <v>16000</v>
      </c>
      <c r="T14">
        <v>0</v>
      </c>
      <c r="U14">
        <v>0</v>
      </c>
      <c r="V14">
        <v>0</v>
      </c>
      <c r="W14">
        <f t="shared" ref="W14:W19" si="7">AVERAGE(T14:V14)</f>
        <v>0</v>
      </c>
    </row>
    <row r="15" spans="1:23">
      <c r="B15">
        <v>24000</v>
      </c>
      <c r="C15">
        <v>0.76700000000000002</v>
      </c>
      <c r="D15">
        <v>0.753</v>
      </c>
      <c r="E15">
        <v>0.75700000000000001</v>
      </c>
      <c r="F15">
        <v>0.73299999999999998</v>
      </c>
      <c r="G15">
        <v>0.72399999999999998</v>
      </c>
      <c r="H15">
        <v>0.75900000000000001</v>
      </c>
      <c r="I15">
        <v>0.76800000000000002</v>
      </c>
      <c r="J15">
        <v>0.73399999999999999</v>
      </c>
      <c r="K15">
        <v>0.72099999999999997</v>
      </c>
      <c r="L15">
        <v>0.71399999999999997</v>
      </c>
      <c r="M15">
        <v>0.71</v>
      </c>
      <c r="N15">
        <v>0.71799999999999997</v>
      </c>
      <c r="O15">
        <f t="shared" si="4"/>
        <v>0.71</v>
      </c>
      <c r="P15">
        <f t="shared" si="5"/>
        <v>0.76800000000000002</v>
      </c>
      <c r="Q15">
        <f t="shared" si="6"/>
        <v>0.73799999999999999</v>
      </c>
      <c r="S15">
        <v>24000</v>
      </c>
      <c r="T15">
        <v>0</v>
      </c>
      <c r="U15">
        <v>0</v>
      </c>
      <c r="V15">
        <v>0</v>
      </c>
      <c r="W15">
        <f t="shared" si="7"/>
        <v>0</v>
      </c>
    </row>
    <row r="16" spans="1:23">
      <c r="B16">
        <v>32000</v>
      </c>
      <c r="C16">
        <v>1.262</v>
      </c>
      <c r="D16">
        <v>1.2669999999999999</v>
      </c>
      <c r="E16">
        <v>1.256</v>
      </c>
      <c r="F16">
        <v>1.2589999999999999</v>
      </c>
      <c r="G16">
        <v>1.258</v>
      </c>
      <c r="H16">
        <v>1.2649999999999999</v>
      </c>
      <c r="I16">
        <v>1.2649999999999999</v>
      </c>
      <c r="J16">
        <v>1.27</v>
      </c>
      <c r="K16">
        <v>1.26</v>
      </c>
      <c r="L16">
        <v>1.286</v>
      </c>
      <c r="M16">
        <v>1.306</v>
      </c>
      <c r="N16">
        <v>1.296</v>
      </c>
      <c r="O16">
        <f t="shared" si="4"/>
        <v>1.256</v>
      </c>
      <c r="P16">
        <f t="shared" si="5"/>
        <v>1.306</v>
      </c>
      <c r="Q16">
        <f t="shared" si="6"/>
        <v>1.2687999999999999</v>
      </c>
      <c r="S16">
        <v>32000</v>
      </c>
      <c r="T16">
        <v>0</v>
      </c>
      <c r="U16">
        <v>0</v>
      </c>
      <c r="V16">
        <v>0</v>
      </c>
      <c r="W16">
        <f t="shared" si="7"/>
        <v>0</v>
      </c>
    </row>
    <row r="17" spans="1:23">
      <c r="B17">
        <v>40000</v>
      </c>
      <c r="C17">
        <v>1.988</v>
      </c>
      <c r="D17">
        <v>2.0659999999999998</v>
      </c>
      <c r="E17">
        <v>2.0099999999999998</v>
      </c>
      <c r="F17">
        <v>2.0409999999999999</v>
      </c>
      <c r="G17">
        <v>2.0859999999999999</v>
      </c>
      <c r="H17">
        <v>2.0070000000000001</v>
      </c>
      <c r="I17">
        <v>2.0049999999999999</v>
      </c>
      <c r="J17">
        <v>2.0419999999999998</v>
      </c>
      <c r="K17">
        <v>2.0059999999999998</v>
      </c>
      <c r="L17">
        <v>1.9870000000000001</v>
      </c>
      <c r="M17">
        <v>1.974</v>
      </c>
      <c r="N17">
        <v>2.0019999999999998</v>
      </c>
      <c r="O17">
        <f t="shared" si="4"/>
        <v>1.974</v>
      </c>
      <c r="P17">
        <f t="shared" si="5"/>
        <v>2.0859999999999999</v>
      </c>
      <c r="Q17">
        <f t="shared" si="6"/>
        <v>2.0154000000000001</v>
      </c>
      <c r="S17">
        <v>40000</v>
      </c>
      <c r="T17">
        <v>0</v>
      </c>
      <c r="U17">
        <v>0</v>
      </c>
      <c r="V17">
        <v>0</v>
      </c>
      <c r="W17">
        <f>AVERAGE(T17:V17)</f>
        <v>0</v>
      </c>
    </row>
    <row r="18" spans="1:23">
      <c r="B18">
        <v>48000</v>
      </c>
      <c r="C18">
        <v>2.8540000000000001</v>
      </c>
      <c r="D18">
        <v>2.8660000000000001</v>
      </c>
      <c r="E18">
        <v>2.8650000000000002</v>
      </c>
      <c r="F18">
        <v>2.8610000000000002</v>
      </c>
      <c r="G18">
        <v>2.8719999999999999</v>
      </c>
      <c r="H18">
        <v>2.8479999999999999</v>
      </c>
      <c r="I18">
        <v>2.8679999999999999</v>
      </c>
      <c r="J18">
        <v>2.8769999999999998</v>
      </c>
      <c r="K18">
        <v>2.8719999999999999</v>
      </c>
      <c r="L18">
        <v>2.8610000000000002</v>
      </c>
      <c r="M18">
        <v>2.8639999999999999</v>
      </c>
      <c r="N18">
        <v>2.859</v>
      </c>
      <c r="O18">
        <f t="shared" si="4"/>
        <v>2.8479999999999999</v>
      </c>
      <c r="P18">
        <f t="shared" si="5"/>
        <v>2.8769999999999998</v>
      </c>
      <c r="Q18">
        <f t="shared" si="6"/>
        <v>2.8641999999999999</v>
      </c>
      <c r="S18">
        <v>48000</v>
      </c>
      <c r="T18">
        <v>0</v>
      </c>
      <c r="U18">
        <v>0</v>
      </c>
      <c r="V18">
        <v>0</v>
      </c>
      <c r="W18">
        <f t="shared" si="7"/>
        <v>0</v>
      </c>
    </row>
    <row r="19" spans="1:23">
      <c r="B19">
        <v>56000</v>
      </c>
      <c r="C19">
        <v>3.8759999999999999</v>
      </c>
      <c r="D19">
        <v>3.8570000000000002</v>
      </c>
      <c r="E19">
        <v>3.87</v>
      </c>
      <c r="F19">
        <v>3.9</v>
      </c>
      <c r="G19">
        <v>3.883</v>
      </c>
      <c r="H19">
        <v>3.9020000000000001</v>
      </c>
      <c r="I19">
        <v>3.8780000000000001</v>
      </c>
      <c r="J19">
        <v>3.8540000000000001</v>
      </c>
      <c r="K19">
        <v>3.875</v>
      </c>
      <c r="L19">
        <v>3.8639999999999999</v>
      </c>
      <c r="M19">
        <v>3.871</v>
      </c>
      <c r="N19">
        <v>3.9049999999999998</v>
      </c>
      <c r="O19">
        <f t="shared" si="4"/>
        <v>3.8540000000000001</v>
      </c>
      <c r="P19">
        <f t="shared" si="5"/>
        <v>3.9049999999999998</v>
      </c>
      <c r="Q19">
        <f t="shared" si="6"/>
        <v>3.8776000000000002</v>
      </c>
      <c r="S19">
        <v>56000</v>
      </c>
      <c r="T19">
        <v>0</v>
      </c>
      <c r="U19">
        <v>0</v>
      </c>
      <c r="V19">
        <v>0</v>
      </c>
      <c r="W19">
        <f t="shared" si="7"/>
        <v>0</v>
      </c>
    </row>
    <row r="22" spans="1:23">
      <c r="A22" t="s">
        <v>7</v>
      </c>
    </row>
    <row r="23" spans="1:23">
      <c r="A23" t="s">
        <v>1</v>
      </c>
      <c r="B23" t="s">
        <v>8</v>
      </c>
      <c r="C23">
        <v>8000</v>
      </c>
      <c r="H23" t="s">
        <v>6</v>
      </c>
      <c r="I23" t="s">
        <v>8</v>
      </c>
      <c r="J23">
        <v>8000</v>
      </c>
      <c r="O23" t="s">
        <v>1</v>
      </c>
      <c r="P23" t="s">
        <v>8</v>
      </c>
      <c r="Q23" t="s">
        <v>9</v>
      </c>
      <c r="R23" t="s">
        <v>10</v>
      </c>
      <c r="S23" t="s">
        <v>11</v>
      </c>
      <c r="T23" t="s">
        <v>16</v>
      </c>
      <c r="U23" t="s">
        <v>17</v>
      </c>
      <c r="V23" t="s">
        <v>15</v>
      </c>
    </row>
    <row r="24" spans="1:23">
      <c r="B24" t="s">
        <v>2</v>
      </c>
      <c r="C24">
        <v>1</v>
      </c>
      <c r="D24">
        <v>2</v>
      </c>
      <c r="E24">
        <v>3</v>
      </c>
      <c r="F24" t="s">
        <v>5</v>
      </c>
      <c r="I24" t="s">
        <v>2</v>
      </c>
      <c r="J24">
        <v>1</v>
      </c>
      <c r="K24">
        <v>2</v>
      </c>
      <c r="L24">
        <v>3</v>
      </c>
      <c r="M24" t="s">
        <v>5</v>
      </c>
      <c r="P24">
        <v>8000</v>
      </c>
      <c r="Q24">
        <f>F25</f>
        <v>138389</v>
      </c>
      <c r="R24">
        <f>F26</f>
        <v>491</v>
      </c>
      <c r="S24">
        <f>F27</f>
        <v>4648</v>
      </c>
      <c r="T24">
        <f>Q24+R24+S24</f>
        <v>143528</v>
      </c>
      <c r="U24">
        <f>W3</f>
        <v>0</v>
      </c>
      <c r="V24" s="2">
        <f>U24*(Constants!$A$2/100)*1024*1024*1024</f>
        <v>0</v>
      </c>
    </row>
    <row r="25" spans="1:23">
      <c r="B25" t="s">
        <v>9</v>
      </c>
      <c r="C25">
        <v>138389</v>
      </c>
      <c r="D25">
        <v>138389</v>
      </c>
      <c r="E25">
        <v>138389</v>
      </c>
      <c r="F25">
        <f>SUM(C25:E25)/3</f>
        <v>138389</v>
      </c>
      <c r="I25" t="s">
        <v>9</v>
      </c>
      <c r="J25">
        <v>138389</v>
      </c>
      <c r="K25">
        <v>138389</v>
      </c>
      <c r="L25">
        <v>138389</v>
      </c>
      <c r="M25">
        <f>SUM(J25:L25)/3</f>
        <v>138389</v>
      </c>
      <c r="P25">
        <v>16000</v>
      </c>
      <c r="Q25">
        <f>F31</f>
        <v>202390</v>
      </c>
      <c r="R25">
        <f>F32</f>
        <v>506</v>
      </c>
      <c r="S25">
        <f>F33</f>
        <v>4648</v>
      </c>
      <c r="T25">
        <f t="shared" ref="T25:T30" si="8">Q25+R25+S25</f>
        <v>207544</v>
      </c>
      <c r="U25">
        <f t="shared" ref="U25:U30" si="9">W4</f>
        <v>0</v>
      </c>
      <c r="V25" s="2">
        <f>U25*(Constants!$A$2/100)*1024*1024*1024</f>
        <v>0</v>
      </c>
    </row>
    <row r="26" spans="1:23">
      <c r="B26" t="s">
        <v>12</v>
      </c>
      <c r="C26">
        <v>491</v>
      </c>
      <c r="D26">
        <v>491</v>
      </c>
      <c r="E26">
        <v>491</v>
      </c>
      <c r="F26">
        <f>SUM(C26:E26)/3</f>
        <v>491</v>
      </c>
      <c r="I26" t="s">
        <v>12</v>
      </c>
      <c r="J26">
        <v>491</v>
      </c>
      <c r="K26">
        <v>491</v>
      </c>
      <c r="L26">
        <v>491</v>
      </c>
      <c r="M26">
        <f>SUM(J26:L26)/3</f>
        <v>491</v>
      </c>
      <c r="P26">
        <v>24000</v>
      </c>
      <c r="Q26">
        <f>F37</f>
        <v>266390</v>
      </c>
      <c r="R26">
        <f>F38</f>
        <v>506</v>
      </c>
      <c r="S26">
        <f>F39</f>
        <v>4648</v>
      </c>
      <c r="T26">
        <f t="shared" si="8"/>
        <v>271544</v>
      </c>
      <c r="U26">
        <f t="shared" si="9"/>
        <v>0</v>
      </c>
      <c r="V26" s="2">
        <f>U26*(Constants!$A$2/100)*1024*1024*1024</f>
        <v>0</v>
      </c>
    </row>
    <row r="27" spans="1:23">
      <c r="B27" t="s">
        <v>11</v>
      </c>
      <c r="C27">
        <v>4648</v>
      </c>
      <c r="D27">
        <v>4648</v>
      </c>
      <c r="E27">
        <v>4648</v>
      </c>
      <c r="F27">
        <f>SUM(C27:E27)/3</f>
        <v>4648</v>
      </c>
      <c r="I27" t="s">
        <v>11</v>
      </c>
      <c r="J27">
        <v>4648</v>
      </c>
      <c r="K27">
        <v>4648</v>
      </c>
      <c r="L27">
        <v>4648</v>
      </c>
      <c r="M27">
        <f>SUM(J27:L27)/3</f>
        <v>4648</v>
      </c>
      <c r="P27">
        <v>32000</v>
      </c>
      <c r="Q27">
        <f>F43</f>
        <v>330390</v>
      </c>
      <c r="R27">
        <f>F44</f>
        <v>506</v>
      </c>
      <c r="S27">
        <f>F45</f>
        <v>4648</v>
      </c>
      <c r="T27">
        <f t="shared" si="8"/>
        <v>335544</v>
      </c>
      <c r="U27">
        <f t="shared" si="9"/>
        <v>0</v>
      </c>
      <c r="V27" s="2">
        <f>U27*(Constants!$A$2/100)*1024*1024*1024</f>
        <v>0</v>
      </c>
    </row>
    <row r="28" spans="1:23">
      <c r="P28">
        <v>40000</v>
      </c>
      <c r="Q28">
        <f>F49</f>
        <v>394390</v>
      </c>
      <c r="R28">
        <f>F50</f>
        <v>506</v>
      </c>
      <c r="S28">
        <f>F51</f>
        <v>2960</v>
      </c>
      <c r="T28">
        <f t="shared" si="8"/>
        <v>397856</v>
      </c>
      <c r="U28">
        <f t="shared" si="9"/>
        <v>0</v>
      </c>
      <c r="V28" s="2">
        <f>U28*(Constants!$A$2/100)*1024*1024*1024</f>
        <v>0</v>
      </c>
    </row>
    <row r="29" spans="1:23">
      <c r="B29" t="s">
        <v>8</v>
      </c>
      <c r="C29">
        <v>16000</v>
      </c>
      <c r="I29" t="s">
        <v>8</v>
      </c>
      <c r="J29">
        <v>16000</v>
      </c>
      <c r="P29">
        <v>48000</v>
      </c>
      <c r="Q29">
        <f>F55</f>
        <v>458390</v>
      </c>
      <c r="R29">
        <f>F56</f>
        <v>506</v>
      </c>
      <c r="S29">
        <f>F57</f>
        <v>2960</v>
      </c>
      <c r="T29">
        <f t="shared" si="8"/>
        <v>461856</v>
      </c>
      <c r="U29">
        <f t="shared" si="9"/>
        <v>0</v>
      </c>
      <c r="V29" s="2">
        <f>U29*(Constants!$A$2/100)*1024*1024*1024</f>
        <v>0</v>
      </c>
    </row>
    <row r="30" spans="1:23">
      <c r="B30" t="s">
        <v>2</v>
      </c>
      <c r="C30">
        <v>1</v>
      </c>
      <c r="D30">
        <v>2</v>
      </c>
      <c r="E30">
        <v>3</v>
      </c>
      <c r="F30" t="s">
        <v>5</v>
      </c>
      <c r="I30" t="s">
        <v>2</v>
      </c>
      <c r="J30">
        <v>1</v>
      </c>
      <c r="K30">
        <v>2</v>
      </c>
      <c r="L30">
        <v>3</v>
      </c>
      <c r="M30" t="s">
        <v>5</v>
      </c>
      <c r="P30">
        <v>56000</v>
      </c>
      <c r="Q30">
        <f>F61</f>
        <v>522390</v>
      </c>
      <c r="R30">
        <f>F62</f>
        <v>506</v>
      </c>
      <c r="S30">
        <f>F63</f>
        <v>2960</v>
      </c>
      <c r="T30">
        <f t="shared" si="8"/>
        <v>525856</v>
      </c>
      <c r="U30">
        <f t="shared" si="9"/>
        <v>0</v>
      </c>
      <c r="V30" s="2">
        <f>U30*(Constants!$A$2/100)*1024*1024*1024</f>
        <v>0</v>
      </c>
    </row>
    <row r="31" spans="1:23">
      <c r="B31" t="s">
        <v>9</v>
      </c>
      <c r="C31">
        <v>202390</v>
      </c>
      <c r="D31">
        <v>202390</v>
      </c>
      <c r="E31">
        <v>202390</v>
      </c>
      <c r="F31">
        <f>SUM(C31:E31)/3</f>
        <v>202390</v>
      </c>
      <c r="I31" t="s">
        <v>9</v>
      </c>
      <c r="J31">
        <v>202390</v>
      </c>
      <c r="K31">
        <v>202390</v>
      </c>
      <c r="L31">
        <v>202390</v>
      </c>
      <c r="M31">
        <f>SUM(J31:L31)/3</f>
        <v>202390</v>
      </c>
      <c r="V31" s="2"/>
    </row>
    <row r="32" spans="1:23">
      <c r="B32" t="s">
        <v>12</v>
      </c>
      <c r="C32">
        <v>506</v>
      </c>
      <c r="D32">
        <v>506</v>
      </c>
      <c r="E32">
        <v>506</v>
      </c>
      <c r="F32">
        <f>SUM(C32:E32)/3</f>
        <v>506</v>
      </c>
      <c r="I32" t="s">
        <v>12</v>
      </c>
      <c r="J32">
        <v>506</v>
      </c>
      <c r="K32">
        <v>506</v>
      </c>
      <c r="L32">
        <v>506</v>
      </c>
      <c r="M32">
        <f>SUM(J32:L32)/3</f>
        <v>506</v>
      </c>
    </row>
    <row r="33" spans="2:22">
      <c r="B33" t="s">
        <v>11</v>
      </c>
      <c r="C33">
        <v>4648</v>
      </c>
      <c r="D33">
        <v>4648</v>
      </c>
      <c r="E33">
        <v>4648</v>
      </c>
      <c r="F33">
        <f>SUM(C33:E33)/3</f>
        <v>4648</v>
      </c>
      <c r="I33" t="s">
        <v>11</v>
      </c>
      <c r="J33">
        <v>4648</v>
      </c>
      <c r="K33">
        <v>4648</v>
      </c>
      <c r="L33">
        <v>4648</v>
      </c>
      <c r="M33">
        <f>SUM(J33:L33)/3</f>
        <v>4648</v>
      </c>
      <c r="O33" t="s">
        <v>6</v>
      </c>
      <c r="P33" t="s">
        <v>8</v>
      </c>
      <c r="Q33" t="s">
        <v>9</v>
      </c>
      <c r="R33" t="s">
        <v>10</v>
      </c>
      <c r="S33" t="s">
        <v>11</v>
      </c>
      <c r="T33" t="s">
        <v>16</v>
      </c>
      <c r="U33" t="s">
        <v>17</v>
      </c>
      <c r="V33" t="s">
        <v>15</v>
      </c>
    </row>
    <row r="34" spans="2:22">
      <c r="P34">
        <v>8000</v>
      </c>
      <c r="Q34">
        <f>M25</f>
        <v>138389</v>
      </c>
      <c r="R34">
        <f>M26</f>
        <v>491</v>
      </c>
      <c r="S34">
        <f>M27</f>
        <v>4648</v>
      </c>
      <c r="T34">
        <f>Q34+R34+S34</f>
        <v>143528</v>
      </c>
      <c r="U34">
        <f>W13</f>
        <v>0</v>
      </c>
      <c r="V34" s="2">
        <f>U34*(Constants!$A$2/100)*1024*1024*1024</f>
        <v>0</v>
      </c>
    </row>
    <row r="35" spans="2:22">
      <c r="B35" t="s">
        <v>8</v>
      </c>
      <c r="C35">
        <v>24000</v>
      </c>
      <c r="I35" t="s">
        <v>8</v>
      </c>
      <c r="J35">
        <v>24000</v>
      </c>
      <c r="P35">
        <v>16000</v>
      </c>
      <c r="Q35">
        <f>M31</f>
        <v>202390</v>
      </c>
      <c r="R35">
        <f>M32</f>
        <v>506</v>
      </c>
      <c r="S35">
        <f>M33</f>
        <v>4648</v>
      </c>
      <c r="T35">
        <f t="shared" ref="T35:T40" si="10">Q35+R35+S35</f>
        <v>207544</v>
      </c>
      <c r="U35">
        <f t="shared" ref="U35:U40" si="11">W14</f>
        <v>0</v>
      </c>
      <c r="V35" s="2">
        <f>U35*(Constants!$A$2/100)*1024*1024*1024</f>
        <v>0</v>
      </c>
    </row>
    <row r="36" spans="2:22">
      <c r="B36" t="s">
        <v>2</v>
      </c>
      <c r="C36">
        <v>1</v>
      </c>
      <c r="D36">
        <v>2</v>
      </c>
      <c r="E36">
        <v>3</v>
      </c>
      <c r="F36" t="s">
        <v>5</v>
      </c>
      <c r="I36" t="s">
        <v>2</v>
      </c>
      <c r="J36">
        <v>1</v>
      </c>
      <c r="K36">
        <v>2</v>
      </c>
      <c r="L36">
        <v>3</v>
      </c>
      <c r="M36" t="s">
        <v>5</v>
      </c>
      <c r="P36">
        <v>24000</v>
      </c>
      <c r="Q36">
        <f>M37</f>
        <v>266390</v>
      </c>
      <c r="R36">
        <f>M38</f>
        <v>506</v>
      </c>
      <c r="S36">
        <f>M39</f>
        <v>4648</v>
      </c>
      <c r="T36">
        <f t="shared" si="10"/>
        <v>271544</v>
      </c>
      <c r="U36">
        <f t="shared" si="11"/>
        <v>0</v>
      </c>
      <c r="V36" s="2">
        <f>U36*(Constants!$A$2/100)*1024*1024*1024</f>
        <v>0</v>
      </c>
    </row>
    <row r="37" spans="2:22">
      <c r="B37" t="s">
        <v>9</v>
      </c>
      <c r="C37">
        <v>266390</v>
      </c>
      <c r="D37">
        <v>266390</v>
      </c>
      <c r="E37">
        <v>266390</v>
      </c>
      <c r="F37">
        <f>SUM(C37:E37)/3</f>
        <v>266390</v>
      </c>
      <c r="I37" t="s">
        <v>9</v>
      </c>
      <c r="J37">
        <v>266390</v>
      </c>
      <c r="K37">
        <v>266390</v>
      </c>
      <c r="L37">
        <v>266390</v>
      </c>
      <c r="M37">
        <f>SUM(J37:L37)/3</f>
        <v>266390</v>
      </c>
      <c r="P37">
        <v>32000</v>
      </c>
      <c r="Q37">
        <f>M43</f>
        <v>330390</v>
      </c>
      <c r="R37">
        <f>M44</f>
        <v>506</v>
      </c>
      <c r="S37">
        <f>M45</f>
        <v>4648</v>
      </c>
      <c r="T37">
        <f t="shared" si="10"/>
        <v>335544</v>
      </c>
      <c r="U37">
        <f t="shared" si="11"/>
        <v>0</v>
      </c>
      <c r="V37" s="2">
        <f>U37*(Constants!$A$2/100)*1024*1024*1024</f>
        <v>0</v>
      </c>
    </row>
    <row r="38" spans="2:22">
      <c r="B38" t="s">
        <v>12</v>
      </c>
      <c r="C38">
        <v>506</v>
      </c>
      <c r="D38">
        <v>506</v>
      </c>
      <c r="E38">
        <v>506</v>
      </c>
      <c r="F38">
        <f>SUM(C38:E38)/3</f>
        <v>506</v>
      </c>
      <c r="I38" t="s">
        <v>12</v>
      </c>
      <c r="J38">
        <v>506</v>
      </c>
      <c r="K38">
        <v>506</v>
      </c>
      <c r="L38">
        <v>506</v>
      </c>
      <c r="M38">
        <f>SUM(J38:L38)/3</f>
        <v>506</v>
      </c>
      <c r="P38">
        <v>40000</v>
      </c>
      <c r="Q38">
        <f>M49</f>
        <v>394390</v>
      </c>
      <c r="R38">
        <f>M50</f>
        <v>506</v>
      </c>
      <c r="S38">
        <f>M51</f>
        <v>3104</v>
      </c>
      <c r="T38">
        <f t="shared" si="10"/>
        <v>398000</v>
      </c>
      <c r="U38">
        <f t="shared" si="11"/>
        <v>0</v>
      </c>
      <c r="V38" s="2">
        <f>U38*(Constants!$A$2/100)*1024*1024*1024</f>
        <v>0</v>
      </c>
    </row>
    <row r="39" spans="2:22">
      <c r="B39" t="s">
        <v>11</v>
      </c>
      <c r="C39">
        <v>4648</v>
      </c>
      <c r="D39">
        <v>4648</v>
      </c>
      <c r="E39">
        <v>4648</v>
      </c>
      <c r="F39">
        <f>SUM(C39:E39)/3</f>
        <v>4648</v>
      </c>
      <c r="I39" t="s">
        <v>11</v>
      </c>
      <c r="J39">
        <v>4648</v>
      </c>
      <c r="K39">
        <v>4648</v>
      </c>
      <c r="L39">
        <v>4648</v>
      </c>
      <c r="M39">
        <f>SUM(J39:L39)/3</f>
        <v>4648</v>
      </c>
      <c r="P39">
        <v>48000</v>
      </c>
      <c r="Q39">
        <f>M55</f>
        <v>458390</v>
      </c>
      <c r="R39">
        <f>M56</f>
        <v>506</v>
      </c>
      <c r="S39">
        <f>M57</f>
        <v>3104</v>
      </c>
      <c r="T39">
        <f t="shared" si="10"/>
        <v>462000</v>
      </c>
      <c r="U39">
        <f t="shared" si="11"/>
        <v>0</v>
      </c>
      <c r="V39" s="2">
        <f>U39*(Constants!$A$2/100)*1024*1024*1024</f>
        <v>0</v>
      </c>
    </row>
    <row r="40" spans="2:22">
      <c r="P40">
        <v>56000</v>
      </c>
      <c r="Q40">
        <f>M61</f>
        <v>522390</v>
      </c>
      <c r="R40">
        <f>M62</f>
        <v>506</v>
      </c>
      <c r="S40">
        <f>M63</f>
        <v>3104</v>
      </c>
      <c r="T40">
        <f t="shared" si="10"/>
        <v>526000</v>
      </c>
      <c r="U40">
        <f t="shared" si="11"/>
        <v>0</v>
      </c>
      <c r="V40" s="2">
        <f>U40*(Constants!$A$2/100)*1024*1024*1024</f>
        <v>0</v>
      </c>
    </row>
    <row r="41" spans="2:22">
      <c r="B41" t="s">
        <v>8</v>
      </c>
      <c r="C41">
        <v>32000</v>
      </c>
      <c r="I41" t="s">
        <v>8</v>
      </c>
      <c r="J41">
        <v>32000</v>
      </c>
      <c r="V41" s="2"/>
    </row>
    <row r="42" spans="2:22">
      <c r="B42" t="s">
        <v>2</v>
      </c>
      <c r="C42">
        <v>1</v>
      </c>
      <c r="D42">
        <v>2</v>
      </c>
      <c r="E42">
        <v>3</v>
      </c>
      <c r="F42" t="s">
        <v>5</v>
      </c>
      <c r="I42" t="s">
        <v>2</v>
      </c>
      <c r="J42">
        <v>1</v>
      </c>
      <c r="K42">
        <v>2</v>
      </c>
      <c r="L42">
        <v>3</v>
      </c>
      <c r="M42" t="s">
        <v>5</v>
      </c>
    </row>
    <row r="43" spans="2:22">
      <c r="B43" t="s">
        <v>9</v>
      </c>
      <c r="C43">
        <v>330390</v>
      </c>
      <c r="D43">
        <v>330390</v>
      </c>
      <c r="E43">
        <v>330390</v>
      </c>
      <c r="F43">
        <f>SUM(C43:E43)/3</f>
        <v>330390</v>
      </c>
      <c r="I43" t="s">
        <v>9</v>
      </c>
      <c r="J43">
        <v>330390</v>
      </c>
      <c r="K43">
        <v>330390</v>
      </c>
      <c r="L43">
        <v>330390</v>
      </c>
      <c r="M43">
        <f>SUM(J43:L43)/3</f>
        <v>330390</v>
      </c>
    </row>
    <row r="44" spans="2:22">
      <c r="B44" t="s">
        <v>12</v>
      </c>
      <c r="C44">
        <v>506</v>
      </c>
      <c r="D44">
        <v>506</v>
      </c>
      <c r="E44">
        <v>506</v>
      </c>
      <c r="F44">
        <f>SUM(C44:E44)/3</f>
        <v>506</v>
      </c>
      <c r="I44" t="s">
        <v>12</v>
      </c>
      <c r="J44">
        <v>506</v>
      </c>
      <c r="K44">
        <v>506</v>
      </c>
      <c r="L44">
        <v>506</v>
      </c>
      <c r="M44">
        <f>SUM(J44:L44)/3</f>
        <v>506</v>
      </c>
    </row>
    <row r="45" spans="2:22">
      <c r="B45" t="s">
        <v>11</v>
      </c>
      <c r="C45">
        <v>4648</v>
      </c>
      <c r="D45">
        <v>4648</v>
      </c>
      <c r="E45">
        <v>4648</v>
      </c>
      <c r="F45">
        <f>SUM(C45:E45)/3</f>
        <v>4648</v>
      </c>
      <c r="I45" t="s">
        <v>11</v>
      </c>
      <c r="J45">
        <v>4648</v>
      </c>
      <c r="K45">
        <v>4648</v>
      </c>
      <c r="L45">
        <v>4648</v>
      </c>
      <c r="M45">
        <f>SUM(J45:L45)/3</f>
        <v>4648</v>
      </c>
    </row>
    <row r="47" spans="2:22">
      <c r="B47" t="s">
        <v>8</v>
      </c>
      <c r="C47">
        <v>40000</v>
      </c>
      <c r="I47" t="s">
        <v>8</v>
      </c>
      <c r="J47">
        <v>40000</v>
      </c>
    </row>
    <row r="48" spans="2:22">
      <c r="B48" t="s">
        <v>2</v>
      </c>
      <c r="C48">
        <v>1</v>
      </c>
      <c r="D48">
        <v>2</v>
      </c>
      <c r="E48">
        <v>3</v>
      </c>
      <c r="F48" t="s">
        <v>5</v>
      </c>
      <c r="I48" t="s">
        <v>2</v>
      </c>
      <c r="J48">
        <v>1</v>
      </c>
      <c r="K48">
        <v>2</v>
      </c>
      <c r="L48">
        <v>3</v>
      </c>
      <c r="M48" t="s">
        <v>5</v>
      </c>
    </row>
    <row r="49" spans="2:13">
      <c r="B49" t="s">
        <v>9</v>
      </c>
      <c r="C49">
        <v>394390</v>
      </c>
      <c r="D49">
        <v>394390</v>
      </c>
      <c r="E49">
        <v>394390</v>
      </c>
      <c r="F49">
        <f>SUM(C49:E49)/3</f>
        <v>394390</v>
      </c>
      <c r="I49" t="s">
        <v>9</v>
      </c>
      <c r="J49">
        <v>394390</v>
      </c>
      <c r="K49">
        <v>394390</v>
      </c>
      <c r="L49">
        <v>394390</v>
      </c>
      <c r="M49">
        <f>SUM(J49:L49)/3</f>
        <v>394390</v>
      </c>
    </row>
    <row r="50" spans="2:13">
      <c r="B50" t="s">
        <v>12</v>
      </c>
      <c r="C50">
        <v>506</v>
      </c>
      <c r="D50">
        <v>506</v>
      </c>
      <c r="E50">
        <v>506</v>
      </c>
      <c r="F50">
        <f>SUM(C50:E50)/3</f>
        <v>506</v>
      </c>
      <c r="I50" t="s">
        <v>12</v>
      </c>
      <c r="J50">
        <v>506</v>
      </c>
      <c r="K50">
        <v>506</v>
      </c>
      <c r="L50">
        <v>506</v>
      </c>
      <c r="M50">
        <f>SUM(J50:L50)/3</f>
        <v>506</v>
      </c>
    </row>
    <row r="51" spans="2:13">
      <c r="B51" t="s">
        <v>11</v>
      </c>
      <c r="C51">
        <v>2960</v>
      </c>
      <c r="D51">
        <v>2960</v>
      </c>
      <c r="E51">
        <v>2960</v>
      </c>
      <c r="F51">
        <f>SUM(C51:E51)/3</f>
        <v>2960</v>
      </c>
      <c r="I51" t="s">
        <v>11</v>
      </c>
      <c r="J51">
        <v>3104</v>
      </c>
      <c r="K51">
        <v>3104</v>
      </c>
      <c r="L51">
        <v>3104</v>
      </c>
      <c r="M51">
        <f>SUM(J51:L51)/3</f>
        <v>3104</v>
      </c>
    </row>
    <row r="53" spans="2:13">
      <c r="B53" t="s">
        <v>8</v>
      </c>
      <c r="C53">
        <v>48000</v>
      </c>
      <c r="I53" t="s">
        <v>8</v>
      </c>
      <c r="J53">
        <v>48000</v>
      </c>
    </row>
    <row r="54" spans="2:13">
      <c r="B54" t="s">
        <v>2</v>
      </c>
      <c r="C54">
        <v>1</v>
      </c>
      <c r="D54">
        <v>2</v>
      </c>
      <c r="E54">
        <v>3</v>
      </c>
      <c r="F54" t="s">
        <v>5</v>
      </c>
      <c r="I54" t="s">
        <v>2</v>
      </c>
      <c r="J54">
        <v>1</v>
      </c>
      <c r="K54">
        <v>2</v>
      </c>
      <c r="L54">
        <v>3</v>
      </c>
      <c r="M54" t="s">
        <v>5</v>
      </c>
    </row>
    <row r="55" spans="2:13">
      <c r="B55" t="s">
        <v>9</v>
      </c>
      <c r="C55">
        <v>458390</v>
      </c>
      <c r="D55">
        <v>458390</v>
      </c>
      <c r="E55">
        <v>458390</v>
      </c>
      <c r="F55">
        <f>SUM(C55:E55)/3</f>
        <v>458390</v>
      </c>
      <c r="I55" t="s">
        <v>9</v>
      </c>
      <c r="J55">
        <v>458390</v>
      </c>
      <c r="K55">
        <v>458390</v>
      </c>
      <c r="L55">
        <v>458390</v>
      </c>
      <c r="M55">
        <f>SUM(J55:L55)/3</f>
        <v>458390</v>
      </c>
    </row>
    <row r="56" spans="2:13">
      <c r="B56" t="s">
        <v>12</v>
      </c>
      <c r="C56">
        <v>506</v>
      </c>
      <c r="D56">
        <v>506</v>
      </c>
      <c r="E56">
        <v>506</v>
      </c>
      <c r="F56">
        <f>SUM(C56:E56)/3</f>
        <v>506</v>
      </c>
      <c r="I56" t="s">
        <v>12</v>
      </c>
      <c r="J56">
        <v>506</v>
      </c>
      <c r="K56">
        <v>506</v>
      </c>
      <c r="L56">
        <v>506</v>
      </c>
      <c r="M56">
        <f>SUM(J56:L56)/3</f>
        <v>506</v>
      </c>
    </row>
    <row r="57" spans="2:13">
      <c r="B57" t="s">
        <v>11</v>
      </c>
      <c r="C57">
        <v>2960</v>
      </c>
      <c r="D57">
        <v>2960</v>
      </c>
      <c r="E57">
        <v>2960</v>
      </c>
      <c r="F57">
        <f>SUM(C57:E57)/3</f>
        <v>2960</v>
      </c>
      <c r="I57" t="s">
        <v>11</v>
      </c>
      <c r="J57">
        <v>3104</v>
      </c>
      <c r="K57">
        <v>3104</v>
      </c>
      <c r="L57">
        <v>3104</v>
      </c>
      <c r="M57">
        <f>SUM(J57:L57)/3</f>
        <v>3104</v>
      </c>
    </row>
    <row r="59" spans="2:13">
      <c r="B59" t="s">
        <v>8</v>
      </c>
      <c r="C59">
        <v>56000</v>
      </c>
      <c r="I59" t="s">
        <v>8</v>
      </c>
      <c r="J59">
        <v>56000</v>
      </c>
    </row>
    <row r="60" spans="2:13">
      <c r="B60" t="s">
        <v>2</v>
      </c>
      <c r="C60">
        <v>1</v>
      </c>
      <c r="D60">
        <v>2</v>
      </c>
      <c r="E60">
        <v>3</v>
      </c>
      <c r="F60" t="s">
        <v>5</v>
      </c>
      <c r="I60" t="s">
        <v>2</v>
      </c>
      <c r="J60">
        <v>1</v>
      </c>
      <c r="K60">
        <v>2</v>
      </c>
      <c r="L60">
        <v>3</v>
      </c>
      <c r="M60" t="s">
        <v>5</v>
      </c>
    </row>
    <row r="61" spans="2:13">
      <c r="B61" t="s">
        <v>9</v>
      </c>
      <c r="C61">
        <v>522390</v>
      </c>
      <c r="D61">
        <v>522390</v>
      </c>
      <c r="E61">
        <v>522390</v>
      </c>
      <c r="F61">
        <f>SUM(C61:E61)/3</f>
        <v>522390</v>
      </c>
      <c r="I61" t="s">
        <v>9</v>
      </c>
      <c r="J61">
        <v>522390</v>
      </c>
      <c r="K61">
        <v>522390</v>
      </c>
      <c r="L61">
        <v>522390</v>
      </c>
      <c r="M61">
        <f>SUM(J61:L61)/3</f>
        <v>522390</v>
      </c>
    </row>
    <row r="62" spans="2:13">
      <c r="B62" t="s">
        <v>12</v>
      </c>
      <c r="C62">
        <v>506</v>
      </c>
      <c r="D62">
        <v>506</v>
      </c>
      <c r="E62">
        <v>506</v>
      </c>
      <c r="F62">
        <f>SUM(C62:E62)/3</f>
        <v>506</v>
      </c>
      <c r="I62" t="s">
        <v>12</v>
      </c>
      <c r="J62">
        <v>506</v>
      </c>
      <c r="K62">
        <v>506</v>
      </c>
      <c r="L62">
        <v>506</v>
      </c>
      <c r="M62">
        <f>SUM(J62:L62)/3</f>
        <v>506</v>
      </c>
    </row>
    <row r="63" spans="2:13">
      <c r="B63" t="s">
        <v>11</v>
      </c>
      <c r="C63">
        <v>2960</v>
      </c>
      <c r="D63">
        <v>2960</v>
      </c>
      <c r="E63">
        <v>2960</v>
      </c>
      <c r="F63">
        <f>SUM(C63:E63)/3</f>
        <v>2960</v>
      </c>
      <c r="I63" t="s">
        <v>11</v>
      </c>
      <c r="J63">
        <v>3104</v>
      </c>
      <c r="K63">
        <v>3104</v>
      </c>
      <c r="L63">
        <v>3104</v>
      </c>
      <c r="M63">
        <f>SUM(J63:L63)/3</f>
        <v>3104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5"/>
  <sheetViews>
    <sheetView zoomScale="80" zoomScaleNormal="80" workbookViewId="0">
      <selection activeCell="U36" sqref="U36:V42"/>
    </sheetView>
  </sheetViews>
  <sheetFormatPr defaultColWidth="7.5" defaultRowHeight="14.25"/>
  <cols>
    <col min="1" max="18" width="9.125" customWidth="1"/>
    <col min="19" max="19" width="7.875" bestFit="1" customWidth="1"/>
    <col min="20" max="20" width="11.875" bestFit="1" customWidth="1"/>
    <col min="21" max="21" width="15.5" bestFit="1" customWidth="1"/>
    <col min="22" max="22" width="18" bestFit="1" customWidth="1"/>
    <col min="23" max="29" width="9.125" customWidth="1"/>
  </cols>
  <sheetData>
    <row r="1" spans="1:23" ht="15">
      <c r="A1" s="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8000</v>
      </c>
      <c r="C3">
        <v>0.1741</v>
      </c>
      <c r="D3">
        <v>0.1741</v>
      </c>
      <c r="E3">
        <v>0.1744</v>
      </c>
      <c r="F3">
        <v>0.1739</v>
      </c>
      <c r="G3">
        <v>0.17319999999999999</v>
      </c>
      <c r="H3">
        <v>0.17330000000000001</v>
      </c>
      <c r="I3">
        <v>0.1724</v>
      </c>
      <c r="J3">
        <v>0.17319999999999999</v>
      </c>
      <c r="K3">
        <v>0.1736</v>
      </c>
      <c r="L3">
        <v>0.17230000000000001</v>
      </c>
      <c r="M3">
        <v>0.1739</v>
      </c>
      <c r="N3">
        <v>0.17469999999999999</v>
      </c>
      <c r="O3">
        <f t="shared" ref="O3:O9" si="0">MIN(C3:N3)</f>
        <v>0.17230000000000001</v>
      </c>
      <c r="P3">
        <f t="shared" ref="P3:P9" si="1">MAX(C3:N3)</f>
        <v>0.17469999999999999</v>
      </c>
      <c r="Q3">
        <f t="shared" ref="Q3:Q9" si="2">(SUM(C3:N3)-O3-P3)/10</f>
        <v>0.17360999999999996</v>
      </c>
      <c r="S3">
        <v>8000</v>
      </c>
      <c r="T3">
        <v>1.6</v>
      </c>
      <c r="U3">
        <v>1.6</v>
      </c>
      <c r="V3">
        <v>1.6</v>
      </c>
      <c r="W3">
        <f>AVERAGE(T3:V3)</f>
        <v>1.6000000000000003</v>
      </c>
    </row>
    <row r="4" spans="1:23">
      <c r="B4">
        <v>16000</v>
      </c>
      <c r="C4">
        <v>0.68140000000000001</v>
      </c>
      <c r="D4">
        <v>0.68010000000000004</v>
      </c>
      <c r="E4">
        <v>0.68149999999999999</v>
      </c>
      <c r="F4">
        <v>0.67800000000000005</v>
      </c>
      <c r="G4">
        <v>0.67610000000000003</v>
      </c>
      <c r="H4">
        <v>0.67720000000000002</v>
      </c>
      <c r="I4">
        <v>0.67889999999999995</v>
      </c>
      <c r="J4">
        <v>0.68100000000000005</v>
      </c>
      <c r="K4">
        <v>0.68059999999999998</v>
      </c>
      <c r="L4">
        <v>0.67810000000000004</v>
      </c>
      <c r="M4">
        <v>0.68179999999999996</v>
      </c>
      <c r="N4">
        <v>0.67720000000000002</v>
      </c>
      <c r="O4">
        <f t="shared" si="0"/>
        <v>0.67610000000000003</v>
      </c>
      <c r="P4">
        <f t="shared" si="1"/>
        <v>0.68179999999999996</v>
      </c>
      <c r="Q4">
        <f t="shared" si="2"/>
        <v>0.6794</v>
      </c>
      <c r="S4">
        <v>16000</v>
      </c>
      <c r="T4">
        <v>6.1</v>
      </c>
      <c r="U4">
        <v>6.1</v>
      </c>
      <c r="V4">
        <v>6.1</v>
      </c>
      <c r="W4">
        <f t="shared" ref="W4:W19" si="3">AVERAGE(T4:V4)</f>
        <v>6.0999999999999988</v>
      </c>
    </row>
    <row r="5" spans="1:23">
      <c r="B5">
        <v>24000</v>
      </c>
      <c r="C5">
        <v>1.5223</v>
      </c>
      <c r="D5">
        <v>1.5109999999999999</v>
      </c>
      <c r="E5">
        <v>1.5165999999999999</v>
      </c>
      <c r="F5">
        <v>1.5234000000000001</v>
      </c>
      <c r="G5">
        <v>1.5124</v>
      </c>
      <c r="H5">
        <v>1.5158</v>
      </c>
      <c r="I5">
        <v>1.5135000000000001</v>
      </c>
      <c r="J5">
        <v>1.5182</v>
      </c>
      <c r="K5">
        <v>1.5157</v>
      </c>
      <c r="L5">
        <v>1.5134000000000001</v>
      </c>
      <c r="M5">
        <v>1.5130999999999999</v>
      </c>
      <c r="N5">
        <v>1.5170999999999999</v>
      </c>
      <c r="O5">
        <f t="shared" si="0"/>
        <v>1.5109999999999999</v>
      </c>
      <c r="P5">
        <f t="shared" si="1"/>
        <v>1.5234000000000001</v>
      </c>
      <c r="Q5">
        <f t="shared" si="2"/>
        <v>1.5158100000000003</v>
      </c>
      <c r="S5">
        <v>24000</v>
      </c>
      <c r="T5">
        <v>13.8</v>
      </c>
      <c r="U5">
        <v>13.8</v>
      </c>
      <c r="V5">
        <v>13.8</v>
      </c>
      <c r="W5">
        <f t="shared" si="3"/>
        <v>13.800000000000002</v>
      </c>
    </row>
    <row r="6" spans="1:23">
      <c r="B6">
        <v>32000</v>
      </c>
      <c r="C6">
        <v>2.6798000000000002</v>
      </c>
      <c r="D6">
        <v>2.6726999999999999</v>
      </c>
      <c r="E6">
        <v>2.6821000000000002</v>
      </c>
      <c r="F6">
        <v>2.6840999999999999</v>
      </c>
      <c r="G6">
        <v>2.6751999999999998</v>
      </c>
      <c r="H6">
        <v>2.6739000000000002</v>
      </c>
      <c r="I6">
        <v>2.6800999999999999</v>
      </c>
      <c r="J6">
        <v>2.6839</v>
      </c>
      <c r="K6">
        <v>2.6840999999999999</v>
      </c>
      <c r="L6">
        <v>2.6810999999999998</v>
      </c>
      <c r="M6">
        <v>2.6901999999999999</v>
      </c>
      <c r="N6">
        <v>2.6934999999999998</v>
      </c>
      <c r="O6">
        <f t="shared" si="0"/>
        <v>2.6726999999999999</v>
      </c>
      <c r="P6">
        <f t="shared" si="1"/>
        <v>2.6934999999999998</v>
      </c>
      <c r="Q6">
        <f t="shared" si="2"/>
        <v>2.6814500000000003</v>
      </c>
      <c r="S6">
        <v>32000</v>
      </c>
      <c r="T6">
        <v>24.5</v>
      </c>
      <c r="U6">
        <v>24.5</v>
      </c>
      <c r="V6">
        <v>24.5</v>
      </c>
      <c r="W6">
        <f t="shared" si="3"/>
        <v>24.5</v>
      </c>
    </row>
    <row r="7" spans="1:23">
      <c r="B7">
        <v>40000</v>
      </c>
      <c r="C7">
        <v>4.2312000000000003</v>
      </c>
      <c r="D7">
        <v>4.2313999999999998</v>
      </c>
      <c r="E7">
        <v>4.2565</v>
      </c>
      <c r="F7">
        <v>4.2423999999999999</v>
      </c>
      <c r="G7">
        <v>4.2483000000000004</v>
      </c>
      <c r="H7">
        <v>4.2390999999999996</v>
      </c>
      <c r="I7">
        <v>4.2302999999999997</v>
      </c>
      <c r="J7">
        <v>4.2348999999999997</v>
      </c>
      <c r="K7">
        <v>4.2427999999999999</v>
      </c>
      <c r="L7">
        <v>4.2331000000000003</v>
      </c>
      <c r="M7">
        <v>4.2363</v>
      </c>
      <c r="N7">
        <v>4.2270000000000003</v>
      </c>
      <c r="O7">
        <f t="shared" si="0"/>
        <v>4.2270000000000003</v>
      </c>
      <c r="P7">
        <f t="shared" si="1"/>
        <v>4.2565</v>
      </c>
      <c r="Q7">
        <f t="shared" si="2"/>
        <v>4.23698</v>
      </c>
      <c r="S7">
        <v>40000</v>
      </c>
      <c r="T7">
        <v>39.200000000000003</v>
      </c>
      <c r="U7">
        <v>39.200000000000003</v>
      </c>
      <c r="V7">
        <v>39.200000000000003</v>
      </c>
      <c r="W7">
        <f t="shared" si="3"/>
        <v>39.200000000000003</v>
      </c>
    </row>
    <row r="8" spans="1:23">
      <c r="B8">
        <v>48000</v>
      </c>
      <c r="C8">
        <v>6.0613999999999999</v>
      </c>
      <c r="D8">
        <v>6.0420999999999996</v>
      </c>
      <c r="E8">
        <v>6.0614999999999997</v>
      </c>
      <c r="F8">
        <v>6.0179</v>
      </c>
      <c r="G8">
        <v>6.0476000000000001</v>
      </c>
      <c r="H8">
        <v>6.0675999999999997</v>
      </c>
      <c r="I8">
        <v>6.1254999999999997</v>
      </c>
      <c r="J8">
        <v>6.5534999999999997</v>
      </c>
      <c r="K8">
        <v>6.0648999999999997</v>
      </c>
      <c r="L8">
        <v>6.0856000000000003</v>
      </c>
      <c r="M8">
        <v>6.0664999999999996</v>
      </c>
      <c r="N8">
        <v>6.2369000000000003</v>
      </c>
      <c r="O8">
        <f t="shared" si="0"/>
        <v>6.0179</v>
      </c>
      <c r="P8">
        <f t="shared" si="1"/>
        <v>6.5534999999999997</v>
      </c>
      <c r="Q8">
        <f t="shared" si="2"/>
        <v>6.0859600000000018</v>
      </c>
      <c r="S8">
        <v>48000</v>
      </c>
      <c r="T8">
        <v>55.3</v>
      </c>
      <c r="U8">
        <v>55.3</v>
      </c>
      <c r="V8">
        <v>55.3</v>
      </c>
      <c r="W8">
        <f t="shared" si="3"/>
        <v>55.29999999999999</v>
      </c>
    </row>
    <row r="9" spans="1:23">
      <c r="B9">
        <v>56000</v>
      </c>
      <c r="C9">
        <v>8.2875999999999994</v>
      </c>
      <c r="D9">
        <v>8.4149999999999991</v>
      </c>
      <c r="E9">
        <v>8.4189000000000007</v>
      </c>
      <c r="F9">
        <v>8.2235999999999994</v>
      </c>
      <c r="G9">
        <v>8.2337000000000007</v>
      </c>
      <c r="H9">
        <v>8.2741000000000007</v>
      </c>
      <c r="I9">
        <v>8.4748999999999999</v>
      </c>
      <c r="J9">
        <v>8.8901000000000003</v>
      </c>
      <c r="K9">
        <v>8.8734999999999999</v>
      </c>
      <c r="L9">
        <v>8.6336999999999993</v>
      </c>
      <c r="M9">
        <v>8.7056000000000004</v>
      </c>
      <c r="N9">
        <v>8.5840999999999994</v>
      </c>
      <c r="O9">
        <f t="shared" si="0"/>
        <v>8.2235999999999994</v>
      </c>
      <c r="P9">
        <f t="shared" si="1"/>
        <v>8.8901000000000003</v>
      </c>
      <c r="Q9">
        <f t="shared" si="2"/>
        <v>8.4901099999999996</v>
      </c>
      <c r="S9">
        <v>56000</v>
      </c>
      <c r="T9">
        <v>75.400000000000006</v>
      </c>
      <c r="U9">
        <v>75.400000000000006</v>
      </c>
      <c r="V9">
        <v>75.400000000000006</v>
      </c>
      <c r="W9">
        <f t="shared" si="3"/>
        <v>75.400000000000006</v>
      </c>
    </row>
    <row r="12" spans="1:23">
      <c r="A12" t="s">
        <v>6</v>
      </c>
      <c r="B12" t="s">
        <v>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8000</v>
      </c>
      <c r="O13">
        <f t="shared" ref="O13:O19" si="4">MIN(C13:N13)</f>
        <v>0</v>
      </c>
      <c r="P13">
        <f t="shared" ref="P13:P19" si="5">MAX(C13:N13)</f>
        <v>0</v>
      </c>
      <c r="Q13">
        <f t="shared" ref="Q13:Q19" si="6">(SUM(C13:N13)-O13-P13)/10</f>
        <v>0</v>
      </c>
      <c r="S13">
        <v>8000</v>
      </c>
      <c r="T13">
        <v>1.6</v>
      </c>
      <c r="U13">
        <v>1.6</v>
      </c>
      <c r="V13">
        <v>1.6</v>
      </c>
      <c r="W13">
        <f t="shared" si="3"/>
        <v>1.6000000000000003</v>
      </c>
    </row>
    <row r="14" spans="1:23">
      <c r="B14">
        <v>16000</v>
      </c>
      <c r="O14">
        <f t="shared" si="4"/>
        <v>0</v>
      </c>
      <c r="P14">
        <f t="shared" si="5"/>
        <v>0</v>
      </c>
      <c r="Q14">
        <f t="shared" si="6"/>
        <v>0</v>
      </c>
      <c r="S14">
        <v>16000</v>
      </c>
      <c r="T14">
        <v>6.1</v>
      </c>
      <c r="U14">
        <v>6.1</v>
      </c>
      <c r="V14">
        <v>6.1</v>
      </c>
      <c r="W14">
        <f t="shared" si="3"/>
        <v>6.0999999999999988</v>
      </c>
    </row>
    <row r="15" spans="1:23">
      <c r="B15">
        <v>24000</v>
      </c>
      <c r="O15">
        <f t="shared" si="4"/>
        <v>0</v>
      </c>
      <c r="P15">
        <f t="shared" si="5"/>
        <v>0</v>
      </c>
      <c r="Q15">
        <f t="shared" si="6"/>
        <v>0</v>
      </c>
      <c r="S15">
        <v>24000</v>
      </c>
      <c r="T15">
        <v>13.8</v>
      </c>
      <c r="U15">
        <v>13.8</v>
      </c>
      <c r="V15">
        <v>13.8</v>
      </c>
      <c r="W15">
        <f t="shared" si="3"/>
        <v>13.800000000000002</v>
      </c>
    </row>
    <row r="16" spans="1:23">
      <c r="B16">
        <v>32000</v>
      </c>
      <c r="O16">
        <f t="shared" si="4"/>
        <v>0</v>
      </c>
      <c r="P16">
        <f t="shared" si="5"/>
        <v>0</v>
      </c>
      <c r="Q16">
        <f t="shared" si="6"/>
        <v>0</v>
      </c>
      <c r="S16">
        <v>32000</v>
      </c>
      <c r="T16">
        <v>24.5</v>
      </c>
      <c r="U16">
        <v>24.5</v>
      </c>
      <c r="V16">
        <v>24.5</v>
      </c>
      <c r="W16">
        <f t="shared" si="3"/>
        <v>24.5</v>
      </c>
    </row>
    <row r="17" spans="1:23">
      <c r="B17">
        <v>40000</v>
      </c>
      <c r="O17">
        <f t="shared" si="4"/>
        <v>0</v>
      </c>
      <c r="P17">
        <f t="shared" si="5"/>
        <v>0</v>
      </c>
      <c r="Q17">
        <f t="shared" si="6"/>
        <v>0</v>
      </c>
      <c r="S17">
        <v>40000</v>
      </c>
      <c r="T17">
        <v>39.200000000000003</v>
      </c>
      <c r="U17">
        <v>39.200000000000003</v>
      </c>
      <c r="V17">
        <v>39.200000000000003</v>
      </c>
      <c r="W17">
        <f t="shared" si="3"/>
        <v>39.200000000000003</v>
      </c>
    </row>
    <row r="18" spans="1:23">
      <c r="B18">
        <v>48000</v>
      </c>
      <c r="O18">
        <f t="shared" si="4"/>
        <v>0</v>
      </c>
      <c r="P18">
        <f t="shared" si="5"/>
        <v>0</v>
      </c>
      <c r="Q18">
        <f t="shared" si="6"/>
        <v>0</v>
      </c>
      <c r="S18">
        <v>48000</v>
      </c>
      <c r="T18">
        <v>55.3</v>
      </c>
      <c r="U18">
        <v>55.3</v>
      </c>
      <c r="V18">
        <v>55.3</v>
      </c>
      <c r="W18">
        <f t="shared" si="3"/>
        <v>55.29999999999999</v>
      </c>
    </row>
    <row r="19" spans="1:23">
      <c r="B19">
        <v>56000</v>
      </c>
      <c r="O19">
        <f t="shared" si="4"/>
        <v>0</v>
      </c>
      <c r="P19">
        <f t="shared" si="5"/>
        <v>0</v>
      </c>
      <c r="Q19">
        <f t="shared" si="6"/>
        <v>0</v>
      </c>
      <c r="S19">
        <v>56000</v>
      </c>
      <c r="T19">
        <v>75.400000000000006</v>
      </c>
      <c r="U19">
        <v>75.400000000000006</v>
      </c>
      <c r="V19">
        <v>75.400000000000006</v>
      </c>
      <c r="W19">
        <f t="shared" si="3"/>
        <v>75.400000000000006</v>
      </c>
    </row>
    <row r="24" spans="1:23">
      <c r="A24" t="s">
        <v>7</v>
      </c>
    </row>
    <row r="25" spans="1:23">
      <c r="A25" t="s">
        <v>1</v>
      </c>
      <c r="B25" t="s">
        <v>8</v>
      </c>
      <c r="C25">
        <v>8000</v>
      </c>
      <c r="H25" t="s">
        <v>6</v>
      </c>
      <c r="I25" t="s">
        <v>8</v>
      </c>
      <c r="J25">
        <v>8000</v>
      </c>
      <c r="O25" t="s">
        <v>1</v>
      </c>
      <c r="P25" t="s">
        <v>8</v>
      </c>
      <c r="Q25" t="s">
        <v>9</v>
      </c>
      <c r="R25" t="s">
        <v>10</v>
      </c>
      <c r="S25" t="s">
        <v>11</v>
      </c>
      <c r="T25" t="s">
        <v>16</v>
      </c>
      <c r="U25" t="s">
        <v>17</v>
      </c>
      <c r="V25" t="s">
        <v>15</v>
      </c>
    </row>
    <row r="26" spans="1:23">
      <c r="B26" t="s">
        <v>2</v>
      </c>
      <c r="C26">
        <v>1</v>
      </c>
      <c r="D26">
        <v>2</v>
      </c>
      <c r="E26">
        <v>3</v>
      </c>
      <c r="F26" t="s">
        <v>5</v>
      </c>
      <c r="I26" t="s">
        <v>2</v>
      </c>
      <c r="J26">
        <v>1</v>
      </c>
      <c r="K26">
        <v>2</v>
      </c>
      <c r="L26">
        <v>3</v>
      </c>
      <c r="M26" t="s">
        <v>5</v>
      </c>
      <c r="P26">
        <v>8000</v>
      </c>
      <c r="Q26">
        <f>F27</f>
        <v>256170389</v>
      </c>
      <c r="R26">
        <f>F28</f>
        <v>64491</v>
      </c>
      <c r="S26">
        <f>F29</f>
        <v>3008</v>
      </c>
      <c r="T26">
        <f>Q26+R26+S26</f>
        <v>256237888</v>
      </c>
      <c r="U26">
        <f>W3</f>
        <v>1.6000000000000003</v>
      </c>
      <c r="V26" s="2">
        <f>U26*(Constants!$A$2/100)*1024*1024*1024</f>
        <v>281749854.61760002</v>
      </c>
    </row>
    <row r="27" spans="1:23">
      <c r="B27" t="s">
        <v>9</v>
      </c>
      <c r="C27">
        <v>256170389</v>
      </c>
      <c r="D27">
        <v>256170389</v>
      </c>
      <c r="E27">
        <v>256170389</v>
      </c>
      <c r="F27">
        <f>SUM(C27:E27)/3</f>
        <v>256170389</v>
      </c>
      <c r="I27" t="s">
        <v>9</v>
      </c>
      <c r="J27">
        <v>256170389</v>
      </c>
      <c r="K27">
        <v>256170389</v>
      </c>
      <c r="L27">
        <v>256170389</v>
      </c>
      <c r="M27">
        <f>SUM(J27:L27)/3</f>
        <v>256170389</v>
      </c>
      <c r="P27">
        <v>16000</v>
      </c>
      <c r="Q27">
        <f>F33</f>
        <v>1024266390</v>
      </c>
      <c r="R27">
        <f>F34</f>
        <v>128506</v>
      </c>
      <c r="S27">
        <f>F35</f>
        <v>3008</v>
      </c>
      <c r="T27">
        <f t="shared" ref="T27:T32" si="7">Q27+R27+S27</f>
        <v>1024397904</v>
      </c>
      <c r="U27">
        <f t="shared" ref="U27:U32" si="8">W4</f>
        <v>6.0999999999999988</v>
      </c>
      <c r="V27" s="2">
        <f>U27*(Constants!$A$2/100)*1024*1024*1024</f>
        <v>1074171320.7295997</v>
      </c>
    </row>
    <row r="28" spans="1:23">
      <c r="B28" t="s">
        <v>12</v>
      </c>
      <c r="C28">
        <v>64491</v>
      </c>
      <c r="D28">
        <v>64491</v>
      </c>
      <c r="E28">
        <v>64491</v>
      </c>
      <c r="F28">
        <f>SUM(C28:E28)/3</f>
        <v>64491</v>
      </c>
      <c r="I28" t="s">
        <v>12</v>
      </c>
      <c r="J28">
        <v>64491</v>
      </c>
      <c r="K28">
        <v>64491</v>
      </c>
      <c r="L28">
        <v>64491</v>
      </c>
      <c r="M28">
        <f>SUM(J28:L28)/3</f>
        <v>64491</v>
      </c>
      <c r="P28">
        <v>24000</v>
      </c>
      <c r="Q28">
        <f>F39</f>
        <v>2304362390</v>
      </c>
      <c r="R28">
        <f>F40</f>
        <v>192506</v>
      </c>
      <c r="S28">
        <f>F41</f>
        <v>3008</v>
      </c>
      <c r="T28">
        <f t="shared" si="7"/>
        <v>2304557904</v>
      </c>
      <c r="U28">
        <f t="shared" si="8"/>
        <v>13.800000000000002</v>
      </c>
      <c r="V28" s="2">
        <f>U28*(Constants!$A$2/100)*1024*1024*1024</f>
        <v>2430092496.0768003</v>
      </c>
    </row>
    <row r="29" spans="1:23">
      <c r="B29" t="s">
        <v>11</v>
      </c>
      <c r="C29">
        <v>3008</v>
      </c>
      <c r="D29">
        <v>3008</v>
      </c>
      <c r="E29">
        <v>3008</v>
      </c>
      <c r="F29">
        <f>SUM(C29:E29)/3</f>
        <v>3008</v>
      </c>
      <c r="I29" t="s">
        <v>11</v>
      </c>
      <c r="J29">
        <v>597976</v>
      </c>
      <c r="K29">
        <v>597976</v>
      </c>
      <c r="L29">
        <v>597976</v>
      </c>
      <c r="M29">
        <f>SUM(J29:L29)/3</f>
        <v>597976</v>
      </c>
      <c r="P29">
        <v>32000</v>
      </c>
      <c r="Q29">
        <f>F45</f>
        <v>4096458390</v>
      </c>
      <c r="R29">
        <f>F46</f>
        <v>256506</v>
      </c>
      <c r="S29">
        <f>F47</f>
        <v>3008</v>
      </c>
      <c r="T29">
        <f t="shared" si="7"/>
        <v>4096717904</v>
      </c>
      <c r="U29">
        <f t="shared" si="8"/>
        <v>24.5</v>
      </c>
      <c r="V29" s="2">
        <f>U29*(Constants!$A$2/100)*1024*1024*1024</f>
        <v>4314294648.8319998</v>
      </c>
    </row>
    <row r="30" spans="1:23">
      <c r="P30">
        <v>40000</v>
      </c>
      <c r="Q30">
        <f>F51</f>
        <v>6400554390</v>
      </c>
      <c r="R30">
        <f>F52</f>
        <v>320506</v>
      </c>
      <c r="S30">
        <f>F53</f>
        <v>3008</v>
      </c>
      <c r="T30">
        <f t="shared" si="7"/>
        <v>6400877904</v>
      </c>
      <c r="U30">
        <f t="shared" si="8"/>
        <v>39.200000000000003</v>
      </c>
      <c r="V30" s="2">
        <f>U30*(Constants!$A$2/100)*1024*1024*1024</f>
        <v>6902871438.1311998</v>
      </c>
    </row>
    <row r="31" spans="1:23">
      <c r="B31" t="s">
        <v>8</v>
      </c>
      <c r="C31">
        <v>16000</v>
      </c>
      <c r="I31" t="s">
        <v>8</v>
      </c>
      <c r="J31">
        <v>16000</v>
      </c>
      <c r="P31">
        <v>48000</v>
      </c>
      <c r="Q31">
        <f>F57</f>
        <v>9216650390</v>
      </c>
      <c r="R31">
        <f>F58</f>
        <v>384506</v>
      </c>
      <c r="S31">
        <f>F59</f>
        <v>3008</v>
      </c>
      <c r="T31">
        <f t="shared" si="7"/>
        <v>9217037904</v>
      </c>
      <c r="U31">
        <f t="shared" si="8"/>
        <v>55.29999999999999</v>
      </c>
      <c r="V31" s="2">
        <f>U31*(Constants!$A$2/100)*1024*1024*1024</f>
        <v>9737979350.2207966</v>
      </c>
    </row>
    <row r="32" spans="1:23">
      <c r="B32" t="s">
        <v>2</v>
      </c>
      <c r="C32">
        <v>1</v>
      </c>
      <c r="D32">
        <v>2</v>
      </c>
      <c r="E32">
        <v>3</v>
      </c>
      <c r="F32" t="s">
        <v>5</v>
      </c>
      <c r="I32" t="s">
        <v>2</v>
      </c>
      <c r="J32">
        <v>1</v>
      </c>
      <c r="K32">
        <v>2</v>
      </c>
      <c r="L32">
        <v>3</v>
      </c>
      <c r="M32" t="s">
        <v>5</v>
      </c>
      <c r="P32">
        <v>56000</v>
      </c>
      <c r="Q32">
        <f>F63</f>
        <v>12544746390</v>
      </c>
      <c r="R32">
        <f>F64</f>
        <v>448506</v>
      </c>
      <c r="S32">
        <f>F65</f>
        <v>3008</v>
      </c>
      <c r="T32">
        <f t="shared" si="7"/>
        <v>12545197904</v>
      </c>
      <c r="U32">
        <f t="shared" si="8"/>
        <v>75.400000000000006</v>
      </c>
      <c r="V32" s="2">
        <f>U32*(Constants!$A$2/100)*1024*1024*1024</f>
        <v>13277461898.854399</v>
      </c>
    </row>
    <row r="33" spans="2:22">
      <c r="B33" t="s">
        <v>9</v>
      </c>
      <c r="C33">
        <v>1024266390</v>
      </c>
      <c r="D33">
        <v>1024266390</v>
      </c>
      <c r="E33">
        <v>1024266390</v>
      </c>
      <c r="F33">
        <f>SUM(C33:E33)/3</f>
        <v>1024266390</v>
      </c>
      <c r="I33" t="s">
        <v>9</v>
      </c>
      <c r="J33">
        <v>1024266390</v>
      </c>
      <c r="K33">
        <v>1024266390</v>
      </c>
      <c r="L33">
        <v>1024266390</v>
      </c>
      <c r="M33">
        <f>SUM(J33:L33)/3</f>
        <v>1024266390</v>
      </c>
    </row>
    <row r="34" spans="2:22">
      <c r="B34" t="s">
        <v>12</v>
      </c>
      <c r="C34">
        <v>128506</v>
      </c>
      <c r="D34">
        <v>128506</v>
      </c>
      <c r="E34">
        <v>128506</v>
      </c>
      <c r="F34">
        <f>SUM(C34:E34)/3</f>
        <v>128506</v>
      </c>
      <c r="I34" t="s">
        <v>12</v>
      </c>
      <c r="J34">
        <v>128506</v>
      </c>
      <c r="K34">
        <v>128506</v>
      </c>
      <c r="L34">
        <v>128506</v>
      </c>
      <c r="M34">
        <f>SUM(J34:L34)/3</f>
        <v>128506</v>
      </c>
    </row>
    <row r="35" spans="2:22">
      <c r="B35" t="s">
        <v>11</v>
      </c>
      <c r="C35">
        <v>3008</v>
      </c>
      <c r="D35">
        <v>3008</v>
      </c>
      <c r="E35">
        <v>3008</v>
      </c>
      <c r="F35">
        <f>SUM(C35:E35)/3</f>
        <v>3008</v>
      </c>
      <c r="I35" t="s">
        <v>11</v>
      </c>
      <c r="J35">
        <v>1147016</v>
      </c>
      <c r="K35">
        <v>1147016</v>
      </c>
      <c r="L35">
        <v>1147016</v>
      </c>
      <c r="M35">
        <f>SUM(J35:L35)/3</f>
        <v>1147016</v>
      </c>
      <c r="O35" t="s">
        <v>6</v>
      </c>
      <c r="P35" t="s">
        <v>8</v>
      </c>
      <c r="Q35" t="s">
        <v>9</v>
      </c>
      <c r="R35" t="s">
        <v>10</v>
      </c>
      <c r="S35" t="s">
        <v>11</v>
      </c>
      <c r="T35" t="s">
        <v>16</v>
      </c>
      <c r="U35" t="s">
        <v>17</v>
      </c>
      <c r="V35" t="s">
        <v>15</v>
      </c>
    </row>
    <row r="36" spans="2:22">
      <c r="P36">
        <v>8000</v>
      </c>
      <c r="Q36">
        <f>M27</f>
        <v>256170389</v>
      </c>
      <c r="R36">
        <f>M28</f>
        <v>64491</v>
      </c>
      <c r="S36">
        <f>M29</f>
        <v>597976</v>
      </c>
      <c r="T36">
        <f>Q36+R36+S36</f>
        <v>256832856</v>
      </c>
      <c r="U36">
        <f>W13</f>
        <v>1.6000000000000003</v>
      </c>
      <c r="V36" s="2">
        <f>U36*(Constants!$A$2/100)*1024*1024*1024</f>
        <v>281749854.61760002</v>
      </c>
    </row>
    <row r="37" spans="2:22">
      <c r="B37" t="s">
        <v>8</v>
      </c>
      <c r="C37">
        <v>24000</v>
      </c>
      <c r="I37" t="s">
        <v>8</v>
      </c>
      <c r="J37">
        <v>24000</v>
      </c>
      <c r="P37">
        <v>16000</v>
      </c>
      <c r="Q37">
        <f>M33</f>
        <v>1024266390</v>
      </c>
      <c r="R37">
        <f>M34</f>
        <v>128506</v>
      </c>
      <c r="S37">
        <f>M35</f>
        <v>1147016</v>
      </c>
      <c r="T37">
        <f t="shared" ref="T37:T42" si="9">Q37+R37+S37</f>
        <v>1025541912</v>
      </c>
      <c r="U37">
        <f t="shared" ref="U37:U42" si="10">W14</f>
        <v>6.0999999999999988</v>
      </c>
      <c r="V37" s="2">
        <f>U37*(Constants!$A$2/100)*1024*1024*1024</f>
        <v>1074171320.7295997</v>
      </c>
    </row>
    <row r="38" spans="2:22">
      <c r="B38" t="s">
        <v>2</v>
      </c>
      <c r="C38">
        <v>1</v>
      </c>
      <c r="D38">
        <v>2</v>
      </c>
      <c r="E38">
        <v>3</v>
      </c>
      <c r="F38" t="s">
        <v>5</v>
      </c>
      <c r="I38" t="s">
        <v>2</v>
      </c>
      <c r="J38">
        <v>1</v>
      </c>
      <c r="K38">
        <v>2</v>
      </c>
      <c r="L38">
        <v>3</v>
      </c>
      <c r="M38" t="s">
        <v>5</v>
      </c>
      <c r="P38">
        <v>24000</v>
      </c>
      <c r="Q38">
        <f>M39</f>
        <v>2304362390</v>
      </c>
      <c r="R38">
        <f>M40</f>
        <v>192506</v>
      </c>
      <c r="S38">
        <f>M41</f>
        <v>1653896</v>
      </c>
      <c r="T38">
        <f t="shared" si="9"/>
        <v>2306208792</v>
      </c>
      <c r="U38">
        <f t="shared" si="10"/>
        <v>13.800000000000002</v>
      </c>
      <c r="V38" s="2">
        <f>U38*(Constants!$A$2/100)*1024*1024*1024</f>
        <v>2430092496.0768003</v>
      </c>
    </row>
    <row r="39" spans="2:22">
      <c r="B39" t="s">
        <v>9</v>
      </c>
      <c r="C39">
        <v>2304362390</v>
      </c>
      <c r="D39">
        <v>2304362390</v>
      </c>
      <c r="E39">
        <v>2304362390</v>
      </c>
      <c r="F39">
        <f>SUM(C39:E39)/3</f>
        <v>2304362390</v>
      </c>
      <c r="I39" t="s">
        <v>9</v>
      </c>
      <c r="J39">
        <v>2304362390</v>
      </c>
      <c r="K39">
        <v>2304362390</v>
      </c>
      <c r="L39">
        <v>2304362390</v>
      </c>
      <c r="M39">
        <f>SUM(J39:L39)/3</f>
        <v>2304362390</v>
      </c>
      <c r="P39">
        <v>32000</v>
      </c>
      <c r="Q39">
        <f>M45</f>
        <v>4096458390</v>
      </c>
      <c r="R39">
        <f>M46</f>
        <v>256506</v>
      </c>
      <c r="S39">
        <f>M47</f>
        <v>2176616</v>
      </c>
      <c r="T39">
        <f t="shared" si="9"/>
        <v>4098891512</v>
      </c>
      <c r="U39">
        <f t="shared" si="10"/>
        <v>24.5</v>
      </c>
      <c r="V39" s="2">
        <f>U39*(Constants!$A$2/100)*1024*1024*1024</f>
        <v>4314294648.8319998</v>
      </c>
    </row>
    <row r="40" spans="2:22">
      <c r="B40" t="s">
        <v>12</v>
      </c>
      <c r="C40">
        <v>192506</v>
      </c>
      <c r="D40">
        <v>192506</v>
      </c>
      <c r="E40">
        <v>192506</v>
      </c>
      <c r="F40">
        <f>SUM(C40:E40)/3</f>
        <v>192506</v>
      </c>
      <c r="I40" t="s">
        <v>12</v>
      </c>
      <c r="J40">
        <v>192506</v>
      </c>
      <c r="K40">
        <v>192506</v>
      </c>
      <c r="L40">
        <v>192506</v>
      </c>
      <c r="M40">
        <f>SUM(J40:L40)/3</f>
        <v>192506</v>
      </c>
      <c r="P40">
        <v>40000</v>
      </c>
      <c r="Q40">
        <f>M51</f>
        <v>6400554390</v>
      </c>
      <c r="R40">
        <f>M52</f>
        <v>320506</v>
      </c>
      <c r="S40">
        <f>M53</f>
        <v>2655368</v>
      </c>
      <c r="T40">
        <f t="shared" si="9"/>
        <v>6403530264</v>
      </c>
      <c r="U40">
        <f t="shared" si="10"/>
        <v>39.200000000000003</v>
      </c>
      <c r="V40" s="2">
        <f>U40*(Constants!$A$2/100)*1024*1024*1024</f>
        <v>6902871438.1311998</v>
      </c>
    </row>
    <row r="41" spans="2:22">
      <c r="B41" t="s">
        <v>11</v>
      </c>
      <c r="C41">
        <v>3008</v>
      </c>
      <c r="D41">
        <v>3008</v>
      </c>
      <c r="E41">
        <v>3008</v>
      </c>
      <c r="F41">
        <f>SUM(C41:E41)/3</f>
        <v>3008</v>
      </c>
      <c r="I41" t="s">
        <v>11</v>
      </c>
      <c r="J41">
        <v>1653896</v>
      </c>
      <c r="K41">
        <v>1653896</v>
      </c>
      <c r="L41">
        <v>1653896</v>
      </c>
      <c r="M41">
        <f>SUM(J41:L41)/3</f>
        <v>1653896</v>
      </c>
      <c r="P41">
        <v>48000</v>
      </c>
      <c r="Q41">
        <f>M57</f>
        <v>9216650390</v>
      </c>
      <c r="R41">
        <f>M58</f>
        <v>384506</v>
      </c>
      <c r="S41">
        <f>M59</f>
        <v>3730248</v>
      </c>
      <c r="T41">
        <f t="shared" si="9"/>
        <v>9220765144</v>
      </c>
      <c r="U41">
        <f t="shared" si="10"/>
        <v>55.29999999999999</v>
      </c>
      <c r="V41" s="2">
        <f>U41*(Constants!$A$2/100)*1024*1024*1024</f>
        <v>9737979350.2207966</v>
      </c>
    </row>
    <row r="42" spans="2:22">
      <c r="P42">
        <v>56000</v>
      </c>
      <c r="Q42">
        <f>M63</f>
        <v>12544746390</v>
      </c>
      <c r="R42">
        <f>M64</f>
        <v>448506</v>
      </c>
      <c r="S42">
        <f>M65</f>
        <v>4191288</v>
      </c>
      <c r="T42">
        <f t="shared" si="9"/>
        <v>12549386184</v>
      </c>
      <c r="U42">
        <f t="shared" si="10"/>
        <v>75.400000000000006</v>
      </c>
      <c r="V42" s="2">
        <f>U42*(Constants!$A$2/100)*1024*1024*1024</f>
        <v>13277461898.854399</v>
      </c>
    </row>
    <row r="43" spans="2:22">
      <c r="B43" t="s">
        <v>8</v>
      </c>
      <c r="C43">
        <v>32000</v>
      </c>
      <c r="I43" t="s">
        <v>8</v>
      </c>
      <c r="J43">
        <v>32000</v>
      </c>
    </row>
    <row r="44" spans="2:22">
      <c r="B44" t="s">
        <v>2</v>
      </c>
      <c r="C44">
        <v>1</v>
      </c>
      <c r="D44">
        <v>2</v>
      </c>
      <c r="E44">
        <v>3</v>
      </c>
      <c r="F44" t="s">
        <v>5</v>
      </c>
      <c r="I44" t="s">
        <v>2</v>
      </c>
      <c r="J44">
        <v>1</v>
      </c>
      <c r="K44">
        <v>2</v>
      </c>
      <c r="L44">
        <v>3</v>
      </c>
      <c r="M44" t="s">
        <v>5</v>
      </c>
    </row>
    <row r="45" spans="2:22">
      <c r="B45" t="s">
        <v>9</v>
      </c>
      <c r="C45">
        <v>4096458390</v>
      </c>
      <c r="D45">
        <v>4096458390</v>
      </c>
      <c r="E45">
        <v>4096458390</v>
      </c>
      <c r="F45">
        <f>SUM(C45:E45)/3</f>
        <v>4096458390</v>
      </c>
      <c r="I45" t="s">
        <v>9</v>
      </c>
      <c r="J45">
        <v>4096458390</v>
      </c>
      <c r="K45">
        <v>4096458390</v>
      </c>
      <c r="L45">
        <v>4096458390</v>
      </c>
      <c r="M45">
        <f>SUM(J45:L45)/3</f>
        <v>4096458390</v>
      </c>
    </row>
    <row r="46" spans="2:22">
      <c r="B46" t="s">
        <v>12</v>
      </c>
      <c r="C46">
        <v>256506</v>
      </c>
      <c r="D46">
        <v>256506</v>
      </c>
      <c r="E46">
        <v>256506</v>
      </c>
      <c r="F46">
        <f>SUM(C46:E46)/3</f>
        <v>256506</v>
      </c>
      <c r="I46" t="s">
        <v>12</v>
      </c>
      <c r="J46">
        <v>256506</v>
      </c>
      <c r="K46">
        <v>256506</v>
      </c>
      <c r="L46">
        <v>256506</v>
      </c>
      <c r="M46">
        <f>SUM(J46:L46)/3</f>
        <v>256506</v>
      </c>
    </row>
    <row r="47" spans="2:22">
      <c r="B47" t="s">
        <v>11</v>
      </c>
      <c r="C47">
        <v>3008</v>
      </c>
      <c r="D47">
        <v>3008</v>
      </c>
      <c r="E47">
        <v>3008</v>
      </c>
      <c r="F47">
        <f>SUM(C47:E47)/3</f>
        <v>3008</v>
      </c>
      <c r="I47" t="s">
        <v>11</v>
      </c>
      <c r="J47">
        <v>2176616</v>
      </c>
      <c r="K47">
        <v>2176616</v>
      </c>
      <c r="L47">
        <v>2176616</v>
      </c>
      <c r="M47">
        <f>SUM(J47:L47)/3</f>
        <v>2176616</v>
      </c>
    </row>
    <row r="49" spans="2:13">
      <c r="B49" t="s">
        <v>8</v>
      </c>
      <c r="C49">
        <v>40000</v>
      </c>
      <c r="I49" t="s">
        <v>8</v>
      </c>
      <c r="J49">
        <v>40000</v>
      </c>
    </row>
    <row r="50" spans="2:13">
      <c r="B50" t="s">
        <v>2</v>
      </c>
      <c r="C50">
        <v>1</v>
      </c>
      <c r="D50">
        <v>2</v>
      </c>
      <c r="E50">
        <v>3</v>
      </c>
      <c r="F50" t="s">
        <v>5</v>
      </c>
      <c r="I50" t="s">
        <v>2</v>
      </c>
      <c r="J50">
        <v>1</v>
      </c>
      <c r="K50">
        <v>2</v>
      </c>
      <c r="L50">
        <v>3</v>
      </c>
      <c r="M50" t="s">
        <v>5</v>
      </c>
    </row>
    <row r="51" spans="2:13">
      <c r="B51" t="s">
        <v>9</v>
      </c>
      <c r="C51">
        <v>6400554390</v>
      </c>
      <c r="D51">
        <v>6400554390</v>
      </c>
      <c r="E51">
        <v>6400554390</v>
      </c>
      <c r="F51">
        <f>SUM(C51:E51)/3</f>
        <v>6400554390</v>
      </c>
      <c r="I51" t="s">
        <v>9</v>
      </c>
      <c r="J51">
        <v>6400554390</v>
      </c>
      <c r="K51">
        <v>6400554390</v>
      </c>
      <c r="L51">
        <v>6400554390</v>
      </c>
      <c r="M51">
        <f>SUM(J51:L51)/3</f>
        <v>6400554390</v>
      </c>
    </row>
    <row r="52" spans="2:13">
      <c r="B52" t="s">
        <v>12</v>
      </c>
      <c r="C52">
        <v>320506</v>
      </c>
      <c r="D52">
        <v>320506</v>
      </c>
      <c r="E52">
        <v>320506</v>
      </c>
      <c r="F52">
        <f>SUM(C52:E52)/3</f>
        <v>320506</v>
      </c>
      <c r="I52" t="s">
        <v>12</v>
      </c>
      <c r="J52">
        <v>320506</v>
      </c>
      <c r="K52">
        <v>320506</v>
      </c>
      <c r="L52">
        <v>320506</v>
      </c>
      <c r="M52">
        <f>SUM(J52:L52)/3</f>
        <v>320506</v>
      </c>
    </row>
    <row r="53" spans="2:13">
      <c r="B53" t="s">
        <v>11</v>
      </c>
      <c r="C53">
        <v>3008</v>
      </c>
      <c r="D53">
        <v>3008</v>
      </c>
      <c r="E53">
        <v>3008</v>
      </c>
      <c r="F53">
        <f>SUM(C53:E53)/3</f>
        <v>3008</v>
      </c>
      <c r="I53" t="s">
        <v>11</v>
      </c>
      <c r="J53">
        <v>2655368</v>
      </c>
      <c r="K53">
        <v>2655368</v>
      </c>
      <c r="L53">
        <v>2655368</v>
      </c>
      <c r="M53">
        <f>SUM(J53:L53)/3</f>
        <v>2655368</v>
      </c>
    </row>
    <row r="55" spans="2:13">
      <c r="B55" t="s">
        <v>8</v>
      </c>
      <c r="C55">
        <v>48000</v>
      </c>
      <c r="I55" t="s">
        <v>8</v>
      </c>
      <c r="J55">
        <v>48000</v>
      </c>
    </row>
    <row r="56" spans="2:13">
      <c r="B56" t="s">
        <v>2</v>
      </c>
      <c r="C56">
        <v>1</v>
      </c>
      <c r="D56">
        <v>2</v>
      </c>
      <c r="E56">
        <v>3</v>
      </c>
      <c r="F56" t="s">
        <v>5</v>
      </c>
      <c r="I56" t="s">
        <v>2</v>
      </c>
      <c r="J56">
        <v>1</v>
      </c>
      <c r="K56">
        <v>2</v>
      </c>
      <c r="L56">
        <v>3</v>
      </c>
      <c r="M56" t="s">
        <v>5</v>
      </c>
    </row>
    <row r="57" spans="2:13">
      <c r="B57" t="s">
        <v>9</v>
      </c>
      <c r="C57">
        <v>9216650390</v>
      </c>
      <c r="D57">
        <v>9216650390</v>
      </c>
      <c r="E57">
        <v>9216650390</v>
      </c>
      <c r="F57">
        <f>SUM(C57:E57)/3</f>
        <v>9216650390</v>
      </c>
      <c r="I57" t="s">
        <v>9</v>
      </c>
      <c r="J57">
        <v>9216650390</v>
      </c>
      <c r="K57">
        <v>9216650390</v>
      </c>
      <c r="L57">
        <v>9216650390</v>
      </c>
      <c r="M57">
        <f>SUM(J57:L57)/3</f>
        <v>9216650390</v>
      </c>
    </row>
    <row r="58" spans="2:13">
      <c r="B58" t="s">
        <v>12</v>
      </c>
      <c r="C58">
        <v>384506</v>
      </c>
      <c r="D58">
        <v>384506</v>
      </c>
      <c r="E58">
        <v>384506</v>
      </c>
      <c r="F58">
        <f>SUM(C58:E58)/3</f>
        <v>384506</v>
      </c>
      <c r="I58" t="s">
        <v>12</v>
      </c>
      <c r="J58">
        <v>384506</v>
      </c>
      <c r="K58">
        <v>384506</v>
      </c>
      <c r="L58">
        <v>384506</v>
      </c>
      <c r="M58">
        <f>SUM(J58:L58)/3</f>
        <v>384506</v>
      </c>
    </row>
    <row r="59" spans="2:13">
      <c r="B59" t="s">
        <v>11</v>
      </c>
      <c r="C59">
        <v>3008</v>
      </c>
      <c r="D59">
        <v>3008</v>
      </c>
      <c r="E59">
        <v>3008</v>
      </c>
      <c r="F59">
        <f>SUM(C59:E59)/3</f>
        <v>3008</v>
      </c>
      <c r="I59" t="s">
        <v>11</v>
      </c>
      <c r="J59">
        <v>3730248</v>
      </c>
      <c r="K59">
        <v>3730248</v>
      </c>
      <c r="L59">
        <v>3730248</v>
      </c>
      <c r="M59">
        <f>SUM(J59:L59)/3</f>
        <v>3730248</v>
      </c>
    </row>
    <row r="61" spans="2:13">
      <c r="B61" t="s">
        <v>8</v>
      </c>
      <c r="C61">
        <v>56000</v>
      </c>
      <c r="I61" t="s">
        <v>8</v>
      </c>
      <c r="J61">
        <v>56000</v>
      </c>
    </row>
    <row r="62" spans="2:13">
      <c r="B62" t="s">
        <v>2</v>
      </c>
      <c r="C62">
        <v>1</v>
      </c>
      <c r="D62">
        <v>2</v>
      </c>
      <c r="E62">
        <v>3</v>
      </c>
      <c r="F62" t="s">
        <v>5</v>
      </c>
      <c r="I62" t="s">
        <v>2</v>
      </c>
      <c r="J62">
        <v>1</v>
      </c>
      <c r="K62">
        <v>2</v>
      </c>
      <c r="L62">
        <v>3</v>
      </c>
      <c r="M62" t="s">
        <v>5</v>
      </c>
    </row>
    <row r="63" spans="2:13">
      <c r="B63" t="s">
        <v>9</v>
      </c>
      <c r="C63">
        <v>12544746390</v>
      </c>
      <c r="D63">
        <v>12544746390</v>
      </c>
      <c r="E63">
        <v>12544746390</v>
      </c>
      <c r="F63">
        <f>SUM(C63:E63)/3</f>
        <v>12544746390</v>
      </c>
      <c r="I63" t="s">
        <v>9</v>
      </c>
      <c r="J63">
        <v>12544746390</v>
      </c>
      <c r="K63">
        <v>12544746390</v>
      </c>
      <c r="L63">
        <v>12544746390</v>
      </c>
      <c r="M63">
        <f>SUM(J63:L63)/3</f>
        <v>12544746390</v>
      </c>
    </row>
    <row r="64" spans="2:13">
      <c r="B64" t="s">
        <v>12</v>
      </c>
      <c r="C64">
        <v>448506</v>
      </c>
      <c r="D64">
        <v>448506</v>
      </c>
      <c r="E64">
        <v>448506</v>
      </c>
      <c r="F64">
        <f>SUM(C64:E64)/3</f>
        <v>448506</v>
      </c>
      <c r="I64" t="s">
        <v>12</v>
      </c>
      <c r="J64">
        <v>448506</v>
      </c>
      <c r="K64">
        <v>448506</v>
      </c>
      <c r="L64">
        <v>448506</v>
      </c>
      <c r="M64">
        <f>SUM(J64:L64)/3</f>
        <v>448506</v>
      </c>
    </row>
    <row r="65" spans="2:13">
      <c r="B65" t="s">
        <v>11</v>
      </c>
      <c r="C65">
        <v>3008</v>
      </c>
      <c r="D65">
        <v>3008</v>
      </c>
      <c r="E65">
        <v>3008</v>
      </c>
      <c r="F65">
        <f>SUM(C65:E65)/3</f>
        <v>3008</v>
      </c>
      <c r="I65" t="s">
        <v>11</v>
      </c>
      <c r="J65">
        <v>4191288</v>
      </c>
      <c r="K65">
        <v>4191288</v>
      </c>
      <c r="L65">
        <v>4191288</v>
      </c>
      <c r="M65">
        <f>SUM(J65:L65)/3</f>
        <v>4191288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2"/>
  <sheetViews>
    <sheetView topLeftCell="F1" zoomScale="75" zoomScaleNormal="75" workbookViewId="0">
      <selection activeCell="W24" sqref="W24"/>
    </sheetView>
  </sheetViews>
  <sheetFormatPr defaultColWidth="7.5" defaultRowHeight="14.25"/>
  <cols>
    <col min="1" max="14" width="9.125" customWidth="1"/>
    <col min="17" max="17" width="10.25" customWidth="1"/>
    <col min="20" max="20" width="8" bestFit="1" customWidth="1"/>
    <col min="21" max="21" width="15.5" bestFit="1" customWidth="1"/>
    <col min="22" max="22" width="18" bestFit="1" customWidth="1"/>
  </cols>
  <sheetData>
    <row r="1" spans="1:17">
      <c r="A1" t="s">
        <v>0</v>
      </c>
    </row>
    <row r="2" spans="1:17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</row>
    <row r="3" spans="1:17">
      <c r="B3">
        <v>10000</v>
      </c>
      <c r="O3">
        <f t="shared" ref="O3:O10" si="0">MIN(C3:N3)</f>
        <v>0</v>
      </c>
      <c r="P3">
        <f t="shared" ref="P3:P10" si="1">MAX(C3:N3)</f>
        <v>0</v>
      </c>
      <c r="Q3">
        <f t="shared" ref="Q3:Q10" si="2">(SUM(C3:N3)-O3-P3)/10</f>
        <v>0</v>
      </c>
    </row>
    <row r="4" spans="1:17">
      <c r="B4">
        <v>20000</v>
      </c>
      <c r="O4">
        <f t="shared" si="0"/>
        <v>0</v>
      </c>
      <c r="P4">
        <f t="shared" si="1"/>
        <v>0</v>
      </c>
      <c r="Q4">
        <f t="shared" si="2"/>
        <v>0</v>
      </c>
    </row>
    <row r="5" spans="1:17">
      <c r="B5">
        <v>30000</v>
      </c>
      <c r="O5">
        <f t="shared" si="0"/>
        <v>0</v>
      </c>
      <c r="P5">
        <f t="shared" si="1"/>
        <v>0</v>
      </c>
      <c r="Q5">
        <f t="shared" si="2"/>
        <v>0</v>
      </c>
    </row>
    <row r="6" spans="1:17">
      <c r="B6">
        <v>40000</v>
      </c>
      <c r="O6">
        <f t="shared" si="0"/>
        <v>0</v>
      </c>
      <c r="P6">
        <f t="shared" si="1"/>
        <v>0</v>
      </c>
      <c r="Q6">
        <f t="shared" si="2"/>
        <v>0</v>
      </c>
    </row>
    <row r="7" spans="1:17">
      <c r="B7">
        <v>50000</v>
      </c>
      <c r="O7">
        <f t="shared" si="0"/>
        <v>0</v>
      </c>
      <c r="P7">
        <f t="shared" si="1"/>
        <v>0</v>
      </c>
      <c r="Q7">
        <f t="shared" si="2"/>
        <v>0</v>
      </c>
    </row>
    <row r="8" spans="1:17">
      <c r="B8">
        <v>60000</v>
      </c>
      <c r="O8">
        <f t="shared" si="0"/>
        <v>0</v>
      </c>
      <c r="P8">
        <f t="shared" si="1"/>
        <v>0</v>
      </c>
      <c r="Q8">
        <f t="shared" si="2"/>
        <v>0</v>
      </c>
    </row>
    <row r="9" spans="1:17">
      <c r="B9">
        <v>70000</v>
      </c>
      <c r="O9">
        <f t="shared" si="0"/>
        <v>0</v>
      </c>
      <c r="P9">
        <f t="shared" si="1"/>
        <v>0</v>
      </c>
      <c r="Q9">
        <f t="shared" si="2"/>
        <v>0</v>
      </c>
    </row>
    <row r="10" spans="1:17">
      <c r="B10">
        <v>80000</v>
      </c>
      <c r="O10">
        <f t="shared" si="0"/>
        <v>0</v>
      </c>
      <c r="P10">
        <f t="shared" si="1"/>
        <v>0</v>
      </c>
      <c r="Q10">
        <f t="shared" si="2"/>
        <v>0</v>
      </c>
    </row>
    <row r="12" spans="1:17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</row>
    <row r="13" spans="1:17">
      <c r="B13">
        <v>10000</v>
      </c>
      <c r="O13">
        <f t="shared" ref="O13:O20" si="3">MIN(C13:N13)</f>
        <v>0</v>
      </c>
      <c r="P13">
        <f t="shared" ref="P13:P20" si="4">MAX(C13:N13)</f>
        <v>0</v>
      </c>
      <c r="Q13">
        <f t="shared" ref="Q13:Q20" si="5">(SUM(C13:N13)-O13-P13)/10</f>
        <v>0</v>
      </c>
    </row>
    <row r="14" spans="1:17">
      <c r="B14">
        <v>20000</v>
      </c>
      <c r="O14">
        <f t="shared" si="3"/>
        <v>0</v>
      </c>
      <c r="P14">
        <f t="shared" si="4"/>
        <v>0</v>
      </c>
      <c r="Q14">
        <f t="shared" si="5"/>
        <v>0</v>
      </c>
    </row>
    <row r="15" spans="1:17">
      <c r="B15">
        <v>30000</v>
      </c>
      <c r="O15">
        <f t="shared" si="3"/>
        <v>0</v>
      </c>
      <c r="P15">
        <f t="shared" si="4"/>
        <v>0</v>
      </c>
      <c r="Q15">
        <f t="shared" si="5"/>
        <v>0</v>
      </c>
    </row>
    <row r="16" spans="1:17">
      <c r="B16">
        <v>40000</v>
      </c>
      <c r="O16">
        <f t="shared" si="3"/>
        <v>0</v>
      </c>
      <c r="P16">
        <f t="shared" si="4"/>
        <v>0</v>
      </c>
      <c r="Q16">
        <f t="shared" si="5"/>
        <v>0</v>
      </c>
    </row>
    <row r="17" spans="1:22">
      <c r="B17">
        <v>50000</v>
      </c>
      <c r="O17">
        <f t="shared" si="3"/>
        <v>0</v>
      </c>
      <c r="P17">
        <f t="shared" si="4"/>
        <v>0</v>
      </c>
      <c r="Q17">
        <f t="shared" si="5"/>
        <v>0</v>
      </c>
    </row>
    <row r="18" spans="1:22">
      <c r="B18">
        <v>60000</v>
      </c>
      <c r="O18">
        <f t="shared" si="3"/>
        <v>0</v>
      </c>
      <c r="P18">
        <f t="shared" si="4"/>
        <v>0</v>
      </c>
      <c r="Q18">
        <f t="shared" si="5"/>
        <v>0</v>
      </c>
    </row>
    <row r="19" spans="1:22">
      <c r="B19">
        <v>70000</v>
      </c>
      <c r="O19">
        <f t="shared" si="3"/>
        <v>0</v>
      </c>
      <c r="P19">
        <f t="shared" si="4"/>
        <v>0</v>
      </c>
      <c r="Q19">
        <f t="shared" si="5"/>
        <v>0</v>
      </c>
    </row>
    <row r="20" spans="1:22">
      <c r="B20">
        <v>80000</v>
      </c>
      <c r="O20">
        <f t="shared" si="3"/>
        <v>0</v>
      </c>
      <c r="P20">
        <f t="shared" si="4"/>
        <v>0</v>
      </c>
      <c r="Q20">
        <f t="shared" si="5"/>
        <v>0</v>
      </c>
    </row>
    <row r="23" spans="1:22">
      <c r="A23" t="s">
        <v>7</v>
      </c>
    </row>
    <row r="24" spans="1:22">
      <c r="A24" t="s">
        <v>1</v>
      </c>
      <c r="H24" t="s">
        <v>6</v>
      </c>
      <c r="O24" t="s">
        <v>1</v>
      </c>
      <c r="P24" t="s">
        <v>8</v>
      </c>
      <c r="Q24" t="s">
        <v>9</v>
      </c>
      <c r="R24" t="s">
        <v>10</v>
      </c>
      <c r="S24" t="s">
        <v>11</v>
      </c>
      <c r="T24" t="s">
        <v>16</v>
      </c>
      <c r="U24" t="s">
        <v>17</v>
      </c>
      <c r="V24" t="s">
        <v>15</v>
      </c>
    </row>
    <row r="25" spans="1:22">
      <c r="P25">
        <v>10000</v>
      </c>
      <c r="Q25">
        <f>F26</f>
        <v>0</v>
      </c>
      <c r="R25">
        <f>F27</f>
        <v>0</v>
      </c>
      <c r="S25">
        <f>F28</f>
        <v>0</v>
      </c>
      <c r="T25">
        <f>Q25+R25+S25</f>
        <v>0</v>
      </c>
      <c r="U25">
        <f t="shared" ref="U25:U31" si="6">W2/100</f>
        <v>0</v>
      </c>
      <c r="V25" s="2">
        <f>U25*(Constants!$A$2)*1024*1024*1024</f>
        <v>0</v>
      </c>
    </row>
    <row r="26" spans="1:22">
      <c r="P26">
        <v>20000</v>
      </c>
      <c r="Q26">
        <f>F32</f>
        <v>0</v>
      </c>
      <c r="R26">
        <f>F33</f>
        <v>0</v>
      </c>
      <c r="S26">
        <f>F34</f>
        <v>0</v>
      </c>
      <c r="T26">
        <f t="shared" ref="T26:T31" si="7">Q26+R26+S26</f>
        <v>0</v>
      </c>
      <c r="U26">
        <f t="shared" si="6"/>
        <v>0</v>
      </c>
      <c r="V26" s="2">
        <f>U26*(Constants!$A$2)*1024*1024*1024</f>
        <v>0</v>
      </c>
    </row>
    <row r="27" spans="1:22">
      <c r="P27">
        <v>30000</v>
      </c>
      <c r="Q27">
        <f>F38</f>
        <v>0</v>
      </c>
      <c r="R27">
        <f>F39</f>
        <v>0</v>
      </c>
      <c r="S27">
        <f>F40</f>
        <v>0</v>
      </c>
      <c r="T27">
        <f t="shared" si="7"/>
        <v>0</v>
      </c>
      <c r="U27">
        <f t="shared" si="6"/>
        <v>0</v>
      </c>
      <c r="V27" s="2">
        <f>U27*(Constants!$A$2)*1024*1024*1024</f>
        <v>0</v>
      </c>
    </row>
    <row r="28" spans="1:22">
      <c r="P28">
        <v>40000</v>
      </c>
      <c r="Q28">
        <f>F44</f>
        <v>0</v>
      </c>
      <c r="R28">
        <f>F45</f>
        <v>0</v>
      </c>
      <c r="S28">
        <f>F46</f>
        <v>0</v>
      </c>
      <c r="T28">
        <f t="shared" si="7"/>
        <v>0</v>
      </c>
      <c r="U28">
        <f t="shared" si="6"/>
        <v>0</v>
      </c>
      <c r="V28" s="2">
        <f>U28*(Constants!$A$2)*1024*1024*1024</f>
        <v>0</v>
      </c>
    </row>
    <row r="29" spans="1:22">
      <c r="P29">
        <v>50000</v>
      </c>
      <c r="Q29">
        <f>F50</f>
        <v>0</v>
      </c>
      <c r="R29">
        <f>F51</f>
        <v>0</v>
      </c>
      <c r="S29">
        <f>F52</f>
        <v>0</v>
      </c>
      <c r="T29">
        <f t="shared" si="7"/>
        <v>0</v>
      </c>
      <c r="U29">
        <f t="shared" si="6"/>
        <v>0</v>
      </c>
      <c r="V29" s="2">
        <f>U29*(Constants!$A$2)*1024*1024*1024</f>
        <v>0</v>
      </c>
    </row>
    <row r="30" spans="1:22">
      <c r="P30">
        <v>60000</v>
      </c>
      <c r="Q30">
        <f>F56</f>
        <v>0</v>
      </c>
      <c r="R30">
        <f>F57</f>
        <v>0</v>
      </c>
      <c r="S30">
        <f>F58</f>
        <v>0</v>
      </c>
      <c r="T30">
        <f t="shared" si="7"/>
        <v>0</v>
      </c>
      <c r="U30">
        <f t="shared" si="6"/>
        <v>0</v>
      </c>
      <c r="V30" s="2">
        <f>U30*(Constants!$A$2)*1024*1024*1024</f>
        <v>0</v>
      </c>
    </row>
    <row r="31" spans="1:22">
      <c r="P31">
        <v>70000</v>
      </c>
      <c r="Q31">
        <f>F62</f>
        <v>0</v>
      </c>
      <c r="R31">
        <f>F63</f>
        <v>0</v>
      </c>
      <c r="S31">
        <f>F64</f>
        <v>0</v>
      </c>
      <c r="T31">
        <f t="shared" si="7"/>
        <v>0</v>
      </c>
      <c r="U31">
        <f t="shared" si="6"/>
        <v>0</v>
      </c>
      <c r="V31" s="2">
        <f>U31*(Constants!$A$2)*1024*1024*1024</f>
        <v>0</v>
      </c>
    </row>
    <row r="32" spans="1:22">
      <c r="P32">
        <v>80000</v>
      </c>
      <c r="Q32">
        <f>F68</f>
        <v>0</v>
      </c>
      <c r="R32">
        <f>F69</f>
        <v>0</v>
      </c>
      <c r="S32">
        <f>F70</f>
        <v>0</v>
      </c>
      <c r="T32">
        <f t="shared" ref="T32" si="8">Q32+R32+S32</f>
        <v>0</v>
      </c>
      <c r="U32">
        <f t="shared" ref="U32" si="9">W9/100</f>
        <v>0</v>
      </c>
      <c r="V32" s="2">
        <f>U32*(Constants!$A$2)*1024*1024*1024</f>
        <v>0</v>
      </c>
    </row>
    <row r="34" spans="15:22">
      <c r="O34" t="s">
        <v>6</v>
      </c>
      <c r="P34" t="s">
        <v>8</v>
      </c>
      <c r="Q34" t="s">
        <v>9</v>
      </c>
      <c r="R34" t="s">
        <v>10</v>
      </c>
      <c r="S34" t="s">
        <v>11</v>
      </c>
      <c r="T34" t="s">
        <v>16</v>
      </c>
      <c r="U34" t="s">
        <v>17</v>
      </c>
      <c r="V34" t="s">
        <v>15</v>
      </c>
    </row>
    <row r="35" spans="15:22">
      <c r="P35">
        <v>10000</v>
      </c>
      <c r="Q35">
        <f>M26</f>
        <v>0</v>
      </c>
      <c r="R35">
        <f>M27</f>
        <v>0</v>
      </c>
      <c r="S35">
        <f>M28</f>
        <v>0</v>
      </c>
      <c r="T35">
        <f>Q35+R35+S35</f>
        <v>0</v>
      </c>
      <c r="U35">
        <f t="shared" ref="U35:U41" si="10">W12/100</f>
        <v>0</v>
      </c>
      <c r="V35" s="2">
        <f>U35*(Constants!$A$2)*1024*1024*1024</f>
        <v>0</v>
      </c>
    </row>
    <row r="36" spans="15:22">
      <c r="P36">
        <v>20000</v>
      </c>
      <c r="Q36">
        <f>M32</f>
        <v>0</v>
      </c>
      <c r="R36">
        <f>M33</f>
        <v>0</v>
      </c>
      <c r="S36">
        <f>M34</f>
        <v>0</v>
      </c>
      <c r="T36">
        <f t="shared" ref="T36:T41" si="11">Q36+R36+S36</f>
        <v>0</v>
      </c>
      <c r="U36">
        <f t="shared" si="10"/>
        <v>0</v>
      </c>
      <c r="V36" s="2">
        <f>U36*(Constants!$A$2)*1024*1024*1024</f>
        <v>0</v>
      </c>
    </row>
    <row r="37" spans="15:22">
      <c r="P37">
        <v>30000</v>
      </c>
      <c r="Q37">
        <f>M38</f>
        <v>0</v>
      </c>
      <c r="R37">
        <f>M39</f>
        <v>0</v>
      </c>
      <c r="S37">
        <f>M40</f>
        <v>0</v>
      </c>
      <c r="T37">
        <f t="shared" si="11"/>
        <v>0</v>
      </c>
      <c r="U37">
        <f t="shared" si="10"/>
        <v>0</v>
      </c>
      <c r="V37" s="2">
        <f>U37*(Constants!$A$2)*1024*1024*1024</f>
        <v>0</v>
      </c>
    </row>
    <row r="38" spans="15:22">
      <c r="P38">
        <v>40000</v>
      </c>
      <c r="Q38">
        <f>M44</f>
        <v>0</v>
      </c>
      <c r="R38">
        <f>M45</f>
        <v>0</v>
      </c>
      <c r="S38">
        <f>M46</f>
        <v>0</v>
      </c>
      <c r="T38">
        <f t="shared" si="11"/>
        <v>0</v>
      </c>
      <c r="U38">
        <f t="shared" si="10"/>
        <v>0</v>
      </c>
      <c r="V38" s="2">
        <f>U38*(Constants!$A$2)*1024*1024*1024</f>
        <v>0</v>
      </c>
    </row>
    <row r="39" spans="15:22">
      <c r="P39">
        <v>50000</v>
      </c>
      <c r="Q39">
        <f>M50</f>
        <v>0</v>
      </c>
      <c r="R39">
        <f>M51</f>
        <v>0</v>
      </c>
      <c r="S39">
        <f>M52</f>
        <v>0</v>
      </c>
      <c r="T39">
        <f t="shared" si="11"/>
        <v>0</v>
      </c>
      <c r="U39">
        <f t="shared" si="10"/>
        <v>0</v>
      </c>
      <c r="V39" s="2">
        <f>U39*(Constants!$A$2)*1024*1024*1024</f>
        <v>0</v>
      </c>
    </row>
    <row r="40" spans="15:22">
      <c r="P40">
        <v>60000</v>
      </c>
      <c r="Q40">
        <f>M56</f>
        <v>0</v>
      </c>
      <c r="R40">
        <f>M57</f>
        <v>0</v>
      </c>
      <c r="S40">
        <f>M58</f>
        <v>0</v>
      </c>
      <c r="T40">
        <f t="shared" si="11"/>
        <v>0</v>
      </c>
      <c r="U40">
        <f t="shared" si="10"/>
        <v>0</v>
      </c>
      <c r="V40" s="2">
        <f>U40*(Constants!$A$2)*1024*1024*1024</f>
        <v>0</v>
      </c>
    </row>
    <row r="41" spans="15:22">
      <c r="P41">
        <v>70000</v>
      </c>
      <c r="Q41">
        <f>M62</f>
        <v>0</v>
      </c>
      <c r="R41">
        <f>M63</f>
        <v>0</v>
      </c>
      <c r="S41">
        <f>M64</f>
        <v>0</v>
      </c>
      <c r="T41">
        <f t="shared" si="11"/>
        <v>0</v>
      </c>
      <c r="U41">
        <f t="shared" si="10"/>
        <v>0</v>
      </c>
      <c r="V41" s="2">
        <f>U41*(Constants!$A$2)*1024*1024*1024</f>
        <v>0</v>
      </c>
    </row>
    <row r="42" spans="15:22">
      <c r="P42">
        <v>80000</v>
      </c>
      <c r="Q42">
        <f>M68</f>
        <v>0</v>
      </c>
      <c r="R42">
        <f>M69</f>
        <v>0</v>
      </c>
      <c r="S42">
        <f>M70</f>
        <v>0</v>
      </c>
      <c r="T42">
        <f t="shared" ref="T42" si="12">Q42+R42+S42</f>
        <v>0</v>
      </c>
      <c r="U42">
        <f t="shared" ref="U42" si="13">W19/100</f>
        <v>0</v>
      </c>
      <c r="V42" s="2">
        <f>U42*(Constants!$A$2)*1024*1024*1024</f>
        <v>0</v>
      </c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7"/>
  <sheetViews>
    <sheetView topLeftCell="G1" zoomScaleNormal="100" workbookViewId="0">
      <selection activeCell="X48" sqref="X48"/>
    </sheetView>
  </sheetViews>
  <sheetFormatPr defaultColWidth="7.5" defaultRowHeight="14.25"/>
  <cols>
    <col min="1" max="14" width="9.125" customWidth="1"/>
    <col min="21" max="21" width="15.5" bestFit="1" customWidth="1"/>
    <col min="22" max="22" width="18" bestFit="1" customWidth="1"/>
    <col min="23" max="23" width="12.125" bestFit="1" customWidth="1"/>
  </cols>
  <sheetData>
    <row r="1" spans="1:23">
      <c r="A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15000</v>
      </c>
      <c r="C3">
        <v>0.122</v>
      </c>
      <c r="D3">
        <v>0.11890000000000001</v>
      </c>
      <c r="E3">
        <v>0.1178</v>
      </c>
      <c r="F3">
        <v>0.1178</v>
      </c>
      <c r="G3">
        <v>0.11799999999999999</v>
      </c>
      <c r="H3">
        <v>0.1187</v>
      </c>
      <c r="I3">
        <v>0.1181</v>
      </c>
      <c r="J3">
        <v>0.1212</v>
      </c>
      <c r="K3">
        <v>0.1164</v>
      </c>
      <c r="L3">
        <v>0.1164</v>
      </c>
      <c r="M3">
        <v>0.1186</v>
      </c>
      <c r="N3">
        <v>0.1171</v>
      </c>
      <c r="O3">
        <f t="shared" ref="O3:O11" si="0">MIN(C3:N3)</f>
        <v>0.1164</v>
      </c>
      <c r="P3">
        <f t="shared" ref="P3:P11" si="1">MAX(C3:N3)</f>
        <v>0.122</v>
      </c>
      <c r="Q3">
        <f t="shared" ref="Q3:Q11" si="2">(SUM(C3:N3)-O3-P3)/10</f>
        <v>0.11825999999999999</v>
      </c>
      <c r="S3">
        <v>15000</v>
      </c>
      <c r="T3">
        <v>0</v>
      </c>
      <c r="U3">
        <v>0</v>
      </c>
      <c r="V3">
        <v>0</v>
      </c>
      <c r="W3">
        <f>AVERAGE(T3:V3)</f>
        <v>0</v>
      </c>
    </row>
    <row r="4" spans="1:23">
      <c r="B4">
        <v>30000</v>
      </c>
      <c r="C4">
        <v>0.47170000000000001</v>
      </c>
      <c r="D4">
        <v>0.46850000000000003</v>
      </c>
      <c r="E4">
        <v>0.46879999999999999</v>
      </c>
      <c r="F4">
        <v>0.46889999999999998</v>
      </c>
      <c r="G4">
        <v>0.4698</v>
      </c>
      <c r="H4">
        <v>0.46989999999999998</v>
      </c>
      <c r="I4">
        <v>0.47639999999999999</v>
      </c>
      <c r="J4">
        <v>0.47649999999999998</v>
      </c>
      <c r="K4">
        <v>0.47470000000000001</v>
      </c>
      <c r="L4">
        <v>0.46970000000000001</v>
      </c>
      <c r="M4">
        <v>0.47020000000000001</v>
      </c>
      <c r="N4">
        <v>0.4698</v>
      </c>
      <c r="O4">
        <f t="shared" si="0"/>
        <v>0.46850000000000003</v>
      </c>
      <c r="P4">
        <f t="shared" si="1"/>
        <v>0.47649999999999998</v>
      </c>
      <c r="Q4">
        <f t="shared" si="2"/>
        <v>0.47099000000000013</v>
      </c>
      <c r="S4">
        <v>30000</v>
      </c>
      <c r="T4">
        <v>4.5</v>
      </c>
      <c r="U4">
        <v>4.5</v>
      </c>
      <c r="V4">
        <v>4.5</v>
      </c>
      <c r="W4">
        <f t="shared" ref="W4:W11" si="3">AVERAGE(T4:V4)</f>
        <v>4.5</v>
      </c>
    </row>
    <row r="5" spans="1:23">
      <c r="B5">
        <v>45000</v>
      </c>
      <c r="C5">
        <v>1.0716000000000001</v>
      </c>
      <c r="D5">
        <v>1.0763</v>
      </c>
      <c r="E5">
        <v>1.0649</v>
      </c>
      <c r="F5">
        <v>1.0633999999999999</v>
      </c>
      <c r="G5">
        <v>1.0658000000000001</v>
      </c>
      <c r="H5">
        <v>1.0701000000000001</v>
      </c>
      <c r="I5">
        <v>1.0658000000000001</v>
      </c>
      <c r="J5">
        <v>1.0648</v>
      </c>
      <c r="K5">
        <v>1.0683</v>
      </c>
      <c r="L5">
        <v>1.0643</v>
      </c>
      <c r="M5">
        <v>1.0652999999999999</v>
      </c>
      <c r="N5">
        <v>1.0660000000000001</v>
      </c>
      <c r="O5">
        <f t="shared" si="0"/>
        <v>1.0633999999999999</v>
      </c>
      <c r="P5">
        <f t="shared" si="1"/>
        <v>1.0763</v>
      </c>
      <c r="Q5">
        <f t="shared" si="2"/>
        <v>1.0666900000000001</v>
      </c>
      <c r="S5">
        <v>45000</v>
      </c>
      <c r="T5">
        <v>10</v>
      </c>
      <c r="U5">
        <v>10</v>
      </c>
      <c r="V5">
        <v>10</v>
      </c>
      <c r="W5">
        <f t="shared" si="3"/>
        <v>10</v>
      </c>
    </row>
    <row r="6" spans="1:23">
      <c r="B6">
        <v>60000</v>
      </c>
      <c r="C6">
        <v>1.8897999999999999</v>
      </c>
      <c r="D6">
        <v>1.8873</v>
      </c>
      <c r="E6">
        <v>1.8891</v>
      </c>
      <c r="F6">
        <v>1.8909</v>
      </c>
      <c r="G6">
        <v>1.8884000000000001</v>
      </c>
      <c r="H6">
        <v>1.8891</v>
      </c>
      <c r="I6">
        <v>1.889</v>
      </c>
      <c r="J6">
        <v>1.8886000000000001</v>
      </c>
      <c r="K6">
        <v>1.8900999999999999</v>
      </c>
      <c r="L6">
        <v>1.8883000000000001</v>
      </c>
      <c r="M6">
        <v>1.8871</v>
      </c>
      <c r="N6">
        <v>1.8888</v>
      </c>
      <c r="O6">
        <f t="shared" si="0"/>
        <v>1.8871</v>
      </c>
      <c r="P6">
        <f t="shared" si="1"/>
        <v>1.8909</v>
      </c>
      <c r="Q6">
        <f t="shared" si="2"/>
        <v>1.8888500000000004</v>
      </c>
      <c r="S6">
        <v>60000</v>
      </c>
      <c r="T6">
        <v>17.8</v>
      </c>
      <c r="U6">
        <v>17.8</v>
      </c>
      <c r="V6">
        <v>17.8</v>
      </c>
      <c r="W6">
        <f t="shared" si="3"/>
        <v>17.8</v>
      </c>
    </row>
    <row r="7" spans="1:23">
      <c r="B7">
        <v>75000</v>
      </c>
      <c r="C7">
        <v>2.9398</v>
      </c>
      <c r="D7">
        <v>2.9392999999999998</v>
      </c>
      <c r="E7">
        <v>2.9428000000000001</v>
      </c>
      <c r="F7">
        <v>2.9403000000000001</v>
      </c>
      <c r="G7">
        <v>2.9407999999999999</v>
      </c>
      <c r="H7">
        <v>2.9418000000000002</v>
      </c>
      <c r="I7">
        <v>2.9449000000000001</v>
      </c>
      <c r="J7">
        <v>2.9388000000000001</v>
      </c>
      <c r="K7">
        <v>2.9443000000000001</v>
      </c>
      <c r="L7">
        <v>2.9420000000000002</v>
      </c>
      <c r="M7">
        <v>2.9432999999999998</v>
      </c>
      <c r="N7">
        <v>2.944</v>
      </c>
      <c r="O7">
        <f t="shared" si="0"/>
        <v>2.9388000000000001</v>
      </c>
      <c r="P7">
        <f t="shared" si="1"/>
        <v>2.9449000000000001</v>
      </c>
      <c r="Q7">
        <f t="shared" si="2"/>
        <v>2.94184</v>
      </c>
      <c r="S7">
        <v>75000</v>
      </c>
      <c r="T7">
        <v>27.8</v>
      </c>
      <c r="U7">
        <v>27.8</v>
      </c>
      <c r="V7">
        <v>27.8</v>
      </c>
      <c r="W7">
        <f t="shared" si="3"/>
        <v>27.8</v>
      </c>
    </row>
    <row r="8" spans="1:23">
      <c r="B8">
        <v>90000</v>
      </c>
      <c r="C8">
        <v>4.2370000000000001</v>
      </c>
      <c r="D8">
        <v>4.2354000000000003</v>
      </c>
      <c r="E8">
        <v>4.2359999999999998</v>
      </c>
      <c r="F8">
        <v>4.2324999999999999</v>
      </c>
      <c r="G8">
        <v>4.2351000000000001</v>
      </c>
      <c r="H8">
        <v>4.2347999999999999</v>
      </c>
      <c r="I8">
        <v>4.2328999999999999</v>
      </c>
      <c r="J8">
        <v>4.2359999999999998</v>
      </c>
      <c r="K8">
        <v>4.2350000000000003</v>
      </c>
      <c r="L8">
        <v>4.2352999999999996</v>
      </c>
      <c r="M8">
        <v>4.2328000000000001</v>
      </c>
      <c r="N8">
        <v>4.2356999999999996</v>
      </c>
      <c r="O8">
        <f t="shared" si="0"/>
        <v>4.2324999999999999</v>
      </c>
      <c r="P8">
        <f t="shared" si="1"/>
        <v>4.2370000000000001</v>
      </c>
      <c r="Q8">
        <f t="shared" si="2"/>
        <v>4.2348999999999997</v>
      </c>
      <c r="S8">
        <v>90000</v>
      </c>
      <c r="T8">
        <v>40.1</v>
      </c>
      <c r="U8">
        <v>40</v>
      </c>
      <c r="V8">
        <v>40.1</v>
      </c>
      <c r="W8">
        <f t="shared" si="3"/>
        <v>40.066666666666663</v>
      </c>
    </row>
    <row r="9" spans="1:23">
      <c r="B9">
        <v>105000</v>
      </c>
      <c r="C9">
        <v>5.7576999999999998</v>
      </c>
      <c r="D9">
        <v>5.7590000000000003</v>
      </c>
      <c r="E9">
        <v>5.7633999999999999</v>
      </c>
      <c r="F9">
        <v>5.7534000000000001</v>
      </c>
      <c r="G9">
        <v>5.7561</v>
      </c>
      <c r="H9">
        <v>5.7525000000000004</v>
      </c>
      <c r="I9">
        <v>5.758</v>
      </c>
      <c r="J9">
        <v>5.7580999999999998</v>
      </c>
      <c r="K9">
        <v>5.7660999999999998</v>
      </c>
      <c r="L9">
        <v>5.7683</v>
      </c>
      <c r="M9">
        <v>5.774</v>
      </c>
      <c r="N9">
        <v>5.7577999999999996</v>
      </c>
      <c r="O9">
        <f t="shared" si="0"/>
        <v>5.7525000000000004</v>
      </c>
      <c r="P9">
        <f t="shared" si="1"/>
        <v>5.774</v>
      </c>
      <c r="Q9">
        <f t="shared" si="2"/>
        <v>5.7597900000000006</v>
      </c>
      <c r="S9">
        <v>105000</v>
      </c>
      <c r="T9">
        <v>54.5</v>
      </c>
      <c r="U9">
        <v>54.5</v>
      </c>
      <c r="V9">
        <v>54.5</v>
      </c>
      <c r="W9">
        <f t="shared" si="3"/>
        <v>54.5</v>
      </c>
    </row>
    <row r="10" spans="1:23">
      <c r="B10">
        <v>120000</v>
      </c>
      <c r="C10">
        <v>7.5224000000000002</v>
      </c>
      <c r="D10">
        <v>7.5137999999999998</v>
      </c>
      <c r="E10">
        <v>7.5187999999999997</v>
      </c>
      <c r="F10">
        <v>7.5174000000000003</v>
      </c>
      <c r="G10">
        <v>7.5236000000000001</v>
      </c>
      <c r="H10">
        <v>7.5162000000000004</v>
      </c>
      <c r="I10">
        <v>7.5217999999999998</v>
      </c>
      <c r="J10">
        <v>7.5113000000000003</v>
      </c>
      <c r="K10">
        <v>7.5260999999999996</v>
      </c>
      <c r="L10">
        <v>7.5095000000000001</v>
      </c>
      <c r="M10">
        <v>7.5197000000000003</v>
      </c>
      <c r="N10">
        <v>7.5167999999999999</v>
      </c>
      <c r="O10">
        <f t="shared" si="0"/>
        <v>7.5095000000000001</v>
      </c>
      <c r="P10">
        <f t="shared" si="1"/>
        <v>7.5260999999999996</v>
      </c>
      <c r="Q10">
        <f t="shared" si="2"/>
        <v>7.518180000000001</v>
      </c>
      <c r="S10">
        <v>120000</v>
      </c>
      <c r="T10">
        <v>71.2</v>
      </c>
      <c r="U10">
        <v>71.2</v>
      </c>
      <c r="V10">
        <v>71.2</v>
      </c>
      <c r="W10">
        <f t="shared" si="3"/>
        <v>71.2</v>
      </c>
    </row>
    <row r="11" spans="1:23">
      <c r="B11">
        <v>135000</v>
      </c>
      <c r="C11">
        <v>9.9885000000000002</v>
      </c>
      <c r="D11">
        <v>9.5547000000000004</v>
      </c>
      <c r="E11">
        <v>9.5314999999999994</v>
      </c>
      <c r="F11">
        <v>9.5348000000000006</v>
      </c>
      <c r="G11">
        <v>9.5367999999999995</v>
      </c>
      <c r="H11">
        <v>9.5344999999999995</v>
      </c>
      <c r="I11">
        <v>9.5427999999999997</v>
      </c>
      <c r="J11">
        <v>9.5449999999999999</v>
      </c>
      <c r="K11">
        <v>9.5365000000000002</v>
      </c>
      <c r="L11">
        <v>9.5378000000000007</v>
      </c>
      <c r="M11">
        <v>9.5393000000000008</v>
      </c>
      <c r="N11">
        <v>9.5352999999999994</v>
      </c>
      <c r="O11">
        <f t="shared" si="0"/>
        <v>9.5314999999999994</v>
      </c>
      <c r="P11">
        <f t="shared" si="1"/>
        <v>9.9885000000000002</v>
      </c>
      <c r="Q11">
        <f t="shared" si="2"/>
        <v>9.5397500000000015</v>
      </c>
      <c r="S11">
        <v>135000</v>
      </c>
      <c r="T11">
        <v>90.1</v>
      </c>
      <c r="U11">
        <v>90.1</v>
      </c>
      <c r="V11">
        <v>90.1</v>
      </c>
      <c r="W11">
        <f t="shared" si="3"/>
        <v>90.09999999999998</v>
      </c>
    </row>
    <row r="13" spans="1:23">
      <c r="A13" t="s">
        <v>6</v>
      </c>
      <c r="B13" t="s">
        <v>2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 t="s">
        <v>3</v>
      </c>
      <c r="P13" t="s">
        <v>4</v>
      </c>
      <c r="Q13" t="s">
        <v>5</v>
      </c>
      <c r="S13" t="s">
        <v>2</v>
      </c>
      <c r="T13">
        <v>1</v>
      </c>
      <c r="U13">
        <v>2</v>
      </c>
      <c r="V13">
        <v>3</v>
      </c>
      <c r="W13" t="s">
        <v>5</v>
      </c>
    </row>
    <row r="14" spans="1:23" ht="15">
      <c r="B14">
        <v>15000</v>
      </c>
      <c r="C14">
        <v>1.038</v>
      </c>
      <c r="D14">
        <v>1.036</v>
      </c>
      <c r="E14">
        <v>1.038</v>
      </c>
      <c r="F14">
        <v>1.034</v>
      </c>
      <c r="G14">
        <v>1.034</v>
      </c>
      <c r="H14">
        <v>1.03</v>
      </c>
      <c r="I14">
        <v>1.038</v>
      </c>
      <c r="J14">
        <v>1.0309999999999999</v>
      </c>
      <c r="K14">
        <v>1.0389999999999999</v>
      </c>
      <c r="L14">
        <v>1.0349999999999999</v>
      </c>
      <c r="M14">
        <v>1.0369999999999999</v>
      </c>
      <c r="N14">
        <v>1.03</v>
      </c>
      <c r="O14">
        <f t="shared" ref="O14:O22" si="4">MIN(C14:N14)</f>
        <v>1.03</v>
      </c>
      <c r="P14">
        <f t="shared" ref="P14:P22" si="5">MAX(C14:N14)</f>
        <v>1.0389999999999999</v>
      </c>
      <c r="Q14">
        <f t="shared" ref="Q14:Q22" si="6">(SUM(C14:N14)-O14-P14)/10</f>
        <v>1.0351000000000001</v>
      </c>
      <c r="S14" s="4">
        <v>15000</v>
      </c>
      <c r="T14" s="4">
        <v>1.1000000000000001</v>
      </c>
      <c r="U14" s="4">
        <v>1.1000000000000001</v>
      </c>
      <c r="V14" s="4">
        <v>1.1000000000000001</v>
      </c>
      <c r="W14">
        <f>AVERAGE(T14:V14)</f>
        <v>1.1000000000000001</v>
      </c>
    </row>
    <row r="15" spans="1:23" ht="15">
      <c r="B15">
        <v>30000</v>
      </c>
      <c r="C15">
        <v>5.5369999999999999</v>
      </c>
      <c r="D15">
        <v>5.3460000000000001</v>
      </c>
      <c r="E15">
        <v>5.4359999999999999</v>
      </c>
      <c r="F15">
        <v>5.2220000000000004</v>
      </c>
      <c r="G15">
        <v>5.2050000000000001</v>
      </c>
      <c r="H15">
        <v>5.4269999999999996</v>
      </c>
      <c r="I15">
        <v>5.1829999999999998</v>
      </c>
      <c r="J15">
        <v>5.476</v>
      </c>
      <c r="K15">
        <v>5.2759999999999998</v>
      </c>
      <c r="L15">
        <v>5.4080000000000004</v>
      </c>
      <c r="M15">
        <v>5.2610000000000001</v>
      </c>
      <c r="N15">
        <v>5.2519999999999998</v>
      </c>
      <c r="O15">
        <f t="shared" si="4"/>
        <v>5.1829999999999998</v>
      </c>
      <c r="P15">
        <f t="shared" si="5"/>
        <v>5.5369999999999999</v>
      </c>
      <c r="Q15">
        <f t="shared" si="6"/>
        <v>5.3309000000000015</v>
      </c>
      <c r="S15" s="4">
        <v>30000</v>
      </c>
      <c r="T15" s="4">
        <v>4.5</v>
      </c>
      <c r="U15" s="4">
        <v>4.5</v>
      </c>
      <c r="V15" s="4">
        <v>4.5</v>
      </c>
      <c r="W15">
        <f t="shared" ref="W15:W22" si="7">AVERAGE(T15:V15)</f>
        <v>4.5</v>
      </c>
    </row>
    <row r="16" spans="1:23" ht="15">
      <c r="B16">
        <v>45000</v>
      </c>
      <c r="C16">
        <v>18.242000000000001</v>
      </c>
      <c r="D16">
        <v>18.059999999999999</v>
      </c>
      <c r="E16">
        <v>18.149999999999999</v>
      </c>
      <c r="F16">
        <v>17.957999999999998</v>
      </c>
      <c r="G16">
        <v>18.175000000000001</v>
      </c>
      <c r="H16">
        <v>18.001000000000001</v>
      </c>
      <c r="I16">
        <v>18.068999999999999</v>
      </c>
      <c r="J16">
        <v>18.032</v>
      </c>
      <c r="K16">
        <v>18.116</v>
      </c>
      <c r="L16">
        <v>18.001000000000001</v>
      </c>
      <c r="M16">
        <v>18.234000000000002</v>
      </c>
      <c r="N16">
        <v>18.100000000000001</v>
      </c>
      <c r="O16">
        <f t="shared" si="4"/>
        <v>17.957999999999998</v>
      </c>
      <c r="P16">
        <f t="shared" si="5"/>
        <v>18.242000000000001</v>
      </c>
      <c r="Q16">
        <f t="shared" si="6"/>
        <v>18.093800000000002</v>
      </c>
      <c r="S16" s="4">
        <v>45000</v>
      </c>
      <c r="T16" s="4">
        <v>10.1</v>
      </c>
      <c r="U16" s="4">
        <v>10.1</v>
      </c>
      <c r="V16" s="4">
        <v>10.1</v>
      </c>
      <c r="W16">
        <f t="shared" si="7"/>
        <v>10.1</v>
      </c>
    </row>
    <row r="17" spans="1:23" ht="15">
      <c r="B17">
        <v>60000</v>
      </c>
      <c r="C17">
        <v>41.530999999999999</v>
      </c>
      <c r="D17">
        <v>40.865000000000002</v>
      </c>
      <c r="E17">
        <v>41.244</v>
      </c>
      <c r="F17">
        <v>40.406999999999996</v>
      </c>
      <c r="G17">
        <v>41.213000000000001</v>
      </c>
      <c r="H17">
        <v>40.450000000000003</v>
      </c>
      <c r="I17">
        <v>40.728000000000002</v>
      </c>
      <c r="J17">
        <v>40.563000000000002</v>
      </c>
      <c r="K17">
        <v>40.9</v>
      </c>
      <c r="L17">
        <v>40.679000000000002</v>
      </c>
      <c r="M17">
        <v>41.301000000000002</v>
      </c>
      <c r="N17">
        <v>40.258000000000003</v>
      </c>
      <c r="O17">
        <f t="shared" si="4"/>
        <v>40.258000000000003</v>
      </c>
      <c r="P17">
        <f t="shared" si="5"/>
        <v>41.530999999999999</v>
      </c>
      <c r="Q17">
        <f t="shared" si="6"/>
        <v>40.834999999999994</v>
      </c>
      <c r="S17" s="4">
        <v>60000</v>
      </c>
      <c r="T17" s="4">
        <v>17.899999999999999</v>
      </c>
      <c r="U17" s="4">
        <v>17.899999999999999</v>
      </c>
      <c r="V17" s="4">
        <v>17.899999999999999</v>
      </c>
      <c r="W17">
        <f t="shared" si="7"/>
        <v>17.899999999999999</v>
      </c>
    </row>
    <row r="18" spans="1:23" ht="15">
      <c r="B18">
        <v>75000</v>
      </c>
      <c r="C18">
        <v>75.668000000000006</v>
      </c>
      <c r="D18">
        <v>76.016999999999996</v>
      </c>
      <c r="E18">
        <v>75.554000000000002</v>
      </c>
      <c r="F18">
        <v>75.314999999999998</v>
      </c>
      <c r="G18">
        <v>75.790000000000006</v>
      </c>
      <c r="H18">
        <v>75.867000000000004</v>
      </c>
      <c r="I18">
        <v>75.2</v>
      </c>
      <c r="J18">
        <v>75.31</v>
      </c>
      <c r="K18">
        <v>77.284000000000006</v>
      </c>
      <c r="L18">
        <v>78.066000000000003</v>
      </c>
      <c r="M18">
        <v>75.498999999999995</v>
      </c>
      <c r="N18">
        <v>75.775999999999996</v>
      </c>
      <c r="O18">
        <f t="shared" si="4"/>
        <v>75.2</v>
      </c>
      <c r="P18">
        <f t="shared" si="5"/>
        <v>78.066000000000003</v>
      </c>
      <c r="Q18">
        <f t="shared" si="6"/>
        <v>75.807999999999993</v>
      </c>
      <c r="S18" s="4">
        <v>75000</v>
      </c>
      <c r="T18" s="4">
        <v>27.9</v>
      </c>
      <c r="U18" s="4">
        <v>27.9</v>
      </c>
      <c r="V18" s="4">
        <v>27.9</v>
      </c>
      <c r="W18">
        <f t="shared" si="7"/>
        <v>27.899999999999995</v>
      </c>
    </row>
    <row r="19" spans="1:23" ht="15">
      <c r="B19">
        <v>90000</v>
      </c>
      <c r="C19">
        <v>124.858</v>
      </c>
      <c r="D19">
        <v>125.69799999999999</v>
      </c>
      <c r="E19">
        <v>124.574</v>
      </c>
      <c r="F19">
        <v>126.069</v>
      </c>
      <c r="G19">
        <v>126.21</v>
      </c>
      <c r="H19">
        <v>125.351</v>
      </c>
      <c r="I19">
        <v>124.58499999999999</v>
      </c>
      <c r="J19">
        <v>125.586</v>
      </c>
      <c r="K19">
        <v>124.482</v>
      </c>
      <c r="L19">
        <v>125.30800000000001</v>
      </c>
      <c r="M19">
        <v>123.73699999999999</v>
      </c>
      <c r="N19">
        <v>126.19499999999999</v>
      </c>
      <c r="O19">
        <f t="shared" si="4"/>
        <v>123.73699999999999</v>
      </c>
      <c r="P19">
        <f t="shared" si="5"/>
        <v>126.21</v>
      </c>
      <c r="Q19">
        <f t="shared" si="6"/>
        <v>125.27059999999999</v>
      </c>
      <c r="S19" s="4">
        <v>90000</v>
      </c>
      <c r="T19" s="4">
        <v>40.1</v>
      </c>
      <c r="U19" s="4">
        <v>40.1</v>
      </c>
      <c r="V19" s="4">
        <v>40.1</v>
      </c>
      <c r="W19">
        <f t="shared" si="7"/>
        <v>40.1</v>
      </c>
    </row>
    <row r="20" spans="1:23" ht="15">
      <c r="B20">
        <v>105000</v>
      </c>
      <c r="C20">
        <v>180.09700000000001</v>
      </c>
      <c r="D20">
        <v>180.30600000000001</v>
      </c>
      <c r="E20">
        <v>184.685</v>
      </c>
      <c r="F20">
        <v>182.80699999999999</v>
      </c>
      <c r="G20">
        <v>179.26499999999999</v>
      </c>
      <c r="H20">
        <v>182.596</v>
      </c>
      <c r="I20">
        <v>182.43600000000001</v>
      </c>
      <c r="J20">
        <v>179.386</v>
      </c>
      <c r="K20">
        <v>179.27099999999999</v>
      </c>
      <c r="L20">
        <v>182.51300000000001</v>
      </c>
      <c r="M20">
        <v>185.62799999999999</v>
      </c>
      <c r="N20">
        <v>180.4</v>
      </c>
      <c r="O20">
        <f t="shared" si="4"/>
        <v>179.26499999999999</v>
      </c>
      <c r="P20">
        <f t="shared" si="5"/>
        <v>185.62799999999999</v>
      </c>
      <c r="Q20">
        <f t="shared" si="6"/>
        <v>181.44969999999995</v>
      </c>
      <c r="S20" s="4">
        <v>105000</v>
      </c>
      <c r="T20" s="4">
        <v>54.6</v>
      </c>
      <c r="U20" s="4">
        <v>54.6</v>
      </c>
      <c r="V20" s="4">
        <v>54.6</v>
      </c>
      <c r="W20">
        <f t="shared" si="7"/>
        <v>54.6</v>
      </c>
    </row>
    <row r="21" spans="1:23" ht="15">
      <c r="B21">
        <v>120000</v>
      </c>
      <c r="C21">
        <v>248.92599999999999</v>
      </c>
      <c r="D21">
        <v>264.25200000000001</v>
      </c>
      <c r="E21">
        <v>251.73599999999999</v>
      </c>
      <c r="F21">
        <v>261.29199999999997</v>
      </c>
      <c r="G21">
        <v>251.797</v>
      </c>
      <c r="H21">
        <v>260.47699999999998</v>
      </c>
      <c r="I21">
        <v>252.113</v>
      </c>
      <c r="J21">
        <v>256.57600000000002</v>
      </c>
      <c r="K21">
        <v>262.452</v>
      </c>
      <c r="L21">
        <v>258.61500000000001</v>
      </c>
      <c r="M21">
        <v>251.08199999999999</v>
      </c>
      <c r="N21">
        <v>263.73</v>
      </c>
      <c r="O21">
        <f t="shared" si="4"/>
        <v>248.92599999999999</v>
      </c>
      <c r="P21">
        <f t="shared" si="5"/>
        <v>264.25200000000001</v>
      </c>
      <c r="Q21">
        <f t="shared" si="6"/>
        <v>256.98699999999997</v>
      </c>
      <c r="S21" s="4">
        <v>120000</v>
      </c>
      <c r="T21" s="4">
        <v>71.2</v>
      </c>
      <c r="U21" s="4">
        <v>71.2</v>
      </c>
      <c r="V21" s="4">
        <v>71.2</v>
      </c>
      <c r="W21">
        <f t="shared" si="7"/>
        <v>71.2</v>
      </c>
    </row>
    <row r="22" spans="1:23" ht="15">
      <c r="B22">
        <v>135000</v>
      </c>
      <c r="C22">
        <v>324.2</v>
      </c>
      <c r="D22">
        <v>318.78399999999999</v>
      </c>
      <c r="E22">
        <v>320.30099999999999</v>
      </c>
      <c r="F22">
        <v>321.226</v>
      </c>
      <c r="G22">
        <v>317.42</v>
      </c>
      <c r="H22">
        <v>321.32600000000002</v>
      </c>
      <c r="I22">
        <v>318.01499999999999</v>
      </c>
      <c r="J22">
        <v>329.69099999999997</v>
      </c>
      <c r="K22">
        <v>318.55399999999997</v>
      </c>
      <c r="L22">
        <v>323.685</v>
      </c>
      <c r="M22">
        <v>318.68299999999999</v>
      </c>
      <c r="N22">
        <v>335.334</v>
      </c>
      <c r="O22">
        <f t="shared" si="4"/>
        <v>317.42</v>
      </c>
      <c r="P22">
        <f t="shared" si="5"/>
        <v>335.334</v>
      </c>
      <c r="Q22">
        <f t="shared" si="6"/>
        <v>321.44649999999996</v>
      </c>
      <c r="S22" s="4">
        <v>135000</v>
      </c>
      <c r="T22" s="4">
        <v>90.1</v>
      </c>
      <c r="U22" s="4">
        <v>90.1</v>
      </c>
      <c r="V22" s="4">
        <v>90.1</v>
      </c>
      <c r="W22">
        <f t="shared" si="7"/>
        <v>90.09999999999998</v>
      </c>
    </row>
    <row r="24" spans="1:23">
      <c r="A24" t="s">
        <v>7</v>
      </c>
    </row>
    <row r="25" spans="1:23">
      <c r="A25" t="s">
        <v>1</v>
      </c>
      <c r="B25" t="s">
        <v>8</v>
      </c>
      <c r="C25">
        <v>15000</v>
      </c>
      <c r="H25" t="s">
        <v>6</v>
      </c>
      <c r="I25" t="s">
        <v>8</v>
      </c>
      <c r="J25">
        <v>15000</v>
      </c>
    </row>
    <row r="26" spans="1:23">
      <c r="B26" t="s">
        <v>2</v>
      </c>
      <c r="C26">
        <v>1</v>
      </c>
      <c r="D26">
        <v>2</v>
      </c>
      <c r="E26">
        <v>3</v>
      </c>
      <c r="I26" t="s">
        <v>2</v>
      </c>
      <c r="J26">
        <v>1</v>
      </c>
      <c r="K26">
        <v>2</v>
      </c>
      <c r="L26">
        <v>3</v>
      </c>
      <c r="O26" t="s">
        <v>1</v>
      </c>
      <c r="P26" t="s">
        <v>8</v>
      </c>
      <c r="Q26" t="s">
        <v>9</v>
      </c>
      <c r="R26" t="s">
        <v>10</v>
      </c>
      <c r="S26" t="s">
        <v>11</v>
      </c>
      <c r="T26" t="s">
        <v>16</v>
      </c>
      <c r="U26" t="s">
        <v>17</v>
      </c>
      <c r="V26" t="s">
        <v>15</v>
      </c>
    </row>
    <row r="27" spans="1:23">
      <c r="B27" t="s">
        <v>9</v>
      </c>
      <c r="C27">
        <v>180506332</v>
      </c>
      <c r="D27">
        <v>180506332</v>
      </c>
      <c r="E27">
        <v>180506332</v>
      </c>
      <c r="F27">
        <f>AVERAGE(C27:E27)</f>
        <v>180506332</v>
      </c>
      <c r="I27" t="s">
        <v>9</v>
      </c>
      <c r="J27">
        <v>180506332</v>
      </c>
      <c r="K27">
        <v>180506332</v>
      </c>
      <c r="L27">
        <v>180506332</v>
      </c>
      <c r="M27">
        <f>AVERAGE(J27:L27)</f>
        <v>180506332</v>
      </c>
      <c r="P27">
        <v>15000</v>
      </c>
      <c r="Q27">
        <f>F27</f>
        <v>180506332</v>
      </c>
      <c r="R27">
        <f>F28</f>
        <v>540508</v>
      </c>
      <c r="S27">
        <f>F29</f>
        <v>2992</v>
      </c>
      <c r="T27">
        <f>Q27+R27+S27</f>
        <v>181049832</v>
      </c>
      <c r="U27" s="3">
        <f>W3</f>
        <v>0</v>
      </c>
      <c r="V27" s="2">
        <f>U27*(Constants!$A$2/100)*1024*1024*1024</f>
        <v>0</v>
      </c>
    </row>
    <row r="28" spans="1:23">
      <c r="B28" t="s">
        <v>12</v>
      </c>
      <c r="C28">
        <v>540508</v>
      </c>
      <c r="D28">
        <v>540508</v>
      </c>
      <c r="E28">
        <v>540508</v>
      </c>
      <c r="F28">
        <f>AVERAGE(C28:E28)</f>
        <v>540508</v>
      </c>
      <c r="I28" t="s">
        <v>12</v>
      </c>
      <c r="J28">
        <v>540508</v>
      </c>
      <c r="K28">
        <v>540508</v>
      </c>
      <c r="L28">
        <v>540508</v>
      </c>
      <c r="M28">
        <f>AVERAGE(J28:L28)</f>
        <v>540508</v>
      </c>
      <c r="P28">
        <v>30000</v>
      </c>
      <c r="Q28">
        <f>F33</f>
        <v>720938332</v>
      </c>
      <c r="R28">
        <f>F34</f>
        <v>1080508</v>
      </c>
      <c r="S28">
        <f>F35</f>
        <v>2992</v>
      </c>
      <c r="T28">
        <f t="shared" ref="T28:T33" si="8">Q28+R28+S28</f>
        <v>722021832</v>
      </c>
      <c r="U28" s="3">
        <f t="shared" ref="U28:U35" si="9">W4</f>
        <v>4.5</v>
      </c>
      <c r="V28" s="2">
        <f>U28*(Constants!$A$2/100)*1024*1024*1024</f>
        <v>792421466.11199987</v>
      </c>
    </row>
    <row r="29" spans="1:23">
      <c r="B29" t="s">
        <v>11</v>
      </c>
      <c r="C29">
        <v>2992</v>
      </c>
      <c r="D29">
        <v>2992</v>
      </c>
      <c r="E29">
        <v>2992</v>
      </c>
      <c r="F29">
        <f>AVERAGE(C29:E29)</f>
        <v>2992</v>
      </c>
      <c r="I29" t="s">
        <v>11</v>
      </c>
      <c r="J29">
        <v>1442792</v>
      </c>
      <c r="K29">
        <v>1442792</v>
      </c>
      <c r="L29">
        <v>1442792</v>
      </c>
      <c r="M29">
        <f>AVERAGE(J29:L29)</f>
        <v>1442792</v>
      </c>
      <c r="P29">
        <v>45000</v>
      </c>
      <c r="Q29">
        <f>F39</f>
        <v>1621370332</v>
      </c>
      <c r="R29">
        <f>F40</f>
        <v>1620508</v>
      </c>
      <c r="S29">
        <f>F41</f>
        <v>2992</v>
      </c>
      <c r="T29">
        <f t="shared" si="8"/>
        <v>1622993832</v>
      </c>
      <c r="U29" s="3">
        <f t="shared" si="9"/>
        <v>10</v>
      </c>
      <c r="V29" s="2">
        <f>U29*(Constants!$A$2/100)*1024*1024*1024</f>
        <v>1760936591.3599997</v>
      </c>
    </row>
    <row r="30" spans="1:23">
      <c r="P30">
        <v>60000</v>
      </c>
      <c r="Q30">
        <f>F45</f>
        <v>2881802332</v>
      </c>
      <c r="R30">
        <f>F46</f>
        <v>2160508</v>
      </c>
      <c r="S30">
        <f>F47</f>
        <v>2992</v>
      </c>
      <c r="T30">
        <f t="shared" si="8"/>
        <v>2883965832</v>
      </c>
      <c r="U30" s="3">
        <f t="shared" si="9"/>
        <v>17.8</v>
      </c>
      <c r="V30" s="2">
        <f>U30*(Constants!$A$2/100)*1024*1024*1024</f>
        <v>3134467132.6207995</v>
      </c>
    </row>
    <row r="31" spans="1:23">
      <c r="B31" t="s">
        <v>8</v>
      </c>
      <c r="C31">
        <v>30000</v>
      </c>
      <c r="I31" t="s">
        <v>8</v>
      </c>
      <c r="J31">
        <v>30000</v>
      </c>
      <c r="P31">
        <v>75000</v>
      </c>
      <c r="Q31">
        <f>F51</f>
        <v>4502234332</v>
      </c>
      <c r="R31">
        <f>F52</f>
        <v>2700508</v>
      </c>
      <c r="S31">
        <f>F53</f>
        <v>2992</v>
      </c>
      <c r="T31">
        <f t="shared" si="8"/>
        <v>4504937832</v>
      </c>
      <c r="U31" s="3">
        <f t="shared" si="9"/>
        <v>27.8</v>
      </c>
      <c r="V31" s="2">
        <f>U31*(Constants!$A$2/100)*1024*1024*1024</f>
        <v>4895403723.9807997</v>
      </c>
    </row>
    <row r="32" spans="1:23">
      <c r="B32" t="s">
        <v>2</v>
      </c>
      <c r="C32">
        <v>1</v>
      </c>
      <c r="D32">
        <v>2</v>
      </c>
      <c r="E32">
        <v>3</v>
      </c>
      <c r="F32">
        <f>AVERAGE(C32:E32)</f>
        <v>2</v>
      </c>
      <c r="I32" t="s">
        <v>2</v>
      </c>
      <c r="J32">
        <v>1</v>
      </c>
      <c r="K32">
        <v>2</v>
      </c>
      <c r="L32">
        <v>3</v>
      </c>
      <c r="M32">
        <f>AVERAGE(J32:L32)</f>
        <v>2</v>
      </c>
      <c r="P32">
        <v>90000</v>
      </c>
      <c r="Q32">
        <f>F57</f>
        <v>6482666332</v>
      </c>
      <c r="R32">
        <f>F58</f>
        <v>3240508</v>
      </c>
      <c r="S32">
        <f>F59</f>
        <v>2992</v>
      </c>
      <c r="T32">
        <f t="shared" si="8"/>
        <v>6485909832</v>
      </c>
      <c r="U32" s="3">
        <f t="shared" si="9"/>
        <v>40.066666666666663</v>
      </c>
      <c r="V32" s="2">
        <f>U32*(Constants!$A$2/100)*1024*1024*1024</f>
        <v>7055485942.7157316</v>
      </c>
    </row>
    <row r="33" spans="2:22">
      <c r="B33" t="s">
        <v>9</v>
      </c>
      <c r="C33">
        <v>720938332</v>
      </c>
      <c r="D33">
        <v>720938332</v>
      </c>
      <c r="E33">
        <v>720938332</v>
      </c>
      <c r="F33">
        <f>AVERAGE(C33:E33)</f>
        <v>720938332</v>
      </c>
      <c r="I33" t="s">
        <v>9</v>
      </c>
      <c r="J33">
        <v>720938332</v>
      </c>
      <c r="K33">
        <v>720938332</v>
      </c>
      <c r="L33">
        <v>720938332</v>
      </c>
      <c r="M33">
        <f>AVERAGE(J33:L33)</f>
        <v>720938332</v>
      </c>
      <c r="P33">
        <v>105000</v>
      </c>
      <c r="Q33">
        <f>F63</f>
        <v>8823098333</v>
      </c>
      <c r="R33">
        <f>F64</f>
        <v>3780507</v>
      </c>
      <c r="S33">
        <f>F65</f>
        <v>2992</v>
      </c>
      <c r="T33">
        <f t="shared" si="8"/>
        <v>8826881832</v>
      </c>
      <c r="U33" s="3">
        <f t="shared" si="9"/>
        <v>54.5</v>
      </c>
      <c r="V33" s="2">
        <f>U33*(Constants!$A$2/100)*1024*1024*1024</f>
        <v>9597104422.9119987</v>
      </c>
    </row>
    <row r="34" spans="2:22">
      <c r="B34" t="s">
        <v>12</v>
      </c>
      <c r="C34">
        <v>1080508</v>
      </c>
      <c r="D34">
        <v>1080508</v>
      </c>
      <c r="E34">
        <v>1080508</v>
      </c>
      <c r="F34">
        <f>AVERAGE(C34:E34)</f>
        <v>1080508</v>
      </c>
      <c r="I34" t="s">
        <v>12</v>
      </c>
      <c r="J34">
        <v>1080508</v>
      </c>
      <c r="K34">
        <v>1080508</v>
      </c>
      <c r="L34">
        <v>1080508</v>
      </c>
      <c r="M34">
        <f>AVERAGE(J34:L34)</f>
        <v>1080508</v>
      </c>
      <c r="P34">
        <v>120000</v>
      </c>
      <c r="Q34">
        <f>F69</f>
        <v>11523530333</v>
      </c>
      <c r="R34">
        <f>F70</f>
        <v>4320507</v>
      </c>
      <c r="S34">
        <f>F71</f>
        <v>2992</v>
      </c>
      <c r="T34">
        <f t="shared" ref="T34:T35" si="10">Q34+R34+S34</f>
        <v>11527853832</v>
      </c>
      <c r="U34" s="3">
        <f t="shared" si="9"/>
        <v>71.2</v>
      </c>
      <c r="V34" s="2">
        <f>U34*(Constants!$A$2/100)*1024*1024*1024</f>
        <v>12537868530.483198</v>
      </c>
    </row>
    <row r="35" spans="2:22">
      <c r="B35" t="s">
        <v>11</v>
      </c>
      <c r="C35">
        <v>2992</v>
      </c>
      <c r="D35">
        <v>2992</v>
      </c>
      <c r="E35">
        <v>2992</v>
      </c>
      <c r="F35">
        <f>AVERAGE(C35:E35)</f>
        <v>2992</v>
      </c>
      <c r="I35" t="s">
        <v>11</v>
      </c>
      <c r="J35">
        <v>2882792</v>
      </c>
      <c r="K35">
        <v>2882792</v>
      </c>
      <c r="L35">
        <v>2882792</v>
      </c>
      <c r="M35">
        <f>AVERAGE(J35:L35)</f>
        <v>2882792</v>
      </c>
      <c r="P35">
        <v>135000</v>
      </c>
      <c r="Q35" t="e">
        <f>F75</f>
        <v>#DIV/0!</v>
      </c>
      <c r="R35" t="e">
        <f>F76</f>
        <v>#DIV/0!</v>
      </c>
      <c r="S35" t="e">
        <f>F77</f>
        <v>#DIV/0!</v>
      </c>
      <c r="T35" t="e">
        <f t="shared" si="10"/>
        <v>#DIV/0!</v>
      </c>
      <c r="U35" s="3">
        <f t="shared" si="9"/>
        <v>90.09999999999998</v>
      </c>
      <c r="V35" s="2">
        <f>U35*(Constants!$A$2/100)*1024*1024*1024</f>
        <v>15866038688.153595</v>
      </c>
    </row>
    <row r="37" spans="2:22">
      <c r="B37" t="s">
        <v>8</v>
      </c>
      <c r="C37">
        <v>45000</v>
      </c>
      <c r="I37" t="s">
        <v>8</v>
      </c>
      <c r="J37">
        <v>45000</v>
      </c>
      <c r="O37" t="s">
        <v>6</v>
      </c>
      <c r="P37" t="s">
        <v>8</v>
      </c>
      <c r="Q37" t="s">
        <v>9</v>
      </c>
      <c r="R37" t="s">
        <v>10</v>
      </c>
      <c r="S37" t="s">
        <v>11</v>
      </c>
      <c r="T37" t="s">
        <v>16</v>
      </c>
      <c r="U37" t="s">
        <v>17</v>
      </c>
      <c r="V37" t="s">
        <v>15</v>
      </c>
    </row>
    <row r="38" spans="2:22">
      <c r="B38" t="s">
        <v>2</v>
      </c>
      <c r="C38">
        <v>1</v>
      </c>
      <c r="D38">
        <v>2</v>
      </c>
      <c r="E38">
        <v>3</v>
      </c>
      <c r="F38">
        <f>AVERAGE(C38:E38)</f>
        <v>2</v>
      </c>
      <c r="I38" t="s">
        <v>2</v>
      </c>
      <c r="J38">
        <v>1</v>
      </c>
      <c r="K38">
        <v>2</v>
      </c>
      <c r="L38">
        <v>3</v>
      </c>
      <c r="M38">
        <f>AVERAGE(J38:L38)</f>
        <v>2</v>
      </c>
      <c r="P38">
        <v>15000</v>
      </c>
      <c r="Q38">
        <f>M27</f>
        <v>180506332</v>
      </c>
      <c r="R38">
        <f>M28</f>
        <v>540508</v>
      </c>
      <c r="S38">
        <f>M29</f>
        <v>1442792</v>
      </c>
      <c r="T38">
        <f>Q38+R38+S38</f>
        <v>182489632</v>
      </c>
      <c r="U38" s="3">
        <f>W14</f>
        <v>1.1000000000000001</v>
      </c>
      <c r="V38" s="2">
        <f>U38*(Constants!$A$2/100)*1024*1024*1024</f>
        <v>193703025.04960001</v>
      </c>
    </row>
    <row r="39" spans="2:22">
      <c r="B39" t="s">
        <v>9</v>
      </c>
      <c r="C39">
        <v>1621370332</v>
      </c>
      <c r="D39">
        <v>1621370332</v>
      </c>
      <c r="E39">
        <v>1621370332</v>
      </c>
      <c r="F39">
        <f>AVERAGE(C39:E39)</f>
        <v>1621370332</v>
      </c>
      <c r="I39" t="s">
        <v>9</v>
      </c>
      <c r="J39">
        <v>1621370332</v>
      </c>
      <c r="K39">
        <v>1621370332</v>
      </c>
      <c r="L39">
        <v>1621370332</v>
      </c>
      <c r="M39">
        <f>AVERAGE(J39:L39)</f>
        <v>1621370332</v>
      </c>
      <c r="P39">
        <v>30000</v>
      </c>
      <c r="Q39">
        <f>M33</f>
        <v>720938332</v>
      </c>
      <c r="R39">
        <f>M34</f>
        <v>1080508</v>
      </c>
      <c r="S39">
        <f>M35</f>
        <v>2882792</v>
      </c>
      <c r="T39">
        <f t="shared" ref="T39:T46" si="11">Q39+R39+S39</f>
        <v>724901632</v>
      </c>
      <c r="U39" s="3">
        <f t="shared" ref="U39:U46" si="12">W15</f>
        <v>4.5</v>
      </c>
      <c r="V39" s="2">
        <f>U39*(Constants!$A$2/100)*1024*1024*1024</f>
        <v>792421466.11199987</v>
      </c>
    </row>
    <row r="40" spans="2:22">
      <c r="B40" t="s">
        <v>12</v>
      </c>
      <c r="C40">
        <v>1620508</v>
      </c>
      <c r="D40">
        <v>1620508</v>
      </c>
      <c r="E40">
        <v>1620508</v>
      </c>
      <c r="F40">
        <f>AVERAGE(C40:E40)</f>
        <v>1620508</v>
      </c>
      <c r="I40" t="s">
        <v>12</v>
      </c>
      <c r="J40">
        <v>1620508</v>
      </c>
      <c r="K40">
        <v>1620508</v>
      </c>
      <c r="L40">
        <v>1620508</v>
      </c>
      <c r="M40">
        <f>AVERAGE(J40:L40)</f>
        <v>1620508</v>
      </c>
      <c r="P40">
        <v>45000</v>
      </c>
      <c r="Q40">
        <f>M39</f>
        <v>1621370332</v>
      </c>
      <c r="R40">
        <f>M40</f>
        <v>1620508</v>
      </c>
      <c r="S40">
        <f>M41</f>
        <v>4317320</v>
      </c>
      <c r="T40">
        <f t="shared" si="11"/>
        <v>1627308160</v>
      </c>
      <c r="U40" s="3">
        <f t="shared" si="12"/>
        <v>10.1</v>
      </c>
      <c r="V40" s="2">
        <f>U40*(Constants!$A$2/100)*1024*1024*1024</f>
        <v>1778545957.2735996</v>
      </c>
    </row>
    <row r="41" spans="2:22">
      <c r="B41" t="s">
        <v>11</v>
      </c>
      <c r="C41">
        <v>2992</v>
      </c>
      <c r="D41">
        <v>2992</v>
      </c>
      <c r="E41">
        <v>2992</v>
      </c>
      <c r="F41">
        <f>AVERAGE(C41:E41)</f>
        <v>2992</v>
      </c>
      <c r="I41" t="s">
        <v>11</v>
      </c>
      <c r="J41">
        <v>4317320</v>
      </c>
      <c r="K41">
        <v>4317320</v>
      </c>
      <c r="L41">
        <v>4317320</v>
      </c>
      <c r="M41">
        <f>AVERAGE(J41:L41)</f>
        <v>4317320</v>
      </c>
      <c r="P41">
        <v>60000</v>
      </c>
      <c r="Q41">
        <f>M45</f>
        <v>2881802332</v>
      </c>
      <c r="R41">
        <f>M46</f>
        <v>2160508</v>
      </c>
      <c r="S41">
        <f>M47</f>
        <v>5735248</v>
      </c>
      <c r="T41">
        <f t="shared" si="11"/>
        <v>2889698088</v>
      </c>
      <c r="U41" s="3">
        <f t="shared" si="12"/>
        <v>17.899999999999999</v>
      </c>
      <c r="V41" s="2">
        <f>U41*(Constants!$A$2/100)*1024*1024*1024</f>
        <v>3152076498.5343995</v>
      </c>
    </row>
    <row r="42" spans="2:22">
      <c r="P42">
        <v>75000</v>
      </c>
      <c r="Q42">
        <f>M51</f>
        <v>4502234332</v>
      </c>
      <c r="R42">
        <f>M52</f>
        <v>2700508</v>
      </c>
      <c r="S42">
        <f>M53</f>
        <v>7159736</v>
      </c>
      <c r="T42">
        <f t="shared" si="11"/>
        <v>4512094576</v>
      </c>
      <c r="U42" s="3">
        <f t="shared" si="12"/>
        <v>27.899999999999995</v>
      </c>
      <c r="V42" s="2">
        <f>U42*(Constants!$A$2/100)*1024*1024*1024</f>
        <v>4913013089.8943987</v>
      </c>
    </row>
    <row r="43" spans="2:22">
      <c r="B43" t="s">
        <v>8</v>
      </c>
      <c r="C43">
        <v>60000</v>
      </c>
      <c r="I43" t="s">
        <v>8</v>
      </c>
      <c r="J43">
        <v>60000</v>
      </c>
      <c r="P43">
        <v>90000</v>
      </c>
      <c r="Q43">
        <f>M57</f>
        <v>6482666332</v>
      </c>
      <c r="R43">
        <f>M58</f>
        <v>3240508</v>
      </c>
      <c r="S43">
        <f>M59</f>
        <v>8537336</v>
      </c>
      <c r="T43">
        <f t="shared" si="11"/>
        <v>6494444176</v>
      </c>
      <c r="U43" s="3">
        <f t="shared" si="12"/>
        <v>40.1</v>
      </c>
      <c r="V43" s="2">
        <f>U43*(Constants!$A$2/100)*1024*1024*1024</f>
        <v>7061355731.3535995</v>
      </c>
    </row>
    <row r="44" spans="2:22">
      <c r="B44" t="s">
        <v>2</v>
      </c>
      <c r="C44">
        <v>1</v>
      </c>
      <c r="D44">
        <v>2</v>
      </c>
      <c r="E44">
        <v>3</v>
      </c>
      <c r="F44">
        <f>AVERAGE(C44:E44)</f>
        <v>2</v>
      </c>
      <c r="I44" t="s">
        <v>2</v>
      </c>
      <c r="J44">
        <v>1</v>
      </c>
      <c r="K44">
        <v>2</v>
      </c>
      <c r="L44">
        <v>3</v>
      </c>
      <c r="M44">
        <f>AVERAGE(J44:L44)</f>
        <v>2</v>
      </c>
      <c r="P44">
        <v>105000</v>
      </c>
      <c r="Q44">
        <f>M63</f>
        <v>8823098333</v>
      </c>
      <c r="R44">
        <f>M64</f>
        <v>3780507</v>
      </c>
      <c r="S44">
        <f>M65</f>
        <v>9935768</v>
      </c>
      <c r="T44">
        <f t="shared" si="11"/>
        <v>8836814608</v>
      </c>
      <c r="U44" s="3">
        <f t="shared" si="12"/>
        <v>54.6</v>
      </c>
      <c r="V44" s="2">
        <f>U44*(Constants!$A$2/100)*1024*1024*1024</f>
        <v>9614713788.8255997</v>
      </c>
    </row>
    <row r="45" spans="2:22">
      <c r="B45" t="s">
        <v>9</v>
      </c>
      <c r="C45">
        <v>2881802332</v>
      </c>
      <c r="D45">
        <v>2881802332</v>
      </c>
      <c r="E45">
        <v>2881802332</v>
      </c>
      <c r="F45">
        <f>AVERAGE(C45:E45)</f>
        <v>2881802332</v>
      </c>
      <c r="I45" t="s">
        <v>9</v>
      </c>
      <c r="J45">
        <v>2881802332</v>
      </c>
      <c r="K45">
        <v>2881802332</v>
      </c>
      <c r="L45">
        <v>2881802332</v>
      </c>
      <c r="M45">
        <f>AVERAGE(J45:L45)</f>
        <v>2881802332</v>
      </c>
      <c r="P45">
        <v>120000</v>
      </c>
      <c r="Q45">
        <f>M69</f>
        <v>11523530333</v>
      </c>
      <c r="R45">
        <f>M70</f>
        <v>4320507</v>
      </c>
      <c r="S45">
        <f>M71</f>
        <v>11505944</v>
      </c>
      <c r="T45">
        <f t="shared" si="11"/>
        <v>11539356784</v>
      </c>
      <c r="U45" s="3">
        <f t="shared" si="12"/>
        <v>71.2</v>
      </c>
      <c r="V45" s="2">
        <f>U45*(Constants!$A$2/100)*1024*1024*1024</f>
        <v>12537868530.483198</v>
      </c>
    </row>
    <row r="46" spans="2:22">
      <c r="B46" t="s">
        <v>12</v>
      </c>
      <c r="C46">
        <v>2160508</v>
      </c>
      <c r="D46">
        <v>2160508</v>
      </c>
      <c r="E46">
        <v>2160508</v>
      </c>
      <c r="F46">
        <f>AVERAGE(C46:E46)</f>
        <v>2160508</v>
      </c>
      <c r="I46" t="s">
        <v>12</v>
      </c>
      <c r="J46">
        <v>2160508</v>
      </c>
      <c r="K46">
        <v>2160508</v>
      </c>
      <c r="L46">
        <v>2160508</v>
      </c>
      <c r="M46">
        <f>AVERAGE(J46:L46)</f>
        <v>2160508</v>
      </c>
      <c r="P46">
        <v>135000</v>
      </c>
      <c r="Q46" t="e">
        <f>M75</f>
        <v>#DIV/0!</v>
      </c>
      <c r="R46" t="e">
        <f>M76</f>
        <v>#DIV/0!</v>
      </c>
      <c r="S46" t="e">
        <f>M77</f>
        <v>#DIV/0!</v>
      </c>
      <c r="T46" t="e">
        <f t="shared" si="11"/>
        <v>#DIV/0!</v>
      </c>
      <c r="U46" s="3">
        <f t="shared" si="12"/>
        <v>90.09999999999998</v>
      </c>
      <c r="V46" s="2">
        <f>U46*(Constants!$A$2/100)*1024*1024*1024</f>
        <v>15866038688.153595</v>
      </c>
    </row>
    <row r="47" spans="2:22">
      <c r="B47" t="s">
        <v>11</v>
      </c>
      <c r="C47">
        <v>2992</v>
      </c>
      <c r="D47">
        <v>2992</v>
      </c>
      <c r="E47">
        <v>2992</v>
      </c>
      <c r="F47">
        <f>AVERAGE(C47:E47)</f>
        <v>2992</v>
      </c>
      <c r="I47" t="s">
        <v>11</v>
      </c>
      <c r="J47">
        <v>5735248</v>
      </c>
      <c r="K47">
        <v>5735248</v>
      </c>
      <c r="L47">
        <v>5735248</v>
      </c>
      <c r="M47">
        <f>AVERAGE(J47:L47)</f>
        <v>5735248</v>
      </c>
    </row>
    <row r="49" spans="2:13">
      <c r="B49" t="s">
        <v>8</v>
      </c>
      <c r="C49">
        <v>75000</v>
      </c>
      <c r="I49" t="s">
        <v>8</v>
      </c>
      <c r="J49">
        <v>75000</v>
      </c>
    </row>
    <row r="50" spans="2:13">
      <c r="B50" t="s">
        <v>2</v>
      </c>
      <c r="C50">
        <v>1</v>
      </c>
      <c r="D50">
        <v>2</v>
      </c>
      <c r="E50">
        <v>3</v>
      </c>
      <c r="F50">
        <f>AVERAGE(C50:E50)</f>
        <v>2</v>
      </c>
      <c r="I50" t="s">
        <v>2</v>
      </c>
      <c r="J50">
        <v>1</v>
      </c>
      <c r="K50">
        <v>2</v>
      </c>
      <c r="L50">
        <v>3</v>
      </c>
      <c r="M50">
        <f>AVERAGE(J50:L50)</f>
        <v>2</v>
      </c>
    </row>
    <row r="51" spans="2:13">
      <c r="B51" t="s">
        <v>9</v>
      </c>
      <c r="C51">
        <v>4502234332</v>
      </c>
      <c r="D51">
        <v>4502234332</v>
      </c>
      <c r="E51">
        <v>4502234332</v>
      </c>
      <c r="F51">
        <f>AVERAGE(C51:E51)</f>
        <v>4502234332</v>
      </c>
      <c r="I51" t="s">
        <v>9</v>
      </c>
      <c r="J51">
        <v>4502234332</v>
      </c>
      <c r="K51">
        <v>4502234332</v>
      </c>
      <c r="L51">
        <v>4502234332</v>
      </c>
      <c r="M51">
        <f>AVERAGE(J51:L51)</f>
        <v>4502234332</v>
      </c>
    </row>
    <row r="52" spans="2:13">
      <c r="B52" t="s">
        <v>12</v>
      </c>
      <c r="C52">
        <v>2700508</v>
      </c>
      <c r="D52">
        <v>2700508</v>
      </c>
      <c r="E52">
        <v>2700508</v>
      </c>
      <c r="F52">
        <f>AVERAGE(C52:E52)</f>
        <v>2700508</v>
      </c>
      <c r="I52" t="s">
        <v>12</v>
      </c>
      <c r="J52">
        <v>2700508</v>
      </c>
      <c r="K52">
        <v>2700508</v>
      </c>
      <c r="L52">
        <v>2700508</v>
      </c>
      <c r="M52">
        <f>AVERAGE(J52:L52)</f>
        <v>2700508</v>
      </c>
    </row>
    <row r="53" spans="2:13">
      <c r="B53" t="s">
        <v>11</v>
      </c>
      <c r="C53">
        <v>2992</v>
      </c>
      <c r="D53">
        <v>2992</v>
      </c>
      <c r="E53">
        <v>2992</v>
      </c>
      <c r="F53">
        <f>AVERAGE(C53:E53)</f>
        <v>2992</v>
      </c>
      <c r="I53" t="s">
        <v>11</v>
      </c>
      <c r="J53">
        <v>7159736</v>
      </c>
      <c r="K53">
        <v>7159736</v>
      </c>
      <c r="L53">
        <v>7159736</v>
      </c>
      <c r="M53">
        <f>AVERAGE(J53:L53)</f>
        <v>7159736</v>
      </c>
    </row>
    <row r="55" spans="2:13">
      <c r="B55" t="s">
        <v>8</v>
      </c>
      <c r="C55">
        <v>90000</v>
      </c>
      <c r="I55" t="s">
        <v>8</v>
      </c>
      <c r="J55">
        <v>90000</v>
      </c>
    </row>
    <row r="56" spans="2:13">
      <c r="B56" t="s">
        <v>2</v>
      </c>
      <c r="C56">
        <v>1</v>
      </c>
      <c r="D56">
        <v>2</v>
      </c>
      <c r="E56">
        <v>3</v>
      </c>
      <c r="F56">
        <f>AVERAGE(C56:E56)</f>
        <v>2</v>
      </c>
      <c r="I56" t="s">
        <v>2</v>
      </c>
      <c r="J56">
        <v>1</v>
      </c>
      <c r="K56">
        <v>2</v>
      </c>
      <c r="L56">
        <v>3</v>
      </c>
      <c r="M56">
        <f>AVERAGE(J56:L56)</f>
        <v>2</v>
      </c>
    </row>
    <row r="57" spans="2:13">
      <c r="B57" t="s">
        <v>9</v>
      </c>
      <c r="C57">
        <v>6482666332</v>
      </c>
      <c r="D57">
        <v>6482666332</v>
      </c>
      <c r="E57">
        <v>6482666332</v>
      </c>
      <c r="F57">
        <f>AVERAGE(C57:E57)</f>
        <v>6482666332</v>
      </c>
      <c r="I57" t="s">
        <v>9</v>
      </c>
      <c r="J57">
        <v>6482666332</v>
      </c>
      <c r="K57">
        <v>6482666332</v>
      </c>
      <c r="L57">
        <v>6482666332</v>
      </c>
      <c r="M57">
        <f>AVERAGE(J57:L57)</f>
        <v>6482666332</v>
      </c>
    </row>
    <row r="58" spans="2:13">
      <c r="B58" t="s">
        <v>12</v>
      </c>
      <c r="C58">
        <v>3240508</v>
      </c>
      <c r="D58">
        <v>3240508</v>
      </c>
      <c r="E58">
        <v>3240508</v>
      </c>
      <c r="F58">
        <f>AVERAGE(C58:E58)</f>
        <v>3240508</v>
      </c>
      <c r="I58" t="s">
        <v>12</v>
      </c>
      <c r="J58">
        <v>3240508</v>
      </c>
      <c r="K58">
        <v>3240508</v>
      </c>
      <c r="L58">
        <v>3240508</v>
      </c>
      <c r="M58">
        <f>AVERAGE(J58:L58)</f>
        <v>3240508</v>
      </c>
    </row>
    <row r="59" spans="2:13">
      <c r="B59" t="s">
        <v>11</v>
      </c>
      <c r="C59">
        <v>2992</v>
      </c>
      <c r="D59">
        <v>2992</v>
      </c>
      <c r="E59">
        <v>2992</v>
      </c>
      <c r="F59">
        <f>AVERAGE(C59:E59)</f>
        <v>2992</v>
      </c>
      <c r="I59" t="s">
        <v>11</v>
      </c>
      <c r="J59">
        <v>8537336</v>
      </c>
      <c r="K59">
        <v>8537336</v>
      </c>
      <c r="L59">
        <v>8537336</v>
      </c>
      <c r="M59">
        <f>AVERAGE(J59:L59)</f>
        <v>8537336</v>
      </c>
    </row>
    <row r="61" spans="2:13">
      <c r="B61" t="s">
        <v>8</v>
      </c>
      <c r="C61">
        <v>105000</v>
      </c>
      <c r="I61" t="s">
        <v>8</v>
      </c>
      <c r="J61">
        <v>105000</v>
      </c>
    </row>
    <row r="62" spans="2:13">
      <c r="B62" t="s">
        <v>2</v>
      </c>
      <c r="C62">
        <v>1</v>
      </c>
      <c r="D62">
        <v>2</v>
      </c>
      <c r="E62">
        <v>3</v>
      </c>
      <c r="F62">
        <f>AVERAGE(C62:E62)</f>
        <v>2</v>
      </c>
      <c r="I62" t="s">
        <v>2</v>
      </c>
      <c r="J62">
        <v>1</v>
      </c>
      <c r="K62">
        <v>2</v>
      </c>
      <c r="L62">
        <v>3</v>
      </c>
      <c r="M62">
        <f>AVERAGE(J62:L62)</f>
        <v>2</v>
      </c>
    </row>
    <row r="63" spans="2:13">
      <c r="B63" t="s">
        <v>9</v>
      </c>
      <c r="C63">
        <v>8823098333</v>
      </c>
      <c r="D63">
        <v>8823098333</v>
      </c>
      <c r="E63">
        <v>8823098333</v>
      </c>
      <c r="F63">
        <f>AVERAGE(C63:E63)</f>
        <v>8823098333</v>
      </c>
      <c r="I63" t="s">
        <v>9</v>
      </c>
      <c r="J63">
        <v>8823098333</v>
      </c>
      <c r="K63">
        <v>8823098333</v>
      </c>
      <c r="L63">
        <v>8823098333</v>
      </c>
      <c r="M63">
        <f>AVERAGE(J63:L63)</f>
        <v>8823098333</v>
      </c>
    </row>
    <row r="64" spans="2:13">
      <c r="B64" t="s">
        <v>12</v>
      </c>
      <c r="C64">
        <v>3780507</v>
      </c>
      <c r="D64">
        <v>3780507</v>
      </c>
      <c r="E64">
        <v>3780507</v>
      </c>
      <c r="F64">
        <f>AVERAGE(C64:E64)</f>
        <v>3780507</v>
      </c>
      <c r="I64" t="s">
        <v>12</v>
      </c>
      <c r="J64">
        <v>3780507</v>
      </c>
      <c r="K64">
        <v>3780507</v>
      </c>
      <c r="L64">
        <v>3780507</v>
      </c>
      <c r="M64">
        <f>AVERAGE(J64:L64)</f>
        <v>3780507</v>
      </c>
    </row>
    <row r="65" spans="2:13">
      <c r="B65" t="s">
        <v>11</v>
      </c>
      <c r="C65">
        <v>2992</v>
      </c>
      <c r="D65">
        <v>2992</v>
      </c>
      <c r="E65">
        <v>2992</v>
      </c>
      <c r="F65">
        <f>AVERAGE(C65:E65)</f>
        <v>2992</v>
      </c>
      <c r="I65" t="s">
        <v>11</v>
      </c>
      <c r="J65">
        <v>9935768</v>
      </c>
      <c r="K65">
        <v>9935768</v>
      </c>
      <c r="L65">
        <v>9935768</v>
      </c>
      <c r="M65">
        <f>AVERAGE(J65:L65)</f>
        <v>9935768</v>
      </c>
    </row>
    <row r="67" spans="2:13">
      <c r="B67" t="s">
        <v>8</v>
      </c>
      <c r="C67">
        <v>120000</v>
      </c>
      <c r="I67" t="s">
        <v>8</v>
      </c>
      <c r="J67">
        <v>120000</v>
      </c>
    </row>
    <row r="68" spans="2:13">
      <c r="B68" t="s">
        <v>2</v>
      </c>
      <c r="C68">
        <v>1</v>
      </c>
      <c r="D68">
        <v>2</v>
      </c>
      <c r="E68">
        <v>3</v>
      </c>
      <c r="F68">
        <f>AVERAGE(C68:E68)</f>
        <v>2</v>
      </c>
      <c r="I68" t="s">
        <v>2</v>
      </c>
      <c r="J68">
        <v>1</v>
      </c>
      <c r="K68">
        <v>2</v>
      </c>
      <c r="L68">
        <v>3</v>
      </c>
      <c r="M68">
        <f>AVERAGE(J68:L68)</f>
        <v>2</v>
      </c>
    </row>
    <row r="69" spans="2:13">
      <c r="B69" t="s">
        <v>9</v>
      </c>
      <c r="C69">
        <v>11523530333</v>
      </c>
      <c r="D69">
        <v>11523530333</v>
      </c>
      <c r="E69">
        <v>11523530333</v>
      </c>
      <c r="F69">
        <f>AVERAGE(C69:E69)</f>
        <v>11523530333</v>
      </c>
      <c r="I69" t="s">
        <v>9</v>
      </c>
      <c r="J69">
        <v>11523530333</v>
      </c>
      <c r="K69">
        <v>11523530333</v>
      </c>
      <c r="L69">
        <v>11523530333</v>
      </c>
      <c r="M69">
        <f>AVERAGE(J69:L69)</f>
        <v>11523530333</v>
      </c>
    </row>
    <row r="70" spans="2:13">
      <c r="B70" t="s">
        <v>12</v>
      </c>
      <c r="C70">
        <v>4320507</v>
      </c>
      <c r="D70">
        <v>4320507</v>
      </c>
      <c r="E70">
        <v>4320507</v>
      </c>
      <c r="F70">
        <f>AVERAGE(C70:E70)</f>
        <v>4320507</v>
      </c>
      <c r="I70" t="s">
        <v>12</v>
      </c>
      <c r="J70">
        <v>4320507</v>
      </c>
      <c r="K70">
        <v>4320507</v>
      </c>
      <c r="L70">
        <v>4320507</v>
      </c>
      <c r="M70">
        <f>AVERAGE(J70:L70)</f>
        <v>4320507</v>
      </c>
    </row>
    <row r="71" spans="2:13">
      <c r="B71" t="s">
        <v>11</v>
      </c>
      <c r="C71">
        <v>2992</v>
      </c>
      <c r="D71">
        <v>2992</v>
      </c>
      <c r="E71">
        <v>2992</v>
      </c>
      <c r="F71">
        <f>AVERAGE(C71:E71)</f>
        <v>2992</v>
      </c>
      <c r="I71" t="s">
        <v>11</v>
      </c>
      <c r="J71">
        <v>11505944</v>
      </c>
      <c r="K71">
        <v>11505944</v>
      </c>
      <c r="L71">
        <v>11505944</v>
      </c>
      <c r="M71">
        <f>AVERAGE(J71:L71)</f>
        <v>11505944</v>
      </c>
    </row>
    <row r="73" spans="2:13">
      <c r="B73" t="s">
        <v>8</v>
      </c>
      <c r="C73">
        <v>135000</v>
      </c>
      <c r="I73" t="s">
        <v>8</v>
      </c>
      <c r="J73">
        <v>135000</v>
      </c>
    </row>
    <row r="74" spans="2:13">
      <c r="B74" t="s">
        <v>2</v>
      </c>
      <c r="C74">
        <v>1</v>
      </c>
      <c r="D74">
        <v>2</v>
      </c>
      <c r="E74">
        <v>3</v>
      </c>
      <c r="F74">
        <f>AVERAGE(C74:E74)</f>
        <v>2</v>
      </c>
      <c r="I74" t="s">
        <v>2</v>
      </c>
      <c r="J74">
        <v>1</v>
      </c>
      <c r="K74">
        <v>2</v>
      </c>
      <c r="L74">
        <v>3</v>
      </c>
      <c r="M74">
        <f>AVERAGE(J74:L74)</f>
        <v>2</v>
      </c>
    </row>
    <row r="75" spans="2:13">
      <c r="B75" t="s">
        <v>9</v>
      </c>
      <c r="F75" t="e">
        <f>AVERAGE(C75:E75)</f>
        <v>#DIV/0!</v>
      </c>
      <c r="I75" t="s">
        <v>9</v>
      </c>
      <c r="M75" t="e">
        <f>AVERAGE(J75:L75)</f>
        <v>#DIV/0!</v>
      </c>
    </row>
    <row r="76" spans="2:13">
      <c r="B76" t="s">
        <v>12</v>
      </c>
      <c r="F76" t="e">
        <f>AVERAGE(C76:E76)</f>
        <v>#DIV/0!</v>
      </c>
      <c r="I76" t="s">
        <v>12</v>
      </c>
      <c r="M76" t="e">
        <f>AVERAGE(J76:L76)</f>
        <v>#DIV/0!</v>
      </c>
    </row>
    <row r="77" spans="2:13">
      <c r="B77" t="s">
        <v>11</v>
      </c>
      <c r="F77" t="e">
        <f>AVERAGE(C77:E77)</f>
        <v>#DIV/0!</v>
      </c>
      <c r="I77" t="s">
        <v>11</v>
      </c>
      <c r="M77" t="e">
        <f>AVERAGE(J77:L77)</f>
        <v>#DIV/0!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9"/>
  <sheetViews>
    <sheetView topLeftCell="K1" zoomScale="90" zoomScaleNormal="90" workbookViewId="0">
      <selection activeCell="S3" sqref="S3:V10"/>
    </sheetView>
  </sheetViews>
  <sheetFormatPr defaultColWidth="7.5" defaultRowHeight="14.25"/>
  <cols>
    <col min="1" max="14" width="9.125" customWidth="1"/>
    <col min="16" max="16" width="7.875" bestFit="1" customWidth="1"/>
    <col min="17" max="17" width="11.875" bestFit="1" customWidth="1"/>
    <col min="18" max="18" width="6.875" bestFit="1" customWidth="1"/>
    <col min="19" max="19" width="7.875" bestFit="1" customWidth="1"/>
    <col min="20" max="20" width="11.875" bestFit="1" customWidth="1"/>
    <col min="21" max="21" width="15.5" bestFit="1" customWidth="1"/>
    <col min="22" max="22" width="18" bestFit="1" customWidth="1"/>
  </cols>
  <sheetData>
    <row r="1" spans="1:23">
      <c r="A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7500</v>
      </c>
      <c r="C3">
        <v>0.15670000000000001</v>
      </c>
      <c r="D3">
        <v>0.156</v>
      </c>
      <c r="E3">
        <v>0.1678</v>
      </c>
      <c r="F3">
        <v>0.16919999999999999</v>
      </c>
      <c r="G3">
        <v>0.16370000000000001</v>
      </c>
      <c r="H3">
        <v>0.1603</v>
      </c>
      <c r="I3">
        <v>0.16209999999999999</v>
      </c>
      <c r="J3">
        <v>0.15659999999999999</v>
      </c>
      <c r="K3">
        <v>0.15620000000000001</v>
      </c>
      <c r="L3">
        <v>0.15659999999999999</v>
      </c>
      <c r="M3">
        <v>0.15890000000000001</v>
      </c>
      <c r="N3">
        <v>0.16370000000000001</v>
      </c>
      <c r="O3">
        <f t="shared" ref="O3:O10" si="0">MIN(C3:N3)</f>
        <v>0.156</v>
      </c>
      <c r="P3">
        <f t="shared" ref="P3:P10" si="1">MAX(C3:N3)</f>
        <v>0.16919999999999999</v>
      </c>
      <c r="Q3">
        <f t="shared" ref="Q3:Q10" si="2">(SUM(C3:N3)-O3-P3)/10</f>
        <v>0.16026000000000001</v>
      </c>
      <c r="S3">
        <v>7500</v>
      </c>
      <c r="T3">
        <v>1.4</v>
      </c>
      <c r="U3">
        <v>1.4</v>
      </c>
      <c r="V3">
        <v>1.4</v>
      </c>
      <c r="W3">
        <f>AVERAGE(T3:V3)</f>
        <v>1.3999999999999997</v>
      </c>
    </row>
    <row r="4" spans="1:23">
      <c r="B4">
        <v>15000</v>
      </c>
      <c r="C4">
        <v>0.64100000000000001</v>
      </c>
      <c r="D4">
        <v>0.65029999999999999</v>
      </c>
      <c r="E4">
        <v>0.64959999999999996</v>
      </c>
      <c r="F4">
        <v>0.65869999999999995</v>
      </c>
      <c r="G4">
        <v>0.64649999999999996</v>
      </c>
      <c r="H4">
        <v>0.63759999999999994</v>
      </c>
      <c r="I4">
        <v>0.65739999999999998</v>
      </c>
      <c r="J4">
        <v>0.64259999999999995</v>
      </c>
      <c r="K4">
        <v>0.63539999999999996</v>
      </c>
      <c r="L4">
        <v>0.62</v>
      </c>
      <c r="M4">
        <v>0.63590000000000002</v>
      </c>
      <c r="N4">
        <v>0.62470000000000003</v>
      </c>
      <c r="O4">
        <f t="shared" si="0"/>
        <v>0.62</v>
      </c>
      <c r="P4">
        <f t="shared" si="1"/>
        <v>0.65869999999999995</v>
      </c>
      <c r="Q4">
        <f t="shared" si="2"/>
        <v>0.6421</v>
      </c>
      <c r="S4">
        <v>15000</v>
      </c>
      <c r="T4">
        <v>5.6</v>
      </c>
      <c r="U4">
        <v>5.6</v>
      </c>
      <c r="V4">
        <v>5.6</v>
      </c>
      <c r="W4">
        <f t="shared" ref="W4:W10" si="3">AVERAGE(T4:V4)</f>
        <v>5.5999999999999988</v>
      </c>
    </row>
    <row r="5" spans="1:23">
      <c r="B5">
        <v>22500</v>
      </c>
      <c r="C5">
        <v>1.4148000000000001</v>
      </c>
      <c r="D5">
        <v>1.4179999999999999</v>
      </c>
      <c r="E5">
        <v>1.4094</v>
      </c>
      <c r="F5">
        <v>1.4209000000000001</v>
      </c>
      <c r="G5">
        <v>1.4100999999999999</v>
      </c>
      <c r="H5">
        <v>1.3959999999999999</v>
      </c>
      <c r="I5">
        <v>1.4026000000000001</v>
      </c>
      <c r="J5">
        <v>1.4094</v>
      </c>
      <c r="K5">
        <v>1.3952</v>
      </c>
      <c r="L5">
        <v>1.4154</v>
      </c>
      <c r="M5">
        <v>1.4111</v>
      </c>
      <c r="N5">
        <v>1.407</v>
      </c>
      <c r="O5">
        <f t="shared" si="0"/>
        <v>1.3952</v>
      </c>
      <c r="P5">
        <f t="shared" si="1"/>
        <v>1.4209000000000001</v>
      </c>
      <c r="Q5">
        <f t="shared" si="2"/>
        <v>1.4093800000000001</v>
      </c>
      <c r="S5">
        <v>22500</v>
      </c>
      <c r="T5">
        <v>12.5</v>
      </c>
      <c r="U5">
        <v>12.5</v>
      </c>
      <c r="V5">
        <v>12.5</v>
      </c>
      <c r="W5">
        <f t="shared" si="3"/>
        <v>12.5</v>
      </c>
    </row>
    <row r="6" spans="1:23">
      <c r="B6">
        <v>30000</v>
      </c>
      <c r="C6">
        <v>2.5065</v>
      </c>
      <c r="D6">
        <v>2.4921000000000002</v>
      </c>
      <c r="E6">
        <v>2.4933999999999998</v>
      </c>
      <c r="F6">
        <v>2.5070000000000001</v>
      </c>
      <c r="G6">
        <v>2.4996999999999998</v>
      </c>
      <c r="H6">
        <v>2.4885000000000002</v>
      </c>
      <c r="I6">
        <v>2.5041000000000002</v>
      </c>
      <c r="J6">
        <v>2.5244</v>
      </c>
      <c r="K6">
        <v>2.4763999999999999</v>
      </c>
      <c r="L6">
        <v>2.4914000000000001</v>
      </c>
      <c r="M6">
        <v>2.488</v>
      </c>
      <c r="N6">
        <v>2.4956</v>
      </c>
      <c r="O6">
        <f t="shared" si="0"/>
        <v>2.4763999999999999</v>
      </c>
      <c r="P6">
        <f t="shared" si="1"/>
        <v>2.5244</v>
      </c>
      <c r="Q6">
        <f t="shared" si="2"/>
        <v>2.4966299999999997</v>
      </c>
      <c r="S6">
        <v>30000</v>
      </c>
      <c r="T6">
        <v>22.2</v>
      </c>
      <c r="U6">
        <v>22.2</v>
      </c>
      <c r="V6">
        <v>22.2</v>
      </c>
      <c r="W6">
        <f t="shared" si="3"/>
        <v>22.2</v>
      </c>
    </row>
    <row r="7" spans="1:23">
      <c r="B7">
        <v>37500</v>
      </c>
      <c r="C7">
        <v>3.9182999999999999</v>
      </c>
      <c r="D7">
        <v>3.9258999999999999</v>
      </c>
      <c r="E7">
        <v>3.9140999999999999</v>
      </c>
      <c r="F7">
        <v>3.9369000000000001</v>
      </c>
      <c r="G7">
        <v>3.9211999999999998</v>
      </c>
      <c r="H7">
        <v>3.8725999999999998</v>
      </c>
      <c r="I7">
        <v>3.8921999999999999</v>
      </c>
      <c r="J7">
        <v>3.871</v>
      </c>
      <c r="K7">
        <v>3.9068000000000001</v>
      </c>
      <c r="L7">
        <v>3.92</v>
      </c>
      <c r="M7">
        <v>3.8786999999999998</v>
      </c>
      <c r="N7">
        <v>3.8757999999999999</v>
      </c>
      <c r="O7">
        <f t="shared" si="0"/>
        <v>3.871</v>
      </c>
      <c r="P7">
        <f t="shared" si="1"/>
        <v>3.9369000000000001</v>
      </c>
      <c r="Q7">
        <f t="shared" si="2"/>
        <v>3.9025599999999989</v>
      </c>
      <c r="S7">
        <v>37500</v>
      </c>
      <c r="T7">
        <v>35.1</v>
      </c>
      <c r="U7">
        <v>35.1</v>
      </c>
      <c r="V7">
        <v>35.1</v>
      </c>
      <c r="W7">
        <f t="shared" si="3"/>
        <v>35.1</v>
      </c>
    </row>
    <row r="8" spans="1:23">
      <c r="B8">
        <v>45000</v>
      </c>
      <c r="C8">
        <v>5.5641999999999996</v>
      </c>
      <c r="D8">
        <v>5.5979999999999999</v>
      </c>
      <c r="E8">
        <v>5.6646999999999998</v>
      </c>
      <c r="F8">
        <v>5.6391</v>
      </c>
      <c r="G8">
        <v>5.6586999999999996</v>
      </c>
      <c r="H8">
        <v>5.5807000000000002</v>
      </c>
      <c r="I8">
        <v>5.5960000000000001</v>
      </c>
      <c r="J8">
        <v>5.6163999999999996</v>
      </c>
      <c r="K8">
        <v>5.6406999999999998</v>
      </c>
      <c r="L8">
        <v>5.5667999999999997</v>
      </c>
      <c r="M8">
        <v>5.6212</v>
      </c>
      <c r="N8">
        <v>5.6143999999999998</v>
      </c>
      <c r="O8">
        <f t="shared" si="0"/>
        <v>5.5641999999999996</v>
      </c>
      <c r="P8">
        <f t="shared" si="1"/>
        <v>5.6646999999999998</v>
      </c>
      <c r="Q8">
        <f t="shared" si="2"/>
        <v>5.6132000000000009</v>
      </c>
      <c r="S8">
        <v>45000</v>
      </c>
      <c r="T8">
        <v>50.1</v>
      </c>
      <c r="U8">
        <v>50.1</v>
      </c>
      <c r="V8">
        <v>50.1</v>
      </c>
      <c r="W8">
        <f t="shared" si="3"/>
        <v>50.1</v>
      </c>
    </row>
    <row r="9" spans="1:23">
      <c r="B9">
        <v>52500</v>
      </c>
      <c r="C9">
        <v>7.6035000000000004</v>
      </c>
      <c r="D9">
        <v>7.6148999999999996</v>
      </c>
      <c r="E9">
        <v>7.6074999999999999</v>
      </c>
      <c r="F9">
        <v>7.5814000000000004</v>
      </c>
      <c r="G9">
        <v>7.6044999999999998</v>
      </c>
      <c r="H9">
        <v>7.6021999999999998</v>
      </c>
      <c r="I9">
        <v>7.6288</v>
      </c>
      <c r="J9">
        <v>7.5970000000000004</v>
      </c>
      <c r="K9">
        <v>7.5884999999999998</v>
      </c>
      <c r="L9">
        <v>7.6317000000000004</v>
      </c>
      <c r="M9">
        <v>7.6573000000000002</v>
      </c>
      <c r="N9">
        <v>7.6048</v>
      </c>
      <c r="O9">
        <f t="shared" si="0"/>
        <v>7.5814000000000004</v>
      </c>
      <c r="P9">
        <f t="shared" si="1"/>
        <v>7.6573000000000002</v>
      </c>
      <c r="Q9">
        <f t="shared" si="2"/>
        <v>7.6083400000000001</v>
      </c>
      <c r="S9">
        <v>52500</v>
      </c>
      <c r="T9">
        <v>69</v>
      </c>
      <c r="U9">
        <v>69</v>
      </c>
      <c r="V9">
        <v>69</v>
      </c>
      <c r="W9">
        <f t="shared" si="3"/>
        <v>69</v>
      </c>
    </row>
    <row r="10" spans="1:23">
      <c r="B10">
        <v>60000</v>
      </c>
      <c r="C10">
        <v>9.9021000000000008</v>
      </c>
      <c r="D10">
        <v>10.0654</v>
      </c>
      <c r="E10">
        <v>9.9270999999999994</v>
      </c>
      <c r="F10">
        <v>10.0108</v>
      </c>
      <c r="G10">
        <v>9.9696999999999996</v>
      </c>
      <c r="H10">
        <v>9.9185999999999996</v>
      </c>
      <c r="I10">
        <v>9.9382000000000001</v>
      </c>
      <c r="J10">
        <v>10.003</v>
      </c>
      <c r="K10">
        <v>9.8886000000000003</v>
      </c>
      <c r="L10">
        <v>9.9587000000000003</v>
      </c>
      <c r="M10">
        <v>10.0892</v>
      </c>
      <c r="N10">
        <v>9.9923000000000002</v>
      </c>
      <c r="O10">
        <f t="shared" si="0"/>
        <v>9.8886000000000003</v>
      </c>
      <c r="P10">
        <f t="shared" si="1"/>
        <v>10.0892</v>
      </c>
      <c r="Q10">
        <f t="shared" si="2"/>
        <v>9.9685900000000007</v>
      </c>
      <c r="S10">
        <v>60000</v>
      </c>
      <c r="T10">
        <v>89.5</v>
      </c>
      <c r="U10">
        <v>89.5</v>
      </c>
      <c r="V10">
        <v>89.5</v>
      </c>
      <c r="W10">
        <f t="shared" si="3"/>
        <v>89.5</v>
      </c>
    </row>
    <row r="12" spans="1:23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7500</v>
      </c>
      <c r="C13">
        <v>0.14899999999999999</v>
      </c>
      <c r="D13">
        <v>0.14899999999999999</v>
      </c>
      <c r="E13">
        <v>0.14899999999999999</v>
      </c>
      <c r="F13">
        <v>0.14899999999999999</v>
      </c>
      <c r="G13">
        <v>0.14899999999999999</v>
      </c>
      <c r="H13">
        <v>0.14899999999999999</v>
      </c>
      <c r="I13">
        <v>0.151</v>
      </c>
      <c r="J13">
        <v>0.14899999999999999</v>
      </c>
      <c r="K13">
        <v>0.14899999999999999</v>
      </c>
      <c r="L13">
        <v>0.14899999999999999</v>
      </c>
      <c r="M13">
        <v>0.14899999999999999</v>
      </c>
      <c r="N13">
        <v>0.14899999999999999</v>
      </c>
      <c r="O13">
        <f t="shared" ref="O13:O20" si="4">MIN(C13:N13)</f>
        <v>0.14899999999999999</v>
      </c>
      <c r="P13">
        <f t="shared" ref="P13:P20" si="5">MAX(C13:N13)</f>
        <v>0.151</v>
      </c>
      <c r="Q13">
        <f t="shared" ref="Q13:Q20" si="6">(SUM(C13:N13)-O13-P13)/10</f>
        <v>0.14899999999999999</v>
      </c>
      <c r="S13">
        <v>7500</v>
      </c>
      <c r="T13">
        <v>1.4</v>
      </c>
      <c r="U13">
        <v>1.4</v>
      </c>
      <c r="V13">
        <v>1.4</v>
      </c>
      <c r="W13">
        <f t="shared" ref="W13:W20" si="7">AVERAGE(T13:V13)</f>
        <v>1.3999999999999997</v>
      </c>
    </row>
    <row r="14" spans="1:23">
      <c r="B14">
        <v>15000</v>
      </c>
      <c r="C14">
        <v>0.60499999999999998</v>
      </c>
      <c r="D14">
        <v>0.59799999999999998</v>
      </c>
      <c r="E14">
        <v>0.59599999999999997</v>
      </c>
      <c r="F14">
        <v>0.59599999999999997</v>
      </c>
      <c r="G14">
        <v>0.59699999999999998</v>
      </c>
      <c r="H14">
        <v>0.59699999999999998</v>
      </c>
      <c r="I14">
        <v>0.6</v>
      </c>
      <c r="J14">
        <v>0.59599999999999997</v>
      </c>
      <c r="K14">
        <v>0.59799999999999998</v>
      </c>
      <c r="L14">
        <v>0.6</v>
      </c>
      <c r="M14">
        <v>0.59699999999999998</v>
      </c>
      <c r="N14">
        <v>0.59699999999999998</v>
      </c>
      <c r="O14">
        <f t="shared" si="4"/>
        <v>0.59599999999999997</v>
      </c>
      <c r="P14">
        <f t="shared" si="5"/>
        <v>0.60499999999999998</v>
      </c>
      <c r="Q14">
        <f t="shared" si="6"/>
        <v>0.59759999999999991</v>
      </c>
      <c r="S14">
        <v>15000</v>
      </c>
      <c r="T14">
        <v>5.4</v>
      </c>
      <c r="U14">
        <v>5.4</v>
      </c>
      <c r="V14">
        <v>5.4</v>
      </c>
      <c r="W14">
        <f t="shared" si="7"/>
        <v>5.4000000000000012</v>
      </c>
    </row>
    <row r="15" spans="1:23">
      <c r="B15">
        <v>22500</v>
      </c>
      <c r="C15">
        <v>1.34</v>
      </c>
      <c r="D15">
        <v>1.353</v>
      </c>
      <c r="E15">
        <v>1.3440000000000001</v>
      </c>
      <c r="F15">
        <v>1.35</v>
      </c>
      <c r="G15">
        <v>1.35</v>
      </c>
      <c r="H15">
        <v>1.343</v>
      </c>
      <c r="I15">
        <v>1.3440000000000001</v>
      </c>
      <c r="J15">
        <v>1.353</v>
      </c>
      <c r="K15">
        <v>1.35</v>
      </c>
      <c r="L15">
        <v>1.345</v>
      </c>
      <c r="M15">
        <v>1.343</v>
      </c>
      <c r="N15">
        <v>1.345</v>
      </c>
      <c r="O15">
        <f t="shared" si="4"/>
        <v>1.34</v>
      </c>
      <c r="P15">
        <f t="shared" si="5"/>
        <v>1.353</v>
      </c>
      <c r="Q15">
        <f t="shared" si="6"/>
        <v>1.3467</v>
      </c>
      <c r="S15">
        <v>22500</v>
      </c>
      <c r="T15">
        <v>12.1</v>
      </c>
      <c r="U15">
        <v>12.1</v>
      </c>
      <c r="V15">
        <v>12.1</v>
      </c>
      <c r="W15">
        <f t="shared" si="7"/>
        <v>12.1</v>
      </c>
    </row>
    <row r="16" spans="1:23">
      <c r="B16">
        <v>30000</v>
      </c>
      <c r="C16">
        <v>2.3889999999999998</v>
      </c>
      <c r="D16">
        <v>2.3969999999999998</v>
      </c>
      <c r="E16">
        <v>2.4129999999999998</v>
      </c>
      <c r="F16">
        <v>2.3919999999999999</v>
      </c>
      <c r="G16">
        <v>2.3889999999999998</v>
      </c>
      <c r="H16">
        <v>2.407</v>
      </c>
      <c r="I16">
        <v>2.4209999999999998</v>
      </c>
      <c r="J16">
        <v>2.3929999999999998</v>
      </c>
      <c r="K16">
        <v>2.3860000000000001</v>
      </c>
      <c r="L16">
        <v>2.4129999999999998</v>
      </c>
      <c r="M16">
        <v>2.399</v>
      </c>
      <c r="N16">
        <v>2.4089999999999998</v>
      </c>
      <c r="O16">
        <f t="shared" si="4"/>
        <v>2.3860000000000001</v>
      </c>
      <c r="P16">
        <f t="shared" si="5"/>
        <v>2.4209999999999998</v>
      </c>
      <c r="Q16">
        <f t="shared" si="6"/>
        <v>2.4001000000000001</v>
      </c>
      <c r="S16">
        <v>30000</v>
      </c>
      <c r="T16">
        <v>21.5</v>
      </c>
      <c r="U16">
        <v>21.5</v>
      </c>
      <c r="V16">
        <v>21.5</v>
      </c>
      <c r="W16">
        <f t="shared" si="7"/>
        <v>21.5</v>
      </c>
    </row>
    <row r="17" spans="1:23">
      <c r="B17">
        <v>37500</v>
      </c>
      <c r="C17">
        <v>3.74</v>
      </c>
      <c r="D17">
        <v>3.7530000000000001</v>
      </c>
      <c r="E17">
        <v>3.7349999999999999</v>
      </c>
      <c r="F17">
        <v>3.75</v>
      </c>
      <c r="G17">
        <v>3.7250000000000001</v>
      </c>
      <c r="H17">
        <v>3.76</v>
      </c>
      <c r="I17">
        <v>3.7519999999999998</v>
      </c>
      <c r="J17">
        <v>3.7389999999999999</v>
      </c>
      <c r="K17">
        <v>3.7450000000000001</v>
      </c>
      <c r="L17">
        <v>3.73</v>
      </c>
      <c r="M17">
        <v>3.7770000000000001</v>
      </c>
      <c r="N17">
        <v>3.7360000000000002</v>
      </c>
      <c r="O17">
        <f t="shared" si="4"/>
        <v>3.7250000000000001</v>
      </c>
      <c r="P17">
        <f t="shared" si="5"/>
        <v>3.7770000000000001</v>
      </c>
      <c r="Q17">
        <f t="shared" si="6"/>
        <v>3.7439999999999989</v>
      </c>
      <c r="S17">
        <v>37500</v>
      </c>
      <c r="T17">
        <v>34</v>
      </c>
      <c r="U17">
        <v>34</v>
      </c>
      <c r="V17">
        <v>34</v>
      </c>
      <c r="W17">
        <f t="shared" si="7"/>
        <v>34</v>
      </c>
    </row>
    <row r="18" spans="1:23">
      <c r="B18">
        <v>45000</v>
      </c>
      <c r="C18">
        <v>5.4390000000000001</v>
      </c>
      <c r="D18">
        <v>5.38</v>
      </c>
      <c r="E18">
        <v>5.3979999999999997</v>
      </c>
      <c r="F18">
        <v>5.3840000000000003</v>
      </c>
      <c r="G18">
        <v>5.3860000000000001</v>
      </c>
      <c r="H18">
        <v>5.4290000000000003</v>
      </c>
      <c r="I18">
        <v>5.3680000000000003</v>
      </c>
      <c r="J18">
        <v>5.4</v>
      </c>
      <c r="K18">
        <v>5.4290000000000003</v>
      </c>
      <c r="L18">
        <v>5.4450000000000003</v>
      </c>
      <c r="M18">
        <v>5.3659999999999997</v>
      </c>
      <c r="N18">
        <v>5.3869999999999996</v>
      </c>
      <c r="O18">
        <f t="shared" si="4"/>
        <v>5.3659999999999997</v>
      </c>
      <c r="P18">
        <f t="shared" si="5"/>
        <v>5.4450000000000003</v>
      </c>
      <c r="Q18">
        <f t="shared" si="6"/>
        <v>5.3999999999999995</v>
      </c>
      <c r="S18">
        <v>45000</v>
      </c>
      <c r="T18">
        <v>48.5</v>
      </c>
      <c r="U18">
        <v>48.5</v>
      </c>
      <c r="V18">
        <v>48.5</v>
      </c>
      <c r="W18">
        <f t="shared" si="7"/>
        <v>48.5</v>
      </c>
    </row>
    <row r="19" spans="1:23">
      <c r="B19">
        <v>52500</v>
      </c>
      <c r="C19">
        <v>7.359</v>
      </c>
      <c r="D19">
        <v>7.3049999999999997</v>
      </c>
      <c r="E19">
        <v>7.327</v>
      </c>
      <c r="F19">
        <v>7.3940000000000001</v>
      </c>
      <c r="G19">
        <v>7.3259999999999996</v>
      </c>
      <c r="H19">
        <v>7.375</v>
      </c>
      <c r="I19">
        <v>7.32</v>
      </c>
      <c r="J19">
        <v>7.3819999999999997</v>
      </c>
      <c r="K19">
        <v>7.3170000000000002</v>
      </c>
      <c r="L19">
        <v>7.35</v>
      </c>
      <c r="M19">
        <v>7.3970000000000002</v>
      </c>
      <c r="N19">
        <v>7.4290000000000003</v>
      </c>
      <c r="O19">
        <f t="shared" si="4"/>
        <v>7.3049999999999997</v>
      </c>
      <c r="P19">
        <f t="shared" si="5"/>
        <v>7.4290000000000003</v>
      </c>
      <c r="Q19">
        <f t="shared" si="6"/>
        <v>7.3546999999999993</v>
      </c>
      <c r="S19">
        <v>52500</v>
      </c>
      <c r="T19">
        <v>66.8</v>
      </c>
      <c r="U19">
        <v>66.8</v>
      </c>
      <c r="V19">
        <v>66.8</v>
      </c>
      <c r="W19">
        <f t="shared" si="7"/>
        <v>66.8</v>
      </c>
    </row>
    <row r="20" spans="1:23">
      <c r="B20">
        <v>60000</v>
      </c>
      <c r="C20">
        <v>9.6039999999999992</v>
      </c>
      <c r="D20">
        <v>9.5579999999999998</v>
      </c>
      <c r="E20">
        <v>9.5719999999999992</v>
      </c>
      <c r="F20">
        <v>9.5990000000000002</v>
      </c>
      <c r="G20">
        <v>9.6010000000000009</v>
      </c>
      <c r="H20">
        <v>9.6180000000000003</v>
      </c>
      <c r="I20">
        <v>9.5909999999999993</v>
      </c>
      <c r="J20">
        <v>9.5839999999999996</v>
      </c>
      <c r="K20">
        <v>9.6440000000000001</v>
      </c>
      <c r="L20">
        <v>9.5619999999999994</v>
      </c>
      <c r="M20">
        <v>9.625</v>
      </c>
      <c r="N20">
        <v>9.6449999999999996</v>
      </c>
      <c r="O20">
        <f t="shared" si="4"/>
        <v>9.5579999999999998</v>
      </c>
      <c r="P20">
        <f t="shared" si="5"/>
        <v>9.6449999999999996</v>
      </c>
      <c r="Q20">
        <f t="shared" si="6"/>
        <v>9.6000000000000014</v>
      </c>
      <c r="S20">
        <v>60000</v>
      </c>
      <c r="T20">
        <v>86.7</v>
      </c>
      <c r="U20">
        <v>86.7</v>
      </c>
      <c r="V20">
        <v>86.7</v>
      </c>
      <c r="W20">
        <f t="shared" si="7"/>
        <v>86.7</v>
      </c>
    </row>
    <row r="22" spans="1:23">
      <c r="A22" t="s">
        <v>7</v>
      </c>
    </row>
    <row r="23" spans="1:23">
      <c r="A23" t="s">
        <v>1</v>
      </c>
      <c r="B23" t="s">
        <v>8</v>
      </c>
      <c r="C23">
        <v>7500</v>
      </c>
      <c r="H23" t="s">
        <v>6</v>
      </c>
      <c r="I23" t="s">
        <v>8</v>
      </c>
      <c r="J23">
        <v>7500</v>
      </c>
    </row>
    <row r="24" spans="1:23">
      <c r="B24" t="s">
        <v>2</v>
      </c>
      <c r="C24">
        <v>1</v>
      </c>
      <c r="D24">
        <v>2</v>
      </c>
      <c r="E24">
        <v>3</v>
      </c>
      <c r="F24" t="s">
        <v>5</v>
      </c>
      <c r="I24" t="s">
        <v>2</v>
      </c>
      <c r="J24">
        <v>1</v>
      </c>
      <c r="K24">
        <v>2</v>
      </c>
      <c r="L24">
        <v>3</v>
      </c>
      <c r="M24" t="s">
        <v>5</v>
      </c>
      <c r="O24" t="s">
        <v>1</v>
      </c>
      <c r="P24" t="s">
        <v>8</v>
      </c>
      <c r="Q24" t="s">
        <v>9</v>
      </c>
      <c r="R24" t="s">
        <v>10</v>
      </c>
      <c r="S24" t="s">
        <v>11</v>
      </c>
      <c r="T24" t="s">
        <v>16</v>
      </c>
      <c r="U24" t="s">
        <v>17</v>
      </c>
      <c r="V24" t="s">
        <v>15</v>
      </c>
    </row>
    <row r="25" spans="1:23">
      <c r="B25" t="s">
        <v>9</v>
      </c>
      <c r="C25">
        <v>225194163</v>
      </c>
      <c r="D25">
        <v>225194163</v>
      </c>
      <c r="E25">
        <v>225194163</v>
      </c>
      <c r="F25">
        <f>SUM(C25:E25)/3</f>
        <v>225194163</v>
      </c>
      <c r="I25" t="s">
        <v>9</v>
      </c>
      <c r="J25">
        <v>225194163</v>
      </c>
      <c r="K25">
        <v>225194163</v>
      </c>
      <c r="L25">
        <v>225194163</v>
      </c>
      <c r="M25">
        <f>SUM(J25:L25)/3</f>
        <v>225194163</v>
      </c>
      <c r="P25">
        <v>7500</v>
      </c>
      <c r="Q25">
        <f>F25</f>
        <v>225194163</v>
      </c>
      <c r="R25">
        <f>F26</f>
        <v>60453</v>
      </c>
      <c r="S25">
        <f>F27</f>
        <v>2768</v>
      </c>
      <c r="T25">
        <f>Q25+R25+S25</f>
        <v>225257384</v>
      </c>
      <c r="U25">
        <f>W3</f>
        <v>1.3999999999999997</v>
      </c>
      <c r="V25" s="2">
        <f>U25*(Constants!$A$2/100)*1024*1024*1024</f>
        <v>246531122.79039991</v>
      </c>
    </row>
    <row r="26" spans="1:23">
      <c r="B26" t="s">
        <v>12</v>
      </c>
      <c r="C26">
        <v>60453</v>
      </c>
      <c r="D26">
        <v>60453</v>
      </c>
      <c r="E26">
        <v>60453</v>
      </c>
      <c r="F26">
        <f>SUM(C26:E26)/3</f>
        <v>60453</v>
      </c>
      <c r="I26" t="s">
        <v>12</v>
      </c>
      <c r="J26">
        <v>60453</v>
      </c>
      <c r="K26">
        <v>60453</v>
      </c>
      <c r="L26">
        <v>60453</v>
      </c>
      <c r="M26">
        <f>SUM(J26:L26)/3</f>
        <v>60453</v>
      </c>
      <c r="P26">
        <v>15000</v>
      </c>
      <c r="Q26">
        <f>F31</f>
        <v>900314164</v>
      </c>
      <c r="R26">
        <f>F32</f>
        <v>120452</v>
      </c>
      <c r="S26">
        <f>F33</f>
        <v>2768</v>
      </c>
      <c r="T26">
        <f t="shared" ref="T26:T32" si="8">Q26+R26+S26</f>
        <v>900437384</v>
      </c>
      <c r="U26">
        <f t="shared" ref="U26:U32" si="9">W4</f>
        <v>5.5999999999999988</v>
      </c>
      <c r="V26" s="2">
        <f>U26*(Constants!$A$2/100)*1024*1024*1024</f>
        <v>986124491.16159964</v>
      </c>
    </row>
    <row r="27" spans="1:23">
      <c r="B27" t="s">
        <v>11</v>
      </c>
      <c r="C27">
        <v>2768</v>
      </c>
      <c r="D27">
        <v>2768</v>
      </c>
      <c r="E27">
        <v>2768</v>
      </c>
      <c r="F27">
        <f>SUM(C27:E27)/3</f>
        <v>2768</v>
      </c>
      <c r="I27" t="s">
        <v>11</v>
      </c>
      <c r="J27">
        <v>722248</v>
      </c>
      <c r="K27">
        <v>722248</v>
      </c>
      <c r="L27">
        <v>722248</v>
      </c>
      <c r="M27">
        <f>SUM(J27:L27)/3</f>
        <v>722248</v>
      </c>
      <c r="P27">
        <v>22500</v>
      </c>
      <c r="Q27">
        <f>F37</f>
        <v>2025434164</v>
      </c>
      <c r="R27">
        <f>F38</f>
        <v>180452</v>
      </c>
      <c r="S27">
        <f>F39</f>
        <v>2768</v>
      </c>
      <c r="T27">
        <f t="shared" si="8"/>
        <v>2025617384</v>
      </c>
      <c r="U27">
        <f t="shared" si="9"/>
        <v>12.5</v>
      </c>
      <c r="V27" s="2">
        <f>U27*(Constants!$A$2/100)*1024*1024*1024</f>
        <v>2201170739.1999998</v>
      </c>
    </row>
    <row r="28" spans="1:23">
      <c r="P28">
        <v>30000</v>
      </c>
      <c r="Q28">
        <f>F43</f>
        <v>3600554164</v>
      </c>
      <c r="R28">
        <f>F44</f>
        <v>240452</v>
      </c>
      <c r="S28">
        <f>F45</f>
        <v>2768</v>
      </c>
      <c r="T28">
        <f t="shared" si="8"/>
        <v>3600797384</v>
      </c>
      <c r="U28">
        <f t="shared" si="9"/>
        <v>22.2</v>
      </c>
      <c r="V28" s="2">
        <f>U28*(Constants!$A$2/100)*1024*1024*1024</f>
        <v>3909279232.8191996</v>
      </c>
    </row>
    <row r="29" spans="1:23">
      <c r="B29" t="s">
        <v>8</v>
      </c>
      <c r="C29">
        <v>15000</v>
      </c>
      <c r="I29" t="s">
        <v>8</v>
      </c>
      <c r="J29">
        <v>15000</v>
      </c>
      <c r="P29">
        <v>37500</v>
      </c>
      <c r="Q29">
        <f>F49</f>
        <v>5625674164</v>
      </c>
      <c r="R29">
        <f>F50</f>
        <v>300452</v>
      </c>
      <c r="S29">
        <f>F51</f>
        <v>2768</v>
      </c>
      <c r="T29">
        <f t="shared" si="8"/>
        <v>5625977384</v>
      </c>
      <c r="U29">
        <f t="shared" si="9"/>
        <v>35.1</v>
      </c>
      <c r="V29" s="2">
        <f>U29*(Constants!$A$2/100)*1024*1024*1024</f>
        <v>6180887435.6735992</v>
      </c>
    </row>
    <row r="30" spans="1:23">
      <c r="B30" t="s">
        <v>2</v>
      </c>
      <c r="C30">
        <v>1</v>
      </c>
      <c r="D30">
        <v>2</v>
      </c>
      <c r="E30">
        <v>3</v>
      </c>
      <c r="F30" t="s">
        <v>5</v>
      </c>
      <c r="I30" t="s">
        <v>2</v>
      </c>
      <c r="J30">
        <v>1</v>
      </c>
      <c r="K30">
        <v>2</v>
      </c>
      <c r="L30">
        <v>3</v>
      </c>
      <c r="M30" t="s">
        <v>5</v>
      </c>
      <c r="P30">
        <v>45000</v>
      </c>
      <c r="Q30">
        <f>F55</f>
        <v>8100794164</v>
      </c>
      <c r="R30">
        <f>F56</f>
        <v>360452</v>
      </c>
      <c r="S30">
        <f>F57</f>
        <v>2768</v>
      </c>
      <c r="T30">
        <f t="shared" si="8"/>
        <v>8101157384</v>
      </c>
      <c r="U30">
        <f t="shared" si="9"/>
        <v>50.1</v>
      </c>
      <c r="V30" s="2">
        <f>U30*(Constants!$A$2/100)*1024*1024*1024</f>
        <v>8822292322.7135983</v>
      </c>
    </row>
    <row r="31" spans="1:23">
      <c r="B31" t="s">
        <v>9</v>
      </c>
      <c r="C31">
        <v>900314164</v>
      </c>
      <c r="D31">
        <v>900314164</v>
      </c>
      <c r="E31">
        <v>900314164</v>
      </c>
      <c r="F31">
        <f>SUM(C31:E31)/3</f>
        <v>900314164</v>
      </c>
      <c r="I31" t="s">
        <v>9</v>
      </c>
      <c r="J31">
        <v>900314164</v>
      </c>
      <c r="K31">
        <v>900314164</v>
      </c>
      <c r="L31">
        <v>900314164</v>
      </c>
      <c r="M31">
        <f>SUM(J31:L31)/3</f>
        <v>900314164</v>
      </c>
      <c r="P31">
        <v>52500</v>
      </c>
      <c r="Q31">
        <f>F61</f>
        <v>11025914164</v>
      </c>
      <c r="R31">
        <f>F62</f>
        <v>420452</v>
      </c>
      <c r="S31">
        <f>F63</f>
        <v>2768</v>
      </c>
      <c r="T31">
        <f t="shared" si="8"/>
        <v>11026337384</v>
      </c>
      <c r="U31">
        <f t="shared" si="9"/>
        <v>69</v>
      </c>
      <c r="V31" s="2">
        <f>U31*(Constants!$A$2/100)*1024*1024*1024</f>
        <v>12150462480.383999</v>
      </c>
    </row>
    <row r="32" spans="1:23">
      <c r="B32" t="s">
        <v>12</v>
      </c>
      <c r="C32">
        <v>120452</v>
      </c>
      <c r="D32">
        <v>120452</v>
      </c>
      <c r="E32">
        <v>120452</v>
      </c>
      <c r="F32">
        <f>SUM(C32:E32)/3</f>
        <v>120452</v>
      </c>
      <c r="I32" t="s">
        <v>12</v>
      </c>
      <c r="J32">
        <v>120452</v>
      </c>
      <c r="K32">
        <v>120452</v>
      </c>
      <c r="L32">
        <v>120452</v>
      </c>
      <c r="M32">
        <f>SUM(J32:L32)/3</f>
        <v>120452</v>
      </c>
      <c r="P32">
        <v>60000</v>
      </c>
      <c r="Q32">
        <f>F67</f>
        <v>14401034164</v>
      </c>
      <c r="R32">
        <f>F68</f>
        <v>480452</v>
      </c>
      <c r="S32">
        <f>F69</f>
        <v>2768</v>
      </c>
      <c r="T32">
        <f t="shared" si="8"/>
        <v>14401517384</v>
      </c>
      <c r="U32">
        <f t="shared" si="9"/>
        <v>89.5</v>
      </c>
      <c r="V32" s="2">
        <f>U32*(Constants!$A$2/100)*1024*1024*1024</f>
        <v>15760382492.671997</v>
      </c>
    </row>
    <row r="33" spans="2:22">
      <c r="B33" t="s">
        <v>11</v>
      </c>
      <c r="C33">
        <v>2768</v>
      </c>
      <c r="D33">
        <v>2768</v>
      </c>
      <c r="E33">
        <v>2768</v>
      </c>
      <c r="F33">
        <f>SUM(C33:E33)/3</f>
        <v>2768</v>
      </c>
      <c r="I33" t="s">
        <v>11</v>
      </c>
      <c r="J33">
        <v>1457808</v>
      </c>
      <c r="K33">
        <v>1457808</v>
      </c>
      <c r="L33">
        <v>1457808</v>
      </c>
      <c r="M33">
        <f>SUM(J33:L33)/3</f>
        <v>1457808</v>
      </c>
      <c r="V33" s="2"/>
    </row>
    <row r="34" spans="2:22">
      <c r="O34" t="s">
        <v>6</v>
      </c>
      <c r="P34" t="s">
        <v>8</v>
      </c>
      <c r="Q34" t="s">
        <v>9</v>
      </c>
      <c r="R34" t="s">
        <v>10</v>
      </c>
      <c r="S34" t="s">
        <v>11</v>
      </c>
      <c r="T34" t="s">
        <v>16</v>
      </c>
      <c r="U34" t="s">
        <v>17</v>
      </c>
      <c r="V34" t="s">
        <v>15</v>
      </c>
    </row>
    <row r="35" spans="2:22">
      <c r="B35" t="s">
        <v>8</v>
      </c>
      <c r="C35">
        <v>22500</v>
      </c>
      <c r="I35" t="s">
        <v>8</v>
      </c>
      <c r="J35">
        <v>22500</v>
      </c>
      <c r="P35">
        <v>7500</v>
      </c>
      <c r="Q35">
        <f>M25</f>
        <v>225194163</v>
      </c>
      <c r="R35">
        <f>M26</f>
        <v>60453</v>
      </c>
      <c r="S35">
        <f>M27</f>
        <v>722248</v>
      </c>
      <c r="T35">
        <f>Q35+R35+S35</f>
        <v>225976864</v>
      </c>
      <c r="U35">
        <f>W13</f>
        <v>1.3999999999999997</v>
      </c>
      <c r="V35" s="2">
        <f>U35*(Constants!$A$2/100)*1024*1024*1024</f>
        <v>246531122.79039991</v>
      </c>
    </row>
    <row r="36" spans="2:22">
      <c r="B36" t="s">
        <v>2</v>
      </c>
      <c r="C36">
        <v>1</v>
      </c>
      <c r="D36">
        <v>2</v>
      </c>
      <c r="E36">
        <v>3</v>
      </c>
      <c r="F36" t="s">
        <v>5</v>
      </c>
      <c r="I36" t="s">
        <v>2</v>
      </c>
      <c r="J36">
        <v>1</v>
      </c>
      <c r="K36">
        <v>2</v>
      </c>
      <c r="L36">
        <v>3</v>
      </c>
      <c r="M36" t="s">
        <v>5</v>
      </c>
      <c r="P36">
        <v>15000</v>
      </c>
      <c r="Q36">
        <f>M31</f>
        <v>900314164</v>
      </c>
      <c r="R36">
        <f>M32</f>
        <v>120452</v>
      </c>
      <c r="S36">
        <f>M33</f>
        <v>1457808</v>
      </c>
      <c r="T36">
        <f t="shared" ref="T36:T42" si="10">Q36+R36+S36</f>
        <v>901892424</v>
      </c>
      <c r="U36">
        <f t="shared" ref="U36:U42" si="11">W14</f>
        <v>5.4000000000000012</v>
      </c>
      <c r="V36" s="2">
        <f>U36*(Constants!$A$2/100)*1024*1024*1024</f>
        <v>950905759.33440006</v>
      </c>
    </row>
    <row r="37" spans="2:22">
      <c r="B37" t="s">
        <v>9</v>
      </c>
      <c r="C37">
        <v>2025434164</v>
      </c>
      <c r="D37">
        <v>2025434164</v>
      </c>
      <c r="E37">
        <v>2025434164</v>
      </c>
      <c r="F37">
        <f>SUM(C37:E37)/3</f>
        <v>2025434164</v>
      </c>
      <c r="I37" t="s">
        <v>9</v>
      </c>
      <c r="J37">
        <v>2025434164</v>
      </c>
      <c r="K37">
        <v>2025434164</v>
      </c>
      <c r="L37">
        <v>2025434164</v>
      </c>
      <c r="M37">
        <f>SUM(J37:L37)/3</f>
        <v>2025434164</v>
      </c>
      <c r="P37">
        <v>22500</v>
      </c>
      <c r="Q37">
        <f>M37</f>
        <v>2025434164</v>
      </c>
      <c r="R37">
        <f>M38</f>
        <v>180452</v>
      </c>
      <c r="S37">
        <f>M39</f>
        <v>2172648</v>
      </c>
      <c r="T37">
        <f t="shared" si="10"/>
        <v>2027787264</v>
      </c>
      <c r="U37">
        <f t="shared" si="11"/>
        <v>12.1</v>
      </c>
      <c r="V37" s="2">
        <f>U37*(Constants!$A$2/100)*1024*1024*1024</f>
        <v>2130733275.5455997</v>
      </c>
    </row>
    <row r="38" spans="2:22">
      <c r="B38" t="s">
        <v>12</v>
      </c>
      <c r="C38">
        <v>180452</v>
      </c>
      <c r="D38">
        <v>180452</v>
      </c>
      <c r="E38">
        <v>180452</v>
      </c>
      <c r="F38">
        <f>SUM(C38:E38)/3</f>
        <v>180452</v>
      </c>
      <c r="I38" t="s">
        <v>12</v>
      </c>
      <c r="J38">
        <v>180452</v>
      </c>
      <c r="K38">
        <v>180452</v>
      </c>
      <c r="L38">
        <v>180452</v>
      </c>
      <c r="M38">
        <f>SUM(J38:L38)/3</f>
        <v>180452</v>
      </c>
      <c r="P38">
        <v>30000</v>
      </c>
      <c r="Q38">
        <f>M43</f>
        <v>3600554164</v>
      </c>
      <c r="R38">
        <f>M44</f>
        <v>240452</v>
      </c>
      <c r="S38">
        <f>M45</f>
        <v>2895048</v>
      </c>
      <c r="T38">
        <f t="shared" si="10"/>
        <v>3603689664</v>
      </c>
      <c r="U38">
        <f t="shared" si="11"/>
        <v>21.5</v>
      </c>
      <c r="V38" s="2">
        <f>U38*(Constants!$A$2/100)*1024*1024*1024</f>
        <v>3786013671.4239993</v>
      </c>
    </row>
    <row r="39" spans="2:22">
      <c r="B39" t="s">
        <v>11</v>
      </c>
      <c r="C39">
        <v>2768</v>
      </c>
      <c r="D39">
        <v>2768</v>
      </c>
      <c r="E39">
        <v>2768</v>
      </c>
      <c r="F39">
        <f>SUM(C39:E39)/3</f>
        <v>2768</v>
      </c>
      <c r="I39" t="s">
        <v>11</v>
      </c>
      <c r="J39">
        <v>2172648</v>
      </c>
      <c r="K39">
        <v>2172648</v>
      </c>
      <c r="L39">
        <v>2172648</v>
      </c>
      <c r="M39">
        <f>SUM(J39:L39)/3</f>
        <v>2172648</v>
      </c>
      <c r="P39">
        <v>37500</v>
      </c>
      <c r="Q39">
        <f>M49</f>
        <v>5625674164</v>
      </c>
      <c r="R39">
        <f>M50</f>
        <v>300452</v>
      </c>
      <c r="S39">
        <f>M51</f>
        <v>3605080</v>
      </c>
      <c r="T39">
        <f t="shared" si="10"/>
        <v>5629579696</v>
      </c>
      <c r="U39">
        <f t="shared" si="11"/>
        <v>34</v>
      </c>
      <c r="V39" s="2">
        <f>U39*(Constants!$A$2/100)*1024*1024*1024</f>
        <v>5987184410.6239996</v>
      </c>
    </row>
    <row r="40" spans="2:22">
      <c r="P40">
        <v>45000</v>
      </c>
      <c r="Q40">
        <f>M55</f>
        <v>8100794164</v>
      </c>
      <c r="R40">
        <f>M56</f>
        <v>360452</v>
      </c>
      <c r="S40">
        <f>M57</f>
        <v>4307336</v>
      </c>
      <c r="T40">
        <f t="shared" si="10"/>
        <v>8105461952</v>
      </c>
      <c r="U40">
        <f t="shared" si="11"/>
        <v>48.5</v>
      </c>
      <c r="V40" s="2">
        <f>U40*(Constants!$A$2/100)*1024*1024*1024</f>
        <v>8540542468.0959988</v>
      </c>
    </row>
    <row r="41" spans="2:22">
      <c r="B41" t="s">
        <v>8</v>
      </c>
      <c r="C41">
        <v>30000</v>
      </c>
      <c r="I41" t="s">
        <v>8</v>
      </c>
      <c r="J41">
        <v>30000</v>
      </c>
      <c r="P41">
        <v>52500</v>
      </c>
      <c r="Q41">
        <f>M61</f>
        <v>11025914164</v>
      </c>
      <c r="R41">
        <f>M62</f>
        <v>420452</v>
      </c>
      <c r="S41">
        <f>M63</f>
        <v>5030040</v>
      </c>
      <c r="T41">
        <f t="shared" si="10"/>
        <v>11031364656</v>
      </c>
      <c r="U41">
        <f t="shared" si="11"/>
        <v>66.8</v>
      </c>
      <c r="V41" s="2">
        <f>U41*(Constants!$A$2/100)*1024*1024*1024</f>
        <v>11763056430.284798</v>
      </c>
    </row>
    <row r="42" spans="2:22">
      <c r="B42" t="s">
        <v>2</v>
      </c>
      <c r="C42">
        <v>1</v>
      </c>
      <c r="D42">
        <v>2</v>
      </c>
      <c r="E42">
        <v>3</v>
      </c>
      <c r="F42" t="s">
        <v>5</v>
      </c>
      <c r="I42" t="s">
        <v>2</v>
      </c>
      <c r="J42">
        <v>1</v>
      </c>
      <c r="K42">
        <v>2</v>
      </c>
      <c r="L42">
        <v>3</v>
      </c>
      <c r="M42" t="s">
        <v>5</v>
      </c>
      <c r="P42">
        <v>60000</v>
      </c>
      <c r="Q42">
        <f>M67</f>
        <v>14401034164</v>
      </c>
      <c r="R42">
        <f>M68</f>
        <v>480452</v>
      </c>
      <c r="S42">
        <f>M69</f>
        <v>5801592</v>
      </c>
      <c r="T42">
        <f t="shared" si="10"/>
        <v>14407316208</v>
      </c>
      <c r="U42">
        <f t="shared" si="11"/>
        <v>86.7</v>
      </c>
      <c r="V42" s="2">
        <f>U42*(Constants!$A$2/100)*1024*1024*1024</f>
        <v>15267320247.091198</v>
      </c>
    </row>
    <row r="43" spans="2:22">
      <c r="B43" t="s">
        <v>9</v>
      </c>
      <c r="C43">
        <v>3600554164</v>
      </c>
      <c r="D43">
        <v>3600554164</v>
      </c>
      <c r="E43">
        <v>3600554164</v>
      </c>
      <c r="F43">
        <f>SUM(C43:E43)/3</f>
        <v>3600554164</v>
      </c>
      <c r="I43" t="s">
        <v>9</v>
      </c>
      <c r="J43">
        <v>3600554164</v>
      </c>
      <c r="K43">
        <v>3600554164</v>
      </c>
      <c r="L43">
        <v>3600554164</v>
      </c>
      <c r="M43">
        <f>SUM(J43:L43)/3</f>
        <v>3600554164</v>
      </c>
      <c r="V43" s="2"/>
    </row>
    <row r="44" spans="2:22">
      <c r="B44" t="s">
        <v>12</v>
      </c>
      <c r="C44">
        <v>240452</v>
      </c>
      <c r="D44">
        <v>240452</v>
      </c>
      <c r="E44">
        <v>240452</v>
      </c>
      <c r="F44">
        <f>SUM(C44:E44)/3</f>
        <v>240452</v>
      </c>
      <c r="I44" t="s">
        <v>12</v>
      </c>
      <c r="J44">
        <v>240452</v>
      </c>
      <c r="K44">
        <v>240452</v>
      </c>
      <c r="L44">
        <v>240452</v>
      </c>
      <c r="M44">
        <f>SUM(J44:L44)/3</f>
        <v>240452</v>
      </c>
    </row>
    <row r="45" spans="2:22">
      <c r="B45" t="s">
        <v>11</v>
      </c>
      <c r="C45">
        <v>2768</v>
      </c>
      <c r="D45">
        <v>2768</v>
      </c>
      <c r="E45">
        <v>2768</v>
      </c>
      <c r="F45">
        <f>SUM(C45:E45)/3</f>
        <v>2768</v>
      </c>
      <c r="I45" t="s">
        <v>11</v>
      </c>
      <c r="J45">
        <v>2895048</v>
      </c>
      <c r="K45">
        <v>2895048</v>
      </c>
      <c r="L45">
        <v>2895048</v>
      </c>
      <c r="M45">
        <f>SUM(J45:L45)/3</f>
        <v>2895048</v>
      </c>
      <c r="V45" s="2"/>
    </row>
    <row r="47" spans="2:22">
      <c r="B47" t="s">
        <v>8</v>
      </c>
      <c r="C47">
        <v>37500</v>
      </c>
      <c r="I47" t="s">
        <v>8</v>
      </c>
      <c r="J47">
        <v>37500</v>
      </c>
    </row>
    <row r="48" spans="2:22">
      <c r="B48" t="s">
        <v>2</v>
      </c>
      <c r="C48">
        <v>1</v>
      </c>
      <c r="D48">
        <v>2</v>
      </c>
      <c r="E48">
        <v>3</v>
      </c>
      <c r="F48" t="s">
        <v>5</v>
      </c>
      <c r="I48" t="s">
        <v>2</v>
      </c>
      <c r="J48">
        <v>1</v>
      </c>
      <c r="K48">
        <v>2</v>
      </c>
      <c r="L48">
        <v>3</v>
      </c>
      <c r="M48" t="s">
        <v>5</v>
      </c>
    </row>
    <row r="49" spans="2:13">
      <c r="B49" t="s">
        <v>9</v>
      </c>
      <c r="C49">
        <v>5625674164</v>
      </c>
      <c r="D49">
        <v>5625674164</v>
      </c>
      <c r="E49">
        <v>5625674164</v>
      </c>
      <c r="F49">
        <f>SUM(C49:E49)/3</f>
        <v>5625674164</v>
      </c>
      <c r="I49" t="s">
        <v>9</v>
      </c>
      <c r="J49">
        <v>5625674164</v>
      </c>
      <c r="K49">
        <v>5625674164</v>
      </c>
      <c r="L49">
        <v>5625674164</v>
      </c>
      <c r="M49">
        <f>SUM(J49:L49)/3</f>
        <v>5625674164</v>
      </c>
    </row>
    <row r="50" spans="2:13">
      <c r="B50" t="s">
        <v>12</v>
      </c>
      <c r="C50">
        <v>300452</v>
      </c>
      <c r="D50">
        <v>300452</v>
      </c>
      <c r="E50">
        <v>300452</v>
      </c>
      <c r="F50">
        <f>SUM(C50:E50)/3</f>
        <v>300452</v>
      </c>
      <c r="I50" t="s">
        <v>12</v>
      </c>
      <c r="J50">
        <v>300452</v>
      </c>
      <c r="K50">
        <v>300452</v>
      </c>
      <c r="L50">
        <v>300452</v>
      </c>
      <c r="M50">
        <f>SUM(J50:L50)/3</f>
        <v>300452</v>
      </c>
    </row>
    <row r="51" spans="2:13">
      <c r="B51" t="s">
        <v>11</v>
      </c>
      <c r="C51">
        <v>2768</v>
      </c>
      <c r="D51">
        <v>2768</v>
      </c>
      <c r="E51">
        <v>2768</v>
      </c>
      <c r="F51">
        <f>SUM(C51:E51)/3</f>
        <v>2768</v>
      </c>
      <c r="I51" t="s">
        <v>11</v>
      </c>
      <c r="J51">
        <v>3605080</v>
      </c>
      <c r="K51">
        <v>3605080</v>
      </c>
      <c r="L51">
        <v>3605080</v>
      </c>
      <c r="M51">
        <f>SUM(J51:L51)/3</f>
        <v>3605080</v>
      </c>
    </row>
    <row r="53" spans="2:13">
      <c r="B53" t="s">
        <v>8</v>
      </c>
      <c r="C53">
        <v>45000</v>
      </c>
      <c r="I53" t="s">
        <v>8</v>
      </c>
      <c r="J53">
        <v>45000</v>
      </c>
    </row>
    <row r="54" spans="2:13">
      <c r="B54" t="s">
        <v>2</v>
      </c>
      <c r="C54">
        <v>1</v>
      </c>
      <c r="D54">
        <v>2</v>
      </c>
      <c r="E54">
        <v>3</v>
      </c>
      <c r="F54" t="s">
        <v>5</v>
      </c>
      <c r="I54" t="s">
        <v>2</v>
      </c>
      <c r="J54">
        <v>1</v>
      </c>
      <c r="K54">
        <v>2</v>
      </c>
      <c r="L54">
        <v>3</v>
      </c>
      <c r="M54" t="s">
        <v>5</v>
      </c>
    </row>
    <row r="55" spans="2:13">
      <c r="B55" t="s">
        <v>9</v>
      </c>
      <c r="C55">
        <v>8100794164</v>
      </c>
      <c r="D55">
        <v>8100794164</v>
      </c>
      <c r="E55">
        <v>8100794164</v>
      </c>
      <c r="F55">
        <f>SUM(C55:E55)/3</f>
        <v>8100794164</v>
      </c>
      <c r="I55" t="s">
        <v>9</v>
      </c>
      <c r="J55">
        <v>8100794164</v>
      </c>
      <c r="K55">
        <v>8100794164</v>
      </c>
      <c r="L55">
        <v>8100794164</v>
      </c>
      <c r="M55">
        <f>SUM(J55:L55)/3</f>
        <v>8100794164</v>
      </c>
    </row>
    <row r="56" spans="2:13">
      <c r="B56" t="s">
        <v>12</v>
      </c>
      <c r="C56">
        <v>360452</v>
      </c>
      <c r="D56">
        <v>360452</v>
      </c>
      <c r="E56">
        <v>360452</v>
      </c>
      <c r="F56">
        <f>SUM(C56:E56)/3</f>
        <v>360452</v>
      </c>
      <c r="I56" t="s">
        <v>12</v>
      </c>
      <c r="J56">
        <v>360452</v>
      </c>
      <c r="K56">
        <v>360452</v>
      </c>
      <c r="L56">
        <v>360452</v>
      </c>
      <c r="M56">
        <f>SUM(J56:L56)/3</f>
        <v>360452</v>
      </c>
    </row>
    <row r="57" spans="2:13">
      <c r="B57" t="s">
        <v>11</v>
      </c>
      <c r="C57">
        <v>2768</v>
      </c>
      <c r="D57">
        <v>2768</v>
      </c>
      <c r="E57">
        <v>2768</v>
      </c>
      <c r="F57">
        <f>SUM(C57:E57)/3</f>
        <v>2768</v>
      </c>
      <c r="I57" t="s">
        <v>11</v>
      </c>
      <c r="J57">
        <v>4307336</v>
      </c>
      <c r="K57">
        <v>4307336</v>
      </c>
      <c r="L57">
        <v>4307336</v>
      </c>
      <c r="M57">
        <f>SUM(J57:L57)/3</f>
        <v>4307336</v>
      </c>
    </row>
    <row r="59" spans="2:13">
      <c r="B59" t="s">
        <v>8</v>
      </c>
      <c r="C59">
        <v>52500</v>
      </c>
      <c r="I59" t="s">
        <v>8</v>
      </c>
      <c r="J59">
        <v>52500</v>
      </c>
    </row>
    <row r="60" spans="2:13">
      <c r="B60" t="s">
        <v>2</v>
      </c>
      <c r="C60">
        <v>1</v>
      </c>
      <c r="D60">
        <v>2</v>
      </c>
      <c r="E60">
        <v>3</v>
      </c>
      <c r="F60" t="s">
        <v>5</v>
      </c>
      <c r="I60" t="s">
        <v>2</v>
      </c>
      <c r="J60">
        <v>1</v>
      </c>
      <c r="K60">
        <v>2</v>
      </c>
      <c r="L60">
        <v>3</v>
      </c>
      <c r="M60" t="s">
        <v>5</v>
      </c>
    </row>
    <row r="61" spans="2:13">
      <c r="B61" t="s">
        <v>9</v>
      </c>
      <c r="C61">
        <v>11025914164</v>
      </c>
      <c r="D61">
        <v>11025914164</v>
      </c>
      <c r="E61">
        <v>11025914164</v>
      </c>
      <c r="F61">
        <f>SUM(C61:E61)/3</f>
        <v>11025914164</v>
      </c>
      <c r="I61" t="s">
        <v>9</v>
      </c>
      <c r="J61">
        <v>11025914164</v>
      </c>
      <c r="K61">
        <v>11025914164</v>
      </c>
      <c r="L61">
        <v>11025914164</v>
      </c>
      <c r="M61">
        <f>SUM(J61:L61)/3</f>
        <v>11025914164</v>
      </c>
    </row>
    <row r="62" spans="2:13">
      <c r="B62" t="s">
        <v>12</v>
      </c>
      <c r="C62">
        <v>420452</v>
      </c>
      <c r="D62">
        <v>420452</v>
      </c>
      <c r="E62">
        <v>420452</v>
      </c>
      <c r="F62">
        <f>SUM(C62:E62)/3</f>
        <v>420452</v>
      </c>
      <c r="I62" t="s">
        <v>12</v>
      </c>
      <c r="J62">
        <v>420452</v>
      </c>
      <c r="K62">
        <v>420452</v>
      </c>
      <c r="L62">
        <v>420452</v>
      </c>
      <c r="M62">
        <f>SUM(J62:L62)/3</f>
        <v>420452</v>
      </c>
    </row>
    <row r="63" spans="2:13">
      <c r="B63" t="s">
        <v>11</v>
      </c>
      <c r="C63">
        <v>2768</v>
      </c>
      <c r="D63">
        <v>2768</v>
      </c>
      <c r="E63">
        <v>2768</v>
      </c>
      <c r="F63">
        <f>SUM(C63:E63)/3</f>
        <v>2768</v>
      </c>
      <c r="I63" t="s">
        <v>11</v>
      </c>
      <c r="J63">
        <v>5030040</v>
      </c>
      <c r="K63">
        <v>5030040</v>
      </c>
      <c r="L63">
        <v>5030040</v>
      </c>
      <c r="M63">
        <f>SUM(J63:L63)/3</f>
        <v>5030040</v>
      </c>
    </row>
    <row r="65" spans="2:13">
      <c r="B65" t="s">
        <v>8</v>
      </c>
      <c r="C65">
        <v>60000</v>
      </c>
      <c r="I65" t="s">
        <v>8</v>
      </c>
      <c r="J65">
        <v>60000</v>
      </c>
    </row>
    <row r="66" spans="2:13">
      <c r="B66" t="s">
        <v>2</v>
      </c>
      <c r="C66">
        <v>1</v>
      </c>
      <c r="D66">
        <v>2</v>
      </c>
      <c r="E66">
        <v>3</v>
      </c>
      <c r="F66" t="s">
        <v>5</v>
      </c>
      <c r="I66" t="s">
        <v>2</v>
      </c>
      <c r="J66">
        <v>1</v>
      </c>
      <c r="K66">
        <v>2</v>
      </c>
      <c r="L66">
        <v>3</v>
      </c>
      <c r="M66" t="s">
        <v>5</v>
      </c>
    </row>
    <row r="67" spans="2:13">
      <c r="B67" t="s">
        <v>9</v>
      </c>
      <c r="C67">
        <v>14401034164</v>
      </c>
      <c r="D67">
        <v>14401034164</v>
      </c>
      <c r="E67">
        <v>14401034164</v>
      </c>
      <c r="F67">
        <f>SUM(C67:E67)/3</f>
        <v>14401034164</v>
      </c>
      <c r="I67" t="s">
        <v>9</v>
      </c>
      <c r="J67">
        <v>14401034164</v>
      </c>
      <c r="K67">
        <v>14401034164</v>
      </c>
      <c r="L67">
        <v>14401034164</v>
      </c>
      <c r="M67">
        <f>SUM(J67:L67)/3</f>
        <v>14401034164</v>
      </c>
    </row>
    <row r="68" spans="2:13">
      <c r="B68" t="s">
        <v>12</v>
      </c>
      <c r="C68">
        <v>480452</v>
      </c>
      <c r="D68">
        <v>480452</v>
      </c>
      <c r="E68">
        <v>480452</v>
      </c>
      <c r="F68">
        <f>SUM(C68:E68)/3</f>
        <v>480452</v>
      </c>
      <c r="I68" t="s">
        <v>12</v>
      </c>
      <c r="J68">
        <v>480452</v>
      </c>
      <c r="K68">
        <v>480452</v>
      </c>
      <c r="L68">
        <v>480452</v>
      </c>
      <c r="M68">
        <f>SUM(J68:L68)/3</f>
        <v>480452</v>
      </c>
    </row>
    <row r="69" spans="2:13">
      <c r="B69" t="s">
        <v>11</v>
      </c>
      <c r="C69">
        <v>2768</v>
      </c>
      <c r="D69">
        <v>2768</v>
      </c>
      <c r="E69">
        <v>2768</v>
      </c>
      <c r="F69">
        <f>SUM(C69:E69)/3</f>
        <v>2768</v>
      </c>
      <c r="I69" t="s">
        <v>11</v>
      </c>
      <c r="J69">
        <v>5801592</v>
      </c>
      <c r="K69">
        <v>5801592</v>
      </c>
      <c r="L69">
        <v>5801592</v>
      </c>
      <c r="M69">
        <f>SUM(J69:L69)/3</f>
        <v>5801592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9"/>
  <sheetViews>
    <sheetView topLeftCell="F1" zoomScale="75" zoomScaleNormal="75" workbookViewId="0">
      <selection activeCell="T24" sqref="T24:V42"/>
    </sheetView>
  </sheetViews>
  <sheetFormatPr defaultColWidth="7.5" defaultRowHeight="14.25"/>
  <cols>
    <col min="1" max="11" width="9.125" customWidth="1"/>
    <col min="16" max="16" width="7.125" bestFit="1" customWidth="1"/>
    <col min="17" max="17" width="12.125" bestFit="1" customWidth="1"/>
    <col min="18" max="18" width="8.125" bestFit="1" customWidth="1"/>
    <col min="19" max="19" width="7.25" bestFit="1" customWidth="1"/>
    <col min="20" max="20" width="12.125" bestFit="1" customWidth="1"/>
    <col min="21" max="21" width="15.5" bestFit="1" customWidth="1"/>
    <col min="22" max="22" width="18" bestFit="1" customWidth="1"/>
  </cols>
  <sheetData>
    <row r="1" spans="1:23">
      <c r="A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7500</v>
      </c>
      <c r="C3">
        <v>3.2099999999999997E-2</v>
      </c>
      <c r="D3">
        <v>3.2099999999999997E-2</v>
      </c>
      <c r="E3">
        <v>3.2000000000000001E-2</v>
      </c>
      <c r="F3">
        <v>3.2099999999999997E-2</v>
      </c>
      <c r="G3">
        <v>3.2000000000000001E-2</v>
      </c>
      <c r="H3">
        <v>3.2099999999999997E-2</v>
      </c>
      <c r="I3">
        <v>3.2099999999999997E-2</v>
      </c>
      <c r="J3">
        <v>3.2099999999999997E-2</v>
      </c>
      <c r="K3">
        <v>3.2000000000000001E-2</v>
      </c>
      <c r="L3">
        <v>3.2099999999999997E-2</v>
      </c>
      <c r="M3">
        <v>3.2000000000000001E-2</v>
      </c>
      <c r="N3">
        <v>3.2000000000000001E-2</v>
      </c>
      <c r="O3">
        <f t="shared" ref="O3:O10" si="0">MIN(C3:N3)</f>
        <v>3.2000000000000001E-2</v>
      </c>
      <c r="P3">
        <f t="shared" ref="P3:P10" si="1">MAX(C3:N3)</f>
        <v>3.2099999999999997E-2</v>
      </c>
      <c r="Q3">
        <f t="shared" ref="Q3:Q10" si="2">(SUM(C3:N3)-O3-P3)/10</f>
        <v>3.2059999999999998E-2</v>
      </c>
      <c r="S3">
        <v>7500</v>
      </c>
      <c r="T3">
        <v>0</v>
      </c>
      <c r="U3">
        <v>0</v>
      </c>
      <c r="V3">
        <v>0</v>
      </c>
      <c r="W3">
        <f>AVERAGE(T3:V3)</f>
        <v>0</v>
      </c>
    </row>
    <row r="4" spans="1:23">
      <c r="B4">
        <v>15000</v>
      </c>
      <c r="C4">
        <v>0.12670000000000001</v>
      </c>
      <c r="D4">
        <v>0.12670000000000001</v>
      </c>
      <c r="E4">
        <v>0.12659999999999999</v>
      </c>
      <c r="F4">
        <v>0.12670000000000001</v>
      </c>
      <c r="G4">
        <v>0.1265</v>
      </c>
      <c r="H4">
        <v>0.12659999999999999</v>
      </c>
      <c r="I4">
        <v>0.12670000000000001</v>
      </c>
      <c r="J4">
        <v>0.1268</v>
      </c>
      <c r="K4">
        <v>0.127</v>
      </c>
      <c r="L4">
        <v>0.12659999999999999</v>
      </c>
      <c r="M4">
        <v>0.12670000000000001</v>
      </c>
      <c r="N4">
        <v>0.12659999999999999</v>
      </c>
      <c r="O4">
        <f t="shared" si="0"/>
        <v>0.1265</v>
      </c>
      <c r="P4">
        <f t="shared" si="1"/>
        <v>0.127</v>
      </c>
      <c r="Q4">
        <f t="shared" si="2"/>
        <v>0.12667</v>
      </c>
      <c r="S4">
        <v>15000</v>
      </c>
      <c r="T4">
        <v>5.6</v>
      </c>
      <c r="U4">
        <v>5.6</v>
      </c>
      <c r="V4">
        <v>5.6</v>
      </c>
      <c r="W4">
        <f t="shared" ref="W4:W9" si="3">AVERAGE(T4:V4)</f>
        <v>5.5999999999999988</v>
      </c>
    </row>
    <row r="5" spans="1:23">
      <c r="B5">
        <v>22500</v>
      </c>
      <c r="C5">
        <v>0.28410000000000002</v>
      </c>
      <c r="D5">
        <v>0.28449999999999998</v>
      </c>
      <c r="E5">
        <v>0.28410000000000002</v>
      </c>
      <c r="F5">
        <v>0.28549999999999998</v>
      </c>
      <c r="G5">
        <v>0.28420000000000001</v>
      </c>
      <c r="H5">
        <v>0.28399999999999997</v>
      </c>
      <c r="I5">
        <v>0.2843</v>
      </c>
      <c r="J5">
        <v>0.2843</v>
      </c>
      <c r="K5">
        <v>0.28420000000000001</v>
      </c>
      <c r="L5">
        <v>0.2848</v>
      </c>
      <c r="M5">
        <v>0.28439999999999999</v>
      </c>
      <c r="N5">
        <v>0.28420000000000001</v>
      </c>
      <c r="O5">
        <f t="shared" si="0"/>
        <v>0.28399999999999997</v>
      </c>
      <c r="P5">
        <f t="shared" si="1"/>
        <v>0.28549999999999998</v>
      </c>
      <c r="Q5">
        <f t="shared" si="2"/>
        <v>0.28431000000000006</v>
      </c>
      <c r="S5">
        <v>22500</v>
      </c>
      <c r="T5">
        <v>12.5</v>
      </c>
      <c r="U5">
        <v>12.5</v>
      </c>
      <c r="V5">
        <v>12.5</v>
      </c>
      <c r="W5">
        <f t="shared" si="3"/>
        <v>12.5</v>
      </c>
    </row>
    <row r="6" spans="1:23">
      <c r="B6">
        <v>30000</v>
      </c>
      <c r="C6">
        <v>0.50509999999999999</v>
      </c>
      <c r="D6">
        <v>0.50839999999999996</v>
      </c>
      <c r="E6">
        <v>0.50349999999999995</v>
      </c>
      <c r="F6">
        <v>0.50690000000000002</v>
      </c>
      <c r="G6">
        <v>0.50529999999999997</v>
      </c>
      <c r="H6">
        <v>0.50600000000000001</v>
      </c>
      <c r="I6">
        <v>0.50539999999999996</v>
      </c>
      <c r="J6">
        <v>0.50660000000000005</v>
      </c>
      <c r="K6">
        <v>0.50560000000000005</v>
      </c>
      <c r="L6">
        <v>0.50690000000000002</v>
      </c>
      <c r="M6">
        <v>0.50609999999999999</v>
      </c>
      <c r="N6">
        <v>0.5071</v>
      </c>
      <c r="O6">
        <f t="shared" si="0"/>
        <v>0.50349999999999995</v>
      </c>
      <c r="P6">
        <f t="shared" si="1"/>
        <v>0.50839999999999996</v>
      </c>
      <c r="Q6">
        <f t="shared" si="2"/>
        <v>0.50609999999999999</v>
      </c>
      <c r="S6">
        <v>30000</v>
      </c>
      <c r="T6">
        <v>22.3</v>
      </c>
      <c r="U6">
        <v>22.3</v>
      </c>
      <c r="V6">
        <v>22.3</v>
      </c>
      <c r="W6">
        <f t="shared" si="3"/>
        <v>22.3</v>
      </c>
    </row>
    <row r="7" spans="1:23">
      <c r="B7">
        <v>37500</v>
      </c>
      <c r="C7">
        <v>0.79339999999999999</v>
      </c>
      <c r="D7">
        <v>0.79290000000000005</v>
      </c>
      <c r="E7">
        <v>0.79449999999999998</v>
      </c>
      <c r="F7">
        <v>0.79069999999999996</v>
      </c>
      <c r="G7">
        <v>0.79349999999999998</v>
      </c>
      <c r="H7">
        <v>0.79110000000000003</v>
      </c>
      <c r="I7">
        <v>0.79279999999999995</v>
      </c>
      <c r="J7">
        <v>0.79239999999999999</v>
      </c>
      <c r="K7">
        <v>0.79210000000000003</v>
      </c>
      <c r="L7">
        <v>0.79310000000000003</v>
      </c>
      <c r="M7">
        <v>0.79069999999999996</v>
      </c>
      <c r="N7">
        <v>0.79330000000000001</v>
      </c>
      <c r="O7">
        <f t="shared" si="0"/>
        <v>0.79069999999999996</v>
      </c>
      <c r="P7">
        <f t="shared" si="1"/>
        <v>0.79449999999999998</v>
      </c>
      <c r="Q7">
        <f t="shared" si="2"/>
        <v>0.79253000000000007</v>
      </c>
      <c r="S7">
        <v>37500</v>
      </c>
      <c r="T7">
        <v>35.1</v>
      </c>
      <c r="U7">
        <v>35.1</v>
      </c>
      <c r="V7">
        <v>35.1</v>
      </c>
      <c r="W7">
        <f t="shared" si="3"/>
        <v>35.1</v>
      </c>
    </row>
    <row r="8" spans="1:23">
      <c r="B8">
        <v>45000</v>
      </c>
      <c r="C8">
        <v>1.1508</v>
      </c>
      <c r="D8">
        <v>1.1451</v>
      </c>
      <c r="E8">
        <v>1.1486000000000001</v>
      </c>
      <c r="F8">
        <v>1.1515</v>
      </c>
      <c r="G8">
        <v>1.1504000000000001</v>
      </c>
      <c r="H8">
        <v>1.1456</v>
      </c>
      <c r="I8">
        <v>1.1447000000000001</v>
      </c>
      <c r="J8">
        <v>1.1491</v>
      </c>
      <c r="K8">
        <v>1.1494</v>
      </c>
      <c r="L8">
        <v>1.1451</v>
      </c>
      <c r="M8">
        <v>1.1487000000000001</v>
      </c>
      <c r="N8">
        <v>1.1485000000000001</v>
      </c>
      <c r="O8">
        <f t="shared" si="0"/>
        <v>1.1447000000000001</v>
      </c>
      <c r="P8">
        <f t="shared" si="1"/>
        <v>1.1515</v>
      </c>
      <c r="Q8">
        <f t="shared" si="2"/>
        <v>1.1481299999999999</v>
      </c>
      <c r="S8">
        <v>45000</v>
      </c>
      <c r="T8">
        <v>50.1</v>
      </c>
      <c r="U8">
        <v>50.1</v>
      </c>
      <c r="V8">
        <v>50.1</v>
      </c>
      <c r="W8">
        <f t="shared" si="3"/>
        <v>50.1</v>
      </c>
    </row>
    <row r="9" spans="1:23">
      <c r="B9">
        <v>52500</v>
      </c>
      <c r="C9">
        <v>1.5550999999999999</v>
      </c>
      <c r="D9">
        <v>1.548</v>
      </c>
      <c r="E9">
        <v>1.5541</v>
      </c>
      <c r="F9">
        <v>1.5550999999999999</v>
      </c>
      <c r="G9">
        <v>1.5513999999999999</v>
      </c>
      <c r="H9">
        <v>1.5526</v>
      </c>
      <c r="I9">
        <v>1.5510999999999999</v>
      </c>
      <c r="J9">
        <v>1.5521</v>
      </c>
      <c r="K9">
        <v>1.5530999999999999</v>
      </c>
      <c r="L9">
        <v>1.5507</v>
      </c>
      <c r="M9">
        <v>1.5533999999999999</v>
      </c>
      <c r="N9">
        <v>1.5558000000000001</v>
      </c>
      <c r="O9">
        <f t="shared" si="0"/>
        <v>1.548</v>
      </c>
      <c r="P9">
        <f t="shared" si="1"/>
        <v>1.5558000000000001</v>
      </c>
      <c r="Q9">
        <f t="shared" si="2"/>
        <v>1.55287</v>
      </c>
      <c r="S9">
        <v>52500</v>
      </c>
      <c r="T9">
        <v>69.099999999999994</v>
      </c>
      <c r="U9">
        <v>69.099999999999994</v>
      </c>
      <c r="V9">
        <v>69.099999999999994</v>
      </c>
      <c r="W9">
        <f t="shared" si="3"/>
        <v>69.099999999999994</v>
      </c>
    </row>
    <row r="10" spans="1:23">
      <c r="B10">
        <v>60000</v>
      </c>
      <c r="C10">
        <v>2.0306999999999999</v>
      </c>
      <c r="D10">
        <v>2.0337000000000001</v>
      </c>
      <c r="E10">
        <v>2.0295000000000001</v>
      </c>
      <c r="F10">
        <v>2.0322</v>
      </c>
      <c r="G10">
        <v>2.0306999999999999</v>
      </c>
      <c r="H10">
        <v>2.0297000000000001</v>
      </c>
      <c r="I10">
        <v>2.0286</v>
      </c>
      <c r="J10">
        <v>2.0312999999999999</v>
      </c>
      <c r="K10">
        <v>2.0282</v>
      </c>
      <c r="L10">
        <v>2.0335999999999999</v>
      </c>
      <c r="M10">
        <v>2.0329999999999999</v>
      </c>
      <c r="N10">
        <v>2.0327000000000002</v>
      </c>
      <c r="O10">
        <f t="shared" si="0"/>
        <v>2.0282</v>
      </c>
      <c r="P10">
        <f t="shared" si="1"/>
        <v>2.0337000000000001</v>
      </c>
      <c r="Q10">
        <f t="shared" si="2"/>
        <v>2.0312000000000001</v>
      </c>
      <c r="S10">
        <v>60000</v>
      </c>
      <c r="T10">
        <v>89.5</v>
      </c>
      <c r="U10">
        <v>89.5</v>
      </c>
      <c r="V10">
        <v>89.5</v>
      </c>
      <c r="W10">
        <f>AVERAGE(T10:V10)</f>
        <v>89.5</v>
      </c>
    </row>
    <row r="12" spans="1:23">
      <c r="A12" t="s">
        <v>6</v>
      </c>
      <c r="B12" t="s">
        <v>2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 t="s">
        <v>3</v>
      </c>
      <c r="P12" t="s">
        <v>4</v>
      </c>
      <c r="Q12" t="s">
        <v>5</v>
      </c>
      <c r="S12" t="s">
        <v>2</v>
      </c>
      <c r="T12">
        <v>1</v>
      </c>
      <c r="U12">
        <v>2</v>
      </c>
      <c r="V12">
        <v>3</v>
      </c>
      <c r="W12" t="s">
        <v>5</v>
      </c>
    </row>
    <row r="13" spans="1:23">
      <c r="B13">
        <v>7500</v>
      </c>
      <c r="C13">
        <v>3.5999999999999997E-2</v>
      </c>
      <c r="D13">
        <v>3.5999999999999997E-2</v>
      </c>
      <c r="E13">
        <v>3.5999999999999997E-2</v>
      </c>
      <c r="F13">
        <v>3.5999999999999997E-2</v>
      </c>
      <c r="G13">
        <v>3.5999999999999997E-2</v>
      </c>
      <c r="H13">
        <v>3.5999999999999997E-2</v>
      </c>
      <c r="I13">
        <v>3.5999999999999997E-2</v>
      </c>
      <c r="J13">
        <v>3.5999999999999997E-2</v>
      </c>
      <c r="K13">
        <v>3.5999999999999997E-2</v>
      </c>
      <c r="L13">
        <v>3.5999999999999997E-2</v>
      </c>
      <c r="M13">
        <v>3.5999999999999997E-2</v>
      </c>
      <c r="N13">
        <v>3.5999999999999997E-2</v>
      </c>
      <c r="O13">
        <f t="shared" ref="O13:O20" si="4">MIN(C13:N13)</f>
        <v>3.5999999999999997E-2</v>
      </c>
      <c r="P13">
        <f t="shared" ref="P13:P20" si="5">MAX(C13:N13)</f>
        <v>3.5999999999999997E-2</v>
      </c>
      <c r="Q13">
        <f t="shared" ref="Q13:Q20" si="6">(SUM(C13:N13)-O13-P13)/10</f>
        <v>3.599999999999999E-2</v>
      </c>
      <c r="S13">
        <v>7500</v>
      </c>
      <c r="U13">
        <v>1.4</v>
      </c>
      <c r="W13">
        <f>AVERAGE(T13:V13)</f>
        <v>1.4</v>
      </c>
    </row>
    <row r="14" spans="1:23">
      <c r="B14">
        <v>15000</v>
      </c>
      <c r="C14">
        <v>0.14499999999999999</v>
      </c>
      <c r="D14">
        <v>0.14499999999999999</v>
      </c>
      <c r="E14">
        <v>0.14499999999999999</v>
      </c>
      <c r="F14">
        <v>0.14499999999999999</v>
      </c>
      <c r="G14">
        <v>0.14499999999999999</v>
      </c>
      <c r="H14">
        <v>0.14499999999999999</v>
      </c>
      <c r="I14">
        <v>0.14499999999999999</v>
      </c>
      <c r="J14">
        <v>0.14499999999999999</v>
      </c>
      <c r="K14">
        <v>0.14499999999999999</v>
      </c>
      <c r="L14">
        <v>0.14499999999999999</v>
      </c>
      <c r="M14">
        <v>0.14499999999999999</v>
      </c>
      <c r="N14">
        <v>0.14499999999999999</v>
      </c>
      <c r="O14">
        <f t="shared" si="4"/>
        <v>0.14499999999999999</v>
      </c>
      <c r="P14">
        <f t="shared" si="5"/>
        <v>0.14499999999999999</v>
      </c>
      <c r="Q14">
        <f t="shared" si="6"/>
        <v>0.14499999999999999</v>
      </c>
      <c r="S14">
        <v>15000</v>
      </c>
      <c r="T14">
        <v>5.4</v>
      </c>
      <c r="U14">
        <v>5.4</v>
      </c>
      <c r="V14">
        <v>5.4</v>
      </c>
      <c r="W14">
        <f t="shared" ref="W14:W20" si="7">AVERAGE(T14:V14)</f>
        <v>5.4000000000000012</v>
      </c>
    </row>
    <row r="15" spans="1:23">
      <c r="B15">
        <v>22500</v>
      </c>
      <c r="C15">
        <v>0.32600000000000001</v>
      </c>
      <c r="D15">
        <v>0.32600000000000001</v>
      </c>
      <c r="E15">
        <v>0.32500000000000001</v>
      </c>
      <c r="F15">
        <v>0.32500000000000001</v>
      </c>
      <c r="G15">
        <v>0.32600000000000001</v>
      </c>
      <c r="H15">
        <v>0.32600000000000001</v>
      </c>
      <c r="I15">
        <v>0.32500000000000001</v>
      </c>
      <c r="J15">
        <v>0.32500000000000001</v>
      </c>
      <c r="K15">
        <v>0.32600000000000001</v>
      </c>
      <c r="L15">
        <v>0.32600000000000001</v>
      </c>
      <c r="M15">
        <v>0.32500000000000001</v>
      </c>
      <c r="N15">
        <v>0.32600000000000001</v>
      </c>
      <c r="O15">
        <f t="shared" si="4"/>
        <v>0.32500000000000001</v>
      </c>
      <c r="P15">
        <f t="shared" si="5"/>
        <v>0.32600000000000001</v>
      </c>
      <c r="Q15">
        <f t="shared" si="6"/>
        <v>0.32560000000000006</v>
      </c>
      <c r="S15">
        <v>22500</v>
      </c>
      <c r="T15">
        <v>12.1</v>
      </c>
      <c r="U15">
        <v>12.1</v>
      </c>
      <c r="V15">
        <v>12.1</v>
      </c>
      <c r="W15">
        <f t="shared" si="7"/>
        <v>12.1</v>
      </c>
    </row>
    <row r="16" spans="1:23">
      <c r="B16">
        <v>30000</v>
      </c>
      <c r="C16">
        <v>0.57899999999999996</v>
      </c>
      <c r="D16">
        <v>0.57799999999999996</v>
      </c>
      <c r="E16">
        <v>0.57799999999999996</v>
      </c>
      <c r="F16">
        <v>0.57899999999999996</v>
      </c>
      <c r="G16">
        <v>0.57799999999999996</v>
      </c>
      <c r="H16">
        <v>0.57799999999999996</v>
      </c>
      <c r="I16">
        <v>0.57899999999999996</v>
      </c>
      <c r="J16">
        <v>0.57799999999999996</v>
      </c>
      <c r="K16">
        <v>0.57699999999999996</v>
      </c>
      <c r="L16">
        <v>0.57899999999999996</v>
      </c>
      <c r="M16">
        <v>0.57799999999999996</v>
      </c>
      <c r="N16">
        <v>0.57899999999999996</v>
      </c>
      <c r="O16">
        <f t="shared" si="4"/>
        <v>0.57699999999999996</v>
      </c>
      <c r="P16">
        <f t="shared" si="5"/>
        <v>0.57899999999999996</v>
      </c>
      <c r="Q16">
        <f t="shared" si="6"/>
        <v>0.57840000000000003</v>
      </c>
      <c r="S16">
        <v>30000</v>
      </c>
      <c r="T16">
        <v>21.6</v>
      </c>
      <c r="U16">
        <v>21.6</v>
      </c>
      <c r="V16">
        <v>21.6</v>
      </c>
      <c r="W16">
        <f t="shared" si="7"/>
        <v>21.600000000000005</v>
      </c>
    </row>
    <row r="17" spans="1:23">
      <c r="B17">
        <v>37500</v>
      </c>
      <c r="C17">
        <v>0.91100000000000003</v>
      </c>
      <c r="D17">
        <v>0.90800000000000003</v>
      </c>
      <c r="E17">
        <v>0.90800000000000003</v>
      </c>
      <c r="F17">
        <v>0.90700000000000003</v>
      </c>
      <c r="G17">
        <v>0.90800000000000003</v>
      </c>
      <c r="H17">
        <v>0.91100000000000003</v>
      </c>
      <c r="I17">
        <v>0.90800000000000003</v>
      </c>
      <c r="J17">
        <v>0.90800000000000003</v>
      </c>
      <c r="K17">
        <v>0.90700000000000003</v>
      </c>
      <c r="L17">
        <v>0.91</v>
      </c>
      <c r="M17">
        <v>0.90600000000000003</v>
      </c>
      <c r="N17">
        <v>0.91</v>
      </c>
      <c r="O17">
        <f t="shared" si="4"/>
        <v>0.90600000000000003</v>
      </c>
      <c r="P17">
        <f t="shared" si="5"/>
        <v>0.91100000000000003</v>
      </c>
      <c r="Q17">
        <f t="shared" si="6"/>
        <v>0.90850000000000009</v>
      </c>
      <c r="S17">
        <v>37500</v>
      </c>
      <c r="T17">
        <v>34</v>
      </c>
      <c r="U17">
        <v>34</v>
      </c>
      <c r="V17">
        <v>34</v>
      </c>
      <c r="W17">
        <f t="shared" si="7"/>
        <v>34</v>
      </c>
    </row>
    <row r="18" spans="1:23">
      <c r="B18">
        <v>45000</v>
      </c>
      <c r="C18">
        <v>1.3120000000000001</v>
      </c>
      <c r="D18">
        <v>1.3120000000000001</v>
      </c>
      <c r="E18">
        <v>1.3129999999999999</v>
      </c>
      <c r="F18">
        <v>1.3109999999999999</v>
      </c>
      <c r="G18">
        <v>1.3129999999999999</v>
      </c>
      <c r="H18">
        <v>1.31</v>
      </c>
      <c r="I18">
        <v>1.31</v>
      </c>
      <c r="J18">
        <v>1.31</v>
      </c>
      <c r="K18">
        <v>1.3109999999999999</v>
      </c>
      <c r="L18">
        <v>1.3129999999999999</v>
      </c>
      <c r="M18">
        <v>1.3109999999999999</v>
      </c>
      <c r="N18">
        <v>1.3149999999999999</v>
      </c>
      <c r="O18">
        <f t="shared" si="4"/>
        <v>1.31</v>
      </c>
      <c r="P18">
        <f t="shared" si="5"/>
        <v>1.3149999999999999</v>
      </c>
      <c r="Q18">
        <f t="shared" si="6"/>
        <v>1.3116000000000001</v>
      </c>
      <c r="S18">
        <v>45000</v>
      </c>
      <c r="T18">
        <v>48.5</v>
      </c>
      <c r="U18">
        <v>48.5</v>
      </c>
      <c r="V18">
        <v>48.5</v>
      </c>
      <c r="W18">
        <f t="shared" si="7"/>
        <v>48.5</v>
      </c>
    </row>
    <row r="19" spans="1:23">
      <c r="B19">
        <v>52500</v>
      </c>
      <c r="C19">
        <v>1.7729999999999999</v>
      </c>
      <c r="D19">
        <v>1.776</v>
      </c>
      <c r="E19">
        <v>1.778</v>
      </c>
      <c r="F19">
        <v>1.776</v>
      </c>
      <c r="G19">
        <v>1.7749999999999999</v>
      </c>
      <c r="H19">
        <v>1.7769999999999999</v>
      </c>
      <c r="I19">
        <v>1.7769999999999999</v>
      </c>
      <c r="J19">
        <v>1.7829999999999999</v>
      </c>
      <c r="K19">
        <v>1.78</v>
      </c>
      <c r="L19">
        <v>1.7789999999999999</v>
      </c>
      <c r="M19">
        <v>1.7729999999999999</v>
      </c>
      <c r="N19">
        <v>1.7769999999999999</v>
      </c>
      <c r="O19">
        <f t="shared" si="4"/>
        <v>1.7729999999999999</v>
      </c>
      <c r="P19">
        <f t="shared" si="5"/>
        <v>1.7829999999999999</v>
      </c>
      <c r="Q19">
        <f t="shared" si="6"/>
        <v>1.7767999999999997</v>
      </c>
      <c r="S19">
        <v>52500</v>
      </c>
      <c r="T19">
        <v>66.900000000000006</v>
      </c>
      <c r="U19">
        <v>66.900000000000006</v>
      </c>
      <c r="V19">
        <v>66.900000000000006</v>
      </c>
      <c r="W19">
        <f t="shared" si="7"/>
        <v>66.900000000000006</v>
      </c>
    </row>
    <row r="20" spans="1:23">
      <c r="B20">
        <v>60000</v>
      </c>
      <c r="C20">
        <v>2.3279999999999998</v>
      </c>
      <c r="D20">
        <v>2.3250000000000002</v>
      </c>
      <c r="E20">
        <v>2.3140000000000001</v>
      </c>
      <c r="F20">
        <v>2.323</v>
      </c>
      <c r="G20">
        <v>2.3220000000000001</v>
      </c>
      <c r="H20">
        <v>2.3239999999999998</v>
      </c>
      <c r="I20">
        <v>2.323</v>
      </c>
      <c r="J20">
        <v>2.323</v>
      </c>
      <c r="K20">
        <v>2.3220000000000001</v>
      </c>
      <c r="L20">
        <v>2.3210000000000002</v>
      </c>
      <c r="M20">
        <v>2.323</v>
      </c>
      <c r="N20">
        <v>2.327</v>
      </c>
      <c r="O20">
        <f t="shared" si="4"/>
        <v>2.3140000000000001</v>
      </c>
      <c r="P20">
        <f t="shared" si="5"/>
        <v>2.3279999999999998</v>
      </c>
      <c r="Q20">
        <f t="shared" si="6"/>
        <v>2.3233000000000001</v>
      </c>
      <c r="S20">
        <v>60000</v>
      </c>
      <c r="T20">
        <v>86.7</v>
      </c>
      <c r="U20">
        <v>86.7</v>
      </c>
      <c r="V20">
        <v>86.7</v>
      </c>
      <c r="W20">
        <f t="shared" si="7"/>
        <v>86.7</v>
      </c>
    </row>
    <row r="22" spans="1:23">
      <c r="A22" t="s">
        <v>7</v>
      </c>
    </row>
    <row r="23" spans="1:23">
      <c r="A23" t="s">
        <v>1</v>
      </c>
      <c r="B23" t="s">
        <v>8</v>
      </c>
      <c r="C23">
        <v>7500</v>
      </c>
      <c r="H23" t="s">
        <v>6</v>
      </c>
      <c r="I23" t="s">
        <v>8</v>
      </c>
      <c r="J23">
        <v>7500</v>
      </c>
    </row>
    <row r="24" spans="1:23">
      <c r="B24" t="s">
        <v>2</v>
      </c>
      <c r="C24">
        <v>1</v>
      </c>
      <c r="D24">
        <v>2</v>
      </c>
      <c r="E24">
        <v>3</v>
      </c>
      <c r="F24" t="s">
        <v>5</v>
      </c>
      <c r="I24" t="s">
        <v>2</v>
      </c>
      <c r="J24">
        <v>1</v>
      </c>
      <c r="K24">
        <v>2</v>
      </c>
      <c r="L24">
        <v>3</v>
      </c>
      <c r="M24" t="s">
        <v>5</v>
      </c>
      <c r="O24" t="s">
        <v>1</v>
      </c>
      <c r="P24" t="s">
        <v>8</v>
      </c>
      <c r="Q24" t="s">
        <v>9</v>
      </c>
      <c r="R24" t="s">
        <v>10</v>
      </c>
      <c r="S24" t="s">
        <v>11</v>
      </c>
      <c r="T24" t="s">
        <v>16</v>
      </c>
      <c r="U24" t="s">
        <v>17</v>
      </c>
      <c r="V24" t="s">
        <v>15</v>
      </c>
    </row>
    <row r="25" spans="1:23">
      <c r="B25" t="s">
        <v>9</v>
      </c>
      <c r="C25">
        <v>225742189</v>
      </c>
      <c r="D25">
        <v>225742189</v>
      </c>
      <c r="E25">
        <v>225742189</v>
      </c>
      <c r="F25">
        <f>SUM(C25:E25)/3</f>
        <v>225742189</v>
      </c>
      <c r="I25" t="s">
        <v>9</v>
      </c>
      <c r="J25">
        <v>225674109</v>
      </c>
      <c r="K25">
        <v>225674109</v>
      </c>
      <c r="L25">
        <v>225674109</v>
      </c>
      <c r="M25">
        <f>SUM(J25:L25)/3</f>
        <v>225674109</v>
      </c>
      <c r="P25">
        <v>7500</v>
      </c>
      <c r="Q25">
        <f>F25</f>
        <v>225742189</v>
      </c>
      <c r="R25">
        <f>F26</f>
        <v>301507</v>
      </c>
      <c r="S25">
        <f>F27</f>
        <v>11136</v>
      </c>
      <c r="T25">
        <f>Q25+R25+S25</f>
        <v>226054832</v>
      </c>
      <c r="U25">
        <f>W3</f>
        <v>0</v>
      </c>
      <c r="V25" s="2">
        <f>U25*(Constants!$A$2/100)*1024*1024*1024</f>
        <v>0</v>
      </c>
    </row>
    <row r="26" spans="1:23">
      <c r="B26" t="s">
        <v>12</v>
      </c>
      <c r="C26">
        <v>301507</v>
      </c>
      <c r="D26">
        <v>301507</v>
      </c>
      <c r="E26">
        <v>301507</v>
      </c>
      <c r="F26">
        <f>SUM(C26:E26)/3</f>
        <v>301507</v>
      </c>
      <c r="I26" t="s">
        <v>12</v>
      </c>
      <c r="J26">
        <v>314620</v>
      </c>
      <c r="K26">
        <v>314620</v>
      </c>
      <c r="L26">
        <v>314620</v>
      </c>
      <c r="M26">
        <f>SUM(J26:L26)/3</f>
        <v>314620</v>
      </c>
      <c r="P26">
        <v>15000</v>
      </c>
      <c r="Q26">
        <f>F31</f>
        <v>901498174</v>
      </c>
      <c r="R26">
        <f>F32</f>
        <v>603842</v>
      </c>
      <c r="S26">
        <f>F33</f>
        <v>18224</v>
      </c>
      <c r="T26">
        <f t="shared" ref="T26:T32" si="8">Q26+R26+S26</f>
        <v>902120240</v>
      </c>
      <c r="U26">
        <f t="shared" ref="U26:U32" si="9">W4</f>
        <v>5.5999999999999988</v>
      </c>
      <c r="V26" s="2">
        <f>U26*(Constants!$A$2/100)*1024*1024*1024</f>
        <v>986124491.16159964</v>
      </c>
    </row>
    <row r="27" spans="1:23">
      <c r="B27" t="s">
        <v>11</v>
      </c>
      <c r="C27">
        <v>11136</v>
      </c>
      <c r="D27">
        <v>11136</v>
      </c>
      <c r="E27">
        <v>11136</v>
      </c>
      <c r="F27">
        <f>SUM(C27:E27)/3</f>
        <v>11136</v>
      </c>
      <c r="I27" t="s">
        <v>11</v>
      </c>
      <c r="J27">
        <v>3008</v>
      </c>
      <c r="K27">
        <v>3008</v>
      </c>
      <c r="L27">
        <v>3008</v>
      </c>
      <c r="M27">
        <f>SUM(J27:L27)/3</f>
        <v>3008</v>
      </c>
      <c r="P27">
        <v>22500</v>
      </c>
      <c r="Q27">
        <f>F37</f>
        <v>2026874110</v>
      </c>
      <c r="R27">
        <f>F38</f>
        <v>900442</v>
      </c>
      <c r="S27">
        <f>F39</f>
        <v>3080</v>
      </c>
      <c r="T27">
        <f t="shared" si="8"/>
        <v>2027777632</v>
      </c>
      <c r="U27">
        <f t="shared" si="9"/>
        <v>12.5</v>
      </c>
      <c r="V27" s="2">
        <f>U27*(Constants!$A$2/100)*1024*1024*1024</f>
        <v>2201170739.1999998</v>
      </c>
    </row>
    <row r="28" spans="1:23">
      <c r="P28">
        <v>30000</v>
      </c>
      <c r="Q28">
        <f>F43</f>
        <v>3602474158</v>
      </c>
      <c r="R28">
        <f>F44</f>
        <v>1202876</v>
      </c>
      <c r="S28">
        <f>F45</f>
        <v>3080</v>
      </c>
      <c r="T28">
        <f t="shared" si="8"/>
        <v>3603680114</v>
      </c>
      <c r="U28">
        <f t="shared" si="9"/>
        <v>22.3</v>
      </c>
      <c r="V28" s="2">
        <f>U28*(Constants!$A$2/100)*1024*1024*1024</f>
        <v>3926888598.7327995</v>
      </c>
    </row>
    <row r="29" spans="1:23">
      <c r="B29" t="s">
        <v>8</v>
      </c>
      <c r="C29">
        <v>15000</v>
      </c>
      <c r="I29" t="s">
        <v>8</v>
      </c>
      <c r="J29">
        <v>15000</v>
      </c>
      <c r="P29">
        <v>37500</v>
      </c>
      <c r="Q29">
        <f>F49</f>
        <v>5628074158</v>
      </c>
      <c r="R29">
        <f>F50</f>
        <v>1500458</v>
      </c>
      <c r="S29">
        <f>F51</f>
        <v>3080</v>
      </c>
      <c r="T29">
        <f t="shared" si="8"/>
        <v>5629577696</v>
      </c>
      <c r="U29">
        <f t="shared" si="9"/>
        <v>35.1</v>
      </c>
      <c r="V29" s="2">
        <f>U29*(Constants!$A$2/100)*1024*1024*1024</f>
        <v>6180887435.6735992</v>
      </c>
    </row>
    <row r="30" spans="1:23">
      <c r="B30" t="s">
        <v>2</v>
      </c>
      <c r="C30">
        <v>1</v>
      </c>
      <c r="D30">
        <v>2</v>
      </c>
      <c r="E30">
        <v>3</v>
      </c>
      <c r="F30" t="s">
        <v>5</v>
      </c>
      <c r="I30" t="s">
        <v>2</v>
      </c>
      <c r="J30">
        <v>1</v>
      </c>
      <c r="K30">
        <v>2</v>
      </c>
      <c r="L30">
        <v>3</v>
      </c>
      <c r="M30" t="s">
        <v>5</v>
      </c>
      <c r="P30">
        <v>45000</v>
      </c>
      <c r="Q30">
        <f>F55</f>
        <v>8103674158</v>
      </c>
      <c r="R30">
        <f>F56</f>
        <v>1830828</v>
      </c>
      <c r="S30">
        <f>F57</f>
        <v>3080</v>
      </c>
      <c r="T30">
        <f t="shared" si="8"/>
        <v>8105508066</v>
      </c>
      <c r="U30">
        <f t="shared" si="9"/>
        <v>50.1</v>
      </c>
      <c r="V30" s="2">
        <f>U30*(Constants!$A$2/100)*1024*1024*1024</f>
        <v>8822292322.7135983</v>
      </c>
    </row>
    <row r="31" spans="1:23">
      <c r="B31" t="s">
        <v>9</v>
      </c>
      <c r="C31">
        <v>901498174</v>
      </c>
      <c r="D31">
        <v>901498174</v>
      </c>
      <c r="E31">
        <v>901498174</v>
      </c>
      <c r="F31">
        <f>SUM(C31:E31)/3</f>
        <v>901498174</v>
      </c>
      <c r="I31" t="s">
        <v>9</v>
      </c>
      <c r="J31">
        <v>901274158</v>
      </c>
      <c r="K31">
        <v>901274158</v>
      </c>
      <c r="L31">
        <v>901274158</v>
      </c>
      <c r="M31">
        <f>SUM(J31:L31)/3</f>
        <v>901274158</v>
      </c>
      <c r="P31">
        <v>52500</v>
      </c>
      <c r="Q31">
        <f>F61</f>
        <v>11029297374</v>
      </c>
      <c r="R31">
        <f>F62</f>
        <v>2100842</v>
      </c>
      <c r="S31">
        <f>F63</f>
        <v>55496</v>
      </c>
      <c r="T31">
        <f t="shared" si="8"/>
        <v>11031453712</v>
      </c>
      <c r="U31">
        <f t="shared" si="9"/>
        <v>69.099999999999994</v>
      </c>
      <c r="V31" s="2">
        <f>U31*(Constants!$A$2/100)*1024*1024*1024</f>
        <v>12168071846.297598</v>
      </c>
    </row>
    <row r="32" spans="1:23">
      <c r="B32" t="s">
        <v>12</v>
      </c>
      <c r="C32">
        <v>603842</v>
      </c>
      <c r="D32">
        <v>603842</v>
      </c>
      <c r="E32">
        <v>603842</v>
      </c>
      <c r="F32">
        <f>SUM(C32:E32)/3</f>
        <v>603842</v>
      </c>
      <c r="I32" t="s">
        <v>12</v>
      </c>
      <c r="J32">
        <v>600458</v>
      </c>
      <c r="K32">
        <v>600458</v>
      </c>
      <c r="L32">
        <v>600458</v>
      </c>
      <c r="M32">
        <f>SUM(J32:L32)/3</f>
        <v>600458</v>
      </c>
      <c r="P32">
        <v>60000</v>
      </c>
      <c r="Q32">
        <f>F67</f>
        <v>14404873942</v>
      </c>
      <c r="R32">
        <f>F68</f>
        <v>2459436</v>
      </c>
      <c r="S32">
        <f>F69</f>
        <v>3080</v>
      </c>
      <c r="T32">
        <f t="shared" si="8"/>
        <v>14407336458</v>
      </c>
      <c r="U32">
        <f t="shared" si="9"/>
        <v>89.5</v>
      </c>
      <c r="V32" s="2">
        <f>U32*(Constants!$A$2/100)*1024*1024*1024</f>
        <v>15760382492.671997</v>
      </c>
    </row>
    <row r="33" spans="2:22">
      <c r="B33" t="s">
        <v>11</v>
      </c>
      <c r="C33">
        <v>18224</v>
      </c>
      <c r="D33">
        <v>18224</v>
      </c>
      <c r="E33">
        <v>18224</v>
      </c>
      <c r="F33">
        <f>SUM(C33:E33)/3</f>
        <v>18224</v>
      </c>
      <c r="I33" t="s">
        <v>11</v>
      </c>
      <c r="J33">
        <v>3008</v>
      </c>
      <c r="K33">
        <v>3008</v>
      </c>
      <c r="L33">
        <v>3008</v>
      </c>
      <c r="M33">
        <f>SUM(J33:L33)/3</f>
        <v>3008</v>
      </c>
      <c r="V33" s="2"/>
    </row>
    <row r="34" spans="2:22">
      <c r="O34" t="s">
        <v>6</v>
      </c>
      <c r="P34" t="s">
        <v>8</v>
      </c>
      <c r="Q34" t="s">
        <v>9</v>
      </c>
      <c r="R34" t="s">
        <v>10</v>
      </c>
      <c r="S34" t="s">
        <v>11</v>
      </c>
      <c r="T34" t="s">
        <v>16</v>
      </c>
      <c r="U34" t="s">
        <v>17</v>
      </c>
      <c r="V34" t="s">
        <v>15</v>
      </c>
    </row>
    <row r="35" spans="2:22">
      <c r="B35" t="s">
        <v>8</v>
      </c>
      <c r="C35">
        <v>22500</v>
      </c>
      <c r="I35" t="s">
        <v>8</v>
      </c>
      <c r="J35">
        <v>22500</v>
      </c>
      <c r="P35">
        <v>7500</v>
      </c>
      <c r="Q35">
        <f>M25</f>
        <v>225674109</v>
      </c>
      <c r="R35">
        <f>M26</f>
        <v>314620</v>
      </c>
      <c r="T35">
        <f>Q35+R35+S35</f>
        <v>225988729</v>
      </c>
      <c r="U35">
        <f>W13</f>
        <v>1.4</v>
      </c>
      <c r="V35" s="2">
        <f>U35*(Constants!$A$2/100)*1024*1024*1024</f>
        <v>246531122.79039994</v>
      </c>
    </row>
    <row r="36" spans="2:22">
      <c r="B36" t="s">
        <v>2</v>
      </c>
      <c r="C36">
        <v>1</v>
      </c>
      <c r="D36">
        <v>2</v>
      </c>
      <c r="E36">
        <v>3</v>
      </c>
      <c r="F36" t="s">
        <v>5</v>
      </c>
      <c r="I36" t="s">
        <v>2</v>
      </c>
      <c r="J36">
        <v>1</v>
      </c>
      <c r="K36">
        <v>2</v>
      </c>
      <c r="L36">
        <v>3</v>
      </c>
      <c r="M36" t="s">
        <v>5</v>
      </c>
      <c r="P36">
        <v>15000</v>
      </c>
      <c r="Q36">
        <f>M31</f>
        <v>901274158</v>
      </c>
      <c r="R36">
        <f>M32</f>
        <v>600458</v>
      </c>
      <c r="T36">
        <f t="shared" ref="T36:T42" si="10">Q36+R36+S36</f>
        <v>901874616</v>
      </c>
      <c r="U36">
        <f t="shared" ref="U36:U42" si="11">W14</f>
        <v>5.4000000000000012</v>
      </c>
      <c r="V36" s="2">
        <f>U36*(Constants!$A$2/100)*1024*1024*1024</f>
        <v>950905759.33440006</v>
      </c>
    </row>
    <row r="37" spans="2:22">
      <c r="B37" t="s">
        <v>9</v>
      </c>
      <c r="C37">
        <v>2026874110</v>
      </c>
      <c r="D37">
        <v>2026874110</v>
      </c>
      <c r="E37">
        <v>2026874110</v>
      </c>
      <c r="F37">
        <f>SUM(C37:E37)/3</f>
        <v>2026874110</v>
      </c>
      <c r="I37" t="s">
        <v>9</v>
      </c>
      <c r="J37">
        <v>2026874158</v>
      </c>
      <c r="K37">
        <v>2026874158</v>
      </c>
      <c r="L37">
        <v>2026874158</v>
      </c>
      <c r="M37">
        <f>SUM(J37:L37)/3</f>
        <v>2026874158</v>
      </c>
      <c r="P37">
        <v>22500</v>
      </c>
      <c r="Q37">
        <f>M37</f>
        <v>2026874158</v>
      </c>
      <c r="R37">
        <f>M38</f>
        <v>900474</v>
      </c>
      <c r="T37">
        <f t="shared" si="10"/>
        <v>2027774632</v>
      </c>
      <c r="U37">
        <f t="shared" si="11"/>
        <v>12.1</v>
      </c>
      <c r="V37" s="2">
        <f>U37*(Constants!$A$2/100)*1024*1024*1024</f>
        <v>2130733275.5455997</v>
      </c>
    </row>
    <row r="38" spans="2:22">
      <c r="B38" t="s">
        <v>12</v>
      </c>
      <c r="C38">
        <v>900442</v>
      </c>
      <c r="D38">
        <v>900442</v>
      </c>
      <c r="E38">
        <v>900442</v>
      </c>
      <c r="F38">
        <f>SUM(C38:E38)/3</f>
        <v>900442</v>
      </c>
      <c r="I38" t="s">
        <v>12</v>
      </c>
      <c r="J38">
        <v>900474</v>
      </c>
      <c r="K38">
        <v>900474</v>
      </c>
      <c r="L38">
        <v>900474</v>
      </c>
      <c r="M38">
        <f>SUM(J38:L38)/3</f>
        <v>900474</v>
      </c>
      <c r="P38">
        <v>30000</v>
      </c>
      <c r="Q38">
        <f>M43</f>
        <v>3602474110</v>
      </c>
      <c r="R38">
        <f>M44</f>
        <v>1229724</v>
      </c>
      <c r="T38">
        <f t="shared" si="10"/>
        <v>3603703834</v>
      </c>
      <c r="U38">
        <f t="shared" si="11"/>
        <v>21.600000000000005</v>
      </c>
      <c r="V38" s="2">
        <f>U38*(Constants!$A$2/100)*1024*1024*1024</f>
        <v>3803623037.3376002</v>
      </c>
    </row>
    <row r="39" spans="2:22">
      <c r="B39" t="s">
        <v>11</v>
      </c>
      <c r="C39">
        <v>3080</v>
      </c>
      <c r="D39">
        <v>3080</v>
      </c>
      <c r="E39">
        <v>3080</v>
      </c>
      <c r="F39">
        <f>SUM(C39:E39)/3</f>
        <v>3080</v>
      </c>
      <c r="I39" t="s">
        <v>11</v>
      </c>
      <c r="J39">
        <v>3008</v>
      </c>
      <c r="K39">
        <v>3008</v>
      </c>
      <c r="L39">
        <v>3008</v>
      </c>
      <c r="M39">
        <f>SUM(J39:L39)/3</f>
        <v>3008</v>
      </c>
      <c r="P39">
        <v>37500</v>
      </c>
      <c r="Q39">
        <f>M49</f>
        <v>5628074110</v>
      </c>
      <c r="R39">
        <f>M50</f>
        <v>1531852</v>
      </c>
      <c r="T39">
        <f t="shared" si="10"/>
        <v>5629605962</v>
      </c>
      <c r="U39">
        <f t="shared" si="11"/>
        <v>34</v>
      </c>
      <c r="V39" s="2">
        <f>U39*(Constants!$A$2/100)*1024*1024*1024</f>
        <v>5987184410.6239996</v>
      </c>
    </row>
    <row r="40" spans="2:22">
      <c r="P40">
        <v>45000</v>
      </c>
      <c r="Q40">
        <f>M55</f>
        <v>8103674086</v>
      </c>
      <c r="R40">
        <f>M56</f>
        <v>1835980</v>
      </c>
      <c r="T40">
        <f t="shared" si="10"/>
        <v>8105510066</v>
      </c>
      <c r="U40">
        <f t="shared" si="11"/>
        <v>48.5</v>
      </c>
      <c r="V40" s="2">
        <f>U40*(Constants!$A$2/100)*1024*1024*1024</f>
        <v>8540542468.0959988</v>
      </c>
    </row>
    <row r="41" spans="2:22">
      <c r="B41" t="s">
        <v>8</v>
      </c>
      <c r="C41">
        <v>30000</v>
      </c>
      <c r="I41" t="s">
        <v>8</v>
      </c>
      <c r="J41">
        <v>30000</v>
      </c>
      <c r="P41">
        <v>52500</v>
      </c>
      <c r="Q41">
        <f>M61</f>
        <v>11029273678</v>
      </c>
      <c r="R41">
        <f>M62</f>
        <v>2100138</v>
      </c>
      <c r="T41">
        <f t="shared" si="10"/>
        <v>11031373816</v>
      </c>
      <c r="U41">
        <f t="shared" si="11"/>
        <v>66.900000000000006</v>
      </c>
      <c r="V41" s="2">
        <f>U41*(Constants!$A$2/100)*1024*1024*1024</f>
        <v>11780665796.198399</v>
      </c>
    </row>
    <row r="42" spans="2:22">
      <c r="B42" t="s">
        <v>2</v>
      </c>
      <c r="C42">
        <v>1</v>
      </c>
      <c r="D42">
        <v>2</v>
      </c>
      <c r="E42">
        <v>3</v>
      </c>
      <c r="F42" t="s">
        <v>5</v>
      </c>
      <c r="I42" t="s">
        <v>2</v>
      </c>
      <c r="J42">
        <v>1</v>
      </c>
      <c r="K42">
        <v>2</v>
      </c>
      <c r="L42">
        <v>3</v>
      </c>
      <c r="M42" t="s">
        <v>5</v>
      </c>
      <c r="P42">
        <v>60000</v>
      </c>
      <c r="Q42">
        <f>M67</f>
        <v>14404874038</v>
      </c>
      <c r="R42">
        <f>M68</f>
        <v>2471276</v>
      </c>
      <c r="T42">
        <f t="shared" si="10"/>
        <v>14407345314</v>
      </c>
      <c r="U42">
        <f t="shared" si="11"/>
        <v>86.7</v>
      </c>
      <c r="V42" s="2">
        <f>U42*(Constants!$A$2/100)*1024*1024*1024</f>
        <v>15267320247.091198</v>
      </c>
    </row>
    <row r="43" spans="2:22">
      <c r="B43" t="s">
        <v>9</v>
      </c>
      <c r="C43">
        <v>3602474158</v>
      </c>
      <c r="D43">
        <v>3602474158</v>
      </c>
      <c r="E43">
        <v>3602474158</v>
      </c>
      <c r="F43">
        <f>SUM(C43:E43)/3</f>
        <v>3602474158</v>
      </c>
      <c r="I43" t="s">
        <v>9</v>
      </c>
      <c r="J43">
        <v>3602474110</v>
      </c>
      <c r="K43">
        <v>3602474110</v>
      </c>
      <c r="L43">
        <v>3602474110</v>
      </c>
      <c r="M43">
        <f>SUM(J43:L43)/3</f>
        <v>3602474110</v>
      </c>
    </row>
    <row r="44" spans="2:22">
      <c r="B44" t="s">
        <v>12</v>
      </c>
      <c r="C44">
        <v>1202876</v>
      </c>
      <c r="D44">
        <v>1202876</v>
      </c>
      <c r="E44">
        <v>1202876</v>
      </c>
      <c r="F44">
        <f>SUM(C44:E44)/3</f>
        <v>1202876</v>
      </c>
      <c r="I44" t="s">
        <v>12</v>
      </c>
      <c r="J44">
        <v>1229724</v>
      </c>
      <c r="K44">
        <v>1229724</v>
      </c>
      <c r="L44">
        <v>1229724</v>
      </c>
      <c r="M44">
        <f>SUM(J44:L44)/3</f>
        <v>1229724</v>
      </c>
    </row>
    <row r="45" spans="2:22">
      <c r="B45" t="s">
        <v>11</v>
      </c>
      <c r="C45">
        <v>3080</v>
      </c>
      <c r="D45">
        <v>3080</v>
      </c>
      <c r="E45">
        <v>3080</v>
      </c>
      <c r="F45">
        <f>SUM(C45:E45)/3</f>
        <v>3080</v>
      </c>
      <c r="I45" t="s">
        <v>11</v>
      </c>
      <c r="J45">
        <v>3008</v>
      </c>
      <c r="K45">
        <v>3008</v>
      </c>
      <c r="L45">
        <v>3008</v>
      </c>
      <c r="M45">
        <f>SUM(J45:L45)/3</f>
        <v>3008</v>
      </c>
    </row>
    <row r="47" spans="2:22">
      <c r="B47" t="s">
        <v>8</v>
      </c>
      <c r="C47">
        <v>37500</v>
      </c>
      <c r="I47" t="s">
        <v>8</v>
      </c>
      <c r="J47">
        <v>37500</v>
      </c>
    </row>
    <row r="48" spans="2:22">
      <c r="B48" t="s">
        <v>2</v>
      </c>
      <c r="C48">
        <v>1</v>
      </c>
      <c r="D48">
        <v>2</v>
      </c>
      <c r="E48">
        <v>3</v>
      </c>
      <c r="F48" t="s">
        <v>5</v>
      </c>
      <c r="I48" t="s">
        <v>2</v>
      </c>
      <c r="J48">
        <v>1</v>
      </c>
      <c r="K48">
        <v>2</v>
      </c>
      <c r="L48">
        <v>3</v>
      </c>
      <c r="M48" t="s">
        <v>5</v>
      </c>
    </row>
    <row r="49" spans="2:13">
      <c r="B49" t="s">
        <v>9</v>
      </c>
      <c r="C49">
        <v>5628074158</v>
      </c>
      <c r="D49">
        <v>5628074158</v>
      </c>
      <c r="E49">
        <v>5628074158</v>
      </c>
      <c r="F49">
        <f>SUM(C49:E49)/3</f>
        <v>5628074158</v>
      </c>
      <c r="I49" t="s">
        <v>9</v>
      </c>
      <c r="J49">
        <v>5628074110</v>
      </c>
      <c r="K49">
        <v>5628074110</v>
      </c>
      <c r="L49">
        <v>5628074110</v>
      </c>
      <c r="M49">
        <f>SUM(J49:L49)/3</f>
        <v>5628074110</v>
      </c>
    </row>
    <row r="50" spans="2:13">
      <c r="B50" t="s">
        <v>12</v>
      </c>
      <c r="C50">
        <v>1500458</v>
      </c>
      <c r="D50">
        <v>1500458</v>
      </c>
      <c r="E50">
        <v>1500458</v>
      </c>
      <c r="F50">
        <f>SUM(C50:E50)/3</f>
        <v>1500458</v>
      </c>
      <c r="I50" t="s">
        <v>12</v>
      </c>
      <c r="J50">
        <v>1531852</v>
      </c>
      <c r="K50">
        <v>1531852</v>
      </c>
      <c r="L50">
        <v>1531852</v>
      </c>
      <c r="M50">
        <f>SUM(J50:L50)/3</f>
        <v>1531852</v>
      </c>
    </row>
    <row r="51" spans="2:13">
      <c r="B51" t="s">
        <v>11</v>
      </c>
      <c r="C51">
        <v>3080</v>
      </c>
      <c r="D51">
        <v>3080</v>
      </c>
      <c r="E51">
        <v>3080</v>
      </c>
      <c r="F51">
        <f>SUM(C51:E51)/3</f>
        <v>3080</v>
      </c>
      <c r="I51" t="s">
        <v>11</v>
      </c>
      <c r="J51">
        <v>2728</v>
      </c>
      <c r="K51">
        <v>2728</v>
      </c>
      <c r="L51">
        <v>2728</v>
      </c>
      <c r="M51">
        <f>SUM(J51:L51)/3</f>
        <v>2728</v>
      </c>
    </row>
    <row r="53" spans="2:13">
      <c r="B53" t="s">
        <v>8</v>
      </c>
      <c r="C53">
        <v>45000</v>
      </c>
      <c r="I53" t="s">
        <v>8</v>
      </c>
      <c r="J53">
        <v>45000</v>
      </c>
    </row>
    <row r="54" spans="2:13">
      <c r="B54" t="s">
        <v>2</v>
      </c>
      <c r="C54">
        <v>1</v>
      </c>
      <c r="D54">
        <v>2</v>
      </c>
      <c r="E54">
        <v>3</v>
      </c>
      <c r="F54" t="s">
        <v>5</v>
      </c>
      <c r="I54" t="s">
        <v>2</v>
      </c>
      <c r="J54">
        <v>1</v>
      </c>
      <c r="K54">
        <v>2</v>
      </c>
      <c r="L54">
        <v>3</v>
      </c>
      <c r="M54" t="s">
        <v>5</v>
      </c>
    </row>
    <row r="55" spans="2:13">
      <c r="B55" t="s">
        <v>9</v>
      </c>
      <c r="C55">
        <v>8103674158</v>
      </c>
      <c r="D55">
        <v>8103674158</v>
      </c>
      <c r="E55">
        <v>8103674158</v>
      </c>
      <c r="F55">
        <f>SUM(C55:E55)/3</f>
        <v>8103674158</v>
      </c>
      <c r="I55" t="s">
        <v>9</v>
      </c>
      <c r="J55">
        <v>8103674086</v>
      </c>
      <c r="K55">
        <v>8103674086</v>
      </c>
      <c r="L55">
        <v>8103674086</v>
      </c>
      <c r="M55">
        <f>SUM(J55:L55)/3</f>
        <v>8103674086</v>
      </c>
    </row>
    <row r="56" spans="2:13">
      <c r="B56" t="s">
        <v>12</v>
      </c>
      <c r="C56">
        <v>1830828</v>
      </c>
      <c r="D56">
        <v>1830828</v>
      </c>
      <c r="E56">
        <v>1830828</v>
      </c>
      <c r="F56">
        <f>SUM(C56:E56)/3</f>
        <v>1830828</v>
      </c>
      <c r="I56" t="s">
        <v>12</v>
      </c>
      <c r="J56">
        <v>1835980</v>
      </c>
      <c r="K56">
        <v>1835980</v>
      </c>
      <c r="L56">
        <v>1835980</v>
      </c>
      <c r="M56">
        <f>SUM(J56:L56)/3</f>
        <v>1835980</v>
      </c>
    </row>
    <row r="57" spans="2:13">
      <c r="B57" t="s">
        <v>11</v>
      </c>
      <c r="C57">
        <v>3080</v>
      </c>
      <c r="D57">
        <v>3080</v>
      </c>
      <c r="E57">
        <v>3080</v>
      </c>
      <c r="F57">
        <f>SUM(C57:E57)/3</f>
        <v>3080</v>
      </c>
      <c r="I57" t="s">
        <v>11</v>
      </c>
      <c r="J57">
        <v>3008</v>
      </c>
      <c r="K57">
        <v>3008</v>
      </c>
      <c r="L57">
        <v>3008</v>
      </c>
      <c r="M57">
        <f>SUM(J57:L57)/3</f>
        <v>3008</v>
      </c>
    </row>
    <row r="59" spans="2:13">
      <c r="B59" t="s">
        <v>8</v>
      </c>
      <c r="C59">
        <v>52500</v>
      </c>
      <c r="I59" t="s">
        <v>8</v>
      </c>
      <c r="J59">
        <v>52500</v>
      </c>
    </row>
    <row r="60" spans="2:13">
      <c r="B60" t="s">
        <v>2</v>
      </c>
      <c r="C60">
        <v>1</v>
      </c>
      <c r="D60">
        <v>2</v>
      </c>
      <c r="E60">
        <v>3</v>
      </c>
      <c r="F60" t="s">
        <v>5</v>
      </c>
      <c r="I60" t="s">
        <v>2</v>
      </c>
      <c r="J60">
        <v>1</v>
      </c>
      <c r="K60">
        <v>2</v>
      </c>
      <c r="L60">
        <v>3</v>
      </c>
      <c r="M60" t="s">
        <v>5</v>
      </c>
    </row>
    <row r="61" spans="2:13">
      <c r="B61" t="s">
        <v>9</v>
      </c>
      <c r="C61">
        <v>11029297374</v>
      </c>
      <c r="D61">
        <v>11029297374</v>
      </c>
      <c r="E61">
        <v>11029297374</v>
      </c>
      <c r="F61">
        <f>SUM(C61:E61)/3</f>
        <v>11029297374</v>
      </c>
      <c r="I61" t="s">
        <v>9</v>
      </c>
      <c r="J61">
        <v>11029273678</v>
      </c>
      <c r="K61">
        <v>11029273678</v>
      </c>
      <c r="L61">
        <v>11029273678</v>
      </c>
      <c r="M61">
        <f>SUM(J61:L61)/3</f>
        <v>11029273678</v>
      </c>
    </row>
    <row r="62" spans="2:13">
      <c r="B62" t="s">
        <v>12</v>
      </c>
      <c r="C62">
        <v>2100842</v>
      </c>
      <c r="D62">
        <v>2100842</v>
      </c>
      <c r="E62">
        <v>2100842</v>
      </c>
      <c r="F62">
        <f>SUM(C62:E62)/3</f>
        <v>2100842</v>
      </c>
      <c r="I62" t="s">
        <v>12</v>
      </c>
      <c r="J62">
        <v>2100138</v>
      </c>
      <c r="K62">
        <v>2100138</v>
      </c>
      <c r="L62">
        <v>2100138</v>
      </c>
      <c r="M62">
        <f>SUM(J62:L62)/3</f>
        <v>2100138</v>
      </c>
    </row>
    <row r="63" spans="2:13">
      <c r="B63" t="s">
        <v>11</v>
      </c>
      <c r="C63">
        <v>55496</v>
      </c>
      <c r="D63">
        <v>55496</v>
      </c>
      <c r="E63">
        <v>55496</v>
      </c>
      <c r="F63">
        <f>SUM(C63:E63)/3</f>
        <v>55496</v>
      </c>
      <c r="I63" t="s">
        <v>11</v>
      </c>
      <c r="J63">
        <v>2728</v>
      </c>
      <c r="K63">
        <v>2728</v>
      </c>
      <c r="L63">
        <v>2728</v>
      </c>
      <c r="M63">
        <f>SUM(J63:L63)/3</f>
        <v>2728</v>
      </c>
    </row>
    <row r="65" spans="2:13">
      <c r="B65" t="s">
        <v>8</v>
      </c>
      <c r="C65">
        <v>60000</v>
      </c>
      <c r="I65" t="s">
        <v>8</v>
      </c>
      <c r="J65">
        <v>60000</v>
      </c>
    </row>
    <row r="66" spans="2:13">
      <c r="B66" t="s">
        <v>2</v>
      </c>
      <c r="C66">
        <v>1</v>
      </c>
      <c r="D66">
        <v>2</v>
      </c>
      <c r="E66">
        <v>3</v>
      </c>
      <c r="F66" t="s">
        <v>5</v>
      </c>
      <c r="I66" t="s">
        <v>2</v>
      </c>
      <c r="J66">
        <v>1</v>
      </c>
      <c r="K66">
        <v>2</v>
      </c>
      <c r="L66">
        <v>3</v>
      </c>
      <c r="M66" t="s">
        <v>5</v>
      </c>
    </row>
    <row r="67" spans="2:13">
      <c r="B67" t="s">
        <v>9</v>
      </c>
      <c r="C67">
        <v>14404873942</v>
      </c>
      <c r="D67">
        <v>14404873942</v>
      </c>
      <c r="E67">
        <v>14404873942</v>
      </c>
      <c r="F67">
        <f>SUM(C67:E67)/3</f>
        <v>14404873942</v>
      </c>
      <c r="I67" t="s">
        <v>9</v>
      </c>
      <c r="J67">
        <v>14404874038</v>
      </c>
      <c r="K67">
        <v>14404874038</v>
      </c>
      <c r="L67">
        <v>14404874038</v>
      </c>
      <c r="M67">
        <f>SUM(J67:L67)/3</f>
        <v>14404874038</v>
      </c>
    </row>
    <row r="68" spans="2:13">
      <c r="B68" t="s">
        <v>12</v>
      </c>
      <c r="C68">
        <v>2459436</v>
      </c>
      <c r="D68">
        <v>2459436</v>
      </c>
      <c r="E68">
        <v>2459436</v>
      </c>
      <c r="F68">
        <f>SUM(C68:E68)/3</f>
        <v>2459436</v>
      </c>
      <c r="I68" t="s">
        <v>12</v>
      </c>
      <c r="J68">
        <v>2471276</v>
      </c>
      <c r="K68">
        <v>2471276</v>
      </c>
      <c r="L68">
        <v>2471276</v>
      </c>
      <c r="M68">
        <f>SUM(J68:L68)/3</f>
        <v>2471276</v>
      </c>
    </row>
    <row r="69" spans="2:13">
      <c r="B69" t="s">
        <v>11</v>
      </c>
      <c r="C69">
        <v>3080</v>
      </c>
      <c r="D69">
        <v>3080</v>
      </c>
      <c r="E69">
        <v>3080</v>
      </c>
      <c r="F69">
        <f>SUM(C69:E69)/3</f>
        <v>3080</v>
      </c>
      <c r="I69" t="s">
        <v>11</v>
      </c>
      <c r="J69">
        <v>3008</v>
      </c>
      <c r="K69">
        <v>3008</v>
      </c>
      <c r="L69">
        <v>3008</v>
      </c>
      <c r="M69">
        <f>SUM(J69:L69)/3</f>
        <v>3008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1"/>
  <sheetViews>
    <sheetView zoomScale="75" zoomScaleNormal="75" workbookViewId="0">
      <selection activeCell="O58" sqref="O58"/>
    </sheetView>
  </sheetViews>
  <sheetFormatPr defaultColWidth="7.5" defaultRowHeight="14.25"/>
  <cols>
    <col min="1" max="11" width="9.125" customWidth="1"/>
    <col min="19" max="20" width="10.125" bestFit="1" customWidth="1"/>
    <col min="21" max="21" width="15.5" bestFit="1" customWidth="1"/>
    <col min="22" max="22" width="18" bestFit="1" customWidth="1"/>
  </cols>
  <sheetData>
    <row r="1" spans="1:23">
      <c r="A1" t="s">
        <v>0</v>
      </c>
    </row>
    <row r="2" spans="1:2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3</v>
      </c>
      <c r="P2" t="s">
        <v>4</v>
      </c>
      <c r="Q2" t="s">
        <v>5</v>
      </c>
      <c r="S2" t="s">
        <v>2</v>
      </c>
      <c r="T2">
        <v>1</v>
      </c>
      <c r="U2">
        <v>2</v>
      </c>
      <c r="V2">
        <v>3</v>
      </c>
      <c r="W2" t="s">
        <v>5</v>
      </c>
    </row>
    <row r="3" spans="1:23">
      <c r="B3">
        <v>20000000</v>
      </c>
      <c r="C3">
        <v>1.0794999999999999</v>
      </c>
      <c r="D3">
        <v>1.0732999999999999</v>
      </c>
      <c r="E3">
        <v>1.0784</v>
      </c>
      <c r="F3">
        <v>1.0740000000000001</v>
      </c>
      <c r="G3">
        <v>1.0810999999999999</v>
      </c>
      <c r="H3">
        <v>1.0752999999999999</v>
      </c>
      <c r="I3">
        <v>1.0761000000000001</v>
      </c>
      <c r="J3">
        <v>1.0753999999999999</v>
      </c>
      <c r="K3">
        <v>1.0730999999999999</v>
      </c>
      <c r="L3">
        <v>1.0770999999999999</v>
      </c>
      <c r="M3">
        <v>1.0771999999999999</v>
      </c>
      <c r="N3">
        <v>1.0802</v>
      </c>
      <c r="O3">
        <f t="shared" ref="O3:O8" si="0">MIN(C3:N3)</f>
        <v>1.0730999999999999</v>
      </c>
      <c r="P3">
        <f t="shared" ref="P3:P8" si="1">MAX(C3:N3)</f>
        <v>1.0810999999999999</v>
      </c>
      <c r="Q3">
        <f t="shared" ref="Q3:Q8" si="2">(SUM(C3:N3)-O3-P3)/10</f>
        <v>1.0766500000000001</v>
      </c>
      <c r="S3">
        <v>20000000</v>
      </c>
      <c r="T3">
        <v>14.6</v>
      </c>
      <c r="U3">
        <v>14.6</v>
      </c>
      <c r="V3">
        <v>14.6</v>
      </c>
      <c r="W3">
        <f>AVERAGE(T3:V3)</f>
        <v>14.6</v>
      </c>
    </row>
    <row r="4" spans="1:23">
      <c r="B4">
        <v>40000000</v>
      </c>
      <c r="C4">
        <v>2.1360999999999999</v>
      </c>
      <c r="D4">
        <v>2.1509999999999998</v>
      </c>
      <c r="E4">
        <v>2.1486000000000001</v>
      </c>
      <c r="F4">
        <v>2.1499000000000001</v>
      </c>
      <c r="G4">
        <v>2.1654</v>
      </c>
      <c r="H4">
        <v>2.1463999999999999</v>
      </c>
      <c r="I4">
        <v>2.1457999999999999</v>
      </c>
      <c r="J4">
        <v>2.1827000000000001</v>
      </c>
      <c r="K4">
        <v>2.1448999999999998</v>
      </c>
      <c r="L4">
        <v>2.1613000000000002</v>
      </c>
      <c r="M4">
        <v>2.1474000000000002</v>
      </c>
      <c r="N4">
        <v>2.1452</v>
      </c>
      <c r="O4">
        <f t="shared" si="0"/>
        <v>2.1360999999999999</v>
      </c>
      <c r="P4">
        <f t="shared" si="1"/>
        <v>2.1827000000000001</v>
      </c>
      <c r="Q4">
        <f t="shared" si="2"/>
        <v>2.1505900000000002</v>
      </c>
      <c r="S4">
        <v>40000000</v>
      </c>
      <c r="T4">
        <v>29.1</v>
      </c>
      <c r="U4">
        <v>29.1</v>
      </c>
      <c r="V4">
        <v>29.1</v>
      </c>
      <c r="W4">
        <f t="shared" ref="W4:W9" si="3">AVERAGE(T4:V4)</f>
        <v>29.100000000000005</v>
      </c>
    </row>
    <row r="5" spans="1:23">
      <c r="B5">
        <v>60000000</v>
      </c>
      <c r="C5">
        <v>3.2031999999999998</v>
      </c>
      <c r="D5">
        <v>3.2347000000000001</v>
      </c>
      <c r="E5">
        <v>3.2094999999999998</v>
      </c>
      <c r="F5">
        <v>3.2063999999999999</v>
      </c>
      <c r="G5">
        <v>3.2256999999999998</v>
      </c>
      <c r="H5">
        <v>3.1966000000000001</v>
      </c>
      <c r="I5">
        <v>3.2088000000000001</v>
      </c>
      <c r="J5">
        <v>3.2086999999999999</v>
      </c>
      <c r="K5">
        <v>3.2307999999999999</v>
      </c>
      <c r="L5">
        <v>3.2328999999999999</v>
      </c>
      <c r="M5">
        <v>3.2208999999999999</v>
      </c>
      <c r="N5">
        <v>3.2153999999999998</v>
      </c>
      <c r="O5">
        <f t="shared" si="0"/>
        <v>3.1966000000000001</v>
      </c>
      <c r="P5">
        <f t="shared" si="1"/>
        <v>3.2347000000000001</v>
      </c>
      <c r="Q5">
        <f t="shared" si="2"/>
        <v>3.2162300000000004</v>
      </c>
      <c r="S5">
        <v>60000000</v>
      </c>
      <c r="T5">
        <v>43.7</v>
      </c>
      <c r="U5">
        <v>43.7</v>
      </c>
      <c r="V5">
        <v>43.7</v>
      </c>
      <c r="W5">
        <f t="shared" si="3"/>
        <v>43.70000000000001</v>
      </c>
    </row>
    <row r="6" spans="1:23">
      <c r="B6">
        <v>80000000</v>
      </c>
      <c r="C6">
        <v>4.3144999999999998</v>
      </c>
      <c r="D6">
        <v>4.2801</v>
      </c>
      <c r="E6">
        <v>4.2858999999999998</v>
      </c>
      <c r="F6">
        <v>4.2869999999999999</v>
      </c>
      <c r="G6">
        <v>4.3120000000000003</v>
      </c>
      <c r="H6">
        <v>4.2789000000000001</v>
      </c>
      <c r="I6">
        <v>4.3091999999999997</v>
      </c>
      <c r="J6">
        <v>4.2864000000000004</v>
      </c>
      <c r="K6">
        <v>4.3072999999999997</v>
      </c>
      <c r="L6">
        <v>4.2724000000000002</v>
      </c>
      <c r="M6">
        <v>4.3148</v>
      </c>
      <c r="N6">
        <v>4.2839</v>
      </c>
      <c r="O6">
        <f t="shared" si="0"/>
        <v>4.2724000000000002</v>
      </c>
      <c r="P6">
        <f t="shared" si="1"/>
        <v>4.3148</v>
      </c>
      <c r="Q6">
        <f t="shared" si="2"/>
        <v>4.2945200000000003</v>
      </c>
      <c r="S6">
        <v>80000000</v>
      </c>
      <c r="T6">
        <v>58.2</v>
      </c>
      <c r="U6">
        <v>58.3</v>
      </c>
      <c r="V6">
        <v>58.2</v>
      </c>
      <c r="W6">
        <f t="shared" si="3"/>
        <v>58.233333333333327</v>
      </c>
    </row>
    <row r="7" spans="1:23">
      <c r="B7">
        <v>100000000</v>
      </c>
      <c r="C7">
        <v>5.4169999999999998</v>
      </c>
      <c r="D7">
        <v>5.3448000000000002</v>
      </c>
      <c r="E7">
        <v>5.4055</v>
      </c>
      <c r="F7">
        <v>5.3681999999999999</v>
      </c>
      <c r="G7">
        <v>5.3917999999999999</v>
      </c>
      <c r="H7">
        <v>5.3280000000000003</v>
      </c>
      <c r="I7">
        <v>5.3964999999999996</v>
      </c>
      <c r="J7">
        <v>5.3526999999999996</v>
      </c>
      <c r="K7">
        <v>5.3632</v>
      </c>
      <c r="L7">
        <v>5.3699000000000003</v>
      </c>
      <c r="M7">
        <v>5.3785999999999996</v>
      </c>
      <c r="N7">
        <v>5.3726000000000003</v>
      </c>
      <c r="O7">
        <f t="shared" si="0"/>
        <v>5.3280000000000003</v>
      </c>
      <c r="P7">
        <f t="shared" si="1"/>
        <v>5.4169999999999998</v>
      </c>
      <c r="Q7">
        <f t="shared" si="2"/>
        <v>5.3743799999999995</v>
      </c>
      <c r="S7">
        <v>100000000</v>
      </c>
      <c r="T7">
        <v>72.7</v>
      </c>
      <c r="U7">
        <v>72.7</v>
      </c>
      <c r="V7">
        <v>72.7</v>
      </c>
      <c r="W7">
        <f t="shared" si="3"/>
        <v>72.7</v>
      </c>
    </row>
    <row r="8" spans="1:23">
      <c r="B8">
        <v>120000000</v>
      </c>
      <c r="C8">
        <v>6.4325999999999999</v>
      </c>
      <c r="D8">
        <v>6.4226999999999999</v>
      </c>
      <c r="E8">
        <v>6.4221000000000004</v>
      </c>
      <c r="F8">
        <v>6.4726999999999997</v>
      </c>
      <c r="G8">
        <v>6.4015000000000004</v>
      </c>
      <c r="H8">
        <v>6.4267000000000003</v>
      </c>
      <c r="I8">
        <v>6.4283999999999999</v>
      </c>
      <c r="J8">
        <v>6.4701000000000004</v>
      </c>
      <c r="K8">
        <v>6.4301000000000004</v>
      </c>
      <c r="L8">
        <v>6.4138999999999999</v>
      </c>
      <c r="M8">
        <v>6.4059999999999997</v>
      </c>
      <c r="N8">
        <v>6.3853</v>
      </c>
      <c r="O8">
        <f t="shared" si="0"/>
        <v>6.3853</v>
      </c>
      <c r="P8">
        <f t="shared" si="1"/>
        <v>6.4726999999999997</v>
      </c>
      <c r="Q8">
        <f t="shared" si="2"/>
        <v>6.4254100000000012</v>
      </c>
      <c r="S8">
        <v>120000000</v>
      </c>
      <c r="T8">
        <v>87.4</v>
      </c>
      <c r="U8">
        <v>87.4</v>
      </c>
      <c r="V8">
        <v>87.4</v>
      </c>
      <c r="W8">
        <f t="shared" si="3"/>
        <v>87.40000000000002</v>
      </c>
    </row>
    <row r="9" spans="1:23">
      <c r="B9">
        <v>140000000</v>
      </c>
      <c r="S9">
        <v>140000000</v>
      </c>
      <c r="T9">
        <v>95.6</v>
      </c>
      <c r="U9">
        <v>95.6</v>
      </c>
      <c r="V9">
        <v>95.6</v>
      </c>
      <c r="W9">
        <f t="shared" si="3"/>
        <v>95.59999999999998</v>
      </c>
    </row>
    <row r="11" spans="1:23">
      <c r="A11" t="s">
        <v>6</v>
      </c>
      <c r="B11" t="s">
        <v>2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 t="s">
        <v>3</v>
      </c>
      <c r="P11" t="s">
        <v>4</v>
      </c>
      <c r="Q11" t="s">
        <v>5</v>
      </c>
      <c r="S11" t="s">
        <v>2</v>
      </c>
      <c r="T11">
        <v>1</v>
      </c>
      <c r="U11">
        <v>2</v>
      </c>
      <c r="V11">
        <v>3</v>
      </c>
      <c r="W11" t="s">
        <v>5</v>
      </c>
    </row>
    <row r="12" spans="1:23">
      <c r="B12">
        <v>20000000</v>
      </c>
      <c r="C12">
        <v>0.26300000000000001</v>
      </c>
      <c r="D12">
        <v>0.26400000000000001</v>
      </c>
      <c r="E12">
        <v>0.26400000000000001</v>
      </c>
      <c r="F12">
        <v>0.26500000000000001</v>
      </c>
      <c r="G12">
        <v>0.26300000000000001</v>
      </c>
      <c r="H12">
        <v>0.26400000000000001</v>
      </c>
      <c r="I12">
        <v>0.26400000000000001</v>
      </c>
      <c r="J12">
        <v>0.26300000000000001</v>
      </c>
      <c r="K12">
        <v>0.26500000000000001</v>
      </c>
      <c r="L12">
        <v>0.26500000000000001</v>
      </c>
      <c r="M12">
        <v>0.26400000000000001</v>
      </c>
      <c r="N12">
        <v>0.26400000000000001</v>
      </c>
      <c r="O12">
        <f t="shared" ref="O12:O18" si="4">MIN(C12:N12)</f>
        <v>0.26300000000000001</v>
      </c>
      <c r="P12">
        <f t="shared" ref="P12:P18" si="5">MAX(C12:N12)</f>
        <v>0.26500000000000001</v>
      </c>
      <c r="Q12">
        <f t="shared" ref="Q12:Q18" si="6">(SUM(C12:N12)-O12-P12)/10</f>
        <v>0.26400000000000001</v>
      </c>
      <c r="S12">
        <v>20000000</v>
      </c>
      <c r="T12">
        <v>12</v>
      </c>
      <c r="U12">
        <v>12</v>
      </c>
      <c r="V12">
        <v>12</v>
      </c>
      <c r="W12">
        <f>AVERAGE(T12:V12)</f>
        <v>12</v>
      </c>
    </row>
    <row r="13" spans="1:23">
      <c r="B13">
        <v>40000000</v>
      </c>
      <c r="C13">
        <v>0.53500000000000003</v>
      </c>
      <c r="D13">
        <v>0.52600000000000002</v>
      </c>
      <c r="E13">
        <v>0.52500000000000002</v>
      </c>
      <c r="F13">
        <v>0.52400000000000002</v>
      </c>
      <c r="G13">
        <v>0.52300000000000002</v>
      </c>
      <c r="H13">
        <v>0.52500000000000002</v>
      </c>
      <c r="I13">
        <v>0.53100000000000003</v>
      </c>
      <c r="J13">
        <v>0.53</v>
      </c>
      <c r="K13">
        <v>0.53300000000000003</v>
      </c>
      <c r="L13">
        <v>0.52400000000000002</v>
      </c>
      <c r="M13">
        <v>0.52600000000000002</v>
      </c>
      <c r="N13">
        <v>0.52300000000000002</v>
      </c>
      <c r="O13">
        <f t="shared" si="4"/>
        <v>0.52300000000000002</v>
      </c>
      <c r="P13">
        <f t="shared" si="5"/>
        <v>0.53500000000000003</v>
      </c>
      <c r="Q13">
        <f t="shared" si="6"/>
        <v>0.52670000000000006</v>
      </c>
      <c r="S13">
        <v>40000000</v>
      </c>
      <c r="T13">
        <v>23.9</v>
      </c>
      <c r="U13">
        <v>23.9</v>
      </c>
      <c r="V13">
        <v>23.9</v>
      </c>
      <c r="W13">
        <f t="shared" ref="W13:W18" si="7">AVERAGE(T13:V13)</f>
        <v>23.899999999999995</v>
      </c>
    </row>
    <row r="14" spans="1:23">
      <c r="B14">
        <v>60000000</v>
      </c>
      <c r="C14">
        <v>0.78500000000000003</v>
      </c>
      <c r="D14">
        <v>0.79500000000000004</v>
      </c>
      <c r="E14">
        <v>0.79</v>
      </c>
      <c r="F14">
        <v>0.79900000000000004</v>
      </c>
      <c r="G14">
        <v>0.79800000000000004</v>
      </c>
      <c r="H14">
        <v>0.79500000000000004</v>
      </c>
      <c r="I14">
        <v>0.78600000000000003</v>
      </c>
      <c r="J14">
        <v>0.78600000000000003</v>
      </c>
      <c r="K14">
        <v>0.80600000000000005</v>
      </c>
      <c r="L14">
        <v>0.78500000000000003</v>
      </c>
      <c r="M14">
        <v>0.79500000000000004</v>
      </c>
      <c r="N14">
        <v>0.79</v>
      </c>
      <c r="O14">
        <f t="shared" si="4"/>
        <v>0.78500000000000003</v>
      </c>
      <c r="P14">
        <f t="shared" si="5"/>
        <v>0.80600000000000005</v>
      </c>
      <c r="Q14">
        <f t="shared" si="6"/>
        <v>0.79190000000000016</v>
      </c>
      <c r="S14">
        <v>60000000</v>
      </c>
      <c r="T14">
        <v>35.9</v>
      </c>
      <c r="U14">
        <v>35.9</v>
      </c>
      <c r="V14">
        <v>35.9</v>
      </c>
      <c r="W14">
        <f t="shared" si="7"/>
        <v>35.9</v>
      </c>
    </row>
    <row r="15" spans="1:23">
      <c r="B15">
        <v>80000000</v>
      </c>
      <c r="C15">
        <v>1.0649999999999999</v>
      </c>
      <c r="D15">
        <v>1.0409999999999999</v>
      </c>
      <c r="E15">
        <v>1.0529999999999999</v>
      </c>
      <c r="F15">
        <v>1.0620000000000001</v>
      </c>
      <c r="G15">
        <v>1.048</v>
      </c>
      <c r="H15">
        <v>1.0649999999999999</v>
      </c>
      <c r="I15">
        <v>1.044</v>
      </c>
      <c r="J15">
        <v>1.0449999999999999</v>
      </c>
      <c r="K15">
        <v>1.0649999999999999</v>
      </c>
      <c r="L15">
        <v>1.046</v>
      </c>
      <c r="M15">
        <v>1.0609999999999999</v>
      </c>
      <c r="N15">
        <v>1.0660000000000001</v>
      </c>
      <c r="O15">
        <f t="shared" si="4"/>
        <v>1.0409999999999999</v>
      </c>
      <c r="P15">
        <f t="shared" si="5"/>
        <v>1.0660000000000001</v>
      </c>
      <c r="Q15">
        <f t="shared" si="6"/>
        <v>1.0553999999999999</v>
      </c>
      <c r="S15">
        <v>80000000</v>
      </c>
      <c r="T15">
        <v>47.8</v>
      </c>
      <c r="U15">
        <v>47.8</v>
      </c>
      <c r="V15">
        <v>47.8</v>
      </c>
      <c r="W15">
        <f t="shared" si="7"/>
        <v>47.79999999999999</v>
      </c>
    </row>
    <row r="16" spans="1:23">
      <c r="B16">
        <v>100000000</v>
      </c>
      <c r="C16">
        <v>1.331</v>
      </c>
      <c r="D16">
        <v>1.3340000000000001</v>
      </c>
      <c r="E16">
        <v>1.3080000000000001</v>
      </c>
      <c r="F16">
        <v>1.333</v>
      </c>
      <c r="G16">
        <v>1.3069999999999999</v>
      </c>
      <c r="H16">
        <v>1.3260000000000001</v>
      </c>
      <c r="I16">
        <v>1.3320000000000001</v>
      </c>
      <c r="J16">
        <v>1.304</v>
      </c>
      <c r="K16">
        <v>1.3169999999999999</v>
      </c>
      <c r="L16">
        <v>1.3680000000000001</v>
      </c>
      <c r="M16">
        <v>1.306</v>
      </c>
      <c r="N16">
        <v>1.3080000000000001</v>
      </c>
      <c r="O16">
        <f t="shared" si="4"/>
        <v>1.304</v>
      </c>
      <c r="P16">
        <f t="shared" si="5"/>
        <v>1.3680000000000001</v>
      </c>
      <c r="Q16">
        <f t="shared" si="6"/>
        <v>1.3202000000000003</v>
      </c>
      <c r="S16">
        <v>100000000</v>
      </c>
      <c r="T16">
        <v>59.8</v>
      </c>
      <c r="U16">
        <v>59.8</v>
      </c>
      <c r="V16">
        <v>59.8</v>
      </c>
      <c r="W16">
        <f t="shared" si="7"/>
        <v>59.79999999999999</v>
      </c>
    </row>
    <row r="17" spans="1:23">
      <c r="B17">
        <v>120000000</v>
      </c>
      <c r="C17">
        <v>1.597</v>
      </c>
      <c r="D17">
        <v>1.5660000000000001</v>
      </c>
      <c r="E17">
        <v>1.5649999999999999</v>
      </c>
      <c r="F17">
        <v>1.591</v>
      </c>
      <c r="G17">
        <v>1.583</v>
      </c>
      <c r="H17">
        <v>1.5980000000000001</v>
      </c>
      <c r="I17">
        <v>1.5740000000000001</v>
      </c>
      <c r="J17">
        <v>1.6060000000000001</v>
      </c>
      <c r="K17">
        <v>1.573</v>
      </c>
      <c r="L17">
        <v>1.5940000000000001</v>
      </c>
      <c r="M17">
        <v>1.6</v>
      </c>
      <c r="N17">
        <v>1.597</v>
      </c>
      <c r="O17">
        <f t="shared" si="4"/>
        <v>1.5649999999999999</v>
      </c>
      <c r="P17">
        <f t="shared" si="5"/>
        <v>1.6060000000000001</v>
      </c>
      <c r="Q17">
        <f t="shared" si="6"/>
        <v>1.5872999999999999</v>
      </c>
      <c r="S17">
        <v>120000000</v>
      </c>
      <c r="T17">
        <v>71.7</v>
      </c>
      <c r="U17">
        <v>71.7</v>
      </c>
      <c r="V17">
        <v>71.7</v>
      </c>
      <c r="W17">
        <f t="shared" si="7"/>
        <v>71.7</v>
      </c>
    </row>
    <row r="18" spans="1:23">
      <c r="B18">
        <v>140000000</v>
      </c>
      <c r="C18">
        <v>1.831</v>
      </c>
      <c r="D18">
        <v>1.835</v>
      </c>
      <c r="E18">
        <v>1.833</v>
      </c>
      <c r="F18">
        <v>1.87</v>
      </c>
      <c r="G18">
        <v>1.823</v>
      </c>
      <c r="H18">
        <v>1.8320000000000001</v>
      </c>
      <c r="I18">
        <v>1.8440000000000001</v>
      </c>
      <c r="J18">
        <v>1.855</v>
      </c>
      <c r="K18">
        <v>1.8280000000000001</v>
      </c>
      <c r="L18">
        <v>1.859</v>
      </c>
      <c r="M18">
        <v>1.833</v>
      </c>
      <c r="N18">
        <v>1.8620000000000001</v>
      </c>
      <c r="O18">
        <f t="shared" si="4"/>
        <v>1.823</v>
      </c>
      <c r="P18">
        <f t="shared" si="5"/>
        <v>1.87</v>
      </c>
      <c r="Q18">
        <f t="shared" si="6"/>
        <v>1.8412000000000002</v>
      </c>
      <c r="S18">
        <v>140000000</v>
      </c>
      <c r="T18">
        <v>83.7</v>
      </c>
      <c r="U18">
        <v>83.7</v>
      </c>
      <c r="V18">
        <v>83.7</v>
      </c>
      <c r="W18">
        <f t="shared" si="7"/>
        <v>83.7</v>
      </c>
    </row>
    <row r="20" spans="1:23">
      <c r="A20" t="s">
        <v>7</v>
      </c>
    </row>
    <row r="21" spans="1:23">
      <c r="A21" t="s">
        <v>1</v>
      </c>
      <c r="B21" t="s">
        <v>8</v>
      </c>
      <c r="C21">
        <v>20000000</v>
      </c>
      <c r="H21" t="s">
        <v>13</v>
      </c>
    </row>
    <row r="22" spans="1:23">
      <c r="B22" t="s">
        <v>2</v>
      </c>
      <c r="C22">
        <v>1</v>
      </c>
      <c r="D22">
        <v>2</v>
      </c>
      <c r="E22">
        <v>3</v>
      </c>
      <c r="F22" t="s">
        <v>5</v>
      </c>
      <c r="M22" t="s">
        <v>5</v>
      </c>
      <c r="O22" t="s">
        <v>1</v>
      </c>
      <c r="P22" t="s">
        <v>8</v>
      </c>
      <c r="Q22" t="s">
        <v>9</v>
      </c>
      <c r="R22" t="s">
        <v>10</v>
      </c>
      <c r="S22" t="s">
        <v>11</v>
      </c>
      <c r="T22" t="s">
        <v>16</v>
      </c>
      <c r="U22" t="s">
        <v>17</v>
      </c>
      <c r="V22" t="s">
        <v>15</v>
      </c>
    </row>
    <row r="23" spans="1:23">
      <c r="B23" t="s">
        <v>9</v>
      </c>
      <c r="C23">
        <v>1511273419</v>
      </c>
      <c r="D23">
        <v>1511273419</v>
      </c>
      <c r="E23">
        <v>1511273419</v>
      </c>
      <c r="F23">
        <f>SUM(C23:E23)/3</f>
        <v>1511273419</v>
      </c>
      <c r="M23">
        <f>SUM(J23:L23)/3</f>
        <v>0</v>
      </c>
      <c r="P23">
        <v>20000000</v>
      </c>
      <c r="Q23">
        <f>F23</f>
        <v>1511273419</v>
      </c>
      <c r="R23">
        <f>F24</f>
        <v>795368421</v>
      </c>
      <c r="S23">
        <f>F25</f>
        <v>3200</v>
      </c>
      <c r="T23">
        <f>Q23+R23+S23</f>
        <v>2306645040</v>
      </c>
      <c r="U23">
        <f>W3</f>
        <v>14.6</v>
      </c>
      <c r="V23" s="2">
        <f>U23*(Constants!$A$2/100)*1024*1024*1024</f>
        <v>2570967423.3855996</v>
      </c>
    </row>
    <row r="24" spans="1:23">
      <c r="B24" t="s">
        <v>12</v>
      </c>
      <c r="C24">
        <v>795368421</v>
      </c>
      <c r="D24">
        <v>795368421</v>
      </c>
      <c r="E24">
        <v>795368421</v>
      </c>
      <c r="F24">
        <f>SUM(C24:E24)/3</f>
        <v>795368421</v>
      </c>
      <c r="M24">
        <f>SUM(J24:L24)/3</f>
        <v>0</v>
      </c>
      <c r="P24">
        <v>40000000</v>
      </c>
      <c r="Q24">
        <f>F29</f>
        <v>3032745843</v>
      </c>
      <c r="R24">
        <f>F30</f>
        <v>1596143381</v>
      </c>
      <c r="S24">
        <f>F31</f>
        <v>3200</v>
      </c>
      <c r="T24">
        <f t="shared" ref="T24:T29" si="8">Q24+R24+S24</f>
        <v>4628892424</v>
      </c>
      <c r="U24">
        <f t="shared" ref="U24:U29" si="9">W4</f>
        <v>29.100000000000005</v>
      </c>
      <c r="V24" s="2">
        <f>U24*(Constants!$A$2/100)*1024*1024*1024</f>
        <v>5124325480.8576002</v>
      </c>
    </row>
    <row r="25" spans="1:23">
      <c r="B25" t="s">
        <v>11</v>
      </c>
      <c r="C25">
        <v>3200</v>
      </c>
      <c r="D25">
        <v>3200</v>
      </c>
      <c r="E25">
        <v>3200</v>
      </c>
      <c r="F25">
        <f>SUM(C25:E25)/3</f>
        <v>3200</v>
      </c>
      <c r="M25">
        <f>SUM(J25:L25)/3</f>
        <v>0</v>
      </c>
      <c r="P25">
        <v>60000000</v>
      </c>
      <c r="Q25">
        <f>F35</f>
        <v>0</v>
      </c>
      <c r="R25">
        <f>F36</f>
        <v>0</v>
      </c>
      <c r="S25">
        <f>F37</f>
        <v>0</v>
      </c>
      <c r="T25">
        <f t="shared" si="8"/>
        <v>0</v>
      </c>
      <c r="U25">
        <f t="shared" si="9"/>
        <v>43.70000000000001</v>
      </c>
      <c r="V25" s="2">
        <f>U25*(Constants!$A$2/100)*1024*1024*1024</f>
        <v>7695292904.2432003</v>
      </c>
    </row>
    <row r="26" spans="1:23">
      <c r="P26">
        <v>80000000</v>
      </c>
      <c r="Q26">
        <f>F41</f>
        <v>0</v>
      </c>
      <c r="R26">
        <f>F42</f>
        <v>0</v>
      </c>
      <c r="S26">
        <f>F43</f>
        <v>0</v>
      </c>
      <c r="T26">
        <f t="shared" si="8"/>
        <v>0</v>
      </c>
      <c r="U26">
        <f t="shared" si="9"/>
        <v>58.233333333333327</v>
      </c>
      <c r="V26" s="2">
        <f>U26*(Constants!$A$2/100)*1024*1024*1024</f>
        <v>10254520750.353064</v>
      </c>
    </row>
    <row r="27" spans="1:23">
      <c r="B27" t="s">
        <v>8</v>
      </c>
      <c r="C27">
        <v>40000000</v>
      </c>
      <c r="P27">
        <v>100000000</v>
      </c>
      <c r="Q27">
        <f>F47</f>
        <v>0</v>
      </c>
      <c r="R27">
        <f>F48</f>
        <v>0</v>
      </c>
      <c r="S27">
        <f>F49</f>
        <v>0</v>
      </c>
      <c r="T27">
        <f t="shared" si="8"/>
        <v>0</v>
      </c>
      <c r="U27">
        <f t="shared" si="9"/>
        <v>72.7</v>
      </c>
      <c r="V27" s="2">
        <f>U27*(Constants!$A$2/100)*1024*1024*1024</f>
        <v>12802009019.187199</v>
      </c>
    </row>
    <row r="28" spans="1:23">
      <c r="B28" t="s">
        <v>2</v>
      </c>
      <c r="C28">
        <v>1</v>
      </c>
      <c r="D28">
        <v>2</v>
      </c>
      <c r="E28">
        <v>3</v>
      </c>
      <c r="F28" t="s">
        <v>5</v>
      </c>
      <c r="M28" t="s">
        <v>5</v>
      </c>
      <c r="P28">
        <v>120000000</v>
      </c>
      <c r="Q28">
        <f>F53</f>
        <v>0</v>
      </c>
      <c r="R28">
        <f>F54</f>
        <v>0</v>
      </c>
      <c r="S28">
        <f>F55</f>
        <v>0</v>
      </c>
      <c r="T28">
        <f t="shared" si="8"/>
        <v>0</v>
      </c>
      <c r="U28">
        <f t="shared" si="9"/>
        <v>87.40000000000002</v>
      </c>
      <c r="V28" s="2">
        <f>U28*(Constants!$A$2/100)*1024*1024*1024</f>
        <v>15390585808.486401</v>
      </c>
    </row>
    <row r="29" spans="1:23">
      <c r="B29" t="s">
        <v>9</v>
      </c>
      <c r="C29">
        <v>3032745843</v>
      </c>
      <c r="D29">
        <v>3032745843</v>
      </c>
      <c r="E29">
        <v>3032745843</v>
      </c>
      <c r="F29">
        <f>SUM(C29:E29)/3</f>
        <v>3032745843</v>
      </c>
      <c r="M29">
        <f>SUM(J29:L29)/3</f>
        <v>0</v>
      </c>
      <c r="P29">
        <v>140000000</v>
      </c>
      <c r="Q29">
        <f>F59</f>
        <v>0</v>
      </c>
      <c r="R29">
        <f>F60</f>
        <v>0</v>
      </c>
      <c r="S29">
        <f>F61</f>
        <v>0</v>
      </c>
      <c r="T29">
        <f t="shared" si="8"/>
        <v>0</v>
      </c>
      <c r="U29">
        <f t="shared" si="9"/>
        <v>95.59999999999998</v>
      </c>
      <c r="V29" s="2">
        <f>U29*(Constants!$A$2/100)*1024*1024*1024</f>
        <v>16834553813.401594</v>
      </c>
    </row>
    <row r="30" spans="1:23">
      <c r="B30" t="s">
        <v>12</v>
      </c>
      <c r="C30">
        <v>1596143381</v>
      </c>
      <c r="D30">
        <v>1596143381</v>
      </c>
      <c r="E30">
        <v>1596143381</v>
      </c>
      <c r="F30">
        <f>SUM(C30:E30)/3</f>
        <v>1596143381</v>
      </c>
      <c r="M30">
        <f>SUM(J30:L30)/3</f>
        <v>0</v>
      </c>
      <c r="V30" s="2"/>
    </row>
    <row r="31" spans="1:23">
      <c r="B31" t="s">
        <v>11</v>
      </c>
      <c r="C31">
        <v>3200</v>
      </c>
      <c r="D31">
        <v>3200</v>
      </c>
      <c r="E31">
        <v>3200</v>
      </c>
      <c r="F31">
        <f>SUM(C31:E31)/3</f>
        <v>3200</v>
      </c>
      <c r="M31">
        <f>SUM(J31:L31)/3</f>
        <v>0</v>
      </c>
      <c r="V31" s="2"/>
    </row>
    <row r="32" spans="1:23">
      <c r="O32" t="s">
        <v>6</v>
      </c>
      <c r="P32" t="s">
        <v>8</v>
      </c>
      <c r="Q32" t="s">
        <v>9</v>
      </c>
      <c r="R32" t="s">
        <v>10</v>
      </c>
      <c r="S32" t="s">
        <v>11</v>
      </c>
      <c r="T32" t="s">
        <v>16</v>
      </c>
      <c r="U32" t="s">
        <v>17</v>
      </c>
      <c r="V32" t="s">
        <v>15</v>
      </c>
    </row>
    <row r="33" spans="6:22">
      <c r="P33">
        <v>20000000</v>
      </c>
      <c r="Q33">
        <f>M23</f>
        <v>0</v>
      </c>
      <c r="R33">
        <f>M24</f>
        <v>0</v>
      </c>
      <c r="T33">
        <f>Q33+R33+S33</f>
        <v>0</v>
      </c>
      <c r="U33">
        <f>W12</f>
        <v>12</v>
      </c>
      <c r="V33" s="2">
        <f>U33*(Constants!$A$2/100)*1024*1024*1024</f>
        <v>2113123909.6319997</v>
      </c>
    </row>
    <row r="34" spans="6:22">
      <c r="F34" t="s">
        <v>5</v>
      </c>
      <c r="M34" t="s">
        <v>5</v>
      </c>
      <c r="P34">
        <v>40000000</v>
      </c>
      <c r="Q34">
        <f>M29</f>
        <v>0</v>
      </c>
      <c r="R34">
        <f>M30</f>
        <v>0</v>
      </c>
      <c r="T34">
        <f t="shared" ref="T34:T39" si="10">Q34+R34+S34</f>
        <v>0</v>
      </c>
      <c r="U34">
        <f t="shared" ref="U34:U39" si="11">W13</f>
        <v>23.899999999999995</v>
      </c>
      <c r="V34" s="2">
        <f>U34*(Constants!$A$2/100)*1024*1024*1024</f>
        <v>4208638453.3503985</v>
      </c>
    </row>
    <row r="35" spans="6:22">
      <c r="F35">
        <f>SUM(C35:E35)/3</f>
        <v>0</v>
      </c>
      <c r="M35">
        <f>SUM(J35:L35)/3</f>
        <v>0</v>
      </c>
      <c r="P35">
        <v>60000000</v>
      </c>
      <c r="Q35">
        <f>M35</f>
        <v>0</v>
      </c>
      <c r="R35">
        <f>M36</f>
        <v>0</v>
      </c>
      <c r="T35">
        <f t="shared" si="10"/>
        <v>0</v>
      </c>
      <c r="U35">
        <f t="shared" si="11"/>
        <v>35.9</v>
      </c>
      <c r="V35" s="2">
        <f>U35*(Constants!$A$2/100)*1024*1024*1024</f>
        <v>6321762362.982399</v>
      </c>
    </row>
    <row r="36" spans="6:22">
      <c r="F36">
        <f>SUM(C36:E36)/3</f>
        <v>0</v>
      </c>
      <c r="M36">
        <f>SUM(J36:L36)/3</f>
        <v>0</v>
      </c>
      <c r="P36">
        <v>80000000</v>
      </c>
      <c r="Q36">
        <f>M41</f>
        <v>0</v>
      </c>
      <c r="R36">
        <f>M42</f>
        <v>0</v>
      </c>
      <c r="T36">
        <f t="shared" si="10"/>
        <v>0</v>
      </c>
      <c r="U36">
        <f t="shared" si="11"/>
        <v>47.79999999999999</v>
      </c>
      <c r="V36" s="2">
        <f>U36*(Constants!$A$2/100)*1024*1024*1024</f>
        <v>8417276906.7007971</v>
      </c>
    </row>
    <row r="37" spans="6:22">
      <c r="F37">
        <f>SUM(C37:E37)/3</f>
        <v>0</v>
      </c>
      <c r="M37">
        <f>SUM(J37:L37)/3</f>
        <v>0</v>
      </c>
      <c r="P37">
        <v>100000000</v>
      </c>
      <c r="Q37">
        <f>M47</f>
        <v>0</v>
      </c>
      <c r="R37">
        <f>M48</f>
        <v>0</v>
      </c>
      <c r="T37">
        <f t="shared" si="10"/>
        <v>0</v>
      </c>
      <c r="U37">
        <f t="shared" si="11"/>
        <v>59.79999999999999</v>
      </c>
      <c r="V37" s="2">
        <f>U37*(Constants!$A$2/100)*1024*1024*1024</f>
        <v>10530400816.332796</v>
      </c>
    </row>
    <row r="38" spans="6:22">
      <c r="P38">
        <v>120000000</v>
      </c>
      <c r="Q38">
        <f>M53</f>
        <v>0</v>
      </c>
      <c r="R38">
        <f>M54</f>
        <v>0</v>
      </c>
      <c r="T38">
        <f t="shared" si="10"/>
        <v>0</v>
      </c>
      <c r="U38">
        <f t="shared" si="11"/>
        <v>71.7</v>
      </c>
      <c r="V38" s="2">
        <f>U38*(Constants!$A$2/100)*1024*1024*1024</f>
        <v>12625915360.051199</v>
      </c>
    </row>
    <row r="39" spans="6:22">
      <c r="P39">
        <v>140000000</v>
      </c>
      <c r="Q39">
        <f>M59</f>
        <v>0</v>
      </c>
      <c r="R39">
        <f>M60</f>
        <v>0</v>
      </c>
      <c r="T39">
        <f t="shared" si="10"/>
        <v>0</v>
      </c>
      <c r="U39">
        <f t="shared" si="11"/>
        <v>83.7</v>
      </c>
      <c r="V39" s="2">
        <f>U39*(Constants!$A$2/100)*1024*1024*1024</f>
        <v>14739039269.683199</v>
      </c>
    </row>
    <row r="40" spans="6:22">
      <c r="F40" t="s">
        <v>5</v>
      </c>
      <c r="M40" t="s">
        <v>5</v>
      </c>
      <c r="V40" s="2"/>
    </row>
    <row r="41" spans="6:22">
      <c r="F41">
        <f>SUM(C41:E41)/3</f>
        <v>0</v>
      </c>
      <c r="M41">
        <f>SUM(J41:L41)/3</f>
        <v>0</v>
      </c>
    </row>
    <row r="42" spans="6:22">
      <c r="F42">
        <f>SUM(C42:E42)/3</f>
        <v>0</v>
      </c>
      <c r="M42">
        <f>SUM(J42:L42)/3</f>
        <v>0</v>
      </c>
    </row>
    <row r="43" spans="6:22">
      <c r="F43">
        <f>SUM(C43:E43)/3</f>
        <v>0</v>
      </c>
      <c r="M43">
        <f>SUM(J43:L43)/3</f>
        <v>0</v>
      </c>
    </row>
    <row r="46" spans="6:22">
      <c r="F46" t="s">
        <v>5</v>
      </c>
      <c r="M46" t="s">
        <v>5</v>
      </c>
    </row>
    <row r="47" spans="6:22">
      <c r="F47">
        <f>SUM(C47:E47)/3</f>
        <v>0</v>
      </c>
      <c r="M47">
        <f>SUM(J47:L47)/3</f>
        <v>0</v>
      </c>
    </row>
    <row r="48" spans="6:22">
      <c r="F48">
        <f>SUM(C48:E48)/3</f>
        <v>0</v>
      </c>
      <c r="M48">
        <f>SUM(J48:L48)/3</f>
        <v>0</v>
      </c>
    </row>
    <row r="49" spans="6:13">
      <c r="F49">
        <f>SUM(C49:E49)/3</f>
        <v>0</v>
      </c>
      <c r="M49">
        <f>SUM(J49:L49)/3</f>
        <v>0</v>
      </c>
    </row>
    <row r="52" spans="6:13">
      <c r="F52" t="s">
        <v>5</v>
      </c>
      <c r="M52" t="s">
        <v>5</v>
      </c>
    </row>
    <row r="53" spans="6:13">
      <c r="F53">
        <f>SUM(C53:E53)/3</f>
        <v>0</v>
      </c>
      <c r="M53">
        <f>SUM(J53:L53)/3</f>
        <v>0</v>
      </c>
    </row>
    <row r="54" spans="6:13">
      <c r="F54">
        <f>SUM(C54:E54)/3</f>
        <v>0</v>
      </c>
      <c r="M54">
        <f>SUM(J54:L54)/3</f>
        <v>0</v>
      </c>
    </row>
    <row r="55" spans="6:13">
      <c r="F55">
        <f>SUM(C55:E55)/3</f>
        <v>0</v>
      </c>
      <c r="M55">
        <f>SUM(J55:L55)/3</f>
        <v>0</v>
      </c>
    </row>
    <row r="58" spans="6:13">
      <c r="F58" t="s">
        <v>5</v>
      </c>
      <c r="M58" t="s">
        <v>5</v>
      </c>
    </row>
    <row r="59" spans="6:13">
      <c r="F59">
        <f>SUM(C59:E59)/3</f>
        <v>0</v>
      </c>
      <c r="M59">
        <f>SUM(J59:L59)/3</f>
        <v>0</v>
      </c>
    </row>
    <row r="60" spans="6:13">
      <c r="F60">
        <f>SUM(C60:E60)/3</f>
        <v>0</v>
      </c>
      <c r="M60">
        <f>SUM(J60:L60)/3</f>
        <v>0</v>
      </c>
    </row>
    <row r="61" spans="6:13">
      <c r="F61">
        <f>SUM(C61:E61)/3</f>
        <v>0</v>
      </c>
      <c r="M61">
        <f>SUM(J61:L61)/3</f>
        <v>0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MCSS</vt:lpstr>
      <vt:lpstr>LISS</vt:lpstr>
      <vt:lpstr>LISS2</vt:lpstr>
      <vt:lpstr>ChainMatrixMuliplication</vt:lpstr>
      <vt:lpstr>Knapsack</vt:lpstr>
      <vt:lpstr>Dijkstra</vt:lpstr>
      <vt:lpstr>IndependentSets</vt:lpstr>
      <vt:lpstr>KTrees</vt:lpstr>
      <vt:lpstr>TreeDiameter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 zachariou</cp:lastModifiedBy>
  <cp:revision>54</cp:revision>
  <dcterms:created xsi:type="dcterms:W3CDTF">2020-11-23T11:11:58Z</dcterms:created>
  <dcterms:modified xsi:type="dcterms:W3CDTF">2021-01-03T12:04:37Z</dcterms:modified>
  <dc:language>en-US</dc:language>
</cp:coreProperties>
</file>